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08CA3395-7F7D-49C7-8E85-35E2C288DB6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uperTrend(14,3)" sheetId="1" r:id="rId1"/>
  </sheets>
  <definedNames>
    <definedName name="Multiplier">'SuperTrend(14,3)'!$U$2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15" i="1"/>
  <c r="L1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2" i="1"/>
  <c r="J2" i="1" s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J497" i="1" l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K15" i="1" l="1"/>
  <c r="N15" i="1" s="1"/>
  <c r="P15" i="1" l="1"/>
  <c r="M15" i="1"/>
  <c r="O15" i="1" s="1"/>
  <c r="K16" i="1"/>
  <c r="Q15" i="1" l="1"/>
  <c r="T15" i="1" s="1"/>
  <c r="M16" i="1"/>
  <c r="O16" i="1" s="1"/>
  <c r="N16" i="1"/>
  <c r="P16" i="1" s="1"/>
  <c r="K17" i="1"/>
  <c r="R15" i="1" l="1"/>
  <c r="S15" i="1"/>
  <c r="Z15" i="1"/>
  <c r="Q16" i="1"/>
  <c r="T16" i="1" s="1"/>
  <c r="M17" i="1"/>
  <c r="O17" i="1" s="1"/>
  <c r="N17" i="1"/>
  <c r="P17" i="1" s="1"/>
  <c r="K18" i="1"/>
  <c r="R16" i="1" l="1"/>
  <c r="S16" i="1"/>
  <c r="Z16" i="1"/>
  <c r="Q17" i="1"/>
  <c r="T17" i="1" s="1"/>
  <c r="M18" i="1"/>
  <c r="O18" i="1" s="1"/>
  <c r="N18" i="1"/>
  <c r="P18" i="1" s="1"/>
  <c r="K19" i="1"/>
  <c r="R17" i="1" l="1"/>
  <c r="S17" i="1"/>
  <c r="Z17" i="1"/>
  <c r="Q18" i="1"/>
  <c r="T18" i="1" s="1"/>
  <c r="M19" i="1"/>
  <c r="O19" i="1" s="1"/>
  <c r="N19" i="1"/>
  <c r="P19" i="1" s="1"/>
  <c r="K20" i="1"/>
  <c r="R18" i="1" l="1"/>
  <c r="S18" i="1"/>
  <c r="Z18" i="1"/>
  <c r="Q19" i="1"/>
  <c r="T19" i="1" s="1"/>
  <c r="M20" i="1"/>
  <c r="O20" i="1" s="1"/>
  <c r="N20" i="1"/>
  <c r="P20" i="1" s="1"/>
  <c r="K21" i="1"/>
  <c r="R19" i="1" l="1"/>
  <c r="S19" i="1"/>
  <c r="Z19" i="1"/>
  <c r="K22" i="1"/>
  <c r="K23" i="1" s="1"/>
  <c r="M21" i="1"/>
  <c r="O21" i="1" s="1"/>
  <c r="N21" i="1"/>
  <c r="P21" i="1" s="1"/>
  <c r="Q20" i="1"/>
  <c r="T20" i="1" s="1"/>
  <c r="R20" i="1" l="1"/>
  <c r="S20" i="1"/>
  <c r="Z20" i="1"/>
  <c r="Q21" i="1"/>
  <c r="T21" i="1" s="1"/>
  <c r="M23" i="1"/>
  <c r="N23" i="1"/>
  <c r="M22" i="1"/>
  <c r="O22" i="1" s="1"/>
  <c r="N22" i="1"/>
  <c r="P22" i="1" s="1"/>
  <c r="K24" i="1"/>
  <c r="R21" i="1" l="1"/>
  <c r="S21" i="1"/>
  <c r="Z21" i="1"/>
  <c r="P23" i="1"/>
  <c r="O23" i="1"/>
  <c r="Q22" i="1"/>
  <c r="T22" i="1" s="1"/>
  <c r="M24" i="1"/>
  <c r="N24" i="1"/>
  <c r="K25" i="1"/>
  <c r="R22" i="1" l="1"/>
  <c r="S22" i="1"/>
  <c r="Z22" i="1"/>
  <c r="P24" i="1"/>
  <c r="O24" i="1"/>
  <c r="Q23" i="1"/>
  <c r="T23" i="1" s="1"/>
  <c r="M25" i="1"/>
  <c r="N25" i="1"/>
  <c r="K26" i="1"/>
  <c r="R23" i="1" l="1"/>
  <c r="S23" i="1"/>
  <c r="Z23" i="1"/>
  <c r="P25" i="1"/>
  <c r="O25" i="1"/>
  <c r="Q24" i="1"/>
  <c r="T24" i="1" s="1"/>
  <c r="N26" i="1"/>
  <c r="M26" i="1"/>
  <c r="K27" i="1"/>
  <c r="R24" i="1" l="1"/>
  <c r="S24" i="1"/>
  <c r="Z24" i="1"/>
  <c r="P26" i="1"/>
  <c r="O26" i="1"/>
  <c r="Q25" i="1"/>
  <c r="T25" i="1" s="1"/>
  <c r="M27" i="1"/>
  <c r="N27" i="1"/>
  <c r="K28" i="1"/>
  <c r="R25" i="1" l="1"/>
  <c r="S25" i="1"/>
  <c r="Z25" i="1"/>
  <c r="P27" i="1"/>
  <c r="O27" i="1"/>
  <c r="Q26" i="1"/>
  <c r="T26" i="1" s="1"/>
  <c r="M28" i="1"/>
  <c r="N28" i="1"/>
  <c r="K29" i="1"/>
  <c r="R26" i="1" l="1"/>
  <c r="S26" i="1"/>
  <c r="Z26" i="1"/>
  <c r="P28" i="1"/>
  <c r="O28" i="1"/>
  <c r="N29" i="1"/>
  <c r="M29" i="1"/>
  <c r="Q27" i="1"/>
  <c r="T27" i="1" s="1"/>
  <c r="K30" i="1"/>
  <c r="R27" i="1" l="1"/>
  <c r="S27" i="1"/>
  <c r="Z27" i="1"/>
  <c r="P29" i="1"/>
  <c r="O29" i="1"/>
  <c r="M30" i="1"/>
  <c r="N30" i="1"/>
  <c r="Q28" i="1"/>
  <c r="T28" i="1" s="1"/>
  <c r="K31" i="1"/>
  <c r="R28" i="1" l="1"/>
  <c r="S28" i="1"/>
  <c r="Z28" i="1"/>
  <c r="P30" i="1"/>
  <c r="O30" i="1"/>
  <c r="N31" i="1"/>
  <c r="M31" i="1"/>
  <c r="Q29" i="1"/>
  <c r="T29" i="1" s="1"/>
  <c r="K32" i="1"/>
  <c r="R29" i="1" l="1"/>
  <c r="S29" i="1"/>
  <c r="Z29" i="1"/>
  <c r="O31" i="1"/>
  <c r="P31" i="1"/>
  <c r="M32" i="1"/>
  <c r="N32" i="1"/>
  <c r="Q30" i="1"/>
  <c r="T30" i="1" s="1"/>
  <c r="K33" i="1"/>
  <c r="R30" i="1" l="1"/>
  <c r="S30" i="1"/>
  <c r="O32" i="1"/>
  <c r="Z30" i="1"/>
  <c r="P32" i="1"/>
  <c r="Q31" i="1"/>
  <c r="T31" i="1" s="1"/>
  <c r="M33" i="1"/>
  <c r="N33" i="1"/>
  <c r="K34" i="1"/>
  <c r="R31" i="1" l="1"/>
  <c r="S31" i="1"/>
  <c r="O33" i="1"/>
  <c r="P33" i="1"/>
  <c r="Z31" i="1"/>
  <c r="Q32" i="1"/>
  <c r="T32" i="1" s="1"/>
  <c r="M34" i="1"/>
  <c r="N34" i="1"/>
  <c r="K35" i="1"/>
  <c r="O34" i="1" l="1"/>
  <c r="R32" i="1"/>
  <c r="S32" i="1"/>
  <c r="P34" i="1"/>
  <c r="Z32" i="1"/>
  <c r="M35" i="1"/>
  <c r="O35" i="1" s="1"/>
  <c r="N35" i="1"/>
  <c r="Q33" i="1"/>
  <c r="T33" i="1" s="1"/>
  <c r="K36" i="1"/>
  <c r="R33" i="1" l="1"/>
  <c r="S33" i="1"/>
  <c r="P35" i="1"/>
  <c r="Z33" i="1"/>
  <c r="M36" i="1"/>
  <c r="O36" i="1" s="1"/>
  <c r="N36" i="1"/>
  <c r="Q34" i="1"/>
  <c r="T34" i="1" s="1"/>
  <c r="K37" i="1"/>
  <c r="R34" i="1" l="1"/>
  <c r="S34" i="1"/>
  <c r="P36" i="1"/>
  <c r="Z34" i="1"/>
  <c r="M37" i="1"/>
  <c r="O37" i="1" s="1"/>
  <c r="N37" i="1"/>
  <c r="Q35" i="1"/>
  <c r="T35" i="1" s="1"/>
  <c r="K38" i="1"/>
  <c r="R35" i="1" l="1"/>
  <c r="S35" i="1"/>
  <c r="P37" i="1"/>
  <c r="Z35" i="1"/>
  <c r="M38" i="1"/>
  <c r="O38" i="1" s="1"/>
  <c r="N38" i="1"/>
  <c r="Q36" i="1"/>
  <c r="T36" i="1" s="1"/>
  <c r="K39" i="1"/>
  <c r="R36" i="1" l="1"/>
  <c r="S36" i="1"/>
  <c r="P38" i="1"/>
  <c r="Z36" i="1"/>
  <c r="M39" i="1"/>
  <c r="O39" i="1" s="1"/>
  <c r="N39" i="1"/>
  <c r="Q37" i="1"/>
  <c r="T37" i="1" s="1"/>
  <c r="K40" i="1"/>
  <c r="R37" i="1" l="1"/>
  <c r="S37" i="1"/>
  <c r="P39" i="1"/>
  <c r="Z37" i="1"/>
  <c r="M40" i="1"/>
  <c r="O40" i="1" s="1"/>
  <c r="N40" i="1"/>
  <c r="Q38" i="1"/>
  <c r="T38" i="1" s="1"/>
  <c r="K41" i="1"/>
  <c r="R38" i="1" l="1"/>
  <c r="S38" i="1"/>
  <c r="P40" i="1"/>
  <c r="Z38" i="1"/>
  <c r="M41" i="1"/>
  <c r="O41" i="1" s="1"/>
  <c r="N41" i="1"/>
  <c r="Q39" i="1"/>
  <c r="T39" i="1" s="1"/>
  <c r="K42" i="1"/>
  <c r="R39" i="1" l="1"/>
  <c r="S39" i="1"/>
  <c r="P41" i="1"/>
  <c r="Z39" i="1"/>
  <c r="M42" i="1"/>
  <c r="O42" i="1" s="1"/>
  <c r="N42" i="1"/>
  <c r="Q40" i="1"/>
  <c r="T40" i="1" s="1"/>
  <c r="K43" i="1"/>
  <c r="R40" i="1" l="1"/>
  <c r="S40" i="1"/>
  <c r="P42" i="1"/>
  <c r="Z40" i="1"/>
  <c r="N43" i="1"/>
  <c r="M43" i="1"/>
  <c r="O43" i="1" s="1"/>
  <c r="Q41" i="1"/>
  <c r="T41" i="1" s="1"/>
  <c r="K44" i="1"/>
  <c r="R41" i="1" l="1"/>
  <c r="S41" i="1"/>
  <c r="P43" i="1"/>
  <c r="Z41" i="1"/>
  <c r="M44" i="1"/>
  <c r="O44" i="1" s="1"/>
  <c r="N44" i="1"/>
  <c r="P44" i="1" s="1"/>
  <c r="Q42" i="1"/>
  <c r="T42" i="1" s="1"/>
  <c r="K45" i="1"/>
  <c r="R42" i="1" l="1"/>
  <c r="S42" i="1"/>
  <c r="Z42" i="1"/>
  <c r="M45" i="1"/>
  <c r="O45" i="1" s="1"/>
  <c r="N45" i="1"/>
  <c r="P45" i="1" s="1"/>
  <c r="Q43" i="1"/>
  <c r="T43" i="1" s="1"/>
  <c r="K46" i="1"/>
  <c r="R43" i="1" l="1"/>
  <c r="S43" i="1"/>
  <c r="Z43" i="1"/>
  <c r="M46" i="1"/>
  <c r="O46" i="1" s="1"/>
  <c r="N46" i="1"/>
  <c r="P46" i="1" s="1"/>
  <c r="Q44" i="1"/>
  <c r="T44" i="1" s="1"/>
  <c r="K47" i="1"/>
  <c r="R44" i="1" l="1"/>
  <c r="S44" i="1"/>
  <c r="Z44" i="1"/>
  <c r="N47" i="1"/>
  <c r="P47" i="1" s="1"/>
  <c r="M47" i="1"/>
  <c r="O47" i="1" s="1"/>
  <c r="Q45" i="1"/>
  <c r="T45" i="1" s="1"/>
  <c r="K48" i="1"/>
  <c r="R45" i="1" l="1"/>
  <c r="S45" i="1"/>
  <c r="Z45" i="1"/>
  <c r="N48" i="1"/>
  <c r="P48" i="1" s="1"/>
  <c r="M48" i="1"/>
  <c r="O48" i="1" s="1"/>
  <c r="Q46" i="1"/>
  <c r="T46" i="1" s="1"/>
  <c r="K49" i="1"/>
  <c r="R46" i="1" l="1"/>
  <c r="S46" i="1"/>
  <c r="Z46" i="1"/>
  <c r="M49" i="1"/>
  <c r="O49" i="1" s="1"/>
  <c r="N49" i="1"/>
  <c r="P49" i="1" s="1"/>
  <c r="Q47" i="1"/>
  <c r="T47" i="1" s="1"/>
  <c r="K50" i="1"/>
  <c r="R47" i="1" l="1"/>
  <c r="S47" i="1"/>
  <c r="Z47" i="1"/>
  <c r="M50" i="1"/>
  <c r="O50" i="1" s="1"/>
  <c r="N50" i="1"/>
  <c r="P50" i="1" s="1"/>
  <c r="Q48" i="1"/>
  <c r="T48" i="1" s="1"/>
  <c r="K51" i="1"/>
  <c r="R48" i="1" l="1"/>
  <c r="S48" i="1"/>
  <c r="Z48" i="1"/>
  <c r="M51" i="1"/>
  <c r="O51" i="1" s="1"/>
  <c r="N51" i="1"/>
  <c r="P51" i="1" s="1"/>
  <c r="Q49" i="1"/>
  <c r="T49" i="1" s="1"/>
  <c r="K52" i="1"/>
  <c r="R49" i="1" l="1"/>
  <c r="S49" i="1"/>
  <c r="Z49" i="1"/>
  <c r="N52" i="1"/>
  <c r="P52" i="1" s="1"/>
  <c r="M52" i="1"/>
  <c r="O52" i="1" s="1"/>
  <c r="Q50" i="1"/>
  <c r="T50" i="1" s="1"/>
  <c r="K53" i="1"/>
  <c r="R50" i="1" l="1"/>
  <c r="S50" i="1"/>
  <c r="Z50" i="1"/>
  <c r="M53" i="1"/>
  <c r="O53" i="1" s="1"/>
  <c r="N53" i="1"/>
  <c r="P53" i="1" s="1"/>
  <c r="Q51" i="1"/>
  <c r="T51" i="1" s="1"/>
  <c r="K54" i="1"/>
  <c r="R51" i="1" l="1"/>
  <c r="S51" i="1"/>
  <c r="Z51" i="1"/>
  <c r="M54" i="1"/>
  <c r="O54" i="1" s="1"/>
  <c r="N54" i="1"/>
  <c r="P54" i="1" s="1"/>
  <c r="Q52" i="1"/>
  <c r="T52" i="1" s="1"/>
  <c r="K55" i="1"/>
  <c r="R52" i="1" l="1"/>
  <c r="S52" i="1"/>
  <c r="Z52" i="1"/>
  <c r="Q53" i="1"/>
  <c r="T53" i="1" s="1"/>
  <c r="M55" i="1"/>
  <c r="O55" i="1" s="1"/>
  <c r="N55" i="1"/>
  <c r="P55" i="1" s="1"/>
  <c r="K56" i="1"/>
  <c r="R53" i="1" l="1"/>
  <c r="S53" i="1"/>
  <c r="Z53" i="1"/>
  <c r="Q54" i="1"/>
  <c r="T54" i="1" s="1"/>
  <c r="N56" i="1"/>
  <c r="P56" i="1" s="1"/>
  <c r="M56" i="1"/>
  <c r="O56" i="1" s="1"/>
  <c r="K57" i="1"/>
  <c r="R54" i="1" l="1"/>
  <c r="S54" i="1"/>
  <c r="Z54" i="1"/>
  <c r="M57" i="1"/>
  <c r="O57" i="1" s="1"/>
  <c r="N57" i="1"/>
  <c r="P57" i="1" s="1"/>
  <c r="Q55" i="1"/>
  <c r="T55" i="1" s="1"/>
  <c r="K58" i="1"/>
  <c r="R55" i="1" l="1"/>
  <c r="S55" i="1"/>
  <c r="Z55" i="1"/>
  <c r="M58" i="1"/>
  <c r="O58" i="1" s="1"/>
  <c r="N58" i="1"/>
  <c r="P58" i="1" s="1"/>
  <c r="Q56" i="1"/>
  <c r="T56" i="1" s="1"/>
  <c r="K59" i="1"/>
  <c r="R56" i="1" l="1"/>
  <c r="S56" i="1"/>
  <c r="Z56" i="1"/>
  <c r="M59" i="1"/>
  <c r="O59" i="1" s="1"/>
  <c r="N59" i="1"/>
  <c r="P59" i="1" s="1"/>
  <c r="Q57" i="1"/>
  <c r="T57" i="1" s="1"/>
  <c r="K60" i="1"/>
  <c r="R57" i="1" l="1"/>
  <c r="S57" i="1"/>
  <c r="Z57" i="1"/>
  <c r="Q58" i="1"/>
  <c r="T58" i="1" s="1"/>
  <c r="N60" i="1"/>
  <c r="P60" i="1" s="1"/>
  <c r="M60" i="1"/>
  <c r="O60" i="1" s="1"/>
  <c r="K61" i="1"/>
  <c r="R58" i="1" l="1"/>
  <c r="S58" i="1"/>
  <c r="Z58" i="1"/>
  <c r="M61" i="1"/>
  <c r="O61" i="1" s="1"/>
  <c r="N61" i="1"/>
  <c r="P61" i="1" s="1"/>
  <c r="Q59" i="1"/>
  <c r="T59" i="1" s="1"/>
  <c r="K62" i="1"/>
  <c r="R59" i="1" l="1"/>
  <c r="S59" i="1"/>
  <c r="Z59" i="1"/>
  <c r="M62" i="1"/>
  <c r="O62" i="1" s="1"/>
  <c r="N62" i="1"/>
  <c r="P62" i="1" s="1"/>
  <c r="Q60" i="1"/>
  <c r="T60" i="1" s="1"/>
  <c r="K63" i="1"/>
  <c r="R60" i="1" l="1"/>
  <c r="S60" i="1"/>
  <c r="Z60" i="1"/>
  <c r="Q61" i="1"/>
  <c r="T61" i="1" s="1"/>
  <c r="M63" i="1"/>
  <c r="O63" i="1" s="1"/>
  <c r="N63" i="1"/>
  <c r="P63" i="1" s="1"/>
  <c r="K64" i="1"/>
  <c r="R61" i="1" l="1"/>
  <c r="S61" i="1"/>
  <c r="Z61" i="1"/>
  <c r="N64" i="1"/>
  <c r="P64" i="1" s="1"/>
  <c r="M64" i="1"/>
  <c r="O64" i="1" s="1"/>
  <c r="Q62" i="1"/>
  <c r="T62" i="1" s="1"/>
  <c r="K65" i="1"/>
  <c r="R62" i="1" l="1"/>
  <c r="S62" i="1"/>
  <c r="Z62" i="1"/>
  <c r="Q63" i="1"/>
  <c r="T63" i="1" s="1"/>
  <c r="M65" i="1"/>
  <c r="O65" i="1" s="1"/>
  <c r="N65" i="1"/>
  <c r="P65" i="1" s="1"/>
  <c r="K66" i="1"/>
  <c r="R63" i="1" l="1"/>
  <c r="S63" i="1"/>
  <c r="Z63" i="1"/>
  <c r="M66" i="1"/>
  <c r="O66" i="1" s="1"/>
  <c r="N66" i="1"/>
  <c r="P66" i="1" s="1"/>
  <c r="Q64" i="1"/>
  <c r="T64" i="1" s="1"/>
  <c r="K67" i="1"/>
  <c r="R64" i="1" l="1"/>
  <c r="S64" i="1"/>
  <c r="Z64" i="1"/>
  <c r="M67" i="1"/>
  <c r="O67" i="1" s="1"/>
  <c r="N67" i="1"/>
  <c r="P67" i="1" s="1"/>
  <c r="Q65" i="1"/>
  <c r="T65" i="1" s="1"/>
  <c r="K68" i="1"/>
  <c r="R65" i="1" l="1"/>
  <c r="S65" i="1"/>
  <c r="Z65" i="1"/>
  <c r="Q66" i="1"/>
  <c r="T66" i="1" s="1"/>
  <c r="M68" i="1"/>
  <c r="O68" i="1" s="1"/>
  <c r="N68" i="1"/>
  <c r="P68" i="1" s="1"/>
  <c r="K69" i="1"/>
  <c r="R66" i="1" l="1"/>
  <c r="S66" i="1"/>
  <c r="Z66" i="1"/>
  <c r="M69" i="1"/>
  <c r="O69" i="1" s="1"/>
  <c r="N69" i="1"/>
  <c r="P69" i="1" s="1"/>
  <c r="Q67" i="1"/>
  <c r="T67" i="1" s="1"/>
  <c r="K70" i="1"/>
  <c r="R67" i="1" l="1"/>
  <c r="S67" i="1"/>
  <c r="Z67" i="1"/>
  <c r="M70" i="1"/>
  <c r="O70" i="1" s="1"/>
  <c r="N70" i="1"/>
  <c r="P70" i="1" s="1"/>
  <c r="Q68" i="1"/>
  <c r="T68" i="1" s="1"/>
  <c r="K71" i="1"/>
  <c r="R68" i="1" l="1"/>
  <c r="S68" i="1"/>
  <c r="Z68" i="1"/>
  <c r="Q69" i="1"/>
  <c r="T69" i="1" s="1"/>
  <c r="M71" i="1"/>
  <c r="O71" i="1" s="1"/>
  <c r="N71" i="1"/>
  <c r="P71" i="1" s="1"/>
  <c r="K72" i="1"/>
  <c r="R69" i="1" l="1"/>
  <c r="S69" i="1"/>
  <c r="Z69" i="1"/>
  <c r="M72" i="1"/>
  <c r="O72" i="1" s="1"/>
  <c r="N72" i="1"/>
  <c r="P72" i="1" s="1"/>
  <c r="Q70" i="1"/>
  <c r="T70" i="1" s="1"/>
  <c r="K73" i="1"/>
  <c r="R70" i="1" l="1"/>
  <c r="S70" i="1"/>
  <c r="Z70" i="1"/>
  <c r="Q71" i="1"/>
  <c r="T71" i="1" s="1"/>
  <c r="M73" i="1"/>
  <c r="O73" i="1" s="1"/>
  <c r="N73" i="1"/>
  <c r="P73" i="1" s="1"/>
  <c r="K74" i="1"/>
  <c r="R71" i="1" l="1"/>
  <c r="S71" i="1"/>
  <c r="Z71" i="1"/>
  <c r="Q72" i="1"/>
  <c r="T72" i="1" s="1"/>
  <c r="M74" i="1"/>
  <c r="O74" i="1" s="1"/>
  <c r="N74" i="1"/>
  <c r="P74" i="1" s="1"/>
  <c r="K75" i="1"/>
  <c r="R72" i="1" l="1"/>
  <c r="S72" i="1"/>
  <c r="Z72" i="1"/>
  <c r="M75" i="1"/>
  <c r="O75" i="1" s="1"/>
  <c r="N75" i="1"/>
  <c r="P75" i="1" s="1"/>
  <c r="Q73" i="1"/>
  <c r="T73" i="1" s="1"/>
  <c r="K76" i="1"/>
  <c r="R73" i="1" l="1"/>
  <c r="S73" i="1"/>
  <c r="Z73" i="1"/>
  <c r="N76" i="1"/>
  <c r="P76" i="1" s="1"/>
  <c r="M76" i="1"/>
  <c r="O76" i="1" s="1"/>
  <c r="Q74" i="1"/>
  <c r="T74" i="1" s="1"/>
  <c r="K77" i="1"/>
  <c r="R74" i="1" l="1"/>
  <c r="S74" i="1"/>
  <c r="Z74" i="1"/>
  <c r="M77" i="1"/>
  <c r="O77" i="1" s="1"/>
  <c r="N77" i="1"/>
  <c r="P77" i="1" s="1"/>
  <c r="Q75" i="1"/>
  <c r="T75" i="1" s="1"/>
  <c r="K78" i="1"/>
  <c r="R75" i="1" l="1"/>
  <c r="S75" i="1"/>
  <c r="Z75" i="1"/>
  <c r="Q76" i="1"/>
  <c r="T76" i="1" s="1"/>
  <c r="N78" i="1"/>
  <c r="P78" i="1" s="1"/>
  <c r="M78" i="1"/>
  <c r="O78" i="1" s="1"/>
  <c r="K79" i="1"/>
  <c r="R76" i="1" l="1"/>
  <c r="S76" i="1"/>
  <c r="Z76" i="1"/>
  <c r="N79" i="1"/>
  <c r="P79" i="1" s="1"/>
  <c r="M79" i="1"/>
  <c r="O79" i="1" s="1"/>
  <c r="Q77" i="1"/>
  <c r="T77" i="1" s="1"/>
  <c r="K80" i="1"/>
  <c r="R77" i="1" l="1"/>
  <c r="S77" i="1"/>
  <c r="Z77" i="1"/>
  <c r="Q78" i="1"/>
  <c r="T78" i="1" s="1"/>
  <c r="N80" i="1"/>
  <c r="P80" i="1" s="1"/>
  <c r="M80" i="1"/>
  <c r="O80" i="1" s="1"/>
  <c r="K81" i="1"/>
  <c r="R78" i="1" l="1"/>
  <c r="S78" i="1"/>
  <c r="Z78" i="1"/>
  <c r="Q79" i="1"/>
  <c r="T79" i="1" s="1"/>
  <c r="M81" i="1"/>
  <c r="O81" i="1" s="1"/>
  <c r="N81" i="1"/>
  <c r="P81" i="1" s="1"/>
  <c r="K82" i="1"/>
  <c r="R79" i="1" l="1"/>
  <c r="S79" i="1"/>
  <c r="Z79" i="1"/>
  <c r="Q80" i="1"/>
  <c r="T80" i="1" s="1"/>
  <c r="N82" i="1"/>
  <c r="P82" i="1" s="1"/>
  <c r="M82" i="1"/>
  <c r="O82" i="1" s="1"/>
  <c r="K83" i="1"/>
  <c r="R80" i="1" l="1"/>
  <c r="S80" i="1"/>
  <c r="Z80" i="1"/>
  <c r="N83" i="1"/>
  <c r="P83" i="1" s="1"/>
  <c r="M83" i="1"/>
  <c r="O83" i="1" s="1"/>
  <c r="Q81" i="1"/>
  <c r="T81" i="1" s="1"/>
  <c r="K84" i="1"/>
  <c r="R81" i="1" l="1"/>
  <c r="S81" i="1"/>
  <c r="Z81" i="1"/>
  <c r="M84" i="1"/>
  <c r="O84" i="1" s="1"/>
  <c r="N84" i="1"/>
  <c r="P84" i="1" s="1"/>
  <c r="Q82" i="1"/>
  <c r="T82" i="1" s="1"/>
  <c r="K85" i="1"/>
  <c r="R82" i="1" l="1"/>
  <c r="S82" i="1"/>
  <c r="Z82" i="1"/>
  <c r="M85" i="1"/>
  <c r="O85" i="1" s="1"/>
  <c r="N85" i="1"/>
  <c r="P85" i="1" s="1"/>
  <c r="Q83" i="1"/>
  <c r="T83" i="1" s="1"/>
  <c r="K86" i="1"/>
  <c r="R83" i="1" l="1"/>
  <c r="S83" i="1"/>
  <c r="Z83" i="1"/>
  <c r="M86" i="1"/>
  <c r="O86" i="1" s="1"/>
  <c r="N86" i="1"/>
  <c r="P86" i="1" s="1"/>
  <c r="Q84" i="1"/>
  <c r="T84" i="1" s="1"/>
  <c r="K87" i="1"/>
  <c r="R84" i="1" l="1"/>
  <c r="S84" i="1"/>
  <c r="Z84" i="1"/>
  <c r="Q85" i="1"/>
  <c r="T85" i="1" s="1"/>
  <c r="N87" i="1"/>
  <c r="P87" i="1" s="1"/>
  <c r="M87" i="1"/>
  <c r="O87" i="1" s="1"/>
  <c r="K88" i="1"/>
  <c r="R85" i="1" l="1"/>
  <c r="S85" i="1"/>
  <c r="Z85" i="1"/>
  <c r="M88" i="1"/>
  <c r="O88" i="1" s="1"/>
  <c r="N88" i="1"/>
  <c r="P88" i="1" s="1"/>
  <c r="Q86" i="1"/>
  <c r="T86" i="1" s="1"/>
  <c r="K89" i="1"/>
  <c r="R86" i="1" l="1"/>
  <c r="S86" i="1"/>
  <c r="Z86" i="1"/>
  <c r="N89" i="1"/>
  <c r="P89" i="1" s="1"/>
  <c r="M89" i="1"/>
  <c r="O89" i="1" s="1"/>
  <c r="Q87" i="1"/>
  <c r="T87" i="1" s="1"/>
  <c r="K90" i="1"/>
  <c r="R87" i="1" l="1"/>
  <c r="S87" i="1"/>
  <c r="Z87" i="1"/>
  <c r="Q88" i="1"/>
  <c r="T88" i="1" s="1"/>
  <c r="M90" i="1"/>
  <c r="O90" i="1" s="1"/>
  <c r="N90" i="1"/>
  <c r="P90" i="1" s="1"/>
  <c r="K91" i="1"/>
  <c r="R88" i="1" l="1"/>
  <c r="S88" i="1"/>
  <c r="Z88" i="1"/>
  <c r="M91" i="1"/>
  <c r="O91" i="1" s="1"/>
  <c r="N91" i="1"/>
  <c r="P91" i="1" s="1"/>
  <c r="Q89" i="1"/>
  <c r="T89" i="1" s="1"/>
  <c r="K92" i="1"/>
  <c r="R89" i="1" l="1"/>
  <c r="S89" i="1"/>
  <c r="Z89" i="1"/>
  <c r="M92" i="1"/>
  <c r="O92" i="1" s="1"/>
  <c r="N92" i="1"/>
  <c r="P92" i="1" s="1"/>
  <c r="Q90" i="1"/>
  <c r="T90" i="1" s="1"/>
  <c r="K93" i="1"/>
  <c r="R90" i="1" l="1"/>
  <c r="S90" i="1"/>
  <c r="Z90" i="1"/>
  <c r="M93" i="1"/>
  <c r="O93" i="1" s="1"/>
  <c r="N93" i="1"/>
  <c r="P93" i="1" s="1"/>
  <c r="Q91" i="1"/>
  <c r="T91" i="1" s="1"/>
  <c r="K94" i="1"/>
  <c r="R91" i="1" l="1"/>
  <c r="S91" i="1"/>
  <c r="Z91" i="1"/>
  <c r="M94" i="1"/>
  <c r="O94" i="1" s="1"/>
  <c r="N94" i="1"/>
  <c r="P94" i="1" s="1"/>
  <c r="Q92" i="1"/>
  <c r="T92" i="1" s="1"/>
  <c r="K95" i="1"/>
  <c r="R92" i="1" l="1"/>
  <c r="S92" i="1"/>
  <c r="Z92" i="1"/>
  <c r="N95" i="1"/>
  <c r="P95" i="1" s="1"/>
  <c r="M95" i="1"/>
  <c r="O95" i="1" s="1"/>
  <c r="Q93" i="1"/>
  <c r="T93" i="1" s="1"/>
  <c r="K96" i="1"/>
  <c r="R93" i="1" l="1"/>
  <c r="S93" i="1"/>
  <c r="Z93" i="1"/>
  <c r="M96" i="1"/>
  <c r="O96" i="1" s="1"/>
  <c r="N96" i="1"/>
  <c r="P96" i="1" s="1"/>
  <c r="Q94" i="1"/>
  <c r="T94" i="1" s="1"/>
  <c r="K97" i="1"/>
  <c r="R94" i="1" l="1"/>
  <c r="S94" i="1"/>
  <c r="Z94" i="1"/>
  <c r="N97" i="1"/>
  <c r="P97" i="1" s="1"/>
  <c r="M97" i="1"/>
  <c r="O97" i="1" s="1"/>
  <c r="Q95" i="1"/>
  <c r="T95" i="1" s="1"/>
  <c r="K98" i="1"/>
  <c r="R95" i="1" l="1"/>
  <c r="S95" i="1"/>
  <c r="Z95" i="1"/>
  <c r="M98" i="1"/>
  <c r="O98" i="1" s="1"/>
  <c r="N98" i="1"/>
  <c r="P98" i="1" s="1"/>
  <c r="Q96" i="1"/>
  <c r="T96" i="1" s="1"/>
  <c r="K99" i="1"/>
  <c r="R96" i="1" l="1"/>
  <c r="S96" i="1"/>
  <c r="Z96" i="1"/>
  <c r="Q97" i="1"/>
  <c r="T97" i="1" s="1"/>
  <c r="M99" i="1"/>
  <c r="O99" i="1" s="1"/>
  <c r="N99" i="1"/>
  <c r="P99" i="1" s="1"/>
  <c r="K100" i="1"/>
  <c r="R97" i="1" l="1"/>
  <c r="S97" i="1"/>
  <c r="Z97" i="1"/>
  <c r="M100" i="1"/>
  <c r="O100" i="1" s="1"/>
  <c r="N100" i="1"/>
  <c r="P100" i="1" s="1"/>
  <c r="Q98" i="1"/>
  <c r="T98" i="1" s="1"/>
  <c r="K101" i="1"/>
  <c r="R98" i="1" l="1"/>
  <c r="S98" i="1"/>
  <c r="Z98" i="1"/>
  <c r="M101" i="1"/>
  <c r="O101" i="1" s="1"/>
  <c r="N101" i="1"/>
  <c r="P101" i="1" s="1"/>
  <c r="Q99" i="1"/>
  <c r="T99" i="1" s="1"/>
  <c r="K102" i="1"/>
  <c r="R99" i="1" l="1"/>
  <c r="S99" i="1"/>
  <c r="Z99" i="1"/>
  <c r="N102" i="1"/>
  <c r="P102" i="1" s="1"/>
  <c r="M102" i="1"/>
  <c r="O102" i="1" s="1"/>
  <c r="Q100" i="1"/>
  <c r="T100" i="1" s="1"/>
  <c r="K103" i="1"/>
  <c r="R100" i="1" l="1"/>
  <c r="S100" i="1"/>
  <c r="Z100" i="1"/>
  <c r="Q101" i="1"/>
  <c r="T101" i="1" s="1"/>
  <c r="M103" i="1"/>
  <c r="O103" i="1" s="1"/>
  <c r="N103" i="1"/>
  <c r="P103" i="1" s="1"/>
  <c r="K104" i="1"/>
  <c r="R101" i="1" l="1"/>
  <c r="S101" i="1"/>
  <c r="Z101" i="1"/>
  <c r="N104" i="1"/>
  <c r="P104" i="1" s="1"/>
  <c r="M104" i="1"/>
  <c r="O104" i="1" s="1"/>
  <c r="Q102" i="1"/>
  <c r="T102" i="1" s="1"/>
  <c r="K105" i="1"/>
  <c r="R102" i="1" l="1"/>
  <c r="S102" i="1"/>
  <c r="Z102" i="1"/>
  <c r="Q103" i="1"/>
  <c r="T103" i="1" s="1"/>
  <c r="N105" i="1"/>
  <c r="P105" i="1" s="1"/>
  <c r="M105" i="1"/>
  <c r="O105" i="1" s="1"/>
  <c r="K106" i="1"/>
  <c r="R103" i="1" l="1"/>
  <c r="S103" i="1"/>
  <c r="Z103" i="1"/>
  <c r="N106" i="1"/>
  <c r="P106" i="1" s="1"/>
  <c r="M106" i="1"/>
  <c r="O106" i="1" s="1"/>
  <c r="Q104" i="1"/>
  <c r="T104" i="1" s="1"/>
  <c r="K107" i="1"/>
  <c r="R104" i="1" l="1"/>
  <c r="S104" i="1"/>
  <c r="Z104" i="1"/>
  <c r="M107" i="1"/>
  <c r="O107" i="1" s="1"/>
  <c r="N107" i="1"/>
  <c r="P107" i="1" s="1"/>
  <c r="Q105" i="1"/>
  <c r="T105" i="1" s="1"/>
  <c r="K108" i="1"/>
  <c r="R105" i="1" l="1"/>
  <c r="S105" i="1"/>
  <c r="Z105" i="1"/>
  <c r="N108" i="1"/>
  <c r="P108" i="1" s="1"/>
  <c r="M108" i="1"/>
  <c r="O108" i="1" s="1"/>
  <c r="Q106" i="1"/>
  <c r="T106" i="1" s="1"/>
  <c r="K109" i="1"/>
  <c r="R106" i="1" l="1"/>
  <c r="S106" i="1"/>
  <c r="Z106" i="1"/>
  <c r="N109" i="1"/>
  <c r="P109" i="1" s="1"/>
  <c r="M109" i="1"/>
  <c r="O109" i="1" s="1"/>
  <c r="Q107" i="1"/>
  <c r="T107" i="1" s="1"/>
  <c r="K110" i="1"/>
  <c r="R107" i="1" l="1"/>
  <c r="S107" i="1"/>
  <c r="Z107" i="1"/>
  <c r="N110" i="1"/>
  <c r="P110" i="1" s="1"/>
  <c r="M110" i="1"/>
  <c r="O110" i="1" s="1"/>
  <c r="Q108" i="1"/>
  <c r="T108" i="1" s="1"/>
  <c r="K111" i="1"/>
  <c r="R108" i="1" l="1"/>
  <c r="S108" i="1"/>
  <c r="Z108" i="1"/>
  <c r="M111" i="1"/>
  <c r="O111" i="1" s="1"/>
  <c r="N111" i="1"/>
  <c r="P111" i="1" s="1"/>
  <c r="Q109" i="1"/>
  <c r="T109" i="1" s="1"/>
  <c r="K112" i="1"/>
  <c r="R109" i="1" l="1"/>
  <c r="S109" i="1"/>
  <c r="Z109" i="1"/>
  <c r="N112" i="1"/>
  <c r="P112" i="1" s="1"/>
  <c r="M112" i="1"/>
  <c r="O112" i="1" s="1"/>
  <c r="Q110" i="1"/>
  <c r="T110" i="1" s="1"/>
  <c r="K113" i="1"/>
  <c r="R110" i="1" l="1"/>
  <c r="S110" i="1"/>
  <c r="Z110" i="1"/>
  <c r="Q111" i="1"/>
  <c r="T111" i="1" s="1"/>
  <c r="M113" i="1"/>
  <c r="O113" i="1" s="1"/>
  <c r="N113" i="1"/>
  <c r="P113" i="1" s="1"/>
  <c r="K114" i="1"/>
  <c r="R111" i="1" l="1"/>
  <c r="S111" i="1"/>
  <c r="Z111" i="1"/>
  <c r="M114" i="1"/>
  <c r="O114" i="1" s="1"/>
  <c r="N114" i="1"/>
  <c r="P114" i="1" s="1"/>
  <c r="Q112" i="1"/>
  <c r="T112" i="1" s="1"/>
  <c r="K115" i="1"/>
  <c r="R112" i="1" l="1"/>
  <c r="S112" i="1"/>
  <c r="Z112" i="1"/>
  <c r="M115" i="1"/>
  <c r="O115" i="1" s="1"/>
  <c r="N115" i="1"/>
  <c r="P115" i="1" s="1"/>
  <c r="Q113" i="1"/>
  <c r="T113" i="1" s="1"/>
  <c r="K116" i="1"/>
  <c r="R113" i="1" l="1"/>
  <c r="S113" i="1"/>
  <c r="Z113" i="1"/>
  <c r="N116" i="1"/>
  <c r="P116" i="1" s="1"/>
  <c r="M116" i="1"/>
  <c r="O116" i="1" s="1"/>
  <c r="Q114" i="1"/>
  <c r="T114" i="1" s="1"/>
  <c r="K117" i="1"/>
  <c r="R114" i="1" l="1"/>
  <c r="S114" i="1"/>
  <c r="Z114" i="1"/>
  <c r="M117" i="1"/>
  <c r="O117" i="1" s="1"/>
  <c r="N117" i="1"/>
  <c r="P117" i="1" s="1"/>
  <c r="Q115" i="1"/>
  <c r="T115" i="1" s="1"/>
  <c r="K118" i="1"/>
  <c r="R115" i="1" l="1"/>
  <c r="S115" i="1"/>
  <c r="Z115" i="1"/>
  <c r="N118" i="1"/>
  <c r="P118" i="1" s="1"/>
  <c r="M118" i="1"/>
  <c r="O118" i="1" s="1"/>
  <c r="Q116" i="1"/>
  <c r="T116" i="1" s="1"/>
  <c r="K119" i="1"/>
  <c r="R116" i="1" l="1"/>
  <c r="S116" i="1"/>
  <c r="Z116" i="1"/>
  <c r="M119" i="1"/>
  <c r="O119" i="1" s="1"/>
  <c r="N119" i="1"/>
  <c r="P119" i="1" s="1"/>
  <c r="Q117" i="1"/>
  <c r="T117" i="1" s="1"/>
  <c r="K120" i="1"/>
  <c r="R117" i="1" l="1"/>
  <c r="S117" i="1"/>
  <c r="Z117" i="1"/>
  <c r="N120" i="1"/>
  <c r="P120" i="1" s="1"/>
  <c r="M120" i="1"/>
  <c r="O120" i="1" s="1"/>
  <c r="Q118" i="1"/>
  <c r="T118" i="1" s="1"/>
  <c r="K121" i="1"/>
  <c r="R118" i="1" l="1"/>
  <c r="S118" i="1"/>
  <c r="Z118" i="1"/>
  <c r="M121" i="1"/>
  <c r="O121" i="1" s="1"/>
  <c r="N121" i="1"/>
  <c r="P121" i="1" s="1"/>
  <c r="Q119" i="1"/>
  <c r="T119" i="1" s="1"/>
  <c r="K122" i="1"/>
  <c r="R119" i="1" l="1"/>
  <c r="S119" i="1"/>
  <c r="Z119" i="1"/>
  <c r="M122" i="1"/>
  <c r="O122" i="1" s="1"/>
  <c r="N122" i="1"/>
  <c r="P122" i="1" s="1"/>
  <c r="Q120" i="1"/>
  <c r="T120" i="1" s="1"/>
  <c r="K123" i="1"/>
  <c r="R120" i="1" l="1"/>
  <c r="S120" i="1"/>
  <c r="Z120" i="1"/>
  <c r="M123" i="1"/>
  <c r="O123" i="1" s="1"/>
  <c r="N123" i="1"/>
  <c r="P123" i="1" s="1"/>
  <c r="Q121" i="1"/>
  <c r="T121" i="1" s="1"/>
  <c r="K124" i="1"/>
  <c r="R121" i="1" l="1"/>
  <c r="S121" i="1"/>
  <c r="Z121" i="1"/>
  <c r="N124" i="1"/>
  <c r="P124" i="1" s="1"/>
  <c r="M124" i="1"/>
  <c r="O124" i="1" s="1"/>
  <c r="Q122" i="1"/>
  <c r="T122" i="1" s="1"/>
  <c r="K125" i="1"/>
  <c r="R122" i="1" l="1"/>
  <c r="S122" i="1"/>
  <c r="Z122" i="1"/>
  <c r="M125" i="1"/>
  <c r="O125" i="1" s="1"/>
  <c r="N125" i="1"/>
  <c r="P125" i="1" s="1"/>
  <c r="Q123" i="1"/>
  <c r="T123" i="1" s="1"/>
  <c r="K126" i="1"/>
  <c r="R123" i="1" l="1"/>
  <c r="S123" i="1"/>
  <c r="Z123" i="1"/>
  <c r="M126" i="1"/>
  <c r="O126" i="1" s="1"/>
  <c r="N126" i="1"/>
  <c r="P126" i="1" s="1"/>
  <c r="Q124" i="1"/>
  <c r="T124" i="1" s="1"/>
  <c r="K127" i="1"/>
  <c r="R124" i="1" l="1"/>
  <c r="S124" i="1"/>
  <c r="Z124" i="1"/>
  <c r="M127" i="1"/>
  <c r="O127" i="1" s="1"/>
  <c r="N127" i="1"/>
  <c r="P127" i="1" s="1"/>
  <c r="Q125" i="1"/>
  <c r="T125" i="1" s="1"/>
  <c r="K128" i="1"/>
  <c r="R125" i="1" l="1"/>
  <c r="S125" i="1"/>
  <c r="Z125" i="1"/>
  <c r="N128" i="1"/>
  <c r="P128" i="1" s="1"/>
  <c r="M128" i="1"/>
  <c r="O128" i="1" s="1"/>
  <c r="Q126" i="1"/>
  <c r="T126" i="1" s="1"/>
  <c r="K129" i="1"/>
  <c r="R126" i="1" l="1"/>
  <c r="S126" i="1"/>
  <c r="Z126" i="1"/>
  <c r="M129" i="1"/>
  <c r="O129" i="1" s="1"/>
  <c r="N129" i="1"/>
  <c r="P129" i="1" s="1"/>
  <c r="Q127" i="1"/>
  <c r="T127" i="1" s="1"/>
  <c r="K130" i="1"/>
  <c r="R127" i="1" l="1"/>
  <c r="S127" i="1"/>
  <c r="Z127" i="1"/>
  <c r="N130" i="1"/>
  <c r="P130" i="1" s="1"/>
  <c r="M130" i="1"/>
  <c r="O130" i="1" s="1"/>
  <c r="Q128" i="1"/>
  <c r="T128" i="1" s="1"/>
  <c r="K131" i="1"/>
  <c r="R128" i="1" l="1"/>
  <c r="S128" i="1"/>
  <c r="Z128" i="1"/>
  <c r="M131" i="1"/>
  <c r="O131" i="1" s="1"/>
  <c r="N131" i="1"/>
  <c r="P131" i="1" s="1"/>
  <c r="Q129" i="1"/>
  <c r="T129" i="1" s="1"/>
  <c r="K132" i="1"/>
  <c r="R129" i="1" l="1"/>
  <c r="S129" i="1"/>
  <c r="Z129" i="1"/>
  <c r="N132" i="1"/>
  <c r="P132" i="1" s="1"/>
  <c r="M132" i="1"/>
  <c r="O132" i="1" s="1"/>
  <c r="Q130" i="1"/>
  <c r="T130" i="1" s="1"/>
  <c r="K133" i="1"/>
  <c r="R130" i="1" l="1"/>
  <c r="S130" i="1"/>
  <c r="Z130" i="1"/>
  <c r="M133" i="1"/>
  <c r="O133" i="1" s="1"/>
  <c r="N133" i="1"/>
  <c r="P133" i="1" s="1"/>
  <c r="Q131" i="1"/>
  <c r="T131" i="1" s="1"/>
  <c r="K134" i="1"/>
  <c r="R131" i="1" l="1"/>
  <c r="S131" i="1"/>
  <c r="Z131" i="1"/>
  <c r="M134" i="1"/>
  <c r="O134" i="1" s="1"/>
  <c r="N134" i="1"/>
  <c r="P134" i="1" s="1"/>
  <c r="Q132" i="1"/>
  <c r="T132" i="1" s="1"/>
  <c r="K135" i="1"/>
  <c r="R132" i="1" l="1"/>
  <c r="S132" i="1"/>
  <c r="Z132" i="1"/>
  <c r="N135" i="1"/>
  <c r="P135" i="1" s="1"/>
  <c r="M135" i="1"/>
  <c r="O135" i="1" s="1"/>
  <c r="Q133" i="1"/>
  <c r="T133" i="1" s="1"/>
  <c r="K136" i="1"/>
  <c r="R133" i="1" l="1"/>
  <c r="S133" i="1"/>
  <c r="Z133" i="1"/>
  <c r="Q134" i="1"/>
  <c r="T134" i="1" s="1"/>
  <c r="N136" i="1"/>
  <c r="P136" i="1" s="1"/>
  <c r="M136" i="1"/>
  <c r="O136" i="1" s="1"/>
  <c r="K137" i="1"/>
  <c r="R134" i="1" l="1"/>
  <c r="S134" i="1"/>
  <c r="Z134" i="1"/>
  <c r="M137" i="1"/>
  <c r="O137" i="1" s="1"/>
  <c r="N137" i="1"/>
  <c r="P137" i="1" s="1"/>
  <c r="Q135" i="1"/>
  <c r="T135" i="1" s="1"/>
  <c r="K138" i="1"/>
  <c r="R135" i="1" l="1"/>
  <c r="S135" i="1"/>
  <c r="Z135" i="1"/>
  <c r="M138" i="1"/>
  <c r="O138" i="1" s="1"/>
  <c r="N138" i="1"/>
  <c r="P138" i="1" s="1"/>
  <c r="Q136" i="1"/>
  <c r="T136" i="1" s="1"/>
  <c r="K139" i="1"/>
  <c r="R136" i="1" l="1"/>
  <c r="S136" i="1"/>
  <c r="Z136" i="1"/>
  <c r="M139" i="1"/>
  <c r="O139" i="1" s="1"/>
  <c r="N139" i="1"/>
  <c r="P139" i="1" s="1"/>
  <c r="Q137" i="1"/>
  <c r="T137" i="1" s="1"/>
  <c r="K140" i="1"/>
  <c r="R137" i="1" l="1"/>
  <c r="S137" i="1"/>
  <c r="Z137" i="1"/>
  <c r="N140" i="1"/>
  <c r="P140" i="1" s="1"/>
  <c r="M140" i="1"/>
  <c r="O140" i="1" s="1"/>
  <c r="Q138" i="1"/>
  <c r="T138" i="1" s="1"/>
  <c r="K141" i="1"/>
  <c r="R138" i="1" l="1"/>
  <c r="S138" i="1"/>
  <c r="Z138" i="1"/>
  <c r="M141" i="1"/>
  <c r="O141" i="1" s="1"/>
  <c r="N141" i="1"/>
  <c r="P141" i="1" s="1"/>
  <c r="Q139" i="1"/>
  <c r="T139" i="1" s="1"/>
  <c r="K142" i="1"/>
  <c r="R139" i="1" l="1"/>
  <c r="S139" i="1"/>
  <c r="Z139" i="1"/>
  <c r="N142" i="1"/>
  <c r="P142" i="1" s="1"/>
  <c r="M142" i="1"/>
  <c r="O142" i="1" s="1"/>
  <c r="Q140" i="1"/>
  <c r="T140" i="1" s="1"/>
  <c r="K143" i="1"/>
  <c r="R140" i="1" l="1"/>
  <c r="S140" i="1"/>
  <c r="Z140" i="1"/>
  <c r="M143" i="1"/>
  <c r="O143" i="1" s="1"/>
  <c r="N143" i="1"/>
  <c r="P143" i="1" s="1"/>
  <c r="Q141" i="1"/>
  <c r="T141" i="1" s="1"/>
  <c r="K144" i="1"/>
  <c r="R141" i="1" l="1"/>
  <c r="S141" i="1"/>
  <c r="Z141" i="1"/>
  <c r="M144" i="1"/>
  <c r="O144" i="1" s="1"/>
  <c r="N144" i="1"/>
  <c r="P144" i="1" s="1"/>
  <c r="Q142" i="1"/>
  <c r="T142" i="1" s="1"/>
  <c r="K145" i="1"/>
  <c r="R142" i="1" l="1"/>
  <c r="S142" i="1"/>
  <c r="Z142" i="1"/>
  <c r="N145" i="1"/>
  <c r="P145" i="1" s="1"/>
  <c r="M145" i="1"/>
  <c r="O145" i="1" s="1"/>
  <c r="Q143" i="1"/>
  <c r="T143" i="1" s="1"/>
  <c r="K146" i="1"/>
  <c r="R143" i="1" l="1"/>
  <c r="S143" i="1"/>
  <c r="Z143" i="1"/>
  <c r="M146" i="1"/>
  <c r="O146" i="1" s="1"/>
  <c r="N146" i="1"/>
  <c r="P146" i="1" s="1"/>
  <c r="Q144" i="1"/>
  <c r="T144" i="1" s="1"/>
  <c r="K147" i="1"/>
  <c r="R144" i="1" l="1"/>
  <c r="S144" i="1"/>
  <c r="Z144" i="1"/>
  <c r="N147" i="1"/>
  <c r="P147" i="1" s="1"/>
  <c r="M147" i="1"/>
  <c r="O147" i="1" s="1"/>
  <c r="Q145" i="1"/>
  <c r="T145" i="1" s="1"/>
  <c r="K148" i="1"/>
  <c r="R145" i="1" l="1"/>
  <c r="S145" i="1"/>
  <c r="Z145" i="1"/>
  <c r="M148" i="1"/>
  <c r="O148" i="1" s="1"/>
  <c r="N148" i="1"/>
  <c r="P148" i="1" s="1"/>
  <c r="Q146" i="1"/>
  <c r="T146" i="1" s="1"/>
  <c r="K149" i="1"/>
  <c r="R146" i="1" l="1"/>
  <c r="S146" i="1"/>
  <c r="Z146" i="1"/>
  <c r="N149" i="1"/>
  <c r="P149" i="1" s="1"/>
  <c r="M149" i="1"/>
  <c r="O149" i="1" s="1"/>
  <c r="Q147" i="1"/>
  <c r="T147" i="1" s="1"/>
  <c r="K150" i="1"/>
  <c r="R147" i="1" l="1"/>
  <c r="S147" i="1"/>
  <c r="Z147" i="1"/>
  <c r="N150" i="1"/>
  <c r="P150" i="1" s="1"/>
  <c r="M150" i="1"/>
  <c r="O150" i="1" s="1"/>
  <c r="Q148" i="1"/>
  <c r="T148" i="1" s="1"/>
  <c r="K151" i="1"/>
  <c r="R148" i="1" l="1"/>
  <c r="S148" i="1"/>
  <c r="Z148" i="1"/>
  <c r="M151" i="1"/>
  <c r="O151" i="1" s="1"/>
  <c r="N151" i="1"/>
  <c r="P151" i="1" s="1"/>
  <c r="Q149" i="1"/>
  <c r="T149" i="1" s="1"/>
  <c r="K152" i="1"/>
  <c r="R149" i="1" l="1"/>
  <c r="S149" i="1"/>
  <c r="Z149" i="1"/>
  <c r="M152" i="1"/>
  <c r="O152" i="1" s="1"/>
  <c r="N152" i="1"/>
  <c r="P152" i="1" s="1"/>
  <c r="Q150" i="1"/>
  <c r="T150" i="1" s="1"/>
  <c r="K153" i="1"/>
  <c r="R150" i="1" l="1"/>
  <c r="S150" i="1"/>
  <c r="Z150" i="1"/>
  <c r="M153" i="1"/>
  <c r="O153" i="1" s="1"/>
  <c r="N153" i="1"/>
  <c r="P153" i="1" s="1"/>
  <c r="Q151" i="1"/>
  <c r="T151" i="1" s="1"/>
  <c r="K154" i="1"/>
  <c r="R151" i="1" l="1"/>
  <c r="S151" i="1"/>
  <c r="Z151" i="1"/>
  <c r="N154" i="1"/>
  <c r="P154" i="1" s="1"/>
  <c r="M154" i="1"/>
  <c r="O154" i="1" s="1"/>
  <c r="Q152" i="1"/>
  <c r="T152" i="1" s="1"/>
  <c r="K155" i="1"/>
  <c r="R152" i="1" l="1"/>
  <c r="S152" i="1"/>
  <c r="Z152" i="1"/>
  <c r="M155" i="1"/>
  <c r="O155" i="1" s="1"/>
  <c r="N155" i="1"/>
  <c r="P155" i="1" s="1"/>
  <c r="Q153" i="1"/>
  <c r="T153" i="1" s="1"/>
  <c r="K156" i="1"/>
  <c r="R153" i="1" l="1"/>
  <c r="S153" i="1"/>
  <c r="Z153" i="1"/>
  <c r="M156" i="1"/>
  <c r="O156" i="1" s="1"/>
  <c r="N156" i="1"/>
  <c r="P156" i="1" s="1"/>
  <c r="Q154" i="1"/>
  <c r="T154" i="1" s="1"/>
  <c r="K157" i="1"/>
  <c r="R154" i="1" l="1"/>
  <c r="S154" i="1"/>
  <c r="Z154" i="1"/>
  <c r="M157" i="1"/>
  <c r="O157" i="1" s="1"/>
  <c r="N157" i="1"/>
  <c r="P157" i="1" s="1"/>
  <c r="Q155" i="1"/>
  <c r="T155" i="1" s="1"/>
  <c r="K158" i="1"/>
  <c r="R155" i="1" l="1"/>
  <c r="S155" i="1"/>
  <c r="Z155" i="1"/>
  <c r="N158" i="1"/>
  <c r="P158" i="1" s="1"/>
  <c r="M158" i="1"/>
  <c r="O158" i="1" s="1"/>
  <c r="Q156" i="1"/>
  <c r="T156" i="1" s="1"/>
  <c r="K159" i="1"/>
  <c r="R156" i="1" l="1"/>
  <c r="S156" i="1"/>
  <c r="Z156" i="1"/>
  <c r="M159" i="1"/>
  <c r="O159" i="1" s="1"/>
  <c r="N159" i="1"/>
  <c r="P159" i="1" s="1"/>
  <c r="Q157" i="1"/>
  <c r="T157" i="1" s="1"/>
  <c r="K160" i="1"/>
  <c r="R157" i="1" l="1"/>
  <c r="S157" i="1"/>
  <c r="Z157" i="1"/>
  <c r="M160" i="1"/>
  <c r="O160" i="1" s="1"/>
  <c r="N160" i="1"/>
  <c r="P160" i="1" s="1"/>
  <c r="Q158" i="1"/>
  <c r="T158" i="1" s="1"/>
  <c r="K161" i="1"/>
  <c r="R158" i="1" l="1"/>
  <c r="S158" i="1"/>
  <c r="Z158" i="1"/>
  <c r="M161" i="1"/>
  <c r="O161" i="1" s="1"/>
  <c r="N161" i="1"/>
  <c r="P161" i="1" s="1"/>
  <c r="Q159" i="1"/>
  <c r="T159" i="1" s="1"/>
  <c r="K162" i="1"/>
  <c r="R159" i="1" l="1"/>
  <c r="S159" i="1"/>
  <c r="Z159" i="1"/>
  <c r="M162" i="1"/>
  <c r="O162" i="1" s="1"/>
  <c r="N162" i="1"/>
  <c r="P162" i="1" s="1"/>
  <c r="Q160" i="1"/>
  <c r="T160" i="1" s="1"/>
  <c r="K163" i="1"/>
  <c r="R160" i="1" l="1"/>
  <c r="S160" i="1"/>
  <c r="Z160" i="1"/>
  <c r="Q161" i="1"/>
  <c r="T161" i="1" s="1"/>
  <c r="N163" i="1"/>
  <c r="P163" i="1" s="1"/>
  <c r="M163" i="1"/>
  <c r="O163" i="1" s="1"/>
  <c r="K164" i="1"/>
  <c r="R161" i="1" l="1"/>
  <c r="S161" i="1"/>
  <c r="Z161" i="1"/>
  <c r="N164" i="1"/>
  <c r="P164" i="1" s="1"/>
  <c r="M164" i="1"/>
  <c r="O164" i="1" s="1"/>
  <c r="Q162" i="1"/>
  <c r="T162" i="1" s="1"/>
  <c r="K165" i="1"/>
  <c r="R162" i="1" l="1"/>
  <c r="S162" i="1"/>
  <c r="Z162" i="1"/>
  <c r="M165" i="1"/>
  <c r="O165" i="1" s="1"/>
  <c r="N165" i="1"/>
  <c r="P165" i="1" s="1"/>
  <c r="Q163" i="1"/>
  <c r="T163" i="1" s="1"/>
  <c r="K166" i="1"/>
  <c r="R163" i="1" l="1"/>
  <c r="S163" i="1"/>
  <c r="Z163" i="1"/>
  <c r="N166" i="1"/>
  <c r="P166" i="1" s="1"/>
  <c r="M166" i="1"/>
  <c r="O166" i="1" s="1"/>
  <c r="Q164" i="1"/>
  <c r="T164" i="1" s="1"/>
  <c r="K167" i="1"/>
  <c r="R164" i="1" l="1"/>
  <c r="S164" i="1"/>
  <c r="Z164" i="1"/>
  <c r="N167" i="1"/>
  <c r="P167" i="1" s="1"/>
  <c r="M167" i="1"/>
  <c r="O167" i="1" s="1"/>
  <c r="Q165" i="1"/>
  <c r="T165" i="1" s="1"/>
  <c r="K168" i="1"/>
  <c r="R165" i="1" l="1"/>
  <c r="S165" i="1"/>
  <c r="Z165" i="1"/>
  <c r="M168" i="1"/>
  <c r="O168" i="1" s="1"/>
  <c r="N168" i="1"/>
  <c r="P168" i="1" s="1"/>
  <c r="Q166" i="1"/>
  <c r="T166" i="1" s="1"/>
  <c r="K169" i="1"/>
  <c r="R166" i="1" l="1"/>
  <c r="S166" i="1"/>
  <c r="Z166" i="1"/>
  <c r="N169" i="1"/>
  <c r="P169" i="1" s="1"/>
  <c r="M169" i="1"/>
  <c r="O169" i="1" s="1"/>
  <c r="Q167" i="1"/>
  <c r="T167" i="1" s="1"/>
  <c r="K170" i="1"/>
  <c r="R167" i="1" l="1"/>
  <c r="S167" i="1"/>
  <c r="Z167" i="1"/>
  <c r="M170" i="1"/>
  <c r="O170" i="1" s="1"/>
  <c r="N170" i="1"/>
  <c r="P170" i="1" s="1"/>
  <c r="Q168" i="1"/>
  <c r="T168" i="1" s="1"/>
  <c r="K171" i="1"/>
  <c r="R168" i="1" l="1"/>
  <c r="S168" i="1"/>
  <c r="Z168" i="1"/>
  <c r="N171" i="1"/>
  <c r="P171" i="1" s="1"/>
  <c r="M171" i="1"/>
  <c r="O171" i="1" s="1"/>
  <c r="Q169" i="1"/>
  <c r="T169" i="1" s="1"/>
  <c r="K172" i="1"/>
  <c r="R169" i="1" l="1"/>
  <c r="S169" i="1"/>
  <c r="Z169" i="1"/>
  <c r="M172" i="1"/>
  <c r="O172" i="1" s="1"/>
  <c r="N172" i="1"/>
  <c r="P172" i="1" s="1"/>
  <c r="Q170" i="1"/>
  <c r="T170" i="1" s="1"/>
  <c r="K173" i="1"/>
  <c r="R170" i="1" l="1"/>
  <c r="S170" i="1"/>
  <c r="Z170" i="1"/>
  <c r="N173" i="1"/>
  <c r="P173" i="1" s="1"/>
  <c r="M173" i="1"/>
  <c r="O173" i="1" s="1"/>
  <c r="Q171" i="1"/>
  <c r="T171" i="1" s="1"/>
  <c r="K174" i="1"/>
  <c r="R171" i="1" l="1"/>
  <c r="S171" i="1"/>
  <c r="Z171" i="1"/>
  <c r="N174" i="1"/>
  <c r="P174" i="1" s="1"/>
  <c r="M174" i="1"/>
  <c r="O174" i="1" s="1"/>
  <c r="Q172" i="1"/>
  <c r="T172" i="1" s="1"/>
  <c r="K175" i="1"/>
  <c r="R172" i="1" l="1"/>
  <c r="S172" i="1"/>
  <c r="Z172" i="1"/>
  <c r="N175" i="1"/>
  <c r="P175" i="1" s="1"/>
  <c r="M175" i="1"/>
  <c r="O175" i="1" s="1"/>
  <c r="Q173" i="1"/>
  <c r="T173" i="1" s="1"/>
  <c r="K176" i="1"/>
  <c r="R173" i="1" l="1"/>
  <c r="S173" i="1"/>
  <c r="Z173" i="1"/>
  <c r="M176" i="1"/>
  <c r="O176" i="1" s="1"/>
  <c r="N176" i="1"/>
  <c r="P176" i="1" s="1"/>
  <c r="Q174" i="1"/>
  <c r="T174" i="1" s="1"/>
  <c r="K177" i="1"/>
  <c r="R174" i="1" l="1"/>
  <c r="S174" i="1"/>
  <c r="Z174" i="1"/>
  <c r="M177" i="1"/>
  <c r="O177" i="1" s="1"/>
  <c r="N177" i="1"/>
  <c r="P177" i="1" s="1"/>
  <c r="Q175" i="1"/>
  <c r="T175" i="1" s="1"/>
  <c r="K178" i="1"/>
  <c r="R175" i="1" l="1"/>
  <c r="S175" i="1"/>
  <c r="Z175" i="1"/>
  <c r="M178" i="1"/>
  <c r="O178" i="1" s="1"/>
  <c r="N178" i="1"/>
  <c r="P178" i="1" s="1"/>
  <c r="Q176" i="1"/>
  <c r="T176" i="1" s="1"/>
  <c r="K179" i="1"/>
  <c r="R176" i="1" l="1"/>
  <c r="S176" i="1"/>
  <c r="Z176" i="1"/>
  <c r="M179" i="1"/>
  <c r="O179" i="1" s="1"/>
  <c r="N179" i="1"/>
  <c r="P179" i="1" s="1"/>
  <c r="Q177" i="1"/>
  <c r="T177" i="1" s="1"/>
  <c r="K180" i="1"/>
  <c r="R177" i="1" l="1"/>
  <c r="S177" i="1"/>
  <c r="Z177" i="1"/>
  <c r="M180" i="1"/>
  <c r="O180" i="1" s="1"/>
  <c r="N180" i="1"/>
  <c r="P180" i="1" s="1"/>
  <c r="Q178" i="1"/>
  <c r="T178" i="1" s="1"/>
  <c r="K181" i="1"/>
  <c r="R178" i="1" l="1"/>
  <c r="S178" i="1"/>
  <c r="Z178" i="1"/>
  <c r="M181" i="1"/>
  <c r="O181" i="1" s="1"/>
  <c r="N181" i="1"/>
  <c r="P181" i="1" s="1"/>
  <c r="Q179" i="1"/>
  <c r="T179" i="1" s="1"/>
  <c r="K182" i="1"/>
  <c r="R179" i="1" l="1"/>
  <c r="S179" i="1"/>
  <c r="Z179" i="1"/>
  <c r="M182" i="1"/>
  <c r="O182" i="1" s="1"/>
  <c r="N182" i="1"/>
  <c r="P182" i="1" s="1"/>
  <c r="Q180" i="1"/>
  <c r="T180" i="1" s="1"/>
  <c r="K183" i="1"/>
  <c r="R180" i="1" l="1"/>
  <c r="S180" i="1"/>
  <c r="Z180" i="1"/>
  <c r="M183" i="1"/>
  <c r="O183" i="1" s="1"/>
  <c r="N183" i="1"/>
  <c r="P183" i="1" s="1"/>
  <c r="Q181" i="1"/>
  <c r="T181" i="1" s="1"/>
  <c r="K184" i="1"/>
  <c r="R181" i="1" l="1"/>
  <c r="S181" i="1"/>
  <c r="Z181" i="1"/>
  <c r="M184" i="1"/>
  <c r="O184" i="1" s="1"/>
  <c r="N184" i="1"/>
  <c r="P184" i="1" s="1"/>
  <c r="Q182" i="1"/>
  <c r="T182" i="1" s="1"/>
  <c r="K185" i="1"/>
  <c r="R182" i="1" l="1"/>
  <c r="S182" i="1"/>
  <c r="Z182" i="1"/>
  <c r="M185" i="1"/>
  <c r="O185" i="1" s="1"/>
  <c r="N185" i="1"/>
  <c r="P185" i="1" s="1"/>
  <c r="Q183" i="1"/>
  <c r="T183" i="1" s="1"/>
  <c r="K186" i="1"/>
  <c r="R183" i="1" l="1"/>
  <c r="S183" i="1"/>
  <c r="Z183" i="1"/>
  <c r="M186" i="1"/>
  <c r="O186" i="1" s="1"/>
  <c r="N186" i="1"/>
  <c r="P186" i="1" s="1"/>
  <c r="Q184" i="1"/>
  <c r="T184" i="1" s="1"/>
  <c r="K187" i="1"/>
  <c r="R184" i="1" l="1"/>
  <c r="S184" i="1"/>
  <c r="Z184" i="1"/>
  <c r="M187" i="1"/>
  <c r="O187" i="1" s="1"/>
  <c r="N187" i="1"/>
  <c r="P187" i="1" s="1"/>
  <c r="Q185" i="1"/>
  <c r="T185" i="1" s="1"/>
  <c r="K188" i="1"/>
  <c r="R185" i="1" l="1"/>
  <c r="S185" i="1"/>
  <c r="Z185" i="1"/>
  <c r="M188" i="1"/>
  <c r="O188" i="1" s="1"/>
  <c r="N188" i="1"/>
  <c r="P188" i="1" s="1"/>
  <c r="Q186" i="1"/>
  <c r="T186" i="1" s="1"/>
  <c r="K189" i="1"/>
  <c r="R186" i="1" l="1"/>
  <c r="S186" i="1"/>
  <c r="Z186" i="1"/>
  <c r="M189" i="1"/>
  <c r="O189" i="1" s="1"/>
  <c r="N189" i="1"/>
  <c r="P189" i="1" s="1"/>
  <c r="Q187" i="1"/>
  <c r="T187" i="1" s="1"/>
  <c r="K190" i="1"/>
  <c r="R187" i="1" l="1"/>
  <c r="S187" i="1"/>
  <c r="Z187" i="1"/>
  <c r="M190" i="1"/>
  <c r="O190" i="1" s="1"/>
  <c r="N190" i="1"/>
  <c r="P190" i="1" s="1"/>
  <c r="Q188" i="1"/>
  <c r="T188" i="1" s="1"/>
  <c r="K191" i="1"/>
  <c r="R188" i="1" l="1"/>
  <c r="S188" i="1"/>
  <c r="Z188" i="1"/>
  <c r="M191" i="1"/>
  <c r="O191" i="1" s="1"/>
  <c r="N191" i="1"/>
  <c r="P191" i="1" s="1"/>
  <c r="Q189" i="1"/>
  <c r="T189" i="1" s="1"/>
  <c r="K192" i="1"/>
  <c r="R189" i="1" l="1"/>
  <c r="S189" i="1"/>
  <c r="Z189" i="1"/>
  <c r="M192" i="1"/>
  <c r="O192" i="1" s="1"/>
  <c r="N192" i="1"/>
  <c r="P192" i="1" s="1"/>
  <c r="Q190" i="1"/>
  <c r="T190" i="1" s="1"/>
  <c r="K193" i="1"/>
  <c r="R190" i="1" l="1"/>
  <c r="S190" i="1"/>
  <c r="Z190" i="1"/>
  <c r="M193" i="1"/>
  <c r="O193" i="1" s="1"/>
  <c r="N193" i="1"/>
  <c r="P193" i="1" s="1"/>
  <c r="Q191" i="1"/>
  <c r="T191" i="1" s="1"/>
  <c r="K194" i="1"/>
  <c r="R191" i="1" l="1"/>
  <c r="S191" i="1"/>
  <c r="Z191" i="1"/>
  <c r="M194" i="1"/>
  <c r="O194" i="1" s="1"/>
  <c r="N194" i="1"/>
  <c r="P194" i="1" s="1"/>
  <c r="Q192" i="1"/>
  <c r="T192" i="1" s="1"/>
  <c r="K195" i="1"/>
  <c r="R192" i="1" l="1"/>
  <c r="S192" i="1"/>
  <c r="Z192" i="1"/>
  <c r="M195" i="1"/>
  <c r="O195" i="1" s="1"/>
  <c r="N195" i="1"/>
  <c r="P195" i="1" s="1"/>
  <c r="Q193" i="1"/>
  <c r="T193" i="1" s="1"/>
  <c r="K196" i="1"/>
  <c r="R193" i="1" l="1"/>
  <c r="S193" i="1"/>
  <c r="Z193" i="1"/>
  <c r="M196" i="1"/>
  <c r="O196" i="1" s="1"/>
  <c r="N196" i="1"/>
  <c r="P196" i="1" s="1"/>
  <c r="Q194" i="1"/>
  <c r="T194" i="1" s="1"/>
  <c r="K197" i="1"/>
  <c r="R194" i="1" l="1"/>
  <c r="S194" i="1"/>
  <c r="Z194" i="1"/>
  <c r="M197" i="1"/>
  <c r="O197" i="1" s="1"/>
  <c r="N197" i="1"/>
  <c r="P197" i="1" s="1"/>
  <c r="Q195" i="1"/>
  <c r="T195" i="1" s="1"/>
  <c r="K198" i="1"/>
  <c r="R195" i="1" l="1"/>
  <c r="S195" i="1"/>
  <c r="Z195" i="1"/>
  <c r="M198" i="1"/>
  <c r="O198" i="1" s="1"/>
  <c r="N198" i="1"/>
  <c r="P198" i="1" s="1"/>
  <c r="Q196" i="1"/>
  <c r="T196" i="1" s="1"/>
  <c r="K199" i="1"/>
  <c r="R196" i="1" l="1"/>
  <c r="S196" i="1"/>
  <c r="Z196" i="1"/>
  <c r="M199" i="1"/>
  <c r="O199" i="1" s="1"/>
  <c r="N199" i="1"/>
  <c r="P199" i="1" s="1"/>
  <c r="Q197" i="1"/>
  <c r="T197" i="1" s="1"/>
  <c r="K200" i="1"/>
  <c r="R197" i="1" l="1"/>
  <c r="S197" i="1"/>
  <c r="Z197" i="1"/>
  <c r="M200" i="1"/>
  <c r="O200" i="1" s="1"/>
  <c r="N200" i="1"/>
  <c r="P200" i="1" s="1"/>
  <c r="Q198" i="1"/>
  <c r="T198" i="1" s="1"/>
  <c r="K201" i="1"/>
  <c r="R198" i="1" l="1"/>
  <c r="S198" i="1"/>
  <c r="Z198" i="1"/>
  <c r="M201" i="1"/>
  <c r="O201" i="1" s="1"/>
  <c r="N201" i="1"/>
  <c r="P201" i="1" s="1"/>
  <c r="Q199" i="1"/>
  <c r="T199" i="1" s="1"/>
  <c r="K202" i="1"/>
  <c r="R199" i="1" l="1"/>
  <c r="S199" i="1"/>
  <c r="Z199" i="1"/>
  <c r="M202" i="1"/>
  <c r="O202" i="1" s="1"/>
  <c r="N202" i="1"/>
  <c r="P202" i="1" s="1"/>
  <c r="Q200" i="1"/>
  <c r="T200" i="1" s="1"/>
  <c r="K203" i="1"/>
  <c r="R200" i="1" l="1"/>
  <c r="S200" i="1"/>
  <c r="Z200" i="1"/>
  <c r="M203" i="1"/>
  <c r="O203" i="1" s="1"/>
  <c r="N203" i="1"/>
  <c r="P203" i="1" s="1"/>
  <c r="Q201" i="1"/>
  <c r="T201" i="1" s="1"/>
  <c r="K204" i="1"/>
  <c r="R201" i="1" l="1"/>
  <c r="S201" i="1"/>
  <c r="Z201" i="1"/>
  <c r="M204" i="1"/>
  <c r="O204" i="1" s="1"/>
  <c r="N204" i="1"/>
  <c r="P204" i="1" s="1"/>
  <c r="Q202" i="1"/>
  <c r="T202" i="1" s="1"/>
  <c r="K205" i="1"/>
  <c r="R202" i="1" l="1"/>
  <c r="S202" i="1"/>
  <c r="Z202" i="1"/>
  <c r="M205" i="1"/>
  <c r="O205" i="1" s="1"/>
  <c r="N205" i="1"/>
  <c r="P205" i="1" s="1"/>
  <c r="Q203" i="1"/>
  <c r="T203" i="1" s="1"/>
  <c r="K206" i="1"/>
  <c r="R203" i="1" l="1"/>
  <c r="S203" i="1"/>
  <c r="Z203" i="1"/>
  <c r="M206" i="1"/>
  <c r="O206" i="1" s="1"/>
  <c r="N206" i="1"/>
  <c r="P206" i="1" s="1"/>
  <c r="Q204" i="1"/>
  <c r="T204" i="1" s="1"/>
  <c r="K207" i="1"/>
  <c r="R204" i="1" l="1"/>
  <c r="S204" i="1"/>
  <c r="Z204" i="1"/>
  <c r="M207" i="1"/>
  <c r="O207" i="1" s="1"/>
  <c r="N207" i="1"/>
  <c r="P207" i="1" s="1"/>
  <c r="Q205" i="1"/>
  <c r="T205" i="1" s="1"/>
  <c r="K208" i="1"/>
  <c r="R205" i="1" l="1"/>
  <c r="S205" i="1"/>
  <c r="Z205" i="1"/>
  <c r="Q206" i="1"/>
  <c r="T206" i="1" s="1"/>
  <c r="M208" i="1"/>
  <c r="O208" i="1" s="1"/>
  <c r="N208" i="1"/>
  <c r="P208" i="1" s="1"/>
  <c r="K209" i="1"/>
  <c r="R206" i="1" l="1"/>
  <c r="S206" i="1"/>
  <c r="Z206" i="1"/>
  <c r="Q207" i="1"/>
  <c r="T207" i="1" s="1"/>
  <c r="M209" i="1"/>
  <c r="O209" i="1" s="1"/>
  <c r="N209" i="1"/>
  <c r="P209" i="1" s="1"/>
  <c r="K210" i="1"/>
  <c r="R207" i="1" l="1"/>
  <c r="S207" i="1"/>
  <c r="Z207" i="1"/>
  <c r="M210" i="1"/>
  <c r="O210" i="1" s="1"/>
  <c r="N210" i="1"/>
  <c r="P210" i="1" s="1"/>
  <c r="Q208" i="1"/>
  <c r="T208" i="1" s="1"/>
  <c r="K211" i="1"/>
  <c r="R208" i="1" l="1"/>
  <c r="S208" i="1"/>
  <c r="Z208" i="1"/>
  <c r="M211" i="1"/>
  <c r="O211" i="1" s="1"/>
  <c r="N211" i="1"/>
  <c r="P211" i="1" s="1"/>
  <c r="Q209" i="1"/>
  <c r="T209" i="1" s="1"/>
  <c r="K212" i="1"/>
  <c r="R209" i="1" l="1"/>
  <c r="S209" i="1"/>
  <c r="Z209" i="1"/>
  <c r="M212" i="1"/>
  <c r="O212" i="1" s="1"/>
  <c r="N212" i="1"/>
  <c r="P212" i="1" s="1"/>
  <c r="Q210" i="1"/>
  <c r="T210" i="1" s="1"/>
  <c r="K213" i="1"/>
  <c r="R210" i="1" l="1"/>
  <c r="S210" i="1"/>
  <c r="Z210" i="1"/>
  <c r="M213" i="1"/>
  <c r="O213" i="1" s="1"/>
  <c r="N213" i="1"/>
  <c r="P213" i="1" s="1"/>
  <c r="Q211" i="1"/>
  <c r="T211" i="1" s="1"/>
  <c r="K214" i="1"/>
  <c r="R211" i="1" l="1"/>
  <c r="S211" i="1"/>
  <c r="Z211" i="1"/>
  <c r="M214" i="1"/>
  <c r="O214" i="1" s="1"/>
  <c r="N214" i="1"/>
  <c r="P214" i="1" s="1"/>
  <c r="Q212" i="1"/>
  <c r="T212" i="1" s="1"/>
  <c r="K215" i="1"/>
  <c r="R212" i="1" l="1"/>
  <c r="S212" i="1"/>
  <c r="Z212" i="1"/>
  <c r="Q213" i="1"/>
  <c r="T213" i="1" s="1"/>
  <c r="M215" i="1"/>
  <c r="O215" i="1" s="1"/>
  <c r="N215" i="1"/>
  <c r="P215" i="1" s="1"/>
  <c r="K216" i="1"/>
  <c r="R213" i="1" l="1"/>
  <c r="S213" i="1"/>
  <c r="Z213" i="1"/>
  <c r="M216" i="1"/>
  <c r="O216" i="1" s="1"/>
  <c r="N216" i="1"/>
  <c r="P216" i="1" s="1"/>
  <c r="Q214" i="1"/>
  <c r="T214" i="1" s="1"/>
  <c r="K217" i="1"/>
  <c r="R214" i="1" l="1"/>
  <c r="S214" i="1"/>
  <c r="Z214" i="1"/>
  <c r="Q215" i="1"/>
  <c r="T215" i="1" s="1"/>
  <c r="M217" i="1"/>
  <c r="O217" i="1" s="1"/>
  <c r="N217" i="1"/>
  <c r="P217" i="1" s="1"/>
  <c r="K218" i="1"/>
  <c r="R215" i="1" l="1"/>
  <c r="S215" i="1"/>
  <c r="Z215" i="1"/>
  <c r="M218" i="1"/>
  <c r="O218" i="1" s="1"/>
  <c r="N218" i="1"/>
  <c r="P218" i="1" s="1"/>
  <c r="Q216" i="1"/>
  <c r="T216" i="1" s="1"/>
  <c r="K219" i="1"/>
  <c r="R216" i="1" l="1"/>
  <c r="S216" i="1"/>
  <c r="Z216" i="1"/>
  <c r="M219" i="1"/>
  <c r="O219" i="1" s="1"/>
  <c r="N219" i="1"/>
  <c r="P219" i="1" s="1"/>
  <c r="Q217" i="1"/>
  <c r="T217" i="1" s="1"/>
  <c r="K220" i="1"/>
  <c r="R217" i="1" l="1"/>
  <c r="S217" i="1"/>
  <c r="Z217" i="1"/>
  <c r="M220" i="1"/>
  <c r="O220" i="1" s="1"/>
  <c r="N220" i="1"/>
  <c r="P220" i="1" s="1"/>
  <c r="Q218" i="1"/>
  <c r="T218" i="1" s="1"/>
  <c r="K221" i="1"/>
  <c r="R218" i="1" l="1"/>
  <c r="S218" i="1"/>
  <c r="Z218" i="1"/>
  <c r="M221" i="1"/>
  <c r="O221" i="1" s="1"/>
  <c r="N221" i="1"/>
  <c r="P221" i="1" s="1"/>
  <c r="Q219" i="1"/>
  <c r="T219" i="1" s="1"/>
  <c r="K222" i="1"/>
  <c r="R219" i="1" l="1"/>
  <c r="S219" i="1"/>
  <c r="Z219" i="1"/>
  <c r="Q220" i="1"/>
  <c r="T220" i="1" s="1"/>
  <c r="M222" i="1"/>
  <c r="O222" i="1" s="1"/>
  <c r="N222" i="1"/>
  <c r="P222" i="1" s="1"/>
  <c r="K223" i="1"/>
  <c r="R220" i="1" l="1"/>
  <c r="S220" i="1"/>
  <c r="Z220" i="1"/>
  <c r="M223" i="1"/>
  <c r="O223" i="1" s="1"/>
  <c r="N223" i="1"/>
  <c r="P223" i="1" s="1"/>
  <c r="Q221" i="1"/>
  <c r="T221" i="1" s="1"/>
  <c r="K224" i="1"/>
  <c r="R221" i="1" l="1"/>
  <c r="S221" i="1"/>
  <c r="Z221" i="1"/>
  <c r="Q222" i="1"/>
  <c r="T222" i="1" s="1"/>
  <c r="M224" i="1"/>
  <c r="O224" i="1" s="1"/>
  <c r="N224" i="1"/>
  <c r="P224" i="1" s="1"/>
  <c r="K225" i="1"/>
  <c r="R222" i="1" l="1"/>
  <c r="S222" i="1"/>
  <c r="Z222" i="1"/>
  <c r="Q223" i="1"/>
  <c r="T223" i="1" s="1"/>
  <c r="M225" i="1"/>
  <c r="O225" i="1" s="1"/>
  <c r="N225" i="1"/>
  <c r="P225" i="1" s="1"/>
  <c r="K226" i="1"/>
  <c r="R223" i="1" l="1"/>
  <c r="S223" i="1"/>
  <c r="Z223" i="1"/>
  <c r="Q224" i="1"/>
  <c r="T224" i="1" s="1"/>
  <c r="M226" i="1"/>
  <c r="O226" i="1" s="1"/>
  <c r="N226" i="1"/>
  <c r="P226" i="1" s="1"/>
  <c r="K227" i="1"/>
  <c r="R224" i="1" l="1"/>
  <c r="S224" i="1"/>
  <c r="Z224" i="1"/>
  <c r="M227" i="1"/>
  <c r="O227" i="1" s="1"/>
  <c r="N227" i="1"/>
  <c r="P227" i="1" s="1"/>
  <c r="Q225" i="1"/>
  <c r="T225" i="1" s="1"/>
  <c r="K228" i="1"/>
  <c r="R225" i="1" l="1"/>
  <c r="S225" i="1"/>
  <c r="Z225" i="1"/>
  <c r="M228" i="1"/>
  <c r="O228" i="1" s="1"/>
  <c r="N228" i="1"/>
  <c r="P228" i="1" s="1"/>
  <c r="Q226" i="1"/>
  <c r="T226" i="1" s="1"/>
  <c r="K229" i="1"/>
  <c r="R226" i="1" l="1"/>
  <c r="S226" i="1"/>
  <c r="Z226" i="1"/>
  <c r="Q227" i="1"/>
  <c r="T227" i="1" s="1"/>
  <c r="N229" i="1"/>
  <c r="P229" i="1" s="1"/>
  <c r="M229" i="1"/>
  <c r="O229" i="1" s="1"/>
  <c r="K230" i="1"/>
  <c r="R227" i="1" l="1"/>
  <c r="S227" i="1"/>
  <c r="Z227" i="1"/>
  <c r="M230" i="1"/>
  <c r="O230" i="1" s="1"/>
  <c r="N230" i="1"/>
  <c r="P230" i="1" s="1"/>
  <c r="Q228" i="1"/>
  <c r="T228" i="1" s="1"/>
  <c r="K231" i="1"/>
  <c r="R228" i="1" l="1"/>
  <c r="S228" i="1"/>
  <c r="Z228" i="1"/>
  <c r="M231" i="1"/>
  <c r="O231" i="1" s="1"/>
  <c r="N231" i="1"/>
  <c r="P231" i="1" s="1"/>
  <c r="Q229" i="1"/>
  <c r="T229" i="1" s="1"/>
  <c r="K232" i="1"/>
  <c r="R229" i="1" l="1"/>
  <c r="S229" i="1"/>
  <c r="Z229" i="1"/>
  <c r="N232" i="1"/>
  <c r="P232" i="1" s="1"/>
  <c r="M232" i="1"/>
  <c r="O232" i="1" s="1"/>
  <c r="Q230" i="1"/>
  <c r="T230" i="1" s="1"/>
  <c r="K233" i="1"/>
  <c r="R230" i="1" l="1"/>
  <c r="S230" i="1"/>
  <c r="Z230" i="1"/>
  <c r="N233" i="1"/>
  <c r="P233" i="1" s="1"/>
  <c r="M233" i="1"/>
  <c r="O233" i="1" s="1"/>
  <c r="Q231" i="1"/>
  <c r="T231" i="1" s="1"/>
  <c r="K234" i="1"/>
  <c r="R231" i="1" l="1"/>
  <c r="S231" i="1"/>
  <c r="Z231" i="1"/>
  <c r="Q232" i="1"/>
  <c r="T232" i="1" s="1"/>
  <c r="M234" i="1"/>
  <c r="O234" i="1" s="1"/>
  <c r="N234" i="1"/>
  <c r="P234" i="1" s="1"/>
  <c r="K235" i="1"/>
  <c r="R232" i="1" l="1"/>
  <c r="S232" i="1"/>
  <c r="Z232" i="1"/>
  <c r="Q233" i="1"/>
  <c r="T233" i="1" s="1"/>
  <c r="M235" i="1"/>
  <c r="O235" i="1" s="1"/>
  <c r="N235" i="1"/>
  <c r="P235" i="1" s="1"/>
  <c r="K236" i="1"/>
  <c r="R233" i="1" l="1"/>
  <c r="S233" i="1"/>
  <c r="Z233" i="1"/>
  <c r="M236" i="1"/>
  <c r="O236" i="1" s="1"/>
  <c r="N236" i="1"/>
  <c r="P236" i="1" s="1"/>
  <c r="Q234" i="1"/>
  <c r="T234" i="1" s="1"/>
  <c r="K237" i="1"/>
  <c r="R234" i="1" l="1"/>
  <c r="S234" i="1"/>
  <c r="Z234" i="1"/>
  <c r="N237" i="1"/>
  <c r="P237" i="1" s="1"/>
  <c r="M237" i="1"/>
  <c r="O237" i="1" s="1"/>
  <c r="Q235" i="1"/>
  <c r="T235" i="1" s="1"/>
  <c r="K238" i="1"/>
  <c r="R235" i="1" l="1"/>
  <c r="S235" i="1"/>
  <c r="Z235" i="1"/>
  <c r="M238" i="1"/>
  <c r="O238" i="1" s="1"/>
  <c r="N238" i="1"/>
  <c r="P238" i="1" s="1"/>
  <c r="Q236" i="1"/>
  <c r="T236" i="1" s="1"/>
  <c r="K239" i="1"/>
  <c r="R236" i="1" l="1"/>
  <c r="S236" i="1"/>
  <c r="Z236" i="1"/>
  <c r="Q237" i="1"/>
  <c r="T237" i="1" s="1"/>
  <c r="M239" i="1"/>
  <c r="O239" i="1" s="1"/>
  <c r="N239" i="1"/>
  <c r="P239" i="1" s="1"/>
  <c r="K240" i="1"/>
  <c r="R237" i="1" l="1"/>
  <c r="S237" i="1"/>
  <c r="Z237" i="1"/>
  <c r="N240" i="1"/>
  <c r="P240" i="1" s="1"/>
  <c r="M240" i="1"/>
  <c r="O240" i="1" s="1"/>
  <c r="Q238" i="1"/>
  <c r="T238" i="1" s="1"/>
  <c r="K241" i="1"/>
  <c r="R238" i="1" l="1"/>
  <c r="S238" i="1"/>
  <c r="Z238" i="1"/>
  <c r="N241" i="1"/>
  <c r="P241" i="1" s="1"/>
  <c r="M241" i="1"/>
  <c r="O241" i="1" s="1"/>
  <c r="Q239" i="1"/>
  <c r="T239" i="1" s="1"/>
  <c r="K242" i="1"/>
  <c r="R239" i="1" l="1"/>
  <c r="S239" i="1"/>
  <c r="Z239" i="1"/>
  <c r="M242" i="1"/>
  <c r="O242" i="1" s="1"/>
  <c r="N242" i="1"/>
  <c r="P242" i="1" s="1"/>
  <c r="Q240" i="1"/>
  <c r="T240" i="1" s="1"/>
  <c r="K243" i="1"/>
  <c r="R240" i="1" l="1"/>
  <c r="S240" i="1"/>
  <c r="Z240" i="1"/>
  <c r="M243" i="1"/>
  <c r="O243" i="1" s="1"/>
  <c r="N243" i="1"/>
  <c r="P243" i="1" s="1"/>
  <c r="Q241" i="1"/>
  <c r="T241" i="1" s="1"/>
  <c r="K244" i="1"/>
  <c r="R241" i="1" l="1"/>
  <c r="S241" i="1"/>
  <c r="Z241" i="1"/>
  <c r="N244" i="1"/>
  <c r="P244" i="1" s="1"/>
  <c r="M244" i="1"/>
  <c r="O244" i="1" s="1"/>
  <c r="Q242" i="1"/>
  <c r="T242" i="1" s="1"/>
  <c r="K245" i="1"/>
  <c r="R242" i="1" l="1"/>
  <c r="S242" i="1"/>
  <c r="Z242" i="1"/>
  <c r="N245" i="1"/>
  <c r="P245" i="1" s="1"/>
  <c r="M245" i="1"/>
  <c r="O245" i="1" s="1"/>
  <c r="Q243" i="1"/>
  <c r="T243" i="1" s="1"/>
  <c r="K246" i="1"/>
  <c r="R243" i="1" l="1"/>
  <c r="S243" i="1"/>
  <c r="Z243" i="1"/>
  <c r="M246" i="1"/>
  <c r="O246" i="1" s="1"/>
  <c r="N246" i="1"/>
  <c r="P246" i="1" s="1"/>
  <c r="Q244" i="1"/>
  <c r="T244" i="1" s="1"/>
  <c r="K247" i="1"/>
  <c r="R244" i="1" l="1"/>
  <c r="S244" i="1"/>
  <c r="Z244" i="1"/>
  <c r="M247" i="1"/>
  <c r="O247" i="1" s="1"/>
  <c r="N247" i="1"/>
  <c r="P247" i="1" s="1"/>
  <c r="Q245" i="1"/>
  <c r="T245" i="1" s="1"/>
  <c r="K248" i="1"/>
  <c r="R245" i="1" l="1"/>
  <c r="S245" i="1"/>
  <c r="Z245" i="1"/>
  <c r="N248" i="1"/>
  <c r="P248" i="1" s="1"/>
  <c r="M248" i="1"/>
  <c r="O248" i="1" s="1"/>
  <c r="Q246" i="1"/>
  <c r="T246" i="1" s="1"/>
  <c r="K249" i="1"/>
  <c r="R246" i="1" l="1"/>
  <c r="S246" i="1"/>
  <c r="Z246" i="1"/>
  <c r="N249" i="1"/>
  <c r="P249" i="1" s="1"/>
  <c r="M249" i="1"/>
  <c r="O249" i="1" s="1"/>
  <c r="Q247" i="1"/>
  <c r="T247" i="1" s="1"/>
  <c r="K250" i="1"/>
  <c r="R247" i="1" l="1"/>
  <c r="S247" i="1"/>
  <c r="Z247" i="1"/>
  <c r="M250" i="1"/>
  <c r="O250" i="1" s="1"/>
  <c r="N250" i="1"/>
  <c r="P250" i="1" s="1"/>
  <c r="Q248" i="1"/>
  <c r="T248" i="1" s="1"/>
  <c r="K251" i="1"/>
  <c r="R248" i="1" l="1"/>
  <c r="S248" i="1"/>
  <c r="Z248" i="1"/>
  <c r="M251" i="1"/>
  <c r="O251" i="1" s="1"/>
  <c r="N251" i="1"/>
  <c r="P251" i="1" s="1"/>
  <c r="Q249" i="1"/>
  <c r="T249" i="1" s="1"/>
  <c r="K252" i="1"/>
  <c r="R249" i="1" l="1"/>
  <c r="S249" i="1"/>
  <c r="Z249" i="1"/>
  <c r="Q250" i="1"/>
  <c r="T250" i="1" s="1"/>
  <c r="N252" i="1"/>
  <c r="P252" i="1" s="1"/>
  <c r="M252" i="1"/>
  <c r="O252" i="1" s="1"/>
  <c r="K253" i="1"/>
  <c r="R250" i="1" l="1"/>
  <c r="S250" i="1"/>
  <c r="Z250" i="1"/>
  <c r="N253" i="1"/>
  <c r="P253" i="1" s="1"/>
  <c r="M253" i="1"/>
  <c r="O253" i="1" s="1"/>
  <c r="Q251" i="1"/>
  <c r="T251" i="1" s="1"/>
  <c r="K254" i="1"/>
  <c r="R251" i="1" l="1"/>
  <c r="S251" i="1"/>
  <c r="Z251" i="1"/>
  <c r="N254" i="1"/>
  <c r="P254" i="1" s="1"/>
  <c r="M254" i="1"/>
  <c r="O254" i="1" s="1"/>
  <c r="Q252" i="1"/>
  <c r="T252" i="1" s="1"/>
  <c r="K255" i="1"/>
  <c r="R252" i="1" l="1"/>
  <c r="S252" i="1"/>
  <c r="Z252" i="1"/>
  <c r="Q253" i="1"/>
  <c r="T253" i="1" s="1"/>
  <c r="M255" i="1"/>
  <c r="O255" i="1" s="1"/>
  <c r="N255" i="1"/>
  <c r="P255" i="1" s="1"/>
  <c r="K256" i="1"/>
  <c r="R253" i="1" l="1"/>
  <c r="S253" i="1"/>
  <c r="Z253" i="1"/>
  <c r="Q254" i="1"/>
  <c r="T254" i="1" s="1"/>
  <c r="M256" i="1"/>
  <c r="O256" i="1" s="1"/>
  <c r="N256" i="1"/>
  <c r="P256" i="1" s="1"/>
  <c r="K257" i="1"/>
  <c r="R254" i="1" l="1"/>
  <c r="S254" i="1"/>
  <c r="Z254" i="1"/>
  <c r="Q255" i="1"/>
  <c r="T255" i="1" s="1"/>
  <c r="N257" i="1"/>
  <c r="P257" i="1" s="1"/>
  <c r="M257" i="1"/>
  <c r="O257" i="1" s="1"/>
  <c r="K258" i="1"/>
  <c r="R255" i="1" l="1"/>
  <c r="S255" i="1"/>
  <c r="Z255" i="1"/>
  <c r="M258" i="1"/>
  <c r="O258" i="1" s="1"/>
  <c r="N258" i="1"/>
  <c r="P258" i="1" s="1"/>
  <c r="Q256" i="1"/>
  <c r="T256" i="1" s="1"/>
  <c r="K259" i="1"/>
  <c r="R256" i="1" l="1"/>
  <c r="S256" i="1"/>
  <c r="Z256" i="1"/>
  <c r="N259" i="1"/>
  <c r="P259" i="1" s="1"/>
  <c r="M259" i="1"/>
  <c r="O259" i="1" s="1"/>
  <c r="Q257" i="1"/>
  <c r="T257" i="1" s="1"/>
  <c r="K260" i="1"/>
  <c r="R257" i="1" l="1"/>
  <c r="S257" i="1"/>
  <c r="Z257" i="1"/>
  <c r="M260" i="1"/>
  <c r="O260" i="1" s="1"/>
  <c r="N260" i="1"/>
  <c r="P260" i="1" s="1"/>
  <c r="Q258" i="1"/>
  <c r="T258" i="1" s="1"/>
  <c r="K261" i="1"/>
  <c r="R258" i="1" l="1"/>
  <c r="S258" i="1"/>
  <c r="Z258" i="1"/>
  <c r="M261" i="1"/>
  <c r="O261" i="1" s="1"/>
  <c r="N261" i="1"/>
  <c r="P261" i="1" s="1"/>
  <c r="Q259" i="1"/>
  <c r="T259" i="1" s="1"/>
  <c r="K262" i="1"/>
  <c r="R259" i="1" l="1"/>
  <c r="S259" i="1"/>
  <c r="Z259" i="1"/>
  <c r="M262" i="1"/>
  <c r="O262" i="1" s="1"/>
  <c r="N262" i="1"/>
  <c r="P262" i="1" s="1"/>
  <c r="Q260" i="1"/>
  <c r="T260" i="1" s="1"/>
  <c r="K263" i="1"/>
  <c r="R260" i="1" l="1"/>
  <c r="S260" i="1"/>
  <c r="Z260" i="1"/>
  <c r="N263" i="1"/>
  <c r="P263" i="1" s="1"/>
  <c r="M263" i="1"/>
  <c r="O263" i="1" s="1"/>
  <c r="Q261" i="1"/>
  <c r="T261" i="1" s="1"/>
  <c r="K264" i="1"/>
  <c r="R261" i="1" l="1"/>
  <c r="S261" i="1"/>
  <c r="Z261" i="1"/>
  <c r="Q262" i="1"/>
  <c r="T262" i="1" s="1"/>
  <c r="M264" i="1"/>
  <c r="O264" i="1" s="1"/>
  <c r="N264" i="1"/>
  <c r="P264" i="1" s="1"/>
  <c r="K265" i="1"/>
  <c r="R262" i="1" l="1"/>
  <c r="S262" i="1"/>
  <c r="Z262" i="1"/>
  <c r="N265" i="1"/>
  <c r="P265" i="1" s="1"/>
  <c r="M265" i="1"/>
  <c r="O265" i="1" s="1"/>
  <c r="Q263" i="1"/>
  <c r="T263" i="1" s="1"/>
  <c r="K266" i="1"/>
  <c r="R263" i="1" l="1"/>
  <c r="S263" i="1"/>
  <c r="Z263" i="1"/>
  <c r="M266" i="1"/>
  <c r="O266" i="1" s="1"/>
  <c r="N266" i="1"/>
  <c r="P266" i="1" s="1"/>
  <c r="Q264" i="1"/>
  <c r="T264" i="1" s="1"/>
  <c r="K267" i="1"/>
  <c r="R264" i="1" l="1"/>
  <c r="S264" i="1"/>
  <c r="Z264" i="1"/>
  <c r="M267" i="1"/>
  <c r="O267" i="1" s="1"/>
  <c r="N267" i="1"/>
  <c r="P267" i="1" s="1"/>
  <c r="Q265" i="1"/>
  <c r="T265" i="1" s="1"/>
  <c r="K268" i="1"/>
  <c r="R265" i="1" l="1"/>
  <c r="S265" i="1"/>
  <c r="Z265" i="1"/>
  <c r="N268" i="1"/>
  <c r="P268" i="1" s="1"/>
  <c r="M268" i="1"/>
  <c r="O268" i="1" s="1"/>
  <c r="Q266" i="1"/>
  <c r="T266" i="1" s="1"/>
  <c r="K269" i="1"/>
  <c r="R266" i="1" l="1"/>
  <c r="S266" i="1"/>
  <c r="Z266" i="1"/>
  <c r="M269" i="1"/>
  <c r="O269" i="1" s="1"/>
  <c r="N269" i="1"/>
  <c r="P269" i="1" s="1"/>
  <c r="Q267" i="1"/>
  <c r="T267" i="1" s="1"/>
  <c r="K270" i="1"/>
  <c r="R267" i="1" l="1"/>
  <c r="S267" i="1"/>
  <c r="Z267" i="1"/>
  <c r="Q268" i="1"/>
  <c r="T268" i="1" s="1"/>
  <c r="M270" i="1"/>
  <c r="O270" i="1" s="1"/>
  <c r="N270" i="1"/>
  <c r="P270" i="1" s="1"/>
  <c r="K271" i="1"/>
  <c r="R268" i="1" l="1"/>
  <c r="S268" i="1"/>
  <c r="Z268" i="1"/>
  <c r="M271" i="1"/>
  <c r="O271" i="1" s="1"/>
  <c r="N271" i="1"/>
  <c r="P271" i="1" s="1"/>
  <c r="Q269" i="1"/>
  <c r="T269" i="1" s="1"/>
  <c r="K272" i="1"/>
  <c r="R269" i="1" l="1"/>
  <c r="S269" i="1"/>
  <c r="Z269" i="1"/>
  <c r="M272" i="1"/>
  <c r="O272" i="1" s="1"/>
  <c r="N272" i="1"/>
  <c r="P272" i="1" s="1"/>
  <c r="Q270" i="1"/>
  <c r="T270" i="1" s="1"/>
  <c r="K273" i="1"/>
  <c r="R270" i="1" l="1"/>
  <c r="S270" i="1"/>
  <c r="Z270" i="1"/>
  <c r="N273" i="1"/>
  <c r="P273" i="1" s="1"/>
  <c r="M273" i="1"/>
  <c r="O273" i="1" s="1"/>
  <c r="Q271" i="1"/>
  <c r="T271" i="1" s="1"/>
  <c r="K274" i="1"/>
  <c r="R271" i="1" l="1"/>
  <c r="S271" i="1"/>
  <c r="Z271" i="1"/>
  <c r="M274" i="1"/>
  <c r="O274" i="1" s="1"/>
  <c r="N274" i="1"/>
  <c r="P274" i="1" s="1"/>
  <c r="Q272" i="1"/>
  <c r="T272" i="1" s="1"/>
  <c r="K275" i="1"/>
  <c r="R272" i="1" l="1"/>
  <c r="S272" i="1"/>
  <c r="Z272" i="1"/>
  <c r="Q273" i="1"/>
  <c r="T273" i="1" s="1"/>
  <c r="M275" i="1"/>
  <c r="O275" i="1" s="1"/>
  <c r="N275" i="1"/>
  <c r="P275" i="1" s="1"/>
  <c r="K276" i="1"/>
  <c r="R273" i="1" l="1"/>
  <c r="S273" i="1"/>
  <c r="Z273" i="1"/>
  <c r="M276" i="1"/>
  <c r="O276" i="1" s="1"/>
  <c r="N276" i="1"/>
  <c r="P276" i="1" s="1"/>
  <c r="Q274" i="1"/>
  <c r="T274" i="1" s="1"/>
  <c r="K277" i="1"/>
  <c r="R274" i="1" l="1"/>
  <c r="S274" i="1"/>
  <c r="Z274" i="1"/>
  <c r="Q275" i="1"/>
  <c r="T275" i="1" s="1"/>
  <c r="M277" i="1"/>
  <c r="O277" i="1" s="1"/>
  <c r="N277" i="1"/>
  <c r="P277" i="1" s="1"/>
  <c r="K278" i="1"/>
  <c r="R275" i="1" l="1"/>
  <c r="S275" i="1"/>
  <c r="Z275" i="1"/>
  <c r="M278" i="1"/>
  <c r="O278" i="1" s="1"/>
  <c r="N278" i="1"/>
  <c r="P278" i="1" s="1"/>
  <c r="Q276" i="1"/>
  <c r="T276" i="1" s="1"/>
  <c r="K279" i="1"/>
  <c r="R276" i="1" l="1"/>
  <c r="S276" i="1"/>
  <c r="Z276" i="1"/>
  <c r="M279" i="1"/>
  <c r="O279" i="1" s="1"/>
  <c r="N279" i="1"/>
  <c r="P279" i="1" s="1"/>
  <c r="Q277" i="1"/>
  <c r="T277" i="1" s="1"/>
  <c r="K280" i="1"/>
  <c r="R277" i="1" l="1"/>
  <c r="S277" i="1"/>
  <c r="Z277" i="1"/>
  <c r="M280" i="1"/>
  <c r="O280" i="1" s="1"/>
  <c r="N280" i="1"/>
  <c r="P280" i="1" s="1"/>
  <c r="Q278" i="1"/>
  <c r="T278" i="1" s="1"/>
  <c r="K281" i="1"/>
  <c r="R278" i="1" l="1"/>
  <c r="S278" i="1"/>
  <c r="Z278" i="1"/>
  <c r="N281" i="1"/>
  <c r="P281" i="1" s="1"/>
  <c r="M281" i="1"/>
  <c r="O281" i="1" s="1"/>
  <c r="Q279" i="1"/>
  <c r="T279" i="1" s="1"/>
  <c r="K282" i="1"/>
  <c r="R279" i="1" l="1"/>
  <c r="S279" i="1"/>
  <c r="Z279" i="1"/>
  <c r="Q280" i="1"/>
  <c r="T280" i="1" s="1"/>
  <c r="M282" i="1"/>
  <c r="O282" i="1" s="1"/>
  <c r="N282" i="1"/>
  <c r="P282" i="1" s="1"/>
  <c r="K283" i="1"/>
  <c r="R280" i="1" l="1"/>
  <c r="S280" i="1"/>
  <c r="Z280" i="1"/>
  <c r="M283" i="1"/>
  <c r="O283" i="1" s="1"/>
  <c r="N283" i="1"/>
  <c r="P283" i="1" s="1"/>
  <c r="Q281" i="1"/>
  <c r="T281" i="1" s="1"/>
  <c r="K284" i="1"/>
  <c r="R281" i="1" l="1"/>
  <c r="S281" i="1"/>
  <c r="Z281" i="1"/>
  <c r="N284" i="1"/>
  <c r="P284" i="1" s="1"/>
  <c r="M284" i="1"/>
  <c r="O284" i="1" s="1"/>
  <c r="Q282" i="1"/>
  <c r="T282" i="1" s="1"/>
  <c r="K285" i="1"/>
  <c r="R282" i="1" l="1"/>
  <c r="S282" i="1"/>
  <c r="Z282" i="1"/>
  <c r="Q283" i="1"/>
  <c r="T283" i="1" s="1"/>
  <c r="M285" i="1"/>
  <c r="O285" i="1" s="1"/>
  <c r="N285" i="1"/>
  <c r="P285" i="1" s="1"/>
  <c r="K286" i="1"/>
  <c r="R283" i="1" l="1"/>
  <c r="S283" i="1"/>
  <c r="Z283" i="1"/>
  <c r="Q284" i="1"/>
  <c r="T284" i="1" s="1"/>
  <c r="M286" i="1"/>
  <c r="O286" i="1" s="1"/>
  <c r="N286" i="1"/>
  <c r="P286" i="1" s="1"/>
  <c r="K287" i="1"/>
  <c r="R284" i="1" l="1"/>
  <c r="S284" i="1"/>
  <c r="Z284" i="1"/>
  <c r="M287" i="1"/>
  <c r="O287" i="1" s="1"/>
  <c r="N287" i="1"/>
  <c r="P287" i="1" s="1"/>
  <c r="Q285" i="1"/>
  <c r="T285" i="1" s="1"/>
  <c r="K288" i="1"/>
  <c r="R285" i="1" l="1"/>
  <c r="S285" i="1"/>
  <c r="Z285" i="1"/>
  <c r="M288" i="1"/>
  <c r="O288" i="1" s="1"/>
  <c r="N288" i="1"/>
  <c r="P288" i="1" s="1"/>
  <c r="Q286" i="1"/>
  <c r="T286" i="1" s="1"/>
  <c r="K289" i="1"/>
  <c r="R286" i="1" l="1"/>
  <c r="S286" i="1"/>
  <c r="Z286" i="1"/>
  <c r="N289" i="1"/>
  <c r="P289" i="1" s="1"/>
  <c r="M289" i="1"/>
  <c r="O289" i="1" s="1"/>
  <c r="Q287" i="1"/>
  <c r="T287" i="1" s="1"/>
  <c r="K290" i="1"/>
  <c r="R287" i="1" l="1"/>
  <c r="S287" i="1"/>
  <c r="Z287" i="1"/>
  <c r="N290" i="1"/>
  <c r="P290" i="1" s="1"/>
  <c r="M290" i="1"/>
  <c r="O290" i="1" s="1"/>
  <c r="Q288" i="1"/>
  <c r="T288" i="1" s="1"/>
  <c r="K291" i="1"/>
  <c r="R288" i="1" l="1"/>
  <c r="S288" i="1"/>
  <c r="Z288" i="1"/>
  <c r="M291" i="1"/>
  <c r="O291" i="1" s="1"/>
  <c r="N291" i="1"/>
  <c r="P291" i="1" s="1"/>
  <c r="Q289" i="1"/>
  <c r="T289" i="1" s="1"/>
  <c r="K292" i="1"/>
  <c r="R289" i="1" l="1"/>
  <c r="S289" i="1"/>
  <c r="Z289" i="1"/>
  <c r="N292" i="1"/>
  <c r="P292" i="1" s="1"/>
  <c r="M292" i="1"/>
  <c r="O292" i="1" s="1"/>
  <c r="Q290" i="1"/>
  <c r="T290" i="1" s="1"/>
  <c r="K293" i="1"/>
  <c r="R290" i="1" l="1"/>
  <c r="S290" i="1"/>
  <c r="Z290" i="1"/>
  <c r="Q291" i="1"/>
  <c r="T291" i="1" s="1"/>
  <c r="M293" i="1"/>
  <c r="O293" i="1" s="1"/>
  <c r="N293" i="1"/>
  <c r="P293" i="1" s="1"/>
  <c r="K294" i="1"/>
  <c r="R291" i="1" l="1"/>
  <c r="S291" i="1"/>
  <c r="Z291" i="1"/>
  <c r="N294" i="1"/>
  <c r="P294" i="1" s="1"/>
  <c r="M294" i="1"/>
  <c r="O294" i="1" s="1"/>
  <c r="Q292" i="1"/>
  <c r="T292" i="1" s="1"/>
  <c r="K295" i="1"/>
  <c r="R292" i="1" l="1"/>
  <c r="S292" i="1"/>
  <c r="Z292" i="1"/>
  <c r="N295" i="1"/>
  <c r="P295" i="1" s="1"/>
  <c r="M295" i="1"/>
  <c r="O295" i="1" s="1"/>
  <c r="Q293" i="1"/>
  <c r="T293" i="1" s="1"/>
  <c r="K296" i="1"/>
  <c r="R293" i="1" l="1"/>
  <c r="S293" i="1"/>
  <c r="Z293" i="1"/>
  <c r="N296" i="1"/>
  <c r="P296" i="1" s="1"/>
  <c r="M296" i="1"/>
  <c r="O296" i="1" s="1"/>
  <c r="Q294" i="1"/>
  <c r="T294" i="1" s="1"/>
  <c r="K297" i="1"/>
  <c r="R294" i="1" l="1"/>
  <c r="S294" i="1"/>
  <c r="Z294" i="1"/>
  <c r="Q295" i="1"/>
  <c r="T295" i="1" s="1"/>
  <c r="N297" i="1"/>
  <c r="P297" i="1" s="1"/>
  <c r="M297" i="1"/>
  <c r="O297" i="1" s="1"/>
  <c r="K298" i="1"/>
  <c r="R295" i="1" l="1"/>
  <c r="S295" i="1"/>
  <c r="Z295" i="1"/>
  <c r="N298" i="1"/>
  <c r="P298" i="1" s="1"/>
  <c r="M298" i="1"/>
  <c r="O298" i="1" s="1"/>
  <c r="Q296" i="1"/>
  <c r="T296" i="1" s="1"/>
  <c r="K299" i="1"/>
  <c r="R296" i="1" l="1"/>
  <c r="S296" i="1"/>
  <c r="Z296" i="1"/>
  <c r="Q297" i="1"/>
  <c r="T297" i="1" s="1"/>
  <c r="N299" i="1"/>
  <c r="P299" i="1" s="1"/>
  <c r="M299" i="1"/>
  <c r="O299" i="1" s="1"/>
  <c r="K300" i="1"/>
  <c r="R297" i="1" l="1"/>
  <c r="S297" i="1"/>
  <c r="Z297" i="1"/>
  <c r="N300" i="1"/>
  <c r="P300" i="1" s="1"/>
  <c r="M300" i="1"/>
  <c r="O300" i="1" s="1"/>
  <c r="Q298" i="1"/>
  <c r="T298" i="1" s="1"/>
  <c r="K301" i="1"/>
  <c r="R298" i="1" l="1"/>
  <c r="S298" i="1"/>
  <c r="Z298" i="1"/>
  <c r="Q299" i="1"/>
  <c r="T299" i="1" s="1"/>
  <c r="M301" i="1"/>
  <c r="O301" i="1" s="1"/>
  <c r="N301" i="1"/>
  <c r="P301" i="1" s="1"/>
  <c r="K302" i="1"/>
  <c r="R299" i="1" l="1"/>
  <c r="S299" i="1"/>
  <c r="Z299" i="1"/>
  <c r="Q300" i="1"/>
  <c r="T300" i="1" s="1"/>
  <c r="N302" i="1"/>
  <c r="P302" i="1" s="1"/>
  <c r="M302" i="1"/>
  <c r="O302" i="1" s="1"/>
  <c r="K303" i="1"/>
  <c r="R300" i="1" l="1"/>
  <c r="S300" i="1"/>
  <c r="Z300" i="1"/>
  <c r="N303" i="1"/>
  <c r="P303" i="1" s="1"/>
  <c r="M303" i="1"/>
  <c r="O303" i="1" s="1"/>
  <c r="Q301" i="1"/>
  <c r="T301" i="1" s="1"/>
  <c r="K304" i="1"/>
  <c r="R301" i="1" l="1"/>
  <c r="S301" i="1"/>
  <c r="Z301" i="1"/>
  <c r="M304" i="1"/>
  <c r="O304" i="1" s="1"/>
  <c r="N304" i="1"/>
  <c r="P304" i="1" s="1"/>
  <c r="Q302" i="1"/>
  <c r="T302" i="1" s="1"/>
  <c r="K305" i="1"/>
  <c r="R302" i="1" l="1"/>
  <c r="S302" i="1"/>
  <c r="Z302" i="1"/>
  <c r="M305" i="1"/>
  <c r="O305" i="1" s="1"/>
  <c r="N305" i="1"/>
  <c r="P305" i="1" s="1"/>
  <c r="Q303" i="1"/>
  <c r="T303" i="1" s="1"/>
  <c r="K306" i="1"/>
  <c r="R303" i="1" l="1"/>
  <c r="S303" i="1"/>
  <c r="Z303" i="1"/>
  <c r="Q304" i="1"/>
  <c r="T304" i="1" s="1"/>
  <c r="M306" i="1"/>
  <c r="O306" i="1" s="1"/>
  <c r="N306" i="1"/>
  <c r="P306" i="1" s="1"/>
  <c r="K307" i="1"/>
  <c r="R304" i="1" l="1"/>
  <c r="S304" i="1"/>
  <c r="Z304" i="1"/>
  <c r="N307" i="1"/>
  <c r="P307" i="1" s="1"/>
  <c r="M307" i="1"/>
  <c r="O307" i="1" s="1"/>
  <c r="Q305" i="1"/>
  <c r="T305" i="1" s="1"/>
  <c r="K308" i="1"/>
  <c r="R305" i="1" l="1"/>
  <c r="S305" i="1"/>
  <c r="Z305" i="1"/>
  <c r="Q306" i="1"/>
  <c r="T306" i="1" s="1"/>
  <c r="M308" i="1"/>
  <c r="O308" i="1" s="1"/>
  <c r="N308" i="1"/>
  <c r="P308" i="1" s="1"/>
  <c r="K309" i="1"/>
  <c r="R306" i="1" l="1"/>
  <c r="S306" i="1"/>
  <c r="Z306" i="1"/>
  <c r="N309" i="1"/>
  <c r="P309" i="1" s="1"/>
  <c r="M309" i="1"/>
  <c r="O309" i="1" s="1"/>
  <c r="Q307" i="1"/>
  <c r="T307" i="1" s="1"/>
  <c r="K310" i="1"/>
  <c r="R307" i="1" l="1"/>
  <c r="S307" i="1"/>
  <c r="Z307" i="1"/>
  <c r="N310" i="1"/>
  <c r="P310" i="1" s="1"/>
  <c r="M310" i="1"/>
  <c r="O310" i="1" s="1"/>
  <c r="Q308" i="1"/>
  <c r="T308" i="1" s="1"/>
  <c r="K311" i="1"/>
  <c r="R308" i="1" l="1"/>
  <c r="S308" i="1"/>
  <c r="Z308" i="1"/>
  <c r="N311" i="1"/>
  <c r="P311" i="1" s="1"/>
  <c r="M311" i="1"/>
  <c r="O311" i="1" s="1"/>
  <c r="Q309" i="1"/>
  <c r="T309" i="1" s="1"/>
  <c r="K312" i="1"/>
  <c r="R309" i="1" l="1"/>
  <c r="S309" i="1"/>
  <c r="Z309" i="1"/>
  <c r="Q310" i="1"/>
  <c r="T310" i="1" s="1"/>
  <c r="M312" i="1"/>
  <c r="O312" i="1" s="1"/>
  <c r="N312" i="1"/>
  <c r="P312" i="1" s="1"/>
  <c r="K313" i="1"/>
  <c r="R310" i="1" l="1"/>
  <c r="S310" i="1"/>
  <c r="Z310" i="1"/>
  <c r="M313" i="1"/>
  <c r="O313" i="1" s="1"/>
  <c r="N313" i="1"/>
  <c r="P313" i="1" s="1"/>
  <c r="Q311" i="1"/>
  <c r="T311" i="1" s="1"/>
  <c r="K314" i="1"/>
  <c r="R311" i="1" l="1"/>
  <c r="S311" i="1"/>
  <c r="Z311" i="1"/>
  <c r="Q312" i="1"/>
  <c r="T312" i="1" s="1"/>
  <c r="M314" i="1"/>
  <c r="O314" i="1" s="1"/>
  <c r="N314" i="1"/>
  <c r="P314" i="1" s="1"/>
  <c r="K315" i="1"/>
  <c r="R312" i="1" l="1"/>
  <c r="S312" i="1"/>
  <c r="Z312" i="1"/>
  <c r="N315" i="1"/>
  <c r="P315" i="1" s="1"/>
  <c r="M315" i="1"/>
  <c r="O315" i="1" s="1"/>
  <c r="Q313" i="1"/>
  <c r="T313" i="1" s="1"/>
  <c r="K316" i="1"/>
  <c r="R313" i="1" l="1"/>
  <c r="S313" i="1"/>
  <c r="Z313" i="1"/>
  <c r="Q314" i="1"/>
  <c r="T314" i="1" s="1"/>
  <c r="N316" i="1"/>
  <c r="P316" i="1" s="1"/>
  <c r="M316" i="1"/>
  <c r="O316" i="1" s="1"/>
  <c r="K317" i="1"/>
  <c r="R314" i="1" l="1"/>
  <c r="S314" i="1"/>
  <c r="Z314" i="1"/>
  <c r="M317" i="1"/>
  <c r="O317" i="1" s="1"/>
  <c r="N317" i="1"/>
  <c r="P317" i="1" s="1"/>
  <c r="Q315" i="1"/>
  <c r="T315" i="1" s="1"/>
  <c r="K318" i="1"/>
  <c r="R315" i="1" l="1"/>
  <c r="S315" i="1"/>
  <c r="Z315" i="1"/>
  <c r="N318" i="1"/>
  <c r="P318" i="1" s="1"/>
  <c r="M318" i="1"/>
  <c r="O318" i="1" s="1"/>
  <c r="Q316" i="1"/>
  <c r="T316" i="1" s="1"/>
  <c r="K319" i="1"/>
  <c r="R316" i="1" l="1"/>
  <c r="S316" i="1"/>
  <c r="Z316" i="1"/>
  <c r="N319" i="1"/>
  <c r="P319" i="1" s="1"/>
  <c r="M319" i="1"/>
  <c r="O319" i="1" s="1"/>
  <c r="Q317" i="1"/>
  <c r="T317" i="1" s="1"/>
  <c r="K320" i="1"/>
  <c r="R317" i="1" l="1"/>
  <c r="S317" i="1"/>
  <c r="Z317" i="1"/>
  <c r="N320" i="1"/>
  <c r="P320" i="1" s="1"/>
  <c r="M320" i="1"/>
  <c r="O320" i="1" s="1"/>
  <c r="Q318" i="1"/>
  <c r="T318" i="1" s="1"/>
  <c r="K321" i="1"/>
  <c r="R318" i="1" l="1"/>
  <c r="S318" i="1"/>
  <c r="Z318" i="1"/>
  <c r="N321" i="1"/>
  <c r="P321" i="1" s="1"/>
  <c r="M321" i="1"/>
  <c r="O321" i="1" s="1"/>
  <c r="Q319" i="1"/>
  <c r="T319" i="1" s="1"/>
  <c r="K322" i="1"/>
  <c r="R319" i="1" l="1"/>
  <c r="S319" i="1"/>
  <c r="Z319" i="1"/>
  <c r="N322" i="1"/>
  <c r="P322" i="1" s="1"/>
  <c r="M322" i="1"/>
  <c r="O322" i="1" s="1"/>
  <c r="Q320" i="1"/>
  <c r="T320" i="1" s="1"/>
  <c r="K323" i="1"/>
  <c r="R320" i="1" l="1"/>
  <c r="S320" i="1"/>
  <c r="Z320" i="1"/>
  <c r="N323" i="1"/>
  <c r="P323" i="1" s="1"/>
  <c r="M323" i="1"/>
  <c r="O323" i="1" s="1"/>
  <c r="Q321" i="1"/>
  <c r="T321" i="1" s="1"/>
  <c r="K324" i="1"/>
  <c r="R321" i="1" l="1"/>
  <c r="S321" i="1"/>
  <c r="Z321" i="1"/>
  <c r="Q322" i="1"/>
  <c r="T322" i="1" s="1"/>
  <c r="N324" i="1"/>
  <c r="P324" i="1" s="1"/>
  <c r="M324" i="1"/>
  <c r="O324" i="1" s="1"/>
  <c r="K325" i="1"/>
  <c r="R322" i="1" l="1"/>
  <c r="S322" i="1"/>
  <c r="Z322" i="1"/>
  <c r="N325" i="1"/>
  <c r="P325" i="1" s="1"/>
  <c r="M325" i="1"/>
  <c r="O325" i="1" s="1"/>
  <c r="Q323" i="1"/>
  <c r="T323" i="1" s="1"/>
  <c r="K326" i="1"/>
  <c r="R323" i="1" l="1"/>
  <c r="S323" i="1"/>
  <c r="Z323" i="1"/>
  <c r="Q324" i="1"/>
  <c r="T324" i="1" s="1"/>
  <c r="M326" i="1"/>
  <c r="O326" i="1" s="1"/>
  <c r="N326" i="1"/>
  <c r="P326" i="1" s="1"/>
  <c r="K327" i="1"/>
  <c r="R324" i="1" l="1"/>
  <c r="S324" i="1"/>
  <c r="Z324" i="1"/>
  <c r="N327" i="1"/>
  <c r="P327" i="1" s="1"/>
  <c r="M327" i="1"/>
  <c r="O327" i="1" s="1"/>
  <c r="Q325" i="1"/>
  <c r="T325" i="1" s="1"/>
  <c r="K328" i="1"/>
  <c r="R325" i="1" l="1"/>
  <c r="S325" i="1"/>
  <c r="Z325" i="1"/>
  <c r="N328" i="1"/>
  <c r="P328" i="1" s="1"/>
  <c r="M328" i="1"/>
  <c r="O328" i="1" s="1"/>
  <c r="Q326" i="1"/>
  <c r="T326" i="1" s="1"/>
  <c r="K329" i="1"/>
  <c r="R326" i="1" l="1"/>
  <c r="S326" i="1"/>
  <c r="Z326" i="1"/>
  <c r="N329" i="1"/>
  <c r="P329" i="1" s="1"/>
  <c r="M329" i="1"/>
  <c r="O329" i="1" s="1"/>
  <c r="Q327" i="1"/>
  <c r="T327" i="1" s="1"/>
  <c r="K330" i="1"/>
  <c r="R327" i="1" l="1"/>
  <c r="S327" i="1"/>
  <c r="Z327" i="1"/>
  <c r="Q328" i="1"/>
  <c r="T328" i="1" s="1"/>
  <c r="N330" i="1"/>
  <c r="P330" i="1" s="1"/>
  <c r="M330" i="1"/>
  <c r="O330" i="1" s="1"/>
  <c r="K331" i="1"/>
  <c r="R328" i="1" l="1"/>
  <c r="S328" i="1"/>
  <c r="Z328" i="1"/>
  <c r="Q329" i="1"/>
  <c r="T329" i="1" s="1"/>
  <c r="N331" i="1"/>
  <c r="P331" i="1" s="1"/>
  <c r="M331" i="1"/>
  <c r="O331" i="1" s="1"/>
  <c r="K332" i="1"/>
  <c r="R329" i="1" l="1"/>
  <c r="S329" i="1"/>
  <c r="Z329" i="1"/>
  <c r="N332" i="1"/>
  <c r="P332" i="1" s="1"/>
  <c r="M332" i="1"/>
  <c r="O332" i="1" s="1"/>
  <c r="Q330" i="1"/>
  <c r="T330" i="1" s="1"/>
  <c r="K333" i="1"/>
  <c r="R330" i="1" l="1"/>
  <c r="S330" i="1"/>
  <c r="Z330" i="1"/>
  <c r="Q331" i="1"/>
  <c r="T331" i="1" s="1"/>
  <c r="N333" i="1"/>
  <c r="P333" i="1" s="1"/>
  <c r="M333" i="1"/>
  <c r="O333" i="1" s="1"/>
  <c r="K334" i="1"/>
  <c r="R331" i="1" l="1"/>
  <c r="S331" i="1"/>
  <c r="Z331" i="1"/>
  <c r="M334" i="1"/>
  <c r="O334" i="1" s="1"/>
  <c r="N334" i="1"/>
  <c r="P334" i="1" s="1"/>
  <c r="Q332" i="1"/>
  <c r="T332" i="1" s="1"/>
  <c r="K335" i="1"/>
  <c r="R332" i="1" l="1"/>
  <c r="S332" i="1"/>
  <c r="Z332" i="1"/>
  <c r="N335" i="1"/>
  <c r="P335" i="1" s="1"/>
  <c r="M335" i="1"/>
  <c r="O335" i="1" s="1"/>
  <c r="Q333" i="1"/>
  <c r="T333" i="1" s="1"/>
  <c r="K336" i="1"/>
  <c r="R333" i="1" l="1"/>
  <c r="S333" i="1"/>
  <c r="Z333" i="1"/>
  <c r="N336" i="1"/>
  <c r="P336" i="1" s="1"/>
  <c r="M336" i="1"/>
  <c r="O336" i="1" s="1"/>
  <c r="Q334" i="1"/>
  <c r="T334" i="1" s="1"/>
  <c r="K337" i="1"/>
  <c r="R334" i="1" l="1"/>
  <c r="S334" i="1"/>
  <c r="Z334" i="1"/>
  <c r="N337" i="1"/>
  <c r="P337" i="1" s="1"/>
  <c r="M337" i="1"/>
  <c r="O337" i="1" s="1"/>
  <c r="Q335" i="1"/>
  <c r="T335" i="1" s="1"/>
  <c r="K338" i="1"/>
  <c r="R335" i="1" l="1"/>
  <c r="S335" i="1"/>
  <c r="Z335" i="1"/>
  <c r="M338" i="1"/>
  <c r="O338" i="1" s="1"/>
  <c r="N338" i="1"/>
  <c r="P338" i="1" s="1"/>
  <c r="Q336" i="1"/>
  <c r="T336" i="1" s="1"/>
  <c r="K339" i="1"/>
  <c r="R336" i="1" l="1"/>
  <c r="S336" i="1"/>
  <c r="Z336" i="1"/>
  <c r="Q337" i="1"/>
  <c r="T337" i="1" s="1"/>
  <c r="N339" i="1"/>
  <c r="P339" i="1" s="1"/>
  <c r="M339" i="1"/>
  <c r="O339" i="1" s="1"/>
  <c r="K340" i="1"/>
  <c r="R337" i="1" l="1"/>
  <c r="S337" i="1"/>
  <c r="Z337" i="1"/>
  <c r="N340" i="1"/>
  <c r="P340" i="1" s="1"/>
  <c r="M340" i="1"/>
  <c r="O340" i="1" s="1"/>
  <c r="Q338" i="1"/>
  <c r="T338" i="1" s="1"/>
  <c r="K341" i="1"/>
  <c r="R338" i="1" l="1"/>
  <c r="S338" i="1"/>
  <c r="Z338" i="1"/>
  <c r="N341" i="1"/>
  <c r="P341" i="1" s="1"/>
  <c r="M341" i="1"/>
  <c r="O341" i="1" s="1"/>
  <c r="Q339" i="1"/>
  <c r="T339" i="1" s="1"/>
  <c r="K342" i="1"/>
  <c r="R339" i="1" l="1"/>
  <c r="S339" i="1"/>
  <c r="Z339" i="1"/>
  <c r="Q340" i="1"/>
  <c r="T340" i="1" s="1"/>
  <c r="N342" i="1"/>
  <c r="P342" i="1" s="1"/>
  <c r="M342" i="1"/>
  <c r="O342" i="1" s="1"/>
  <c r="K343" i="1"/>
  <c r="R340" i="1" l="1"/>
  <c r="S340" i="1"/>
  <c r="Z340" i="1"/>
  <c r="N343" i="1"/>
  <c r="P343" i="1" s="1"/>
  <c r="M343" i="1"/>
  <c r="O343" i="1" s="1"/>
  <c r="Q341" i="1"/>
  <c r="T341" i="1" s="1"/>
  <c r="K344" i="1"/>
  <c r="R341" i="1" l="1"/>
  <c r="S341" i="1"/>
  <c r="Z341" i="1"/>
  <c r="N344" i="1"/>
  <c r="P344" i="1" s="1"/>
  <c r="M344" i="1"/>
  <c r="O344" i="1" s="1"/>
  <c r="Q342" i="1"/>
  <c r="T342" i="1" s="1"/>
  <c r="K345" i="1"/>
  <c r="R342" i="1" l="1"/>
  <c r="S342" i="1"/>
  <c r="Z342" i="1"/>
  <c r="Q343" i="1"/>
  <c r="T343" i="1" s="1"/>
  <c r="N345" i="1"/>
  <c r="P345" i="1" s="1"/>
  <c r="M345" i="1"/>
  <c r="O345" i="1" s="1"/>
  <c r="K346" i="1"/>
  <c r="R343" i="1" l="1"/>
  <c r="S343" i="1"/>
  <c r="Z343" i="1"/>
  <c r="M346" i="1"/>
  <c r="O346" i="1" s="1"/>
  <c r="N346" i="1"/>
  <c r="P346" i="1" s="1"/>
  <c r="Q344" i="1"/>
  <c r="T344" i="1" s="1"/>
  <c r="K347" i="1"/>
  <c r="R344" i="1" l="1"/>
  <c r="S344" i="1"/>
  <c r="Z344" i="1"/>
  <c r="N347" i="1"/>
  <c r="P347" i="1" s="1"/>
  <c r="M347" i="1"/>
  <c r="O347" i="1" s="1"/>
  <c r="Q345" i="1"/>
  <c r="T345" i="1" s="1"/>
  <c r="K348" i="1"/>
  <c r="R345" i="1" l="1"/>
  <c r="S345" i="1"/>
  <c r="Z345" i="1"/>
  <c r="Q346" i="1"/>
  <c r="T346" i="1" s="1"/>
  <c r="N348" i="1"/>
  <c r="P348" i="1" s="1"/>
  <c r="M348" i="1"/>
  <c r="O348" i="1" s="1"/>
  <c r="K349" i="1"/>
  <c r="R346" i="1" l="1"/>
  <c r="S346" i="1"/>
  <c r="Z346" i="1"/>
  <c r="Q347" i="1"/>
  <c r="T347" i="1" s="1"/>
  <c r="N349" i="1"/>
  <c r="P349" i="1" s="1"/>
  <c r="M349" i="1"/>
  <c r="O349" i="1" s="1"/>
  <c r="K350" i="1"/>
  <c r="R347" i="1" l="1"/>
  <c r="S347" i="1"/>
  <c r="Z347" i="1"/>
  <c r="Q348" i="1"/>
  <c r="T348" i="1" s="1"/>
  <c r="N350" i="1"/>
  <c r="P350" i="1" s="1"/>
  <c r="M350" i="1"/>
  <c r="O350" i="1" s="1"/>
  <c r="K351" i="1"/>
  <c r="R348" i="1" l="1"/>
  <c r="S348" i="1"/>
  <c r="Z348" i="1"/>
  <c r="N351" i="1"/>
  <c r="P351" i="1" s="1"/>
  <c r="M351" i="1"/>
  <c r="O351" i="1" s="1"/>
  <c r="Q349" i="1"/>
  <c r="T349" i="1" s="1"/>
  <c r="K352" i="1"/>
  <c r="R349" i="1" l="1"/>
  <c r="S349" i="1"/>
  <c r="Z349" i="1"/>
  <c r="N352" i="1"/>
  <c r="P352" i="1" s="1"/>
  <c r="M352" i="1"/>
  <c r="O352" i="1" s="1"/>
  <c r="Q350" i="1"/>
  <c r="T350" i="1" s="1"/>
  <c r="K353" i="1"/>
  <c r="R350" i="1" l="1"/>
  <c r="S350" i="1"/>
  <c r="Z350" i="1"/>
  <c r="N353" i="1"/>
  <c r="P353" i="1" s="1"/>
  <c r="M353" i="1"/>
  <c r="O353" i="1" s="1"/>
  <c r="Q351" i="1"/>
  <c r="T351" i="1" s="1"/>
  <c r="K354" i="1"/>
  <c r="R351" i="1" l="1"/>
  <c r="S351" i="1"/>
  <c r="Z351" i="1"/>
  <c r="M354" i="1"/>
  <c r="O354" i="1" s="1"/>
  <c r="N354" i="1"/>
  <c r="P354" i="1" s="1"/>
  <c r="Q352" i="1"/>
  <c r="T352" i="1" s="1"/>
  <c r="K355" i="1"/>
  <c r="R352" i="1" l="1"/>
  <c r="S352" i="1"/>
  <c r="Z352" i="1"/>
  <c r="N355" i="1"/>
  <c r="P355" i="1" s="1"/>
  <c r="M355" i="1"/>
  <c r="O355" i="1" s="1"/>
  <c r="Q353" i="1"/>
  <c r="T353" i="1" s="1"/>
  <c r="K356" i="1"/>
  <c r="R353" i="1" l="1"/>
  <c r="S353" i="1"/>
  <c r="Z353" i="1"/>
  <c r="N356" i="1"/>
  <c r="P356" i="1" s="1"/>
  <c r="M356" i="1"/>
  <c r="O356" i="1" s="1"/>
  <c r="Q354" i="1"/>
  <c r="T354" i="1" s="1"/>
  <c r="K357" i="1"/>
  <c r="R354" i="1" l="1"/>
  <c r="S354" i="1"/>
  <c r="Z354" i="1"/>
  <c r="N357" i="1"/>
  <c r="P357" i="1" s="1"/>
  <c r="M357" i="1"/>
  <c r="O357" i="1" s="1"/>
  <c r="Q355" i="1"/>
  <c r="T355" i="1" s="1"/>
  <c r="K358" i="1"/>
  <c r="R355" i="1" l="1"/>
  <c r="S355" i="1"/>
  <c r="Z355" i="1"/>
  <c r="N358" i="1"/>
  <c r="P358" i="1" s="1"/>
  <c r="M358" i="1"/>
  <c r="O358" i="1" s="1"/>
  <c r="Q356" i="1"/>
  <c r="T356" i="1" s="1"/>
  <c r="K359" i="1"/>
  <c r="R356" i="1" l="1"/>
  <c r="S356" i="1"/>
  <c r="Z356" i="1"/>
  <c r="N359" i="1"/>
  <c r="P359" i="1" s="1"/>
  <c r="M359" i="1"/>
  <c r="O359" i="1" s="1"/>
  <c r="Q357" i="1"/>
  <c r="T357" i="1" s="1"/>
  <c r="K360" i="1"/>
  <c r="R357" i="1" l="1"/>
  <c r="S357" i="1"/>
  <c r="Z357" i="1"/>
  <c r="N360" i="1"/>
  <c r="P360" i="1" s="1"/>
  <c r="M360" i="1"/>
  <c r="O360" i="1" s="1"/>
  <c r="Q358" i="1"/>
  <c r="T358" i="1" s="1"/>
  <c r="K361" i="1"/>
  <c r="R358" i="1" l="1"/>
  <c r="S358" i="1"/>
  <c r="Z358" i="1"/>
  <c r="N361" i="1"/>
  <c r="P361" i="1" s="1"/>
  <c r="M361" i="1"/>
  <c r="O361" i="1" s="1"/>
  <c r="Q359" i="1"/>
  <c r="T359" i="1" s="1"/>
  <c r="K362" i="1"/>
  <c r="R359" i="1" l="1"/>
  <c r="S359" i="1"/>
  <c r="Z359" i="1"/>
  <c r="Q360" i="1"/>
  <c r="T360" i="1" s="1"/>
  <c r="M362" i="1"/>
  <c r="O362" i="1" s="1"/>
  <c r="N362" i="1"/>
  <c r="P362" i="1" s="1"/>
  <c r="K363" i="1"/>
  <c r="R360" i="1" l="1"/>
  <c r="S360" i="1"/>
  <c r="Z360" i="1"/>
  <c r="N363" i="1"/>
  <c r="P363" i="1" s="1"/>
  <c r="M363" i="1"/>
  <c r="O363" i="1" s="1"/>
  <c r="Q361" i="1"/>
  <c r="T361" i="1" s="1"/>
  <c r="K364" i="1"/>
  <c r="R361" i="1" l="1"/>
  <c r="S361" i="1"/>
  <c r="Z361" i="1"/>
  <c r="N364" i="1"/>
  <c r="P364" i="1" s="1"/>
  <c r="M364" i="1"/>
  <c r="O364" i="1" s="1"/>
  <c r="Q362" i="1"/>
  <c r="T362" i="1" s="1"/>
  <c r="K365" i="1"/>
  <c r="R362" i="1" l="1"/>
  <c r="S362" i="1"/>
  <c r="Z362" i="1"/>
  <c r="Q363" i="1"/>
  <c r="T363" i="1" s="1"/>
  <c r="N365" i="1"/>
  <c r="P365" i="1" s="1"/>
  <c r="M365" i="1"/>
  <c r="O365" i="1" s="1"/>
  <c r="K366" i="1"/>
  <c r="R363" i="1" l="1"/>
  <c r="S363" i="1"/>
  <c r="Z363" i="1"/>
  <c r="M366" i="1"/>
  <c r="O366" i="1" s="1"/>
  <c r="N366" i="1"/>
  <c r="P366" i="1" s="1"/>
  <c r="Q364" i="1"/>
  <c r="T364" i="1" s="1"/>
  <c r="K367" i="1"/>
  <c r="R364" i="1" l="1"/>
  <c r="S364" i="1"/>
  <c r="Z364" i="1"/>
  <c r="Q365" i="1"/>
  <c r="T365" i="1" s="1"/>
  <c r="N367" i="1"/>
  <c r="P367" i="1" s="1"/>
  <c r="M367" i="1"/>
  <c r="O367" i="1" s="1"/>
  <c r="K368" i="1"/>
  <c r="R365" i="1" l="1"/>
  <c r="S365" i="1"/>
  <c r="Z365" i="1"/>
  <c r="M368" i="1"/>
  <c r="O368" i="1" s="1"/>
  <c r="N368" i="1"/>
  <c r="P368" i="1" s="1"/>
  <c r="Q366" i="1"/>
  <c r="T366" i="1" s="1"/>
  <c r="K369" i="1"/>
  <c r="R366" i="1" l="1"/>
  <c r="S366" i="1"/>
  <c r="Z366" i="1"/>
  <c r="M369" i="1"/>
  <c r="O369" i="1" s="1"/>
  <c r="N369" i="1"/>
  <c r="P369" i="1" s="1"/>
  <c r="Q367" i="1"/>
  <c r="T367" i="1" s="1"/>
  <c r="K370" i="1"/>
  <c r="R367" i="1" l="1"/>
  <c r="S367" i="1"/>
  <c r="Z367" i="1"/>
  <c r="M370" i="1"/>
  <c r="O370" i="1" s="1"/>
  <c r="N370" i="1"/>
  <c r="P370" i="1" s="1"/>
  <c r="Q368" i="1"/>
  <c r="T368" i="1" s="1"/>
  <c r="K371" i="1"/>
  <c r="R368" i="1" l="1"/>
  <c r="S368" i="1"/>
  <c r="Z368" i="1"/>
  <c r="Q369" i="1"/>
  <c r="T369" i="1" s="1"/>
  <c r="M371" i="1"/>
  <c r="O371" i="1" s="1"/>
  <c r="N371" i="1"/>
  <c r="P371" i="1" s="1"/>
  <c r="K372" i="1"/>
  <c r="R369" i="1" l="1"/>
  <c r="S369" i="1"/>
  <c r="Z369" i="1"/>
  <c r="Q370" i="1"/>
  <c r="T370" i="1" s="1"/>
  <c r="M372" i="1"/>
  <c r="O372" i="1" s="1"/>
  <c r="N372" i="1"/>
  <c r="P372" i="1" s="1"/>
  <c r="K373" i="1"/>
  <c r="R370" i="1" l="1"/>
  <c r="S370" i="1"/>
  <c r="Z370" i="1"/>
  <c r="Q371" i="1"/>
  <c r="T371" i="1" s="1"/>
  <c r="M373" i="1"/>
  <c r="O373" i="1" s="1"/>
  <c r="N373" i="1"/>
  <c r="P373" i="1" s="1"/>
  <c r="K374" i="1"/>
  <c r="R371" i="1" l="1"/>
  <c r="S371" i="1"/>
  <c r="Z371" i="1"/>
  <c r="Q372" i="1"/>
  <c r="T372" i="1" s="1"/>
  <c r="M374" i="1"/>
  <c r="O374" i="1" s="1"/>
  <c r="N374" i="1"/>
  <c r="P374" i="1" s="1"/>
  <c r="K375" i="1"/>
  <c r="R372" i="1" l="1"/>
  <c r="S372" i="1"/>
  <c r="Z372" i="1"/>
  <c r="Q373" i="1"/>
  <c r="T373" i="1" s="1"/>
  <c r="M375" i="1"/>
  <c r="O375" i="1" s="1"/>
  <c r="N375" i="1"/>
  <c r="P375" i="1" s="1"/>
  <c r="K376" i="1"/>
  <c r="R373" i="1" l="1"/>
  <c r="S373" i="1"/>
  <c r="Z373" i="1"/>
  <c r="Q374" i="1"/>
  <c r="T374" i="1" s="1"/>
  <c r="M376" i="1"/>
  <c r="O376" i="1" s="1"/>
  <c r="N376" i="1"/>
  <c r="P376" i="1" s="1"/>
  <c r="K377" i="1"/>
  <c r="R374" i="1" l="1"/>
  <c r="S374" i="1"/>
  <c r="Z374" i="1"/>
  <c r="Q375" i="1"/>
  <c r="T375" i="1" s="1"/>
  <c r="M377" i="1"/>
  <c r="O377" i="1" s="1"/>
  <c r="N377" i="1"/>
  <c r="P377" i="1" s="1"/>
  <c r="K378" i="1"/>
  <c r="R375" i="1" l="1"/>
  <c r="S375" i="1"/>
  <c r="Z375" i="1"/>
  <c r="Q376" i="1"/>
  <c r="T376" i="1" s="1"/>
  <c r="M378" i="1"/>
  <c r="O378" i="1" s="1"/>
  <c r="N378" i="1"/>
  <c r="P378" i="1" s="1"/>
  <c r="K379" i="1"/>
  <c r="R376" i="1" l="1"/>
  <c r="S376" i="1"/>
  <c r="Z376" i="1"/>
  <c r="Q377" i="1"/>
  <c r="T377" i="1" s="1"/>
  <c r="M379" i="1"/>
  <c r="O379" i="1" s="1"/>
  <c r="N379" i="1"/>
  <c r="P379" i="1" s="1"/>
  <c r="K380" i="1"/>
  <c r="R377" i="1" l="1"/>
  <c r="S377" i="1"/>
  <c r="Z377" i="1"/>
  <c r="Q378" i="1"/>
  <c r="T378" i="1" s="1"/>
  <c r="M380" i="1"/>
  <c r="O380" i="1" s="1"/>
  <c r="N380" i="1"/>
  <c r="P380" i="1" s="1"/>
  <c r="K381" i="1"/>
  <c r="R378" i="1" l="1"/>
  <c r="S378" i="1"/>
  <c r="Z378" i="1"/>
  <c r="Q379" i="1"/>
  <c r="T379" i="1" s="1"/>
  <c r="M381" i="1"/>
  <c r="O381" i="1" s="1"/>
  <c r="N381" i="1"/>
  <c r="P381" i="1" s="1"/>
  <c r="K382" i="1"/>
  <c r="R379" i="1" l="1"/>
  <c r="S379" i="1"/>
  <c r="Z379" i="1"/>
  <c r="Q380" i="1"/>
  <c r="T380" i="1" s="1"/>
  <c r="M382" i="1"/>
  <c r="O382" i="1" s="1"/>
  <c r="N382" i="1"/>
  <c r="P382" i="1" s="1"/>
  <c r="K383" i="1"/>
  <c r="R380" i="1" l="1"/>
  <c r="S380" i="1"/>
  <c r="Z380" i="1"/>
  <c r="Q381" i="1"/>
  <c r="T381" i="1" s="1"/>
  <c r="M383" i="1"/>
  <c r="O383" i="1" s="1"/>
  <c r="N383" i="1"/>
  <c r="P383" i="1" s="1"/>
  <c r="K384" i="1"/>
  <c r="R381" i="1" l="1"/>
  <c r="S381" i="1"/>
  <c r="Z381" i="1"/>
  <c r="Q382" i="1"/>
  <c r="T382" i="1" s="1"/>
  <c r="M384" i="1"/>
  <c r="O384" i="1" s="1"/>
  <c r="N384" i="1"/>
  <c r="P384" i="1" s="1"/>
  <c r="K385" i="1"/>
  <c r="R382" i="1" l="1"/>
  <c r="S382" i="1"/>
  <c r="Z382" i="1"/>
  <c r="Q383" i="1"/>
  <c r="T383" i="1" s="1"/>
  <c r="M385" i="1"/>
  <c r="O385" i="1" s="1"/>
  <c r="N385" i="1"/>
  <c r="P385" i="1" s="1"/>
  <c r="K386" i="1"/>
  <c r="R383" i="1" l="1"/>
  <c r="S383" i="1"/>
  <c r="Z383" i="1"/>
  <c r="Q384" i="1"/>
  <c r="T384" i="1" s="1"/>
  <c r="M386" i="1"/>
  <c r="O386" i="1" s="1"/>
  <c r="N386" i="1"/>
  <c r="P386" i="1" s="1"/>
  <c r="K387" i="1"/>
  <c r="R384" i="1" l="1"/>
  <c r="S384" i="1"/>
  <c r="Z384" i="1"/>
  <c r="Q385" i="1"/>
  <c r="T385" i="1" s="1"/>
  <c r="M387" i="1"/>
  <c r="O387" i="1" s="1"/>
  <c r="N387" i="1"/>
  <c r="P387" i="1" s="1"/>
  <c r="K388" i="1"/>
  <c r="R385" i="1" l="1"/>
  <c r="S385" i="1"/>
  <c r="Z385" i="1"/>
  <c r="Q386" i="1"/>
  <c r="T386" i="1" s="1"/>
  <c r="M388" i="1"/>
  <c r="O388" i="1" s="1"/>
  <c r="N388" i="1"/>
  <c r="P388" i="1" s="1"/>
  <c r="K389" i="1"/>
  <c r="R386" i="1" l="1"/>
  <c r="S386" i="1"/>
  <c r="Z386" i="1"/>
  <c r="Q387" i="1"/>
  <c r="T387" i="1" s="1"/>
  <c r="M389" i="1"/>
  <c r="O389" i="1" s="1"/>
  <c r="N389" i="1"/>
  <c r="P389" i="1" s="1"/>
  <c r="K390" i="1"/>
  <c r="R387" i="1" l="1"/>
  <c r="S387" i="1"/>
  <c r="Z387" i="1"/>
  <c r="Q388" i="1"/>
  <c r="T388" i="1" s="1"/>
  <c r="M390" i="1"/>
  <c r="O390" i="1" s="1"/>
  <c r="N390" i="1"/>
  <c r="P390" i="1" s="1"/>
  <c r="K391" i="1"/>
  <c r="R388" i="1" l="1"/>
  <c r="S388" i="1"/>
  <c r="Z388" i="1"/>
  <c r="Q389" i="1"/>
  <c r="T389" i="1" s="1"/>
  <c r="M391" i="1"/>
  <c r="O391" i="1" s="1"/>
  <c r="N391" i="1"/>
  <c r="P391" i="1" s="1"/>
  <c r="K392" i="1"/>
  <c r="R389" i="1" l="1"/>
  <c r="S389" i="1"/>
  <c r="Z389" i="1"/>
  <c r="M392" i="1"/>
  <c r="O392" i="1" s="1"/>
  <c r="N392" i="1"/>
  <c r="P392" i="1" s="1"/>
  <c r="Q390" i="1"/>
  <c r="T390" i="1" s="1"/>
  <c r="K393" i="1"/>
  <c r="R390" i="1" l="1"/>
  <c r="S390" i="1"/>
  <c r="Z390" i="1"/>
  <c r="Q391" i="1"/>
  <c r="T391" i="1" s="1"/>
  <c r="M393" i="1"/>
  <c r="O393" i="1" s="1"/>
  <c r="N393" i="1"/>
  <c r="P393" i="1" s="1"/>
  <c r="K394" i="1"/>
  <c r="R391" i="1" l="1"/>
  <c r="S391" i="1"/>
  <c r="Z391" i="1"/>
  <c r="Q392" i="1"/>
  <c r="T392" i="1" s="1"/>
  <c r="M394" i="1"/>
  <c r="O394" i="1" s="1"/>
  <c r="N394" i="1"/>
  <c r="P394" i="1" s="1"/>
  <c r="K395" i="1"/>
  <c r="R392" i="1" l="1"/>
  <c r="S392" i="1"/>
  <c r="Z392" i="1"/>
  <c r="Q393" i="1"/>
  <c r="T393" i="1" s="1"/>
  <c r="M395" i="1"/>
  <c r="O395" i="1" s="1"/>
  <c r="N395" i="1"/>
  <c r="P395" i="1" s="1"/>
  <c r="K396" i="1"/>
  <c r="R393" i="1" l="1"/>
  <c r="S393" i="1"/>
  <c r="Z393" i="1"/>
  <c r="Q394" i="1"/>
  <c r="T394" i="1" s="1"/>
  <c r="M396" i="1"/>
  <c r="O396" i="1" s="1"/>
  <c r="N396" i="1"/>
  <c r="P396" i="1" s="1"/>
  <c r="K397" i="1"/>
  <c r="R394" i="1" l="1"/>
  <c r="S394" i="1"/>
  <c r="Z394" i="1"/>
  <c r="Q395" i="1"/>
  <c r="T395" i="1" s="1"/>
  <c r="M397" i="1"/>
  <c r="O397" i="1" s="1"/>
  <c r="N397" i="1"/>
  <c r="P397" i="1" s="1"/>
  <c r="K398" i="1"/>
  <c r="R395" i="1" l="1"/>
  <c r="S395" i="1"/>
  <c r="Z395" i="1"/>
  <c r="Q396" i="1"/>
  <c r="T396" i="1" s="1"/>
  <c r="M398" i="1"/>
  <c r="O398" i="1" s="1"/>
  <c r="N398" i="1"/>
  <c r="P398" i="1" s="1"/>
  <c r="K399" i="1"/>
  <c r="R396" i="1" l="1"/>
  <c r="S396" i="1"/>
  <c r="Z396" i="1"/>
  <c r="Q397" i="1"/>
  <c r="T397" i="1" s="1"/>
  <c r="M399" i="1"/>
  <c r="O399" i="1" s="1"/>
  <c r="N399" i="1"/>
  <c r="P399" i="1" s="1"/>
  <c r="K400" i="1"/>
  <c r="R397" i="1" l="1"/>
  <c r="S397" i="1"/>
  <c r="Z397" i="1"/>
  <c r="Q398" i="1"/>
  <c r="T398" i="1" s="1"/>
  <c r="M400" i="1"/>
  <c r="O400" i="1" s="1"/>
  <c r="N400" i="1"/>
  <c r="P400" i="1" s="1"/>
  <c r="K401" i="1"/>
  <c r="R398" i="1" l="1"/>
  <c r="S398" i="1"/>
  <c r="Z398" i="1"/>
  <c r="Q399" i="1"/>
  <c r="T399" i="1" s="1"/>
  <c r="M401" i="1"/>
  <c r="O401" i="1" s="1"/>
  <c r="N401" i="1"/>
  <c r="P401" i="1" s="1"/>
  <c r="K402" i="1"/>
  <c r="R399" i="1" l="1"/>
  <c r="S399" i="1"/>
  <c r="Z399" i="1"/>
  <c r="Q400" i="1"/>
  <c r="T400" i="1" s="1"/>
  <c r="M402" i="1"/>
  <c r="O402" i="1" s="1"/>
  <c r="N402" i="1"/>
  <c r="P402" i="1" s="1"/>
  <c r="K403" i="1"/>
  <c r="R400" i="1" l="1"/>
  <c r="S400" i="1"/>
  <c r="Z400" i="1"/>
  <c r="Q401" i="1"/>
  <c r="T401" i="1" s="1"/>
  <c r="M403" i="1"/>
  <c r="O403" i="1" s="1"/>
  <c r="N403" i="1"/>
  <c r="P403" i="1" s="1"/>
  <c r="K404" i="1"/>
  <c r="R401" i="1" l="1"/>
  <c r="S401" i="1"/>
  <c r="Z401" i="1"/>
  <c r="Q402" i="1"/>
  <c r="T402" i="1" s="1"/>
  <c r="M404" i="1"/>
  <c r="O404" i="1" s="1"/>
  <c r="N404" i="1"/>
  <c r="P404" i="1" s="1"/>
  <c r="K405" i="1"/>
  <c r="R402" i="1" l="1"/>
  <c r="S402" i="1"/>
  <c r="Z402" i="1"/>
  <c r="Q403" i="1"/>
  <c r="T403" i="1" s="1"/>
  <c r="M405" i="1"/>
  <c r="O405" i="1" s="1"/>
  <c r="N405" i="1"/>
  <c r="P405" i="1" s="1"/>
  <c r="K406" i="1"/>
  <c r="R403" i="1" l="1"/>
  <c r="S403" i="1"/>
  <c r="Z403" i="1"/>
  <c r="Q404" i="1"/>
  <c r="T404" i="1" s="1"/>
  <c r="M406" i="1"/>
  <c r="O406" i="1" s="1"/>
  <c r="N406" i="1"/>
  <c r="P406" i="1" s="1"/>
  <c r="K407" i="1"/>
  <c r="R404" i="1" l="1"/>
  <c r="S404" i="1"/>
  <c r="Z404" i="1"/>
  <c r="Q405" i="1"/>
  <c r="T405" i="1" s="1"/>
  <c r="M407" i="1"/>
  <c r="O407" i="1" s="1"/>
  <c r="N407" i="1"/>
  <c r="P407" i="1" s="1"/>
  <c r="K408" i="1"/>
  <c r="R405" i="1" l="1"/>
  <c r="S405" i="1"/>
  <c r="Z405" i="1"/>
  <c r="Q406" i="1"/>
  <c r="T406" i="1" s="1"/>
  <c r="M408" i="1"/>
  <c r="O408" i="1" s="1"/>
  <c r="N408" i="1"/>
  <c r="P408" i="1" s="1"/>
  <c r="K409" i="1"/>
  <c r="R406" i="1" l="1"/>
  <c r="S406" i="1"/>
  <c r="Z406" i="1"/>
  <c r="Q407" i="1"/>
  <c r="T407" i="1" s="1"/>
  <c r="M409" i="1"/>
  <c r="O409" i="1" s="1"/>
  <c r="N409" i="1"/>
  <c r="P409" i="1" s="1"/>
  <c r="K410" i="1"/>
  <c r="R407" i="1" l="1"/>
  <c r="S407" i="1"/>
  <c r="Z407" i="1"/>
  <c r="Q408" i="1"/>
  <c r="T408" i="1" s="1"/>
  <c r="M410" i="1"/>
  <c r="O410" i="1" s="1"/>
  <c r="N410" i="1"/>
  <c r="P410" i="1" s="1"/>
  <c r="K411" i="1"/>
  <c r="R408" i="1" l="1"/>
  <c r="S408" i="1"/>
  <c r="Z408" i="1"/>
  <c r="Q409" i="1"/>
  <c r="T409" i="1" s="1"/>
  <c r="M411" i="1"/>
  <c r="O411" i="1" s="1"/>
  <c r="N411" i="1"/>
  <c r="P411" i="1" s="1"/>
  <c r="K412" i="1"/>
  <c r="R409" i="1" l="1"/>
  <c r="S409" i="1"/>
  <c r="Z409" i="1"/>
  <c r="Q410" i="1"/>
  <c r="T410" i="1" s="1"/>
  <c r="M412" i="1"/>
  <c r="O412" i="1" s="1"/>
  <c r="N412" i="1"/>
  <c r="P412" i="1" s="1"/>
  <c r="K413" i="1"/>
  <c r="R410" i="1" l="1"/>
  <c r="S410" i="1"/>
  <c r="Z410" i="1"/>
  <c r="Q411" i="1"/>
  <c r="T411" i="1" s="1"/>
  <c r="M413" i="1"/>
  <c r="O413" i="1" s="1"/>
  <c r="N413" i="1"/>
  <c r="P413" i="1" s="1"/>
  <c r="K414" i="1"/>
  <c r="R411" i="1" l="1"/>
  <c r="S411" i="1"/>
  <c r="Z411" i="1"/>
  <c r="Q412" i="1"/>
  <c r="T412" i="1" s="1"/>
  <c r="M414" i="1"/>
  <c r="O414" i="1" s="1"/>
  <c r="N414" i="1"/>
  <c r="P414" i="1" s="1"/>
  <c r="K415" i="1"/>
  <c r="R412" i="1" l="1"/>
  <c r="S412" i="1"/>
  <c r="Z412" i="1"/>
  <c r="Q413" i="1"/>
  <c r="T413" i="1" s="1"/>
  <c r="M415" i="1"/>
  <c r="O415" i="1" s="1"/>
  <c r="N415" i="1"/>
  <c r="P415" i="1" s="1"/>
  <c r="K416" i="1"/>
  <c r="R413" i="1" l="1"/>
  <c r="S413" i="1"/>
  <c r="Z413" i="1"/>
  <c r="Q414" i="1"/>
  <c r="T414" i="1" s="1"/>
  <c r="N416" i="1"/>
  <c r="P416" i="1" s="1"/>
  <c r="M416" i="1"/>
  <c r="O416" i="1" s="1"/>
  <c r="K417" i="1"/>
  <c r="R414" i="1" l="1"/>
  <c r="S414" i="1"/>
  <c r="Z414" i="1"/>
  <c r="Q415" i="1"/>
  <c r="T415" i="1" s="1"/>
  <c r="M417" i="1"/>
  <c r="O417" i="1" s="1"/>
  <c r="N417" i="1"/>
  <c r="P417" i="1" s="1"/>
  <c r="K418" i="1"/>
  <c r="R415" i="1" l="1"/>
  <c r="S415" i="1"/>
  <c r="Z415" i="1"/>
  <c r="Q416" i="1"/>
  <c r="T416" i="1" s="1"/>
  <c r="M418" i="1"/>
  <c r="O418" i="1" s="1"/>
  <c r="N418" i="1"/>
  <c r="P418" i="1" s="1"/>
  <c r="K419" i="1"/>
  <c r="R416" i="1" l="1"/>
  <c r="S416" i="1"/>
  <c r="Z416" i="1"/>
  <c r="Q417" i="1"/>
  <c r="T417" i="1" s="1"/>
  <c r="N419" i="1"/>
  <c r="P419" i="1" s="1"/>
  <c r="M419" i="1"/>
  <c r="O419" i="1" s="1"/>
  <c r="K420" i="1"/>
  <c r="R417" i="1" l="1"/>
  <c r="S417" i="1"/>
  <c r="Z417" i="1"/>
  <c r="Q418" i="1"/>
  <c r="T418" i="1" s="1"/>
  <c r="M420" i="1"/>
  <c r="O420" i="1" s="1"/>
  <c r="N420" i="1"/>
  <c r="P420" i="1" s="1"/>
  <c r="K421" i="1"/>
  <c r="R418" i="1" l="1"/>
  <c r="S418" i="1"/>
  <c r="Z418" i="1"/>
  <c r="Q419" i="1"/>
  <c r="T419" i="1" s="1"/>
  <c r="M421" i="1"/>
  <c r="O421" i="1" s="1"/>
  <c r="N421" i="1"/>
  <c r="P421" i="1" s="1"/>
  <c r="K422" i="1"/>
  <c r="R419" i="1" l="1"/>
  <c r="S419" i="1"/>
  <c r="Z419" i="1"/>
  <c r="Q420" i="1"/>
  <c r="T420" i="1" s="1"/>
  <c r="N422" i="1"/>
  <c r="P422" i="1" s="1"/>
  <c r="M422" i="1"/>
  <c r="O422" i="1" s="1"/>
  <c r="K423" i="1"/>
  <c r="R420" i="1" l="1"/>
  <c r="S420" i="1"/>
  <c r="Z420" i="1"/>
  <c r="Q421" i="1"/>
  <c r="T421" i="1" s="1"/>
  <c r="M423" i="1"/>
  <c r="O423" i="1" s="1"/>
  <c r="N423" i="1"/>
  <c r="P423" i="1" s="1"/>
  <c r="K424" i="1"/>
  <c r="R421" i="1" l="1"/>
  <c r="S421" i="1"/>
  <c r="Z421" i="1"/>
  <c r="Q422" i="1"/>
  <c r="T422" i="1" s="1"/>
  <c r="M424" i="1"/>
  <c r="O424" i="1" s="1"/>
  <c r="N424" i="1"/>
  <c r="P424" i="1" s="1"/>
  <c r="K425" i="1"/>
  <c r="R422" i="1" l="1"/>
  <c r="S422" i="1"/>
  <c r="Z422" i="1"/>
  <c r="M425" i="1"/>
  <c r="O425" i="1" s="1"/>
  <c r="N425" i="1"/>
  <c r="P425" i="1" s="1"/>
  <c r="Q423" i="1"/>
  <c r="T423" i="1" s="1"/>
  <c r="K426" i="1"/>
  <c r="R423" i="1" l="1"/>
  <c r="S423" i="1"/>
  <c r="Z423" i="1"/>
  <c r="M426" i="1"/>
  <c r="O426" i="1" s="1"/>
  <c r="N426" i="1"/>
  <c r="P426" i="1" s="1"/>
  <c r="Q424" i="1"/>
  <c r="T424" i="1" s="1"/>
  <c r="K427" i="1"/>
  <c r="R424" i="1" l="1"/>
  <c r="S424" i="1"/>
  <c r="Z424" i="1"/>
  <c r="M427" i="1"/>
  <c r="O427" i="1" s="1"/>
  <c r="N427" i="1"/>
  <c r="P427" i="1" s="1"/>
  <c r="Q425" i="1"/>
  <c r="T425" i="1" s="1"/>
  <c r="K428" i="1"/>
  <c r="R425" i="1" l="1"/>
  <c r="S425" i="1"/>
  <c r="Z425" i="1"/>
  <c r="M428" i="1"/>
  <c r="O428" i="1" s="1"/>
  <c r="N428" i="1"/>
  <c r="P428" i="1" s="1"/>
  <c r="Q426" i="1"/>
  <c r="T426" i="1" s="1"/>
  <c r="K429" i="1"/>
  <c r="R426" i="1" l="1"/>
  <c r="S426" i="1"/>
  <c r="Z426" i="1"/>
  <c r="Q427" i="1"/>
  <c r="T427" i="1" s="1"/>
  <c r="M429" i="1"/>
  <c r="O429" i="1" s="1"/>
  <c r="N429" i="1"/>
  <c r="P429" i="1" s="1"/>
  <c r="K430" i="1"/>
  <c r="R427" i="1" l="1"/>
  <c r="S427" i="1"/>
  <c r="Z427" i="1"/>
  <c r="N430" i="1"/>
  <c r="P430" i="1" s="1"/>
  <c r="M430" i="1"/>
  <c r="O430" i="1" s="1"/>
  <c r="Q428" i="1"/>
  <c r="T428" i="1" s="1"/>
  <c r="K431" i="1"/>
  <c r="R428" i="1" l="1"/>
  <c r="S428" i="1"/>
  <c r="Z428" i="1"/>
  <c r="M431" i="1"/>
  <c r="O431" i="1" s="1"/>
  <c r="N431" i="1"/>
  <c r="P431" i="1" s="1"/>
  <c r="Q429" i="1"/>
  <c r="T429" i="1" s="1"/>
  <c r="K432" i="1"/>
  <c r="R429" i="1" l="1"/>
  <c r="S429" i="1"/>
  <c r="Z429" i="1"/>
  <c r="Q430" i="1"/>
  <c r="T430" i="1" s="1"/>
  <c r="M432" i="1"/>
  <c r="O432" i="1" s="1"/>
  <c r="N432" i="1"/>
  <c r="P432" i="1" s="1"/>
  <c r="K433" i="1"/>
  <c r="R430" i="1" l="1"/>
  <c r="S430" i="1"/>
  <c r="Z430" i="1"/>
  <c r="Q431" i="1"/>
  <c r="T431" i="1" s="1"/>
  <c r="M433" i="1"/>
  <c r="O433" i="1" s="1"/>
  <c r="N433" i="1"/>
  <c r="P433" i="1" s="1"/>
  <c r="K434" i="1"/>
  <c r="R431" i="1" l="1"/>
  <c r="S431" i="1"/>
  <c r="Z431" i="1"/>
  <c r="N434" i="1"/>
  <c r="P434" i="1" s="1"/>
  <c r="M434" i="1"/>
  <c r="O434" i="1" s="1"/>
  <c r="Q432" i="1"/>
  <c r="T432" i="1" s="1"/>
  <c r="K435" i="1"/>
  <c r="R432" i="1" l="1"/>
  <c r="S432" i="1"/>
  <c r="Z432" i="1"/>
  <c r="Q433" i="1"/>
  <c r="T433" i="1" s="1"/>
  <c r="M435" i="1"/>
  <c r="O435" i="1" s="1"/>
  <c r="N435" i="1"/>
  <c r="P435" i="1" s="1"/>
  <c r="K436" i="1"/>
  <c r="R433" i="1" l="1"/>
  <c r="S433" i="1"/>
  <c r="Z433" i="1"/>
  <c r="M436" i="1"/>
  <c r="O436" i="1" s="1"/>
  <c r="N436" i="1"/>
  <c r="P436" i="1" s="1"/>
  <c r="Q434" i="1"/>
  <c r="T434" i="1" s="1"/>
  <c r="K437" i="1"/>
  <c r="R434" i="1" l="1"/>
  <c r="S434" i="1"/>
  <c r="Z434" i="1"/>
  <c r="Q435" i="1"/>
  <c r="T435" i="1" s="1"/>
  <c r="M437" i="1"/>
  <c r="O437" i="1" s="1"/>
  <c r="N437" i="1"/>
  <c r="P437" i="1" s="1"/>
  <c r="K438" i="1"/>
  <c r="R435" i="1" l="1"/>
  <c r="S435" i="1"/>
  <c r="Z435" i="1"/>
  <c r="M438" i="1"/>
  <c r="O438" i="1" s="1"/>
  <c r="N438" i="1"/>
  <c r="P438" i="1" s="1"/>
  <c r="Q436" i="1"/>
  <c r="T436" i="1" s="1"/>
  <c r="K439" i="1"/>
  <c r="R436" i="1" l="1"/>
  <c r="S436" i="1"/>
  <c r="Z436" i="1"/>
  <c r="Q437" i="1"/>
  <c r="T437" i="1" s="1"/>
  <c r="M439" i="1"/>
  <c r="O439" i="1" s="1"/>
  <c r="N439" i="1"/>
  <c r="P439" i="1" s="1"/>
  <c r="K440" i="1"/>
  <c r="R437" i="1" l="1"/>
  <c r="S437" i="1"/>
  <c r="Z437" i="1"/>
  <c r="M440" i="1"/>
  <c r="O440" i="1" s="1"/>
  <c r="N440" i="1"/>
  <c r="P440" i="1" s="1"/>
  <c r="Q438" i="1"/>
  <c r="T438" i="1" s="1"/>
  <c r="K441" i="1"/>
  <c r="R438" i="1" l="1"/>
  <c r="S438" i="1"/>
  <c r="Z438" i="1"/>
  <c r="Q439" i="1"/>
  <c r="T439" i="1" s="1"/>
  <c r="M441" i="1"/>
  <c r="O441" i="1" s="1"/>
  <c r="N441" i="1"/>
  <c r="P441" i="1" s="1"/>
  <c r="K442" i="1"/>
  <c r="R439" i="1" l="1"/>
  <c r="S439" i="1"/>
  <c r="Z439" i="1"/>
  <c r="N442" i="1"/>
  <c r="P442" i="1" s="1"/>
  <c r="M442" i="1"/>
  <c r="O442" i="1" s="1"/>
  <c r="Q440" i="1"/>
  <c r="T440" i="1" s="1"/>
  <c r="K443" i="1"/>
  <c r="R440" i="1" l="1"/>
  <c r="S440" i="1"/>
  <c r="Z440" i="1"/>
  <c r="Q441" i="1"/>
  <c r="T441" i="1" s="1"/>
  <c r="M443" i="1"/>
  <c r="O443" i="1" s="1"/>
  <c r="N443" i="1"/>
  <c r="P443" i="1" s="1"/>
  <c r="K444" i="1"/>
  <c r="R441" i="1" l="1"/>
  <c r="S441" i="1"/>
  <c r="Z441" i="1"/>
  <c r="M444" i="1"/>
  <c r="O444" i="1" s="1"/>
  <c r="N444" i="1"/>
  <c r="P444" i="1" s="1"/>
  <c r="Q442" i="1"/>
  <c r="T442" i="1" s="1"/>
  <c r="K445" i="1"/>
  <c r="R442" i="1" l="1"/>
  <c r="S442" i="1"/>
  <c r="Z442" i="1"/>
  <c r="Q443" i="1"/>
  <c r="T443" i="1" s="1"/>
  <c r="M445" i="1"/>
  <c r="O445" i="1" s="1"/>
  <c r="N445" i="1"/>
  <c r="P445" i="1" s="1"/>
  <c r="K446" i="1"/>
  <c r="R443" i="1" l="1"/>
  <c r="S443" i="1"/>
  <c r="Z443" i="1"/>
  <c r="N446" i="1"/>
  <c r="P446" i="1" s="1"/>
  <c r="M446" i="1"/>
  <c r="O446" i="1" s="1"/>
  <c r="Q444" i="1"/>
  <c r="T444" i="1" s="1"/>
  <c r="K447" i="1"/>
  <c r="R444" i="1" l="1"/>
  <c r="S444" i="1"/>
  <c r="Z444" i="1"/>
  <c r="Q445" i="1"/>
  <c r="T445" i="1" s="1"/>
  <c r="M447" i="1"/>
  <c r="O447" i="1" s="1"/>
  <c r="N447" i="1"/>
  <c r="P447" i="1" s="1"/>
  <c r="K448" i="1"/>
  <c r="R445" i="1" l="1"/>
  <c r="S445" i="1"/>
  <c r="Z445" i="1"/>
  <c r="M448" i="1"/>
  <c r="O448" i="1" s="1"/>
  <c r="N448" i="1"/>
  <c r="P448" i="1" s="1"/>
  <c r="Q446" i="1"/>
  <c r="T446" i="1" s="1"/>
  <c r="K449" i="1"/>
  <c r="R446" i="1" l="1"/>
  <c r="S446" i="1"/>
  <c r="Z446" i="1"/>
  <c r="Q447" i="1"/>
  <c r="T447" i="1" s="1"/>
  <c r="M449" i="1"/>
  <c r="O449" i="1" s="1"/>
  <c r="N449" i="1"/>
  <c r="P449" i="1" s="1"/>
  <c r="K450" i="1"/>
  <c r="R447" i="1" l="1"/>
  <c r="S447" i="1"/>
  <c r="Z447" i="1"/>
  <c r="N450" i="1"/>
  <c r="P450" i="1" s="1"/>
  <c r="M450" i="1"/>
  <c r="O450" i="1" s="1"/>
  <c r="Q448" i="1"/>
  <c r="T448" i="1" s="1"/>
  <c r="K451" i="1"/>
  <c r="R448" i="1" l="1"/>
  <c r="S448" i="1"/>
  <c r="Z448" i="1"/>
  <c r="Q449" i="1"/>
  <c r="T449" i="1" s="1"/>
  <c r="M451" i="1"/>
  <c r="O451" i="1" s="1"/>
  <c r="N451" i="1"/>
  <c r="P451" i="1" s="1"/>
  <c r="K452" i="1"/>
  <c r="R449" i="1" l="1"/>
  <c r="S449" i="1"/>
  <c r="Z449" i="1"/>
  <c r="M452" i="1"/>
  <c r="O452" i="1" s="1"/>
  <c r="N452" i="1"/>
  <c r="P452" i="1" s="1"/>
  <c r="Q450" i="1"/>
  <c r="T450" i="1" s="1"/>
  <c r="K453" i="1"/>
  <c r="R450" i="1" l="1"/>
  <c r="S450" i="1"/>
  <c r="Z450" i="1"/>
  <c r="Q451" i="1"/>
  <c r="T451" i="1" s="1"/>
  <c r="M453" i="1"/>
  <c r="O453" i="1" s="1"/>
  <c r="N453" i="1"/>
  <c r="P453" i="1" s="1"/>
  <c r="K454" i="1"/>
  <c r="R451" i="1" l="1"/>
  <c r="S451" i="1"/>
  <c r="Z451" i="1"/>
  <c r="Q452" i="1"/>
  <c r="T452" i="1" s="1"/>
  <c r="M454" i="1"/>
  <c r="O454" i="1" s="1"/>
  <c r="N454" i="1"/>
  <c r="P454" i="1" s="1"/>
  <c r="K455" i="1"/>
  <c r="R452" i="1" l="1"/>
  <c r="S452" i="1"/>
  <c r="Z452" i="1"/>
  <c r="Q453" i="1"/>
  <c r="T453" i="1" s="1"/>
  <c r="M455" i="1"/>
  <c r="O455" i="1" s="1"/>
  <c r="N455" i="1"/>
  <c r="P455" i="1" s="1"/>
  <c r="K456" i="1"/>
  <c r="R453" i="1" l="1"/>
  <c r="S453" i="1"/>
  <c r="Z453" i="1"/>
  <c r="Q454" i="1"/>
  <c r="T454" i="1" s="1"/>
  <c r="M456" i="1"/>
  <c r="O456" i="1" s="1"/>
  <c r="N456" i="1"/>
  <c r="P456" i="1" s="1"/>
  <c r="K457" i="1"/>
  <c r="R454" i="1" l="1"/>
  <c r="S454" i="1"/>
  <c r="Z454" i="1"/>
  <c r="Q455" i="1"/>
  <c r="T455" i="1" s="1"/>
  <c r="N457" i="1"/>
  <c r="P457" i="1" s="1"/>
  <c r="M457" i="1"/>
  <c r="O457" i="1" s="1"/>
  <c r="K458" i="1"/>
  <c r="R455" i="1" l="1"/>
  <c r="S455" i="1"/>
  <c r="Z455" i="1"/>
  <c r="Q456" i="1"/>
  <c r="T456" i="1" s="1"/>
  <c r="N458" i="1"/>
  <c r="P458" i="1" s="1"/>
  <c r="M458" i="1"/>
  <c r="O458" i="1" s="1"/>
  <c r="K459" i="1"/>
  <c r="R456" i="1" l="1"/>
  <c r="S456" i="1"/>
  <c r="Z456" i="1"/>
  <c r="Q457" i="1"/>
  <c r="T457" i="1" s="1"/>
  <c r="M459" i="1"/>
  <c r="O459" i="1" s="1"/>
  <c r="N459" i="1"/>
  <c r="P459" i="1" s="1"/>
  <c r="K460" i="1"/>
  <c r="R457" i="1" l="1"/>
  <c r="S457" i="1"/>
  <c r="Z457" i="1"/>
  <c r="Q458" i="1"/>
  <c r="T458" i="1" s="1"/>
  <c r="M460" i="1"/>
  <c r="O460" i="1" s="1"/>
  <c r="N460" i="1"/>
  <c r="P460" i="1" s="1"/>
  <c r="K461" i="1"/>
  <c r="R458" i="1" l="1"/>
  <c r="S458" i="1"/>
  <c r="Z458" i="1"/>
  <c r="Q459" i="1"/>
  <c r="T459" i="1" s="1"/>
  <c r="M461" i="1"/>
  <c r="O461" i="1" s="1"/>
  <c r="N461" i="1"/>
  <c r="P461" i="1" s="1"/>
  <c r="K462" i="1"/>
  <c r="R459" i="1" l="1"/>
  <c r="S459" i="1"/>
  <c r="Z459" i="1"/>
  <c r="Q460" i="1"/>
  <c r="T460" i="1" s="1"/>
  <c r="M462" i="1"/>
  <c r="O462" i="1" s="1"/>
  <c r="N462" i="1"/>
  <c r="P462" i="1" s="1"/>
  <c r="K463" i="1"/>
  <c r="R460" i="1" l="1"/>
  <c r="S460" i="1"/>
  <c r="Z460" i="1"/>
  <c r="Q461" i="1"/>
  <c r="T461" i="1" s="1"/>
  <c r="M463" i="1"/>
  <c r="O463" i="1" s="1"/>
  <c r="N463" i="1"/>
  <c r="P463" i="1" s="1"/>
  <c r="K464" i="1"/>
  <c r="R461" i="1" l="1"/>
  <c r="S461" i="1"/>
  <c r="Z461" i="1"/>
  <c r="Q462" i="1"/>
  <c r="T462" i="1" s="1"/>
  <c r="M464" i="1"/>
  <c r="O464" i="1" s="1"/>
  <c r="N464" i="1"/>
  <c r="P464" i="1" s="1"/>
  <c r="K465" i="1"/>
  <c r="R462" i="1" l="1"/>
  <c r="S462" i="1"/>
  <c r="Z462" i="1"/>
  <c r="Q463" i="1"/>
  <c r="T463" i="1" s="1"/>
  <c r="N465" i="1"/>
  <c r="P465" i="1" s="1"/>
  <c r="M465" i="1"/>
  <c r="O465" i="1" s="1"/>
  <c r="K466" i="1"/>
  <c r="R463" i="1" l="1"/>
  <c r="S463" i="1"/>
  <c r="Z463" i="1"/>
  <c r="Q464" i="1"/>
  <c r="T464" i="1" s="1"/>
  <c r="N466" i="1"/>
  <c r="P466" i="1" s="1"/>
  <c r="M466" i="1"/>
  <c r="O466" i="1" s="1"/>
  <c r="K467" i="1"/>
  <c r="R464" i="1" l="1"/>
  <c r="S464" i="1"/>
  <c r="Z464" i="1"/>
  <c r="Q465" i="1"/>
  <c r="T465" i="1" s="1"/>
  <c r="M467" i="1"/>
  <c r="O467" i="1" s="1"/>
  <c r="N467" i="1"/>
  <c r="P467" i="1" s="1"/>
  <c r="K468" i="1"/>
  <c r="R465" i="1" l="1"/>
  <c r="S465" i="1"/>
  <c r="Z465" i="1"/>
  <c r="Q466" i="1"/>
  <c r="T466" i="1" s="1"/>
  <c r="M468" i="1"/>
  <c r="O468" i="1" s="1"/>
  <c r="N468" i="1"/>
  <c r="P468" i="1" s="1"/>
  <c r="K469" i="1"/>
  <c r="R466" i="1" l="1"/>
  <c r="S466" i="1"/>
  <c r="Z466" i="1"/>
  <c r="Q467" i="1"/>
  <c r="T467" i="1" s="1"/>
  <c r="M469" i="1"/>
  <c r="O469" i="1" s="1"/>
  <c r="N469" i="1"/>
  <c r="P469" i="1" s="1"/>
  <c r="K470" i="1"/>
  <c r="R467" i="1" l="1"/>
  <c r="S467" i="1"/>
  <c r="Z467" i="1"/>
  <c r="Q468" i="1"/>
  <c r="T468" i="1" s="1"/>
  <c r="N470" i="1"/>
  <c r="P470" i="1" s="1"/>
  <c r="M470" i="1"/>
  <c r="O470" i="1" s="1"/>
  <c r="K471" i="1"/>
  <c r="R468" i="1" l="1"/>
  <c r="S468" i="1"/>
  <c r="Z468" i="1"/>
  <c r="Q469" i="1"/>
  <c r="T469" i="1" s="1"/>
  <c r="M471" i="1"/>
  <c r="O471" i="1" s="1"/>
  <c r="N471" i="1"/>
  <c r="P471" i="1" s="1"/>
  <c r="K472" i="1"/>
  <c r="R469" i="1" l="1"/>
  <c r="S469" i="1"/>
  <c r="Z469" i="1"/>
  <c r="Q470" i="1"/>
  <c r="T470" i="1" s="1"/>
  <c r="M472" i="1"/>
  <c r="O472" i="1" s="1"/>
  <c r="N472" i="1"/>
  <c r="P472" i="1" s="1"/>
  <c r="K473" i="1"/>
  <c r="R470" i="1" l="1"/>
  <c r="S470" i="1"/>
  <c r="Z470" i="1"/>
  <c r="Q471" i="1"/>
  <c r="T471" i="1" s="1"/>
  <c r="N473" i="1"/>
  <c r="P473" i="1" s="1"/>
  <c r="M473" i="1"/>
  <c r="O473" i="1" s="1"/>
  <c r="K474" i="1"/>
  <c r="R471" i="1" l="1"/>
  <c r="S471" i="1"/>
  <c r="Z471" i="1"/>
  <c r="Q472" i="1"/>
  <c r="T472" i="1" s="1"/>
  <c r="N474" i="1"/>
  <c r="P474" i="1" s="1"/>
  <c r="M474" i="1"/>
  <c r="O474" i="1" s="1"/>
  <c r="K475" i="1"/>
  <c r="R472" i="1" l="1"/>
  <c r="S472" i="1"/>
  <c r="Z472" i="1"/>
  <c r="Q473" i="1"/>
  <c r="T473" i="1" s="1"/>
  <c r="M475" i="1"/>
  <c r="O475" i="1" s="1"/>
  <c r="N475" i="1"/>
  <c r="P475" i="1" s="1"/>
  <c r="K476" i="1"/>
  <c r="R473" i="1" l="1"/>
  <c r="S473" i="1"/>
  <c r="Z473" i="1"/>
  <c r="M476" i="1"/>
  <c r="O476" i="1" s="1"/>
  <c r="N476" i="1"/>
  <c r="P476" i="1" s="1"/>
  <c r="Q474" i="1"/>
  <c r="T474" i="1" s="1"/>
  <c r="K477" i="1"/>
  <c r="R474" i="1" l="1"/>
  <c r="S474" i="1"/>
  <c r="Z474" i="1"/>
  <c r="Q475" i="1"/>
  <c r="T475" i="1" s="1"/>
  <c r="M477" i="1"/>
  <c r="O477" i="1" s="1"/>
  <c r="N477" i="1"/>
  <c r="P477" i="1" s="1"/>
  <c r="K478" i="1"/>
  <c r="R475" i="1" l="1"/>
  <c r="S475" i="1"/>
  <c r="Z475" i="1"/>
  <c r="Q476" i="1"/>
  <c r="T476" i="1" s="1"/>
  <c r="M478" i="1"/>
  <c r="O478" i="1" s="1"/>
  <c r="N478" i="1"/>
  <c r="P478" i="1" s="1"/>
  <c r="K479" i="1"/>
  <c r="R476" i="1" l="1"/>
  <c r="S476" i="1"/>
  <c r="Z476" i="1"/>
  <c r="Q477" i="1"/>
  <c r="T477" i="1" s="1"/>
  <c r="M479" i="1"/>
  <c r="O479" i="1" s="1"/>
  <c r="N479" i="1"/>
  <c r="P479" i="1" s="1"/>
  <c r="K480" i="1"/>
  <c r="R477" i="1" l="1"/>
  <c r="S477" i="1"/>
  <c r="Z477" i="1"/>
  <c r="Q478" i="1"/>
  <c r="T478" i="1" s="1"/>
  <c r="M480" i="1"/>
  <c r="O480" i="1" s="1"/>
  <c r="N480" i="1"/>
  <c r="P480" i="1" s="1"/>
  <c r="K481" i="1"/>
  <c r="R478" i="1" l="1"/>
  <c r="S478" i="1"/>
  <c r="Z478" i="1"/>
  <c r="Q479" i="1"/>
  <c r="T479" i="1" s="1"/>
  <c r="N481" i="1"/>
  <c r="P481" i="1" s="1"/>
  <c r="M481" i="1"/>
  <c r="O481" i="1" s="1"/>
  <c r="K482" i="1"/>
  <c r="R479" i="1" l="1"/>
  <c r="S479" i="1"/>
  <c r="Z479" i="1"/>
  <c r="Q480" i="1"/>
  <c r="T480" i="1" s="1"/>
  <c r="N482" i="1"/>
  <c r="P482" i="1" s="1"/>
  <c r="M482" i="1"/>
  <c r="O482" i="1" s="1"/>
  <c r="K483" i="1"/>
  <c r="R480" i="1" l="1"/>
  <c r="S480" i="1"/>
  <c r="Z480" i="1"/>
  <c r="Q481" i="1"/>
  <c r="T481" i="1" s="1"/>
  <c r="M483" i="1"/>
  <c r="O483" i="1" s="1"/>
  <c r="N483" i="1"/>
  <c r="P483" i="1" s="1"/>
  <c r="K484" i="1"/>
  <c r="R481" i="1" l="1"/>
  <c r="S481" i="1"/>
  <c r="Z481" i="1"/>
  <c r="M484" i="1"/>
  <c r="O484" i="1" s="1"/>
  <c r="N484" i="1"/>
  <c r="P484" i="1" s="1"/>
  <c r="Q482" i="1"/>
  <c r="T482" i="1" s="1"/>
  <c r="K485" i="1"/>
  <c r="R482" i="1" l="1"/>
  <c r="S482" i="1"/>
  <c r="Z482" i="1"/>
  <c r="Q483" i="1"/>
  <c r="T483" i="1" s="1"/>
  <c r="M485" i="1"/>
  <c r="O485" i="1" s="1"/>
  <c r="N485" i="1"/>
  <c r="P485" i="1" s="1"/>
  <c r="K486" i="1"/>
  <c r="R483" i="1" l="1"/>
  <c r="S483" i="1"/>
  <c r="Z483" i="1"/>
  <c r="Q484" i="1"/>
  <c r="T484" i="1" s="1"/>
  <c r="N486" i="1"/>
  <c r="P486" i="1" s="1"/>
  <c r="M486" i="1"/>
  <c r="O486" i="1" s="1"/>
  <c r="K487" i="1"/>
  <c r="R484" i="1" l="1"/>
  <c r="S484" i="1"/>
  <c r="Z484" i="1"/>
  <c r="Q485" i="1"/>
  <c r="T485" i="1" s="1"/>
  <c r="M487" i="1"/>
  <c r="O487" i="1" s="1"/>
  <c r="N487" i="1"/>
  <c r="P487" i="1" s="1"/>
  <c r="K488" i="1"/>
  <c r="R485" i="1" l="1"/>
  <c r="S485" i="1"/>
  <c r="Z485" i="1"/>
  <c r="N488" i="1"/>
  <c r="P488" i="1" s="1"/>
  <c r="M488" i="1"/>
  <c r="O488" i="1" s="1"/>
  <c r="Q486" i="1"/>
  <c r="T486" i="1" s="1"/>
  <c r="K489" i="1"/>
  <c r="R486" i="1" l="1"/>
  <c r="S486" i="1"/>
  <c r="Z486" i="1"/>
  <c r="Q487" i="1"/>
  <c r="T487" i="1" s="1"/>
  <c r="N489" i="1"/>
  <c r="P489" i="1" s="1"/>
  <c r="M489" i="1"/>
  <c r="O489" i="1" s="1"/>
  <c r="K490" i="1"/>
  <c r="R487" i="1" l="1"/>
  <c r="S487" i="1"/>
  <c r="Z487" i="1"/>
  <c r="Q488" i="1"/>
  <c r="T488" i="1" s="1"/>
  <c r="N490" i="1"/>
  <c r="P490" i="1" s="1"/>
  <c r="M490" i="1"/>
  <c r="O490" i="1" s="1"/>
  <c r="K491" i="1"/>
  <c r="R488" i="1" l="1"/>
  <c r="S488" i="1"/>
  <c r="Z488" i="1"/>
  <c r="Q489" i="1"/>
  <c r="T489" i="1" s="1"/>
  <c r="M491" i="1"/>
  <c r="O491" i="1" s="1"/>
  <c r="N491" i="1"/>
  <c r="P491" i="1" s="1"/>
  <c r="K492" i="1"/>
  <c r="R489" i="1" l="1"/>
  <c r="S489" i="1"/>
  <c r="Z489" i="1"/>
  <c r="M492" i="1"/>
  <c r="O492" i="1" s="1"/>
  <c r="N492" i="1"/>
  <c r="P492" i="1" s="1"/>
  <c r="Q490" i="1"/>
  <c r="T490" i="1" s="1"/>
  <c r="K493" i="1"/>
  <c r="R490" i="1" l="1"/>
  <c r="S490" i="1"/>
  <c r="Z490" i="1"/>
  <c r="Q491" i="1"/>
  <c r="T491" i="1" s="1"/>
  <c r="M493" i="1"/>
  <c r="O493" i="1" s="1"/>
  <c r="N493" i="1"/>
  <c r="P493" i="1" s="1"/>
  <c r="K494" i="1"/>
  <c r="R491" i="1" l="1"/>
  <c r="S491" i="1"/>
  <c r="Z491" i="1"/>
  <c r="N494" i="1"/>
  <c r="P494" i="1" s="1"/>
  <c r="M494" i="1"/>
  <c r="O494" i="1" s="1"/>
  <c r="Q492" i="1"/>
  <c r="T492" i="1" s="1"/>
  <c r="K495" i="1"/>
  <c r="R492" i="1" l="1"/>
  <c r="S492" i="1"/>
  <c r="Z492" i="1"/>
  <c r="M495" i="1"/>
  <c r="O495" i="1" s="1"/>
  <c r="N495" i="1"/>
  <c r="P495" i="1" s="1"/>
  <c r="Q493" i="1"/>
  <c r="T493" i="1" s="1"/>
  <c r="K496" i="1"/>
  <c r="R493" i="1" l="1"/>
  <c r="S493" i="1"/>
  <c r="Z493" i="1"/>
  <c r="N496" i="1"/>
  <c r="P496" i="1" s="1"/>
  <c r="M496" i="1"/>
  <c r="O496" i="1" s="1"/>
  <c r="Q494" i="1"/>
  <c r="T494" i="1" s="1"/>
  <c r="K497" i="1"/>
  <c r="R494" i="1" l="1"/>
  <c r="S494" i="1"/>
  <c r="Z494" i="1"/>
  <c r="Q495" i="1"/>
  <c r="T495" i="1" s="1"/>
  <c r="N497" i="1"/>
  <c r="P497" i="1" s="1"/>
  <c r="M497" i="1"/>
  <c r="O497" i="1" s="1"/>
  <c r="K498" i="1"/>
  <c r="R495" i="1" l="1"/>
  <c r="S495" i="1"/>
  <c r="Z495" i="1"/>
  <c r="Q496" i="1"/>
  <c r="T496" i="1" s="1"/>
  <c r="N498" i="1"/>
  <c r="P498" i="1" s="1"/>
  <c r="M498" i="1"/>
  <c r="O498" i="1" s="1"/>
  <c r="K499" i="1"/>
  <c r="R496" i="1" l="1"/>
  <c r="S496" i="1"/>
  <c r="Z496" i="1"/>
  <c r="N499" i="1"/>
  <c r="P499" i="1" s="1"/>
  <c r="M499" i="1"/>
  <c r="O499" i="1" s="1"/>
  <c r="Q497" i="1"/>
  <c r="T497" i="1" s="1"/>
  <c r="K500" i="1"/>
  <c r="R497" i="1" l="1"/>
  <c r="S497" i="1"/>
  <c r="Z497" i="1"/>
  <c r="Q498" i="1"/>
  <c r="T498" i="1" s="1"/>
  <c r="M500" i="1"/>
  <c r="O500" i="1" s="1"/>
  <c r="N500" i="1"/>
  <c r="P500" i="1" s="1"/>
  <c r="K501" i="1"/>
  <c r="R498" i="1" l="1"/>
  <c r="S498" i="1"/>
  <c r="Z498" i="1"/>
  <c r="M501" i="1"/>
  <c r="O501" i="1" s="1"/>
  <c r="N501" i="1"/>
  <c r="P501" i="1" s="1"/>
  <c r="Q499" i="1"/>
  <c r="T499" i="1" s="1"/>
  <c r="K502" i="1"/>
  <c r="R499" i="1" l="1"/>
  <c r="S499" i="1"/>
  <c r="Z499" i="1"/>
  <c r="Q500" i="1"/>
  <c r="T500" i="1" s="1"/>
  <c r="M502" i="1"/>
  <c r="O502" i="1" s="1"/>
  <c r="N502" i="1"/>
  <c r="P502" i="1" s="1"/>
  <c r="K503" i="1"/>
  <c r="R500" i="1" l="1"/>
  <c r="S500" i="1"/>
  <c r="Z500" i="1"/>
  <c r="Q501" i="1"/>
  <c r="T501" i="1" s="1"/>
  <c r="M503" i="1"/>
  <c r="O503" i="1" s="1"/>
  <c r="N503" i="1"/>
  <c r="P503" i="1" s="1"/>
  <c r="R501" i="1" l="1"/>
  <c r="S501" i="1"/>
  <c r="Z501" i="1"/>
  <c r="Q502" i="1"/>
  <c r="T502" i="1" s="1"/>
  <c r="R502" i="1" l="1"/>
  <c r="S502" i="1"/>
  <c r="Z502" i="1"/>
  <c r="Q503" i="1"/>
  <c r="T503" i="1" s="1"/>
  <c r="R503" i="1" l="1"/>
  <c r="S503" i="1"/>
  <c r="Z503" i="1"/>
</calcChain>
</file>

<file path=xl/sharedStrings.xml><?xml version="1.0" encoding="utf-8"?>
<sst xmlns="http://schemas.openxmlformats.org/spreadsheetml/2006/main" count="26" uniqueCount="23">
  <si>
    <t>date</t>
  </si>
  <si>
    <t>open</t>
  </si>
  <si>
    <t>high</t>
  </si>
  <si>
    <t>low</t>
  </si>
  <si>
    <t>close</t>
  </si>
  <si>
    <t>index</t>
  </si>
  <si>
    <t>H-L</t>
  </si>
  <si>
    <t>|H-pC|</t>
  </si>
  <si>
    <t>|L-pC|</t>
  </si>
  <si>
    <t>TR</t>
  </si>
  <si>
    <t>ATR</t>
  </si>
  <si>
    <t>Date</t>
  </si>
  <si>
    <t>UpperE</t>
  </si>
  <si>
    <t>LowerE</t>
  </si>
  <si>
    <t>MidPrice</t>
  </si>
  <si>
    <t>Upper</t>
  </si>
  <si>
    <t>Lower</t>
  </si>
  <si>
    <t>SuperTrend</t>
  </si>
  <si>
    <t>Multiplier</t>
  </si>
  <si>
    <t>Output</t>
  </si>
  <si>
    <t>STpot</t>
  </si>
  <si>
    <t>UpperST</t>
  </si>
  <si>
    <t>LowerST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</si>
</sst>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6" formatCode="_(&quot;$&quot;* #,##0.0000_);_(&quot;$&quot;* \(#,##0.0000\);_(&quot;$&quot;* &quot;-&quot;??_);_(@_)"/>
    <numFmt numFmtId="169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166" fontId="1" fillId="32" borderId="0" xfId="42" applyNumberFormat="1" applyAlignment="1">
      <alignment horizontal="right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  <xf numFmtId="169" fontId="0" fillId="0" borderId="0" xfId="0" applyNumberFormat="1"/>
    <xf numFmtId="44" fontId="0" fillId="0" borderId="0" xfId="1" applyNumberFormat="1" applyFont="1" applyAlignment="1">
      <alignment horizontal="center"/>
    </xf>
    <xf numFmtId="44" fontId="0" fillId="0" borderId="0" xfId="1" applyNumberFormat="1" applyFont="1" applyAlignment="1">
      <alignment horizontal="right"/>
    </xf>
    <xf numFmtId="44" fontId="0" fillId="0" borderId="0" xfId="0" applyNumberFormat="1"/>
    <xf numFmtId="44" fontId="19" fillId="0" borderId="0" xfId="1" applyNumberFormat="1" applyFont="1" applyAlignment="1">
      <alignment horizontal="right"/>
    </xf>
    <xf numFmtId="166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'SuperTrend(14,3)'!$N$1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'SuperTrend(14,3)'!$N$2:$N$503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212.57610392991015</c:v>
                </c:pt>
                <c:pt idx="18">
                  <c:v>210.56888222063088</c:v>
                </c:pt>
                <c:pt idx="19">
                  <c:v>210.28789063344297</c:v>
                </c:pt>
                <c:pt idx="20">
                  <c:v>211.00411273105419</c:v>
                </c:pt>
                <c:pt idx="21">
                  <c:v>210.75810467883599</c:v>
                </c:pt>
                <c:pt idx="22">
                  <c:v>212.15359720177631</c:v>
                </c:pt>
                <c:pt idx="23">
                  <c:v>212.22798311593513</c:v>
                </c:pt>
                <c:pt idx="24">
                  <c:v>212.5695557505112</c:v>
                </c:pt>
                <c:pt idx="25">
                  <c:v>212.31387319690324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219.19148093707358</c:v>
                </c:pt>
                <c:pt idx="37">
                  <c:v>219.95780372728262</c:v>
                </c:pt>
                <c:pt idx="38">
                  <c:v>219.68260346104816</c:v>
                </c:pt>
                <c:pt idx="39">
                  <c:v>221.87170321383041</c:v>
                </c:pt>
                <c:pt idx="40">
                  <c:v>221.43301012712826</c:v>
                </c:pt>
                <c:pt idx="41">
                  <c:v>220.87958083233335</c:v>
                </c:pt>
                <c:pt idx="42">
                  <c:v>220.31996791573812</c:v>
                </c:pt>
                <c:pt idx="43">
                  <c:v>220.1238987788997</c:v>
                </c:pt>
                <c:pt idx="44">
                  <c:v>219.92647743754972</c:v>
                </c:pt>
                <c:pt idx="45">
                  <c:v>219.40994333486762</c:v>
                </c:pt>
                <c:pt idx="46">
                  <c:v>220.17744738237704</c:v>
                </c:pt>
                <c:pt idx="47">
                  <c:v>220.56798685506442</c:v>
                </c:pt>
                <c:pt idx="48">
                  <c:v>219.72563065113121</c:v>
                </c:pt>
                <c:pt idx="49">
                  <c:v>221.05058560462186</c:v>
                </c:pt>
                <c:pt idx="50">
                  <c:v>221.39875806143459</c:v>
                </c:pt>
                <c:pt idx="51">
                  <c:v>221.38384677133212</c:v>
                </c:pt>
                <c:pt idx="52">
                  <c:v>220.83250057337983</c:v>
                </c:pt>
                <c:pt idx="53">
                  <c:v>219.11232196099556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217.45803256133647</c:v>
                </c:pt>
                <c:pt idx="57">
                  <c:v>216.14567309266957</c:v>
                </c:pt>
                <c:pt idx="58">
                  <c:v>217.56062501462173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218.3093965025669</c:v>
                </c:pt>
                <c:pt idx="63">
                  <c:v>218.523368180955</c:v>
                </c:pt>
                <c:pt idx="64">
                  <c:v>219.12277045374395</c:v>
                </c:pt>
                <c:pt idx="65">
                  <c:v>218.44114399276222</c:v>
                </c:pt>
                <c:pt idx="66">
                  <c:v>218.58499085042206</c:v>
                </c:pt>
                <c:pt idx="67">
                  <c:v>218.77999150396332</c:v>
                </c:pt>
                <c:pt idx="68">
                  <c:v>217.5317778251088</c:v>
                </c:pt>
                <c:pt idx="69">
                  <c:v>217.71450798045817</c:v>
                </c:pt>
                <c:pt idx="70">
                  <c:v>216.82025741042546</c:v>
                </c:pt>
                <c:pt idx="71">
                  <c:v>216.95381045253794</c:v>
                </c:pt>
                <c:pt idx="72">
                  <c:v>217.04889542021377</c:v>
                </c:pt>
                <c:pt idx="73">
                  <c:v>217.30040289019851</c:v>
                </c:pt>
                <c:pt idx="74">
                  <c:v>217.86251696947005</c:v>
                </c:pt>
                <c:pt idx="75">
                  <c:v>217.87948004307933</c:v>
                </c:pt>
                <c:pt idx="76">
                  <c:v>218.84666004000223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221.47574420841283</c:v>
                </c:pt>
                <c:pt idx="80">
                  <c:v>221.57961962209768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221.82212802833405</c:v>
                </c:pt>
                <c:pt idx="84">
                  <c:v>221.95447602631018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222.75586824358297</c:v>
                </c:pt>
                <c:pt idx="90">
                  <c:v>223.07366336904133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220.7320693956938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225.23978702675873</c:v>
                </c:pt>
                <c:pt idx="102">
                  <c:v>225.06194509627599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227.40978443603547</c:v>
                </c:pt>
                <c:pt idx="107">
                  <c:v>227.28051411917579</c:v>
                </c:pt>
                <c:pt idx="108">
                  <c:v>227.66547739637755</c:v>
                </c:pt>
                <c:pt idx="109">
                  <c:v>227.04294329663628</c:v>
                </c:pt>
                <c:pt idx="110">
                  <c:v>226.56773306116227</c:v>
                </c:pt>
                <c:pt idx="111">
                  <c:v>227.72932355679353</c:v>
                </c:pt>
                <c:pt idx="112">
                  <c:v>227.67044330273683</c:v>
                </c:pt>
                <c:pt idx="113">
                  <c:v>226.67469735254133</c:v>
                </c:pt>
                <c:pt idx="114">
                  <c:v>226.9832903987884</c:v>
                </c:pt>
                <c:pt idx="115">
                  <c:v>228.62662679887495</c:v>
                </c:pt>
                <c:pt idx="116">
                  <c:v>228.12079631324104</c:v>
                </c:pt>
                <c:pt idx="117">
                  <c:v>227.58395371943809</c:v>
                </c:pt>
                <c:pt idx="118">
                  <c:v>227.78081416804969</c:v>
                </c:pt>
                <c:pt idx="119">
                  <c:v>227.75754172747469</c:v>
                </c:pt>
                <c:pt idx="120">
                  <c:v>228.45414588979793</c:v>
                </c:pt>
                <c:pt idx="121">
                  <c:v>227.00742118338377</c:v>
                </c:pt>
                <c:pt idx="122">
                  <c:v>227.41153395599923</c:v>
                </c:pt>
                <c:pt idx="123">
                  <c:v>225.86678153057071</c:v>
                </c:pt>
                <c:pt idx="124">
                  <c:v>226.21308284981566</c:v>
                </c:pt>
                <c:pt idx="125">
                  <c:v>226.85000550340027</c:v>
                </c:pt>
                <c:pt idx="126">
                  <c:v>226.49464796744311</c:v>
                </c:pt>
                <c:pt idx="127">
                  <c:v>225.20538739834004</c:v>
                </c:pt>
                <c:pt idx="128">
                  <c:v>225.42178829845858</c:v>
                </c:pt>
                <c:pt idx="129">
                  <c:v>226.37058913428297</c:v>
                </c:pt>
                <c:pt idx="130">
                  <c:v>225.80018991040563</c:v>
                </c:pt>
                <c:pt idx="131">
                  <c:v>227.67874777394812</c:v>
                </c:pt>
                <c:pt idx="132">
                  <c:v>228.23919436152323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229.52270773041781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231.06106008882213</c:v>
                </c:pt>
                <c:pt idx="139">
                  <c:v>231.28669865390629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231.49120879833532</c:v>
                </c:pt>
                <c:pt idx="143">
                  <c:v>231.30933674131134</c:v>
                </c:pt>
                <c:pt idx="144">
                  <c:v>231.78402697407481</c:v>
                </c:pt>
                <c:pt idx="145">
                  <c:v>231.98516790449807</c:v>
                </c:pt>
                <c:pt idx="146">
                  <c:v>231.8765844827482</c:v>
                </c:pt>
                <c:pt idx="147">
                  <c:v>231.97754273398044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231.72109493505872</c:v>
                </c:pt>
                <c:pt idx="152">
                  <c:v>229.70637386826883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228.97637009071948</c:v>
                </c:pt>
                <c:pt idx="158">
                  <c:v>227.31662936995383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228.45709486763982</c:v>
                </c:pt>
                <c:pt idx="163">
                  <c:v>228.96623094852271</c:v>
                </c:pt>
                <c:pt idx="164">
                  <c:v>228.73542873791394</c:v>
                </c:pt>
                <c:pt idx="165">
                  <c:v>228.02504097092009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229.9782250929417</c:v>
                </c:pt>
                <c:pt idx="170">
                  <c:v>230.56799472916015</c:v>
                </c:pt>
                <c:pt idx="171">
                  <c:v>230.801709391363</c:v>
                </c:pt>
                <c:pt idx="172">
                  <c:v>230.84194443483707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235.42373632126771</c:v>
                </c:pt>
                <c:pt idx="181">
                  <c:v>235.54061229832001</c:v>
                </c:pt>
                <c:pt idx="182">
                  <c:v>235.42485427701143</c:v>
                </c:pt>
                <c:pt idx="183">
                  <c:v>234.88665040008206</c:v>
                </c:pt>
                <c:pt idx="184">
                  <c:v>235.37010394293333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240.2858799945991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241.59434558072695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242.83216371751351</c:v>
                </c:pt>
                <c:pt idx="205">
                  <c:v>241.23736630911969</c:v>
                </c:pt>
                <c:pt idx="206">
                  <c:v>241.96934014418255</c:v>
                </c:pt>
                <c:pt idx="207">
                  <c:v>242.56795870531238</c:v>
                </c:pt>
                <c:pt idx="208">
                  <c:v>242.78489022636148</c:v>
                </c:pt>
                <c:pt idx="209">
                  <c:v>243.00525521019281</c:v>
                </c:pt>
                <c:pt idx="210">
                  <c:v>243.56309412375052</c:v>
                </c:pt>
                <c:pt idx="211">
                  <c:v>242.74287311491119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244.48850515501297</c:v>
                </c:pt>
                <c:pt idx="216">
                  <c:v>242.91004050108347</c:v>
                </c:pt>
                <c:pt idx="217">
                  <c:v>243.42182332243465</c:v>
                </c:pt>
                <c:pt idx="218">
                  <c:v>243.50455022797505</c:v>
                </c:pt>
                <c:pt idx="219">
                  <c:v>242.6774394974054</c:v>
                </c:pt>
                <c:pt idx="220">
                  <c:v>241.79047953330499</c:v>
                </c:pt>
                <c:pt idx="221">
                  <c:v>243.29223099521178</c:v>
                </c:pt>
                <c:pt idx="222">
                  <c:v>243.33992878126807</c:v>
                </c:pt>
                <c:pt idx="223">
                  <c:v>243.50743386832036</c:v>
                </c:pt>
                <c:pt idx="224">
                  <c:v>244.37761716344036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247.09993225051727</c:v>
                </c:pt>
                <c:pt idx="232">
                  <c:v>249.19636566119462</c:v>
                </c:pt>
                <c:pt idx="233">
                  <c:v>247.84162525682356</c:v>
                </c:pt>
                <c:pt idx="234">
                  <c:v>247.17150916705046</c:v>
                </c:pt>
                <c:pt idx="235">
                  <c:v>247.67318708368973</c:v>
                </c:pt>
                <c:pt idx="236">
                  <c:v>248.76867372056901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250.77739262633202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253.14022470847357</c:v>
                </c:pt>
                <c:pt idx="244">
                  <c:v>252.85913722929686</c:v>
                </c:pt>
                <c:pt idx="245">
                  <c:v>253.23562742720429</c:v>
                </c:pt>
                <c:pt idx="246">
                  <c:v>252.87129689668964</c:v>
                </c:pt>
                <c:pt idx="247">
                  <c:v>252.96013283264043</c:v>
                </c:pt>
                <c:pt idx="248">
                  <c:v>253.32083763030894</c:v>
                </c:pt>
                <c:pt idx="249">
                  <c:v>253.80077779957259</c:v>
                </c:pt>
                <c:pt idx="250">
                  <c:v>253.6082222424603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259.23276710231357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266.52360130437575</c:v>
                </c:pt>
                <c:pt idx="271">
                  <c:v>265.45870121120606</c:v>
                </c:pt>
                <c:pt idx="272">
                  <c:v>265.29093683897707</c:v>
                </c:pt>
                <c:pt idx="273">
                  <c:v>260.55765563619292</c:v>
                </c:pt>
                <c:pt idx="274">
                  <c:v>250.53532309075058</c:v>
                </c:pt>
                <c:pt idx="275">
                  <c:v>243.73422858426841</c:v>
                </c:pt>
                <c:pt idx="276">
                  <c:v>249.06749797110638</c:v>
                </c:pt>
                <c:pt idx="277">
                  <c:v>240.83589097317022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249.05702856320107</c:v>
                </c:pt>
                <c:pt idx="285">
                  <c:v>249.23474080868675</c:v>
                </c:pt>
                <c:pt idx="286">
                  <c:v>248.51440217949488</c:v>
                </c:pt>
                <c:pt idx="287">
                  <c:v>250.11623059524518</c:v>
                </c:pt>
                <c:pt idx="288">
                  <c:v>253.86899983844199</c:v>
                </c:pt>
                <c:pt idx="289">
                  <c:v>253.82585699283899</c:v>
                </c:pt>
                <c:pt idx="290">
                  <c:v>250.93008149335049</c:v>
                </c:pt>
                <c:pt idx="291">
                  <c:v>246.35293281525401</c:v>
                </c:pt>
                <c:pt idx="292">
                  <c:v>244.05593761416443</c:v>
                </c:pt>
                <c:pt idx="293">
                  <c:v>246.7940849274384</c:v>
                </c:pt>
                <c:pt idx="294">
                  <c:v>249.26129314690712</c:v>
                </c:pt>
                <c:pt idx="295">
                  <c:v>249.00370077927093</c:v>
                </c:pt>
                <c:pt idx="296">
                  <c:v>251.10665072360871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256.13293791536751</c:v>
                </c:pt>
                <c:pt idx="300">
                  <c:v>254.48058520712692</c:v>
                </c:pt>
                <c:pt idx="301">
                  <c:v>254.06947197804647</c:v>
                </c:pt>
                <c:pt idx="302">
                  <c:v>254.90236683675741</c:v>
                </c:pt>
                <c:pt idx="303">
                  <c:v>251.32541206270329</c:v>
                </c:pt>
                <c:pt idx="304">
                  <c:v>251.25323977251026</c:v>
                </c:pt>
                <c:pt idx="305">
                  <c:v>252.16086550304522</c:v>
                </c:pt>
                <c:pt idx="306">
                  <c:v>246.01723225282768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240.72295344732595</c:v>
                </c:pt>
                <c:pt idx="310">
                  <c:v>238.71809962965983</c:v>
                </c:pt>
                <c:pt idx="311">
                  <c:v>240.41716394182697</c:v>
                </c:pt>
                <c:pt idx="312">
                  <c:v>236.09165223169646</c:v>
                </c:pt>
                <c:pt idx="313">
                  <c:v>236.35439135800388</c:v>
                </c:pt>
                <c:pt idx="314">
                  <c:v>237.11907768957502</c:v>
                </c:pt>
                <c:pt idx="315">
                  <c:v>242.36985785460536</c:v>
                </c:pt>
                <c:pt idx="316">
                  <c:v>238.0159394364193</c:v>
                </c:pt>
                <c:pt idx="317">
                  <c:v>238.82265804810365</c:v>
                </c:pt>
                <c:pt idx="318">
                  <c:v>240.89639675895336</c:v>
                </c:pt>
                <c:pt idx="319">
                  <c:v>241.49236841902811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247.79241172713444</c:v>
                </c:pt>
                <c:pt idx="326">
                  <c:v>246.52831088948193</c:v>
                </c:pt>
                <c:pt idx="327">
                  <c:v>246.16414582594751</c:v>
                </c:pt>
                <c:pt idx="328">
                  <c:v>243.68277826695126</c:v>
                </c:pt>
                <c:pt idx="329">
                  <c:v>241.81043696216904</c:v>
                </c:pt>
                <c:pt idx="330">
                  <c:v>245.08576289344268</c:v>
                </c:pt>
                <c:pt idx="331">
                  <c:v>246.18463697248251</c:v>
                </c:pt>
                <c:pt idx="332">
                  <c:v>246.03573433159087</c:v>
                </c:pt>
                <c:pt idx="333">
                  <c:v>243.76103902219154</c:v>
                </c:pt>
                <c:pt idx="334">
                  <c:v>244.54060766346356</c:v>
                </c:pt>
                <c:pt idx="335">
                  <c:v>241.51663568750186</c:v>
                </c:pt>
                <c:pt idx="336">
                  <c:v>243.81401885268031</c:v>
                </c:pt>
                <c:pt idx="337">
                  <c:v>247.20766036320313</c:v>
                </c:pt>
                <c:pt idx="338">
                  <c:v>246.75104176583147</c:v>
                </c:pt>
                <c:pt idx="339">
                  <c:v>249.06668163970068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252.33199615554693</c:v>
                </c:pt>
                <c:pt idx="344">
                  <c:v>253.75078214443647</c:v>
                </c:pt>
                <c:pt idx="345">
                  <c:v>254.21322627697668</c:v>
                </c:pt>
                <c:pt idx="346">
                  <c:v>253.9454958286212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254.98061929135605</c:v>
                </c:pt>
                <c:pt idx="350">
                  <c:v>254.85414648483055</c:v>
                </c:pt>
                <c:pt idx="351">
                  <c:v>255.38170745019983</c:v>
                </c:pt>
                <c:pt idx="352">
                  <c:v>252.37372834661414</c:v>
                </c:pt>
                <c:pt idx="353">
                  <c:v>254.33274775042736</c:v>
                </c:pt>
                <c:pt idx="354">
                  <c:v>254.06826576825395</c:v>
                </c:pt>
                <c:pt idx="355">
                  <c:v>255.750532499093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262.03220186976836</c:v>
                </c:pt>
                <c:pt idx="366">
                  <c:v>261.46204459335627</c:v>
                </c:pt>
                <c:pt idx="367">
                  <c:v>260.1383271224023</c:v>
                </c:pt>
                <c:pt idx="368">
                  <c:v>261.82880375651644</c:v>
                </c:pt>
                <c:pt idx="369">
                  <c:v>260.52138920247955</c:v>
                </c:pt>
                <c:pt idx="370">
                  <c:v>260.95914711658816</c:v>
                </c:pt>
                <c:pt idx="371">
                  <c:v>256.55920803683182</c:v>
                </c:pt>
                <c:pt idx="372">
                  <c:v>256.99676460562955</c:v>
                </c:pt>
                <c:pt idx="373">
                  <c:v>256.36842427665601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255.2780842331681</c:v>
                </c:pt>
                <c:pt idx="377">
                  <c:v>256.31964964508467</c:v>
                </c:pt>
                <c:pt idx="378">
                  <c:v>256.74610324186432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262.0483945410997</c:v>
                </c:pt>
                <c:pt idx="383">
                  <c:v>263.23279493102115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265.67889270155968</c:v>
                </c:pt>
                <c:pt idx="389">
                  <c:v>265.81968608001978</c:v>
                </c:pt>
                <c:pt idx="390">
                  <c:v>265.73827993144693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267.69561453878731</c:v>
                </c:pt>
                <c:pt idx="395">
                  <c:v>266.13235635744542</c:v>
                </c:pt>
                <c:pt idx="396">
                  <c:v>266.81004518905644</c:v>
                </c:pt>
                <c:pt idx="397">
                  <c:v>266.7811133898382</c:v>
                </c:pt>
                <c:pt idx="398">
                  <c:v>266.26174814770684</c:v>
                </c:pt>
                <c:pt idx="399">
                  <c:v>268.5134089942992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269.24346461057957</c:v>
                </c:pt>
                <c:pt idx="405">
                  <c:v>268.92857428125245</c:v>
                </c:pt>
                <c:pt idx="406">
                  <c:v>269.27081897544866</c:v>
                </c:pt>
                <c:pt idx="407">
                  <c:v>267.00147476291664</c:v>
                </c:pt>
                <c:pt idx="408">
                  <c:v>269.53601227985121</c:v>
                </c:pt>
                <c:pt idx="409">
                  <c:v>269.79986854557609</c:v>
                </c:pt>
                <c:pt idx="410">
                  <c:v>271.10094936374924</c:v>
                </c:pt>
                <c:pt idx="411">
                  <c:v>272.17016726633852</c:v>
                </c:pt>
                <c:pt idx="412">
                  <c:v>272.03122674731441</c:v>
                </c:pt>
                <c:pt idx="413">
                  <c:v>272.15006769393483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276.52230878369897</c:v>
                </c:pt>
                <c:pt idx="419">
                  <c:v>276.17785815629196</c:v>
                </c:pt>
                <c:pt idx="420">
                  <c:v>275.6508682879853</c:v>
                </c:pt>
                <c:pt idx="421">
                  <c:v>274.9775919817007</c:v>
                </c:pt>
                <c:pt idx="422">
                  <c:v>274.35204969729352</c:v>
                </c:pt>
                <c:pt idx="423">
                  <c:v>273.81547471891543</c:v>
                </c:pt>
                <c:pt idx="424">
                  <c:v>274.64829795327859</c:v>
                </c:pt>
                <c:pt idx="425">
                  <c:v>274.32306238518726</c:v>
                </c:pt>
                <c:pt idx="426">
                  <c:v>275.12570078624532</c:v>
                </c:pt>
                <c:pt idx="427">
                  <c:v>276.58707930151348</c:v>
                </c:pt>
                <c:pt idx="428">
                  <c:v>276.83621649426254</c:v>
                </c:pt>
                <c:pt idx="429">
                  <c:v>276.17077245895803</c:v>
                </c:pt>
                <c:pt idx="430">
                  <c:v>276.69857442617536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278.50707307335472</c:v>
                </c:pt>
                <c:pt idx="435">
                  <c:v>278.77585356811505</c:v>
                </c:pt>
                <c:pt idx="436">
                  <c:v>278.31757831324973</c:v>
                </c:pt>
                <c:pt idx="437">
                  <c:v>278.46203700516043</c:v>
                </c:pt>
                <c:pt idx="438">
                  <c:v>278.19474864764902</c:v>
                </c:pt>
                <c:pt idx="439">
                  <c:v>279.42012374424553</c:v>
                </c:pt>
                <c:pt idx="440">
                  <c:v>279.35404347679935</c:v>
                </c:pt>
                <c:pt idx="441">
                  <c:v>279.84411179988513</c:v>
                </c:pt>
                <c:pt idx="442">
                  <c:v>276.63096095703622</c:v>
                </c:pt>
                <c:pt idx="443">
                  <c:v>275.0183923172479</c:v>
                </c:pt>
                <c:pt idx="444">
                  <c:v>273.54529286601587</c:v>
                </c:pt>
                <c:pt idx="445">
                  <c:v>274.49670051844339</c:v>
                </c:pt>
                <c:pt idx="446">
                  <c:v>267.66336476712593</c:v>
                </c:pt>
                <c:pt idx="447">
                  <c:v>258.87062442661698</c:v>
                </c:pt>
                <c:pt idx="448">
                  <c:v>258.58665125328719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260.27929811654349</c:v>
                </c:pt>
                <c:pt idx="453">
                  <c:v>260.09791967964753</c:v>
                </c:pt>
                <c:pt idx="454">
                  <c:v>258.77449684538698</c:v>
                </c:pt>
                <c:pt idx="455">
                  <c:v>254.13631849928791</c:v>
                </c:pt>
                <c:pt idx="456">
                  <c:v>250.5733671779102</c:v>
                </c:pt>
                <c:pt idx="457">
                  <c:v>249.88241237948807</c:v>
                </c:pt>
                <c:pt idx="458">
                  <c:v>246.6415257809532</c:v>
                </c:pt>
                <c:pt idx="459">
                  <c:v>243.87784536802798</c:v>
                </c:pt>
                <c:pt idx="460">
                  <c:v>244.4397849845974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257.75196350706011</c:v>
                </c:pt>
                <c:pt idx="469">
                  <c:v>254.57932325655577</c:v>
                </c:pt>
                <c:pt idx="470">
                  <c:v>253.28401445251606</c:v>
                </c:pt>
                <c:pt idx="471">
                  <c:v>251.23587056305064</c:v>
                </c:pt>
                <c:pt idx="472">
                  <c:v>249.62937980854701</c:v>
                </c:pt>
                <c:pt idx="473">
                  <c:v>252.52906696507941</c:v>
                </c:pt>
                <c:pt idx="474">
                  <c:v>250.13341932471656</c:v>
                </c:pt>
                <c:pt idx="475">
                  <c:v>244.37960365866539</c:v>
                </c:pt>
                <c:pt idx="476">
                  <c:v>245.74606054018929</c:v>
                </c:pt>
                <c:pt idx="477">
                  <c:v>244.24491335874717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253.91628474042452</c:v>
                </c:pt>
                <c:pt idx="485">
                  <c:v>245.29405011610845</c:v>
                </c:pt>
                <c:pt idx="486">
                  <c:v>245.23018939352929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244.32752444993207</c:v>
                </c:pt>
                <c:pt idx="491">
                  <c:v>240.47555841779402</c:v>
                </c:pt>
                <c:pt idx="492">
                  <c:v>235.33016138795159</c:v>
                </c:pt>
                <c:pt idx="493">
                  <c:v>234.0262212888122</c:v>
                </c:pt>
                <c:pt idx="494">
                  <c:v>231.81506262532562</c:v>
                </c:pt>
                <c:pt idx="495">
                  <c:v>225.43827243780237</c:v>
                </c:pt>
                <c:pt idx="496">
                  <c:v>222.76768154938793</c:v>
                </c:pt>
                <c:pt idx="497">
                  <c:v>215.48463286728875</c:v>
                </c:pt>
                <c:pt idx="498">
                  <c:v>216.5085876624824</c:v>
                </c:pt>
                <c:pt idx="499">
                  <c:v>219.48833140087658</c:v>
                </c:pt>
                <c:pt idx="500">
                  <c:v>225.04773630081394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'SuperTrend(14,3)'!$M$1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'SuperTrend(14,3)'!$M$2:$M$503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218.73989795918365</c:v>
                </c:pt>
                <c:pt idx="15">
                  <c:v>220.60954810495625</c:v>
                </c:pt>
                <c:pt idx="16">
                  <c:v>220.74958038317365</c:v>
                </c:pt>
                <c:pt idx="17">
                  <c:v>220.45389607008983</c:v>
                </c:pt>
                <c:pt idx="18">
                  <c:v>218.92111777936913</c:v>
                </c:pt>
                <c:pt idx="19">
                  <c:v>218.56210936655705</c:v>
                </c:pt>
                <c:pt idx="20">
                  <c:v>219.35588726894582</c:v>
                </c:pt>
                <c:pt idx="21">
                  <c:v>219.03189532116397</c:v>
                </c:pt>
                <c:pt idx="22">
                  <c:v>220.55640279822373</c:v>
                </c:pt>
                <c:pt idx="23">
                  <c:v>220.35201688406485</c:v>
                </c:pt>
                <c:pt idx="24">
                  <c:v>220.4904442494888</c:v>
                </c:pt>
                <c:pt idx="25">
                  <c:v>220.10612680309671</c:v>
                </c:pt>
                <c:pt idx="26">
                  <c:v>221.47783203144695</c:v>
                </c:pt>
                <c:pt idx="27">
                  <c:v>222.3426297434865</c:v>
                </c:pt>
                <c:pt idx="28">
                  <c:v>223.66279904752312</c:v>
                </c:pt>
                <c:pt idx="29">
                  <c:v>224.05045625841436</c:v>
                </c:pt>
                <c:pt idx="30">
                  <c:v>225.37935223995618</c:v>
                </c:pt>
                <c:pt idx="31">
                  <c:v>225.57332707995934</c:v>
                </c:pt>
                <c:pt idx="32">
                  <c:v>225.52916085996222</c:v>
                </c:pt>
                <c:pt idx="33">
                  <c:v>227.07600651282206</c:v>
                </c:pt>
                <c:pt idx="34">
                  <c:v>227.00772033333476</c:v>
                </c:pt>
                <c:pt idx="35">
                  <c:v>227.0460974523823</c:v>
                </c:pt>
                <c:pt idx="36">
                  <c:v>226.92851906292643</c:v>
                </c:pt>
                <c:pt idx="37">
                  <c:v>227.53219627271739</c:v>
                </c:pt>
                <c:pt idx="38">
                  <c:v>227.15739653895187</c:v>
                </c:pt>
                <c:pt idx="39">
                  <c:v>230.36829678616959</c:v>
                </c:pt>
                <c:pt idx="40">
                  <c:v>229.95698987287173</c:v>
                </c:pt>
                <c:pt idx="41">
                  <c:v>229.15041916766663</c:v>
                </c:pt>
                <c:pt idx="42">
                  <c:v>228.57003208426187</c:v>
                </c:pt>
                <c:pt idx="43">
                  <c:v>228.19610122110029</c:v>
                </c:pt>
                <c:pt idx="44">
                  <c:v>227.9235225624503</c:v>
                </c:pt>
                <c:pt idx="45">
                  <c:v>227.4400566651324</c:v>
                </c:pt>
                <c:pt idx="46">
                  <c:v>228.21255261762295</c:v>
                </c:pt>
                <c:pt idx="47">
                  <c:v>228.2820131449356</c:v>
                </c:pt>
                <c:pt idx="48">
                  <c:v>227.54436934886877</c:v>
                </c:pt>
                <c:pt idx="49">
                  <c:v>229.33941439537813</c:v>
                </c:pt>
                <c:pt idx="50">
                  <c:v>229.54124193856541</c:v>
                </c:pt>
                <c:pt idx="51">
                  <c:v>229.32615322866792</c:v>
                </c:pt>
                <c:pt idx="52">
                  <c:v>228.6274994266202</c:v>
                </c:pt>
                <c:pt idx="53">
                  <c:v>227.98767803900446</c:v>
                </c:pt>
                <c:pt idx="54">
                  <c:v>226.30784389336128</c:v>
                </c:pt>
                <c:pt idx="55">
                  <c:v>226.95942647240693</c:v>
                </c:pt>
                <c:pt idx="56">
                  <c:v>226.61196743866358</c:v>
                </c:pt>
                <c:pt idx="57">
                  <c:v>225.58432690733045</c:v>
                </c:pt>
                <c:pt idx="58">
                  <c:v>227.40937498537829</c:v>
                </c:pt>
                <c:pt idx="59">
                  <c:v>228.02834820070842</c:v>
                </c:pt>
                <c:pt idx="60">
                  <c:v>228.54096618637209</c:v>
                </c:pt>
                <c:pt idx="61">
                  <c:v>228.56411145877405</c:v>
                </c:pt>
                <c:pt idx="62">
                  <c:v>227.60060349743307</c:v>
                </c:pt>
                <c:pt idx="63">
                  <c:v>227.56663181904503</c:v>
                </c:pt>
                <c:pt idx="64">
                  <c:v>228.67722954625606</c:v>
                </c:pt>
                <c:pt idx="65">
                  <c:v>227.96885600723775</c:v>
                </c:pt>
                <c:pt idx="66">
                  <c:v>227.98500914957793</c:v>
                </c:pt>
                <c:pt idx="67">
                  <c:v>228.13000849603665</c:v>
                </c:pt>
                <c:pt idx="68">
                  <c:v>227.0282221748912</c:v>
                </c:pt>
                <c:pt idx="69">
                  <c:v>227.05549201954182</c:v>
                </c:pt>
                <c:pt idx="70">
                  <c:v>226.29974258957455</c:v>
                </c:pt>
                <c:pt idx="71">
                  <c:v>226.59618954746207</c:v>
                </c:pt>
                <c:pt idx="72">
                  <c:v>226.6111045797862</c:v>
                </c:pt>
                <c:pt idx="73">
                  <c:v>226.89959710980148</c:v>
                </c:pt>
                <c:pt idx="74">
                  <c:v>227.75748303052995</c:v>
                </c:pt>
                <c:pt idx="75">
                  <c:v>227.56051995692067</c:v>
                </c:pt>
                <c:pt idx="76">
                  <c:v>228.9933399599978</c:v>
                </c:pt>
                <c:pt idx="77">
                  <c:v>231.26310139142649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231.02356749376648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231.08977226128343</c:v>
                </c:pt>
                <c:pt idx="86">
                  <c:v>231.27264567119175</c:v>
                </c:pt>
                <c:pt idx="87">
                  <c:v>231.29209955182091</c:v>
                </c:pt>
                <c:pt idx="88">
                  <c:v>231.0594495838337</c:v>
                </c:pt>
                <c:pt idx="89">
                  <c:v>230.51413175641702</c:v>
                </c:pt>
                <c:pt idx="90">
                  <c:v>230.58633663095864</c:v>
                </c:pt>
                <c:pt idx="91">
                  <c:v>231.46588401446164</c:v>
                </c:pt>
                <c:pt idx="92">
                  <c:v>231.59546372771436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230.64954220473342</c:v>
                </c:pt>
                <c:pt idx="96">
                  <c:v>231.63243204725245</c:v>
                </c:pt>
                <c:pt idx="97">
                  <c:v>232.03368690102016</c:v>
                </c:pt>
                <c:pt idx="98">
                  <c:v>232.31056640809012</c:v>
                </c:pt>
                <c:pt idx="99">
                  <c:v>233.43338309322652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234.09355098202946</c:v>
                </c:pt>
                <c:pt idx="104">
                  <c:v>235.21329734045591</c:v>
                </c:pt>
                <c:pt idx="105">
                  <c:v>235.33984753042336</c:v>
                </c:pt>
                <c:pt idx="106">
                  <c:v>234.79021556396452</c:v>
                </c:pt>
                <c:pt idx="107">
                  <c:v>234.57948588082422</c:v>
                </c:pt>
                <c:pt idx="108">
                  <c:v>234.91452260362249</c:v>
                </c:pt>
                <c:pt idx="109">
                  <c:v>235.01705670336372</c:v>
                </c:pt>
                <c:pt idx="110">
                  <c:v>234.39226693883776</c:v>
                </c:pt>
                <c:pt idx="111">
                  <c:v>235.50067644320649</c:v>
                </c:pt>
                <c:pt idx="112">
                  <c:v>235.52955669726316</c:v>
                </c:pt>
                <c:pt idx="113">
                  <c:v>234.73530264745864</c:v>
                </c:pt>
                <c:pt idx="114">
                  <c:v>234.9567096012116</c:v>
                </c:pt>
                <c:pt idx="115">
                  <c:v>236.88337320112504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236.30585411020206</c:v>
                </c:pt>
                <c:pt idx="121">
                  <c:v>235.14257881661621</c:v>
                </c:pt>
                <c:pt idx="122">
                  <c:v>235.93846604400079</c:v>
                </c:pt>
                <c:pt idx="123">
                  <c:v>235.32321846942929</c:v>
                </c:pt>
                <c:pt idx="124">
                  <c:v>235.54691715018433</c:v>
                </c:pt>
                <c:pt idx="125">
                  <c:v>236.15999449659972</c:v>
                </c:pt>
                <c:pt idx="126">
                  <c:v>235.6753520325569</c:v>
                </c:pt>
                <c:pt idx="127">
                  <c:v>234.72461260165997</c:v>
                </c:pt>
                <c:pt idx="128">
                  <c:v>234.96821170154141</c:v>
                </c:pt>
                <c:pt idx="129">
                  <c:v>235.65941086571701</c:v>
                </c:pt>
                <c:pt idx="130">
                  <c:v>235.11981008959438</c:v>
                </c:pt>
                <c:pt idx="131">
                  <c:v>237.15125222605192</c:v>
                </c:pt>
                <c:pt idx="132">
                  <c:v>237.36080563847679</c:v>
                </c:pt>
                <c:pt idx="133">
                  <c:v>238.31360523572846</c:v>
                </c:pt>
                <c:pt idx="134">
                  <c:v>238.55977629031926</c:v>
                </c:pt>
                <c:pt idx="135">
                  <c:v>238.05729226958218</c:v>
                </c:pt>
                <c:pt idx="136">
                  <c:v>239.27462853604058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239.77306553565845</c:v>
                </c:pt>
                <c:pt idx="141">
                  <c:v>239.61677514025428</c:v>
                </c:pt>
                <c:pt idx="142">
                  <c:v>239.2387912016647</c:v>
                </c:pt>
                <c:pt idx="143">
                  <c:v>238.94066325868866</c:v>
                </c:pt>
                <c:pt idx="144">
                  <c:v>239.25597302592516</c:v>
                </c:pt>
                <c:pt idx="145">
                  <c:v>239.24483209550195</c:v>
                </c:pt>
                <c:pt idx="146">
                  <c:v>239.1234155172518</c:v>
                </c:pt>
                <c:pt idx="147">
                  <c:v>239.03245726601955</c:v>
                </c:pt>
                <c:pt idx="148">
                  <c:v>239.32478174701814</c:v>
                </c:pt>
                <c:pt idx="149">
                  <c:v>239.40444019365972</c:v>
                </c:pt>
                <c:pt idx="150">
                  <c:v>239.82805160839831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238.88718273603354</c:v>
                </c:pt>
                <c:pt idx="155">
                  <c:v>239.15095539774543</c:v>
                </c:pt>
                <c:pt idx="156">
                  <c:v>239.5066014407636</c:v>
                </c:pt>
                <c:pt idx="157">
                  <c:v>237.94362990928047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237.96686039019283</c:v>
                </c:pt>
                <c:pt idx="161">
                  <c:v>237.90851321946482</c:v>
                </c:pt>
                <c:pt idx="162">
                  <c:v>237.73290513236017</c:v>
                </c:pt>
                <c:pt idx="163">
                  <c:v>238.24376905147733</c:v>
                </c:pt>
                <c:pt idx="164">
                  <c:v>237.80457126208609</c:v>
                </c:pt>
                <c:pt idx="165">
                  <c:v>237.35495902907991</c:v>
                </c:pt>
                <c:pt idx="166">
                  <c:v>238.73603338414566</c:v>
                </c:pt>
                <c:pt idx="167">
                  <c:v>240.13667385670666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239.99200527083985</c:v>
                </c:pt>
                <c:pt idx="171">
                  <c:v>239.90829060863703</c:v>
                </c:pt>
                <c:pt idx="172">
                  <c:v>239.62805556516295</c:v>
                </c:pt>
                <c:pt idx="173">
                  <c:v>241.73640873907991</c:v>
                </c:pt>
                <c:pt idx="174">
                  <c:v>242.62523668628845</c:v>
                </c:pt>
                <c:pt idx="175">
                  <c:v>242.56629120869638</c:v>
                </c:pt>
                <c:pt idx="176">
                  <c:v>242.46762755093241</c:v>
                </c:pt>
                <c:pt idx="177">
                  <c:v>242.52029701158008</c:v>
                </c:pt>
                <c:pt idx="178">
                  <c:v>243.16134722503861</c:v>
                </c:pt>
                <c:pt idx="179">
                  <c:v>243.10482242325014</c:v>
                </c:pt>
                <c:pt idx="180">
                  <c:v>242.83626367873228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242.30989605706668</c:v>
                </c:pt>
                <c:pt idx="185">
                  <c:v>242.80633205299048</c:v>
                </c:pt>
                <c:pt idx="186">
                  <c:v>243.05945119206257</c:v>
                </c:pt>
                <c:pt idx="187">
                  <c:v>243.71591896405812</c:v>
                </c:pt>
                <c:pt idx="188">
                  <c:v>244.73121046662541</c:v>
                </c:pt>
                <c:pt idx="189">
                  <c:v>245.34255257615214</c:v>
                </c:pt>
                <c:pt idx="190">
                  <c:v>245.70451310642702</c:v>
                </c:pt>
                <c:pt idx="191">
                  <c:v>246.68347645596791</c:v>
                </c:pt>
                <c:pt idx="192">
                  <c:v>246.9425138519702</c:v>
                </c:pt>
                <c:pt idx="193">
                  <c:v>246.82412000540091</c:v>
                </c:pt>
                <c:pt idx="194">
                  <c:v>247.14775429072941</c:v>
                </c:pt>
                <c:pt idx="195">
                  <c:v>247.20827184139159</c:v>
                </c:pt>
                <c:pt idx="196">
                  <c:v>247.16518099557791</c:v>
                </c:pt>
                <c:pt idx="197">
                  <c:v>247.30516806732237</c:v>
                </c:pt>
                <c:pt idx="198">
                  <c:v>247.43729891965646</c:v>
                </c:pt>
                <c:pt idx="199">
                  <c:v>247.41963471110958</c:v>
                </c:pt>
                <c:pt idx="200">
                  <c:v>247.77108937460176</c:v>
                </c:pt>
                <c:pt idx="201">
                  <c:v>247.26565441927306</c:v>
                </c:pt>
                <c:pt idx="202">
                  <c:v>248.65882196075356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248.43065985581742</c:v>
                </c:pt>
                <c:pt idx="207">
                  <c:v>249.50204129468761</c:v>
                </c:pt>
                <c:pt idx="208">
                  <c:v>249.75510977363848</c:v>
                </c:pt>
                <c:pt idx="209">
                  <c:v>249.76474478980717</c:v>
                </c:pt>
                <c:pt idx="210">
                  <c:v>250.39690587624952</c:v>
                </c:pt>
                <c:pt idx="211">
                  <c:v>249.72712688508884</c:v>
                </c:pt>
                <c:pt idx="212">
                  <c:v>250.61411782186821</c:v>
                </c:pt>
                <c:pt idx="213">
                  <c:v>251.20560940602047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250.69817667756536</c:v>
                </c:pt>
                <c:pt idx="218">
                  <c:v>250.80544977202496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251.64776900478822</c:v>
                </c:pt>
                <c:pt idx="222">
                  <c:v>251.45007121873189</c:v>
                </c:pt>
                <c:pt idx="223">
                  <c:v>251.31256613167963</c:v>
                </c:pt>
                <c:pt idx="224">
                  <c:v>252.42238283655965</c:v>
                </c:pt>
                <c:pt idx="225">
                  <c:v>252.85792691966253</c:v>
                </c:pt>
                <c:pt idx="226">
                  <c:v>253.17057499682949</c:v>
                </c:pt>
                <c:pt idx="227">
                  <c:v>253.11374821134169</c:v>
                </c:pt>
                <c:pt idx="228">
                  <c:v>254.74919476767442</c:v>
                </c:pt>
                <c:pt idx="229">
                  <c:v>255.85389514141195</c:v>
                </c:pt>
                <c:pt idx="230">
                  <c:v>258.12468834559684</c:v>
                </c:pt>
                <c:pt idx="231">
                  <c:v>257.00006774948275</c:v>
                </c:pt>
                <c:pt idx="232">
                  <c:v>259.50363433880545</c:v>
                </c:pt>
                <c:pt idx="233">
                  <c:v>258.27837474317647</c:v>
                </c:pt>
                <c:pt idx="234">
                  <c:v>257.27849083294956</c:v>
                </c:pt>
                <c:pt idx="235">
                  <c:v>257.66681291631033</c:v>
                </c:pt>
                <c:pt idx="236">
                  <c:v>258.66132627943102</c:v>
                </c:pt>
                <c:pt idx="237">
                  <c:v>259.59730297375734</c:v>
                </c:pt>
                <c:pt idx="238">
                  <c:v>260.32678133277466</c:v>
                </c:pt>
                <c:pt idx="239">
                  <c:v>260.44165409471935</c:v>
                </c:pt>
                <c:pt idx="240">
                  <c:v>259.79260737366798</c:v>
                </c:pt>
                <c:pt idx="241">
                  <c:v>261.1442068469774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262.69437257279577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261.69916236969101</c:v>
                </c:pt>
                <c:pt idx="249">
                  <c:v>261.82922220042741</c:v>
                </c:pt>
                <c:pt idx="250">
                  <c:v>261.85177775753976</c:v>
                </c:pt>
                <c:pt idx="251">
                  <c:v>262.45022220342975</c:v>
                </c:pt>
                <c:pt idx="252">
                  <c:v>264.16377776032766</c:v>
                </c:pt>
                <c:pt idx="253">
                  <c:v>265.69779363458997</c:v>
                </c:pt>
                <c:pt idx="254">
                  <c:v>267.13973694640498</c:v>
                </c:pt>
                <c:pt idx="255">
                  <c:v>267.80868430737604</c:v>
                </c:pt>
                <c:pt idx="256">
                  <c:v>268.85663542827774</c:v>
                </c:pt>
                <c:pt idx="257">
                  <c:v>267.92723289768651</c:v>
                </c:pt>
                <c:pt idx="258">
                  <c:v>269.64028769070887</c:v>
                </c:pt>
                <c:pt idx="259">
                  <c:v>271.43240999851537</c:v>
                </c:pt>
                <c:pt idx="260">
                  <c:v>272.91295214147857</c:v>
                </c:pt>
                <c:pt idx="261">
                  <c:v>273.54774127423013</c:v>
                </c:pt>
                <c:pt idx="262">
                  <c:v>274.1886168974994</c:v>
                </c:pt>
                <c:pt idx="263">
                  <c:v>274.56264426196373</c:v>
                </c:pt>
                <c:pt idx="264">
                  <c:v>276.29674110039485</c:v>
                </c:pt>
                <c:pt idx="265">
                  <c:v>277.71233102179525</c:v>
                </c:pt>
                <c:pt idx="266">
                  <c:v>278.19859309166702</c:v>
                </c:pt>
                <c:pt idx="267">
                  <c:v>278.26547929940506</c:v>
                </c:pt>
                <c:pt idx="268">
                  <c:v>280.45437363516186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270.9625020288936</c:v>
                </c:pt>
                <c:pt idx="277">
                  <c:v>265.53410902682975</c:v>
                </c:pt>
                <c:pt idx="278">
                  <c:v>262.41417266777052</c:v>
                </c:pt>
                <c:pt idx="279">
                  <c:v>268.42316033435839</c:v>
                </c:pt>
                <c:pt idx="280">
                  <c:v>268.72364888190418</c:v>
                </c:pt>
                <c:pt idx="281">
                  <c:v>271.03374539033962</c:v>
                </c:pt>
                <c:pt idx="282">
                  <c:v>274.55312071960105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275.34525919131318</c:v>
                </c:pt>
                <c:pt idx="286">
                  <c:v>274.16559782050518</c:v>
                </c:pt>
                <c:pt idx="287">
                  <c:v>275.71376940475471</c:v>
                </c:pt>
                <c:pt idx="288">
                  <c:v>279.00100016155801</c:v>
                </c:pt>
                <c:pt idx="289">
                  <c:v>279.04414300716098</c:v>
                </c:pt>
                <c:pt idx="290">
                  <c:v>276.36991850664947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273.77591507256153</c:v>
                </c:pt>
                <c:pt idx="294">
                  <c:v>275.22870685309289</c:v>
                </c:pt>
                <c:pt idx="295">
                  <c:v>274.34629922072912</c:v>
                </c:pt>
                <c:pt idx="296">
                  <c:v>275.39334927639129</c:v>
                </c:pt>
                <c:pt idx="297">
                  <c:v>279.15168147093476</c:v>
                </c:pt>
                <c:pt idx="298">
                  <c:v>280.47298993729657</c:v>
                </c:pt>
                <c:pt idx="299">
                  <c:v>279.78706208463257</c:v>
                </c:pt>
                <c:pt idx="300">
                  <c:v>277.82941479287302</c:v>
                </c:pt>
                <c:pt idx="301">
                  <c:v>276.65052802195356</c:v>
                </c:pt>
                <c:pt idx="302">
                  <c:v>276.48763316324255</c:v>
                </c:pt>
                <c:pt idx="303">
                  <c:v>273.76458793729665</c:v>
                </c:pt>
                <c:pt idx="304">
                  <c:v>272.70676022748978</c:v>
                </c:pt>
                <c:pt idx="305">
                  <c:v>273.35913449695477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266.41797321057203</c:v>
                </c:pt>
                <c:pt idx="309">
                  <c:v>267.52704655267405</c:v>
                </c:pt>
                <c:pt idx="310">
                  <c:v>265.29190037034016</c:v>
                </c:pt>
                <c:pt idx="311">
                  <c:v>267.34283605817302</c:v>
                </c:pt>
                <c:pt idx="312">
                  <c:v>264.60834776830353</c:v>
                </c:pt>
                <c:pt idx="313">
                  <c:v>264.68560864199611</c:v>
                </c:pt>
                <c:pt idx="314">
                  <c:v>266.64092231042497</c:v>
                </c:pt>
                <c:pt idx="315">
                  <c:v>271.06014214539459</c:v>
                </c:pt>
                <c:pt idx="316">
                  <c:v>267.8240605635807</c:v>
                </c:pt>
                <c:pt idx="317">
                  <c:v>268.62734195189643</c:v>
                </c:pt>
                <c:pt idx="318">
                  <c:v>270.66360324104664</c:v>
                </c:pt>
                <c:pt idx="319">
                  <c:v>270.06763158097186</c:v>
                </c:pt>
                <c:pt idx="320">
                  <c:v>271.18280075375958</c:v>
                </c:pt>
                <c:pt idx="321">
                  <c:v>270.67510069991965</c:v>
                </c:pt>
                <c:pt idx="322">
                  <c:v>271.64330779278254</c:v>
                </c:pt>
                <c:pt idx="323">
                  <c:v>274.01628580758376</c:v>
                </c:pt>
                <c:pt idx="324">
                  <c:v>274.12047967847059</c:v>
                </c:pt>
                <c:pt idx="325">
                  <c:v>272.05758827286559</c:v>
                </c:pt>
                <c:pt idx="326">
                  <c:v>270.49168911051805</c:v>
                </c:pt>
                <c:pt idx="327">
                  <c:v>269.46585417405248</c:v>
                </c:pt>
                <c:pt idx="328">
                  <c:v>268.09722173304874</c:v>
                </c:pt>
                <c:pt idx="329">
                  <c:v>265.83956303783094</c:v>
                </c:pt>
                <c:pt idx="330">
                  <c:v>268.89423710655734</c:v>
                </c:pt>
                <c:pt idx="331">
                  <c:v>269.0553630275175</c:v>
                </c:pt>
                <c:pt idx="332">
                  <c:v>268.70426566840911</c:v>
                </c:pt>
                <c:pt idx="333">
                  <c:v>266.04896097780852</c:v>
                </c:pt>
                <c:pt idx="334">
                  <c:v>266.44939233653645</c:v>
                </c:pt>
                <c:pt idx="335">
                  <c:v>263.64336431249814</c:v>
                </c:pt>
                <c:pt idx="336">
                  <c:v>266.69598114731969</c:v>
                </c:pt>
                <c:pt idx="337">
                  <c:v>269.28233963679685</c:v>
                </c:pt>
                <c:pt idx="338">
                  <c:v>268.1489582341685</c:v>
                </c:pt>
                <c:pt idx="339">
                  <c:v>270.15331836029935</c:v>
                </c:pt>
                <c:pt idx="340">
                  <c:v>272.74022419170655</c:v>
                </c:pt>
                <c:pt idx="341">
                  <c:v>273.34377960658463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272.15921785556361</c:v>
                </c:pt>
                <c:pt idx="345">
                  <c:v>272.1767737230233</c:v>
                </c:pt>
                <c:pt idx="346">
                  <c:v>271.08450417137874</c:v>
                </c:pt>
                <c:pt idx="347">
                  <c:v>272.16596815913738</c:v>
                </c:pt>
                <c:pt idx="348">
                  <c:v>272.54125614777047</c:v>
                </c:pt>
                <c:pt idx="349">
                  <c:v>271.41938070864404</c:v>
                </c:pt>
                <c:pt idx="350">
                  <c:v>271.18585351516941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271.24725224957257</c:v>
                </c:pt>
                <c:pt idx="354">
                  <c:v>270.75173423174596</c:v>
                </c:pt>
                <c:pt idx="355">
                  <c:v>272.48946750090698</c:v>
                </c:pt>
                <c:pt idx="356">
                  <c:v>273.74950553655646</c:v>
                </c:pt>
                <c:pt idx="357">
                  <c:v>273.57954085537386</c:v>
                </c:pt>
                <c:pt idx="358">
                  <c:v>274.93100222284721</c:v>
                </c:pt>
                <c:pt idx="359">
                  <c:v>275.74843063550094</c:v>
                </c:pt>
                <c:pt idx="360">
                  <c:v>275.67389987582226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274.64119624348359</c:v>
                </c:pt>
                <c:pt idx="369">
                  <c:v>273.37861079752042</c:v>
                </c:pt>
                <c:pt idx="370">
                  <c:v>273.54085288341184</c:v>
                </c:pt>
                <c:pt idx="371">
                  <c:v>270.59079196316816</c:v>
                </c:pt>
                <c:pt idx="372">
                  <c:v>270.76323539437044</c:v>
                </c:pt>
                <c:pt idx="373">
                  <c:v>271.10157572334401</c:v>
                </c:pt>
                <c:pt idx="374">
                  <c:v>269.8946774573908</c:v>
                </c:pt>
                <c:pt idx="375">
                  <c:v>272.14898621043437</c:v>
                </c:pt>
                <c:pt idx="376">
                  <c:v>270.48191576683189</c:v>
                </c:pt>
                <c:pt idx="377">
                  <c:v>271.50035035491527</c:v>
                </c:pt>
                <c:pt idx="378">
                  <c:v>271.79389675813565</c:v>
                </c:pt>
                <c:pt idx="379">
                  <c:v>274.04790413255449</c:v>
                </c:pt>
                <c:pt idx="380">
                  <c:v>276.90162526594349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277.8272050689788</c:v>
                </c:pt>
                <c:pt idx="384">
                  <c:v>278.32454756405173</c:v>
                </c:pt>
                <c:pt idx="385">
                  <c:v>278.04815130947657</c:v>
                </c:pt>
                <c:pt idx="386">
                  <c:v>278.4154262159426</c:v>
                </c:pt>
                <c:pt idx="387">
                  <c:v>279.10003862908957</c:v>
                </c:pt>
                <c:pt idx="388">
                  <c:v>278.46110729844031</c:v>
                </c:pt>
                <c:pt idx="389">
                  <c:v>278.10031391998029</c:v>
                </c:pt>
                <c:pt idx="390">
                  <c:v>277.71172006855312</c:v>
                </c:pt>
                <c:pt idx="391">
                  <c:v>279.57195434937074</c:v>
                </c:pt>
                <c:pt idx="392">
                  <c:v>280.97967189584432</c:v>
                </c:pt>
                <c:pt idx="393">
                  <c:v>281.49433818899826</c:v>
                </c:pt>
                <c:pt idx="394">
                  <c:v>280.32438546121267</c:v>
                </c:pt>
                <c:pt idx="395">
                  <c:v>278.82764364255462</c:v>
                </c:pt>
                <c:pt idx="396">
                  <c:v>279.45995481094354</c:v>
                </c:pt>
                <c:pt idx="397">
                  <c:v>279.3588866101619</c:v>
                </c:pt>
                <c:pt idx="398">
                  <c:v>279.36825185229316</c:v>
                </c:pt>
                <c:pt idx="399">
                  <c:v>281.2365910057008</c:v>
                </c:pt>
                <c:pt idx="400">
                  <c:v>282.2300487910079</c:v>
                </c:pt>
                <c:pt idx="401">
                  <c:v>283.55147387736446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281.12918102455131</c:v>
                </c:pt>
                <c:pt idx="407">
                  <c:v>279.56852523708329</c:v>
                </c:pt>
                <c:pt idx="408">
                  <c:v>282.56398772014882</c:v>
                </c:pt>
                <c:pt idx="409">
                  <c:v>282.81013145442392</c:v>
                </c:pt>
                <c:pt idx="410">
                  <c:v>283.55905063625073</c:v>
                </c:pt>
                <c:pt idx="411">
                  <c:v>284.41983273366139</c:v>
                </c:pt>
                <c:pt idx="412">
                  <c:v>283.89877325268566</c:v>
                </c:pt>
                <c:pt idx="413">
                  <c:v>283.79993230606522</c:v>
                </c:pt>
                <c:pt idx="414">
                  <c:v>284.59600856991773</c:v>
                </c:pt>
                <c:pt idx="415">
                  <c:v>286.87879367206642</c:v>
                </c:pt>
                <c:pt idx="416">
                  <c:v>287.27066555263315</c:v>
                </c:pt>
                <c:pt idx="417">
                  <c:v>288.12597515601647</c:v>
                </c:pt>
                <c:pt idx="418">
                  <c:v>287.79769121630096</c:v>
                </c:pt>
                <c:pt idx="419">
                  <c:v>287.28214184370808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285.72170204672142</c:v>
                </c:pt>
                <c:pt idx="425">
                  <c:v>285.67693761481274</c:v>
                </c:pt>
                <c:pt idx="426">
                  <c:v>286.32429921375473</c:v>
                </c:pt>
                <c:pt idx="427">
                  <c:v>287.78292069848652</c:v>
                </c:pt>
                <c:pt idx="428">
                  <c:v>287.76378350573748</c:v>
                </c:pt>
                <c:pt idx="429">
                  <c:v>287.08922754104196</c:v>
                </c:pt>
                <c:pt idx="430">
                  <c:v>287.77142557382467</c:v>
                </c:pt>
                <c:pt idx="431">
                  <c:v>288.22810946140856</c:v>
                </c:pt>
                <c:pt idx="432">
                  <c:v>289.70360164273654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289.41796299483957</c:v>
                </c:pt>
                <c:pt idx="438">
                  <c:v>288.92525135235098</c:v>
                </c:pt>
                <c:pt idx="439">
                  <c:v>290.30987625575449</c:v>
                </c:pt>
                <c:pt idx="440">
                  <c:v>289.97595652320058</c:v>
                </c:pt>
                <c:pt idx="441">
                  <c:v>290.49588820011479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287.16329948155669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277.53334874671282</c:v>
                </c:pt>
                <c:pt idx="449">
                  <c:v>278.34382383623335</c:v>
                </c:pt>
                <c:pt idx="450">
                  <c:v>281.72605070507382</c:v>
                </c:pt>
                <c:pt idx="451">
                  <c:v>282.64383279756851</c:v>
                </c:pt>
                <c:pt idx="452">
                  <c:v>281.28070188345646</c:v>
                </c:pt>
                <c:pt idx="453">
                  <c:v>281.20208032035242</c:v>
                </c:pt>
                <c:pt idx="454">
                  <c:v>279.60550315461302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275.09758762051194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273.90021501540264</c:v>
                </c:pt>
                <c:pt idx="461">
                  <c:v>279.90019965715965</c:v>
                </c:pt>
                <c:pt idx="462">
                  <c:v>279.90732825307674</c:v>
                </c:pt>
                <c:pt idx="463">
                  <c:v>280.40501909214271</c:v>
                </c:pt>
                <c:pt idx="464">
                  <c:v>280.18358915698963</c:v>
                </c:pt>
                <c:pt idx="465">
                  <c:v>281.16333278863323</c:v>
                </c:pt>
                <c:pt idx="466">
                  <c:v>286.13523758944518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280.17093303492061</c:v>
                </c:pt>
                <c:pt idx="474">
                  <c:v>278.1665806752834</c:v>
                </c:pt>
                <c:pt idx="475">
                  <c:v>272.90039634133461</c:v>
                </c:pt>
                <c:pt idx="476">
                  <c:v>273.49393945981075</c:v>
                </c:pt>
                <c:pt idx="477">
                  <c:v>270.82508664125277</c:v>
                </c:pt>
                <c:pt idx="478">
                  <c:v>273.35650902402045</c:v>
                </c:pt>
                <c:pt idx="479">
                  <c:v>273.44997266516179</c:v>
                </c:pt>
                <c:pt idx="480">
                  <c:v>278.15033176050747</c:v>
                </c:pt>
                <c:pt idx="481">
                  <c:v>280.33245092047122</c:v>
                </c:pt>
                <c:pt idx="482">
                  <c:v>280.84584728329469</c:v>
                </c:pt>
                <c:pt idx="483">
                  <c:v>284.92400104877356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275.64981060647074</c:v>
                </c:pt>
                <c:pt idx="487">
                  <c:v>271.02053842029426</c:v>
                </c:pt>
                <c:pt idx="488">
                  <c:v>274.2512142474161</c:v>
                </c:pt>
                <c:pt idx="489">
                  <c:v>276.12112751545783</c:v>
                </c:pt>
                <c:pt idx="490">
                  <c:v>274.37247555006797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254.52141233751757</c:v>
                </c:pt>
                <c:pt idx="499">
                  <c:v>258.71166859912347</c:v>
                </c:pt>
                <c:pt idx="500">
                  <c:v>263.55226369918608</c:v>
                </c:pt>
                <c:pt idx="501">
                  <c:v>262.65424486352993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'SuperTrend(14,3)'!$O$1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'SuperTrend(14,3)'!$O$2:$O$503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217.56642857142856</c:v>
                </c:pt>
                <c:pt idx="15">
                  <c:v>217.56642857142856</c:v>
                </c:pt>
                <c:pt idx="16">
                  <c:v>217.56642857142856</c:v>
                </c:pt>
                <c:pt idx="17">
                  <c:v>217.56642857142856</c:v>
                </c:pt>
                <c:pt idx="18">
                  <c:v>217.56642857142856</c:v>
                </c:pt>
                <c:pt idx="19">
                  <c:v>217.56642857142856</c:v>
                </c:pt>
                <c:pt idx="20">
                  <c:v>217.56642857142856</c:v>
                </c:pt>
                <c:pt idx="21">
                  <c:v>217.56642857142856</c:v>
                </c:pt>
                <c:pt idx="22">
                  <c:v>217.56642857142856</c:v>
                </c:pt>
                <c:pt idx="23">
                  <c:v>217.56642857142856</c:v>
                </c:pt>
                <c:pt idx="24">
                  <c:v>217.56642857142856</c:v>
                </c:pt>
                <c:pt idx="25">
                  <c:v>217.56642857142856</c:v>
                </c:pt>
                <c:pt idx="26">
                  <c:v>217.56642857142856</c:v>
                </c:pt>
                <c:pt idx="27">
                  <c:v>222.3426297434865</c:v>
                </c:pt>
                <c:pt idx="28">
                  <c:v>222.3426297434865</c:v>
                </c:pt>
                <c:pt idx="29">
                  <c:v>222.3426297434865</c:v>
                </c:pt>
                <c:pt idx="30">
                  <c:v>222.3426297434865</c:v>
                </c:pt>
                <c:pt idx="31">
                  <c:v>222.3426297434865</c:v>
                </c:pt>
                <c:pt idx="32">
                  <c:v>222.3426297434865</c:v>
                </c:pt>
                <c:pt idx="33">
                  <c:v>222.3426297434865</c:v>
                </c:pt>
                <c:pt idx="34">
                  <c:v>227.00772033333476</c:v>
                </c:pt>
                <c:pt idx="35">
                  <c:v>227.00772033333476</c:v>
                </c:pt>
                <c:pt idx="36">
                  <c:v>226.92851906292643</c:v>
                </c:pt>
                <c:pt idx="37">
                  <c:v>226.92851906292643</c:v>
                </c:pt>
                <c:pt idx="38">
                  <c:v>226.92851906292643</c:v>
                </c:pt>
                <c:pt idx="39">
                  <c:v>226.92851906292643</c:v>
                </c:pt>
                <c:pt idx="40">
                  <c:v>226.92851906292643</c:v>
                </c:pt>
                <c:pt idx="41">
                  <c:v>226.92851906292643</c:v>
                </c:pt>
                <c:pt idx="42">
                  <c:v>226.92851906292643</c:v>
                </c:pt>
                <c:pt idx="43">
                  <c:v>226.92851906292643</c:v>
                </c:pt>
                <c:pt idx="44">
                  <c:v>226.92851906292643</c:v>
                </c:pt>
                <c:pt idx="45">
                  <c:v>226.92851906292643</c:v>
                </c:pt>
                <c:pt idx="46">
                  <c:v>226.92851906292643</c:v>
                </c:pt>
                <c:pt idx="47">
                  <c:v>226.92851906292643</c:v>
                </c:pt>
                <c:pt idx="48">
                  <c:v>226.92851906292643</c:v>
                </c:pt>
                <c:pt idx="49">
                  <c:v>226.92851906292643</c:v>
                </c:pt>
                <c:pt idx="50">
                  <c:v>226.92851906292643</c:v>
                </c:pt>
                <c:pt idx="51">
                  <c:v>226.92851906292643</c:v>
                </c:pt>
                <c:pt idx="52">
                  <c:v>226.92851906292643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225.58432690733045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230.89038037790235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230.37552397368987</c:v>
                </c:pt>
                <c:pt idx="86">
                  <c:v>230.37552397368987</c:v>
                </c:pt>
                <c:pt idx="87">
                  <c:v>230.37552397368987</c:v>
                </c:pt>
                <c:pt idx="88">
                  <c:v>230.37552397368987</c:v>
                </c:pt>
                <c:pt idx="89">
                  <c:v>230.37552397368987</c:v>
                </c:pt>
                <c:pt idx="90">
                  <c:v>230.37552397368987</c:v>
                </c:pt>
                <c:pt idx="91">
                  <c:v>230.37552397368987</c:v>
                </c:pt>
                <c:pt idx="92">
                  <c:v>230.37552397368987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228.98950698971291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232.78805490372403</c:v>
                </c:pt>
                <c:pt idx="104">
                  <c:v>232.78805490372403</c:v>
                </c:pt>
                <c:pt idx="105">
                  <c:v>232.78805490372403</c:v>
                </c:pt>
                <c:pt idx="106">
                  <c:v>232.78805490372403</c:v>
                </c:pt>
                <c:pt idx="107">
                  <c:v>232.78805490372403</c:v>
                </c:pt>
                <c:pt idx="108">
                  <c:v>232.78805490372403</c:v>
                </c:pt>
                <c:pt idx="109">
                  <c:v>232.78805490372403</c:v>
                </c:pt>
                <c:pt idx="110">
                  <c:v>232.78805490372403</c:v>
                </c:pt>
                <c:pt idx="111">
                  <c:v>232.78805490372403</c:v>
                </c:pt>
                <c:pt idx="112">
                  <c:v>232.78805490372403</c:v>
                </c:pt>
                <c:pt idx="113">
                  <c:v>232.78805490372403</c:v>
                </c:pt>
                <c:pt idx="114">
                  <c:v>232.78805490372403</c:v>
                </c:pt>
                <c:pt idx="115">
                  <c:v>232.78805490372403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235.62245827252531</c:v>
                </c:pt>
                <c:pt idx="121">
                  <c:v>235.14257881661621</c:v>
                </c:pt>
                <c:pt idx="122">
                  <c:v>235.14257881661621</c:v>
                </c:pt>
                <c:pt idx="123">
                  <c:v>235.14257881661621</c:v>
                </c:pt>
                <c:pt idx="124">
                  <c:v>235.14257881661621</c:v>
                </c:pt>
                <c:pt idx="125">
                  <c:v>235.14257881661621</c:v>
                </c:pt>
                <c:pt idx="126">
                  <c:v>235.14257881661621</c:v>
                </c:pt>
                <c:pt idx="127">
                  <c:v>234.72461260165997</c:v>
                </c:pt>
                <c:pt idx="128">
                  <c:v>234.72461260165997</c:v>
                </c:pt>
                <c:pt idx="129">
                  <c:v>234.72461260165997</c:v>
                </c:pt>
                <c:pt idx="130">
                  <c:v>234.72461260165997</c:v>
                </c:pt>
                <c:pt idx="131">
                  <c:v>234.72461260165997</c:v>
                </c:pt>
                <c:pt idx="132">
                  <c:v>234.72461260165997</c:v>
                </c:pt>
                <c:pt idx="133">
                  <c:v>234.72461260165997</c:v>
                </c:pt>
                <c:pt idx="134">
                  <c:v>234.72461260165997</c:v>
                </c:pt>
                <c:pt idx="135">
                  <c:v>234.72461260165997</c:v>
                </c:pt>
                <c:pt idx="136">
                  <c:v>234.72461260165997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239.03330134609377</c:v>
                </c:pt>
                <c:pt idx="141">
                  <c:v>239.03330134609377</c:v>
                </c:pt>
                <c:pt idx="142">
                  <c:v>239.03330134609377</c:v>
                </c:pt>
                <c:pt idx="143">
                  <c:v>238.94066325868866</c:v>
                </c:pt>
                <c:pt idx="144">
                  <c:v>238.94066325868866</c:v>
                </c:pt>
                <c:pt idx="145">
                  <c:v>238.94066325868866</c:v>
                </c:pt>
                <c:pt idx="146">
                  <c:v>238.94066325868866</c:v>
                </c:pt>
                <c:pt idx="147">
                  <c:v>238.94066325868866</c:v>
                </c:pt>
                <c:pt idx="148">
                  <c:v>238.94066325868866</c:v>
                </c:pt>
                <c:pt idx="149">
                  <c:v>238.94066325868866</c:v>
                </c:pt>
                <c:pt idx="150">
                  <c:v>238.94066325868866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235.75777272790003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239.59177490705829</c:v>
                </c:pt>
                <c:pt idx="171">
                  <c:v>239.59177490705829</c:v>
                </c:pt>
                <c:pt idx="172">
                  <c:v>239.59177490705829</c:v>
                </c:pt>
                <c:pt idx="173">
                  <c:v>239.59177490705829</c:v>
                </c:pt>
                <c:pt idx="174">
                  <c:v>239.59177490705829</c:v>
                </c:pt>
                <c:pt idx="175">
                  <c:v>239.59177490705829</c:v>
                </c:pt>
                <c:pt idx="176">
                  <c:v>239.59177490705829</c:v>
                </c:pt>
                <c:pt idx="177">
                  <c:v>239.59177490705829</c:v>
                </c:pt>
                <c:pt idx="178">
                  <c:v>239.59177490705829</c:v>
                </c:pt>
                <c:pt idx="179">
                  <c:v>239.59177490705829</c:v>
                </c:pt>
                <c:pt idx="180">
                  <c:v>239.59177490705829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241.96334959991796</c:v>
                </c:pt>
                <c:pt idx="185">
                  <c:v>241.96334959991796</c:v>
                </c:pt>
                <c:pt idx="186">
                  <c:v>241.96334959991796</c:v>
                </c:pt>
                <c:pt idx="187">
                  <c:v>241.96334959991796</c:v>
                </c:pt>
                <c:pt idx="188">
                  <c:v>241.96334959991796</c:v>
                </c:pt>
                <c:pt idx="189">
                  <c:v>241.96334959991796</c:v>
                </c:pt>
                <c:pt idx="190">
                  <c:v>245.70451310642702</c:v>
                </c:pt>
                <c:pt idx="191">
                  <c:v>245.70451310642702</c:v>
                </c:pt>
                <c:pt idx="192">
                  <c:v>245.70451310642702</c:v>
                </c:pt>
                <c:pt idx="193">
                  <c:v>245.70451310642702</c:v>
                </c:pt>
                <c:pt idx="194">
                  <c:v>245.70451310642702</c:v>
                </c:pt>
                <c:pt idx="195">
                  <c:v>245.70451310642702</c:v>
                </c:pt>
                <c:pt idx="196">
                  <c:v>245.70451310642702</c:v>
                </c:pt>
                <c:pt idx="197">
                  <c:v>245.70451310642702</c:v>
                </c:pt>
                <c:pt idx="198">
                  <c:v>245.70451310642702</c:v>
                </c:pt>
                <c:pt idx="199">
                  <c:v>245.70451310642702</c:v>
                </c:pt>
                <c:pt idx="200">
                  <c:v>245.70451310642702</c:v>
                </c:pt>
                <c:pt idx="201">
                  <c:v>245.70451310642702</c:v>
                </c:pt>
                <c:pt idx="202">
                  <c:v>245.70451310642702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247.75263369088032</c:v>
                </c:pt>
                <c:pt idx="207">
                  <c:v>247.75263369088032</c:v>
                </c:pt>
                <c:pt idx="208">
                  <c:v>247.75263369088032</c:v>
                </c:pt>
                <c:pt idx="209">
                  <c:v>247.75263369088032</c:v>
                </c:pt>
                <c:pt idx="210">
                  <c:v>247.75263369088032</c:v>
                </c:pt>
                <c:pt idx="211">
                  <c:v>247.75263369088032</c:v>
                </c:pt>
                <c:pt idx="212">
                  <c:v>247.75263369088032</c:v>
                </c:pt>
                <c:pt idx="213">
                  <c:v>247.75263369088032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250.33995949891653</c:v>
                </c:pt>
                <c:pt idx="218">
                  <c:v>250.33995949891653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249.63952046669496</c:v>
                </c:pt>
                <c:pt idx="222">
                  <c:v>249.63952046669496</c:v>
                </c:pt>
                <c:pt idx="223">
                  <c:v>249.63952046669496</c:v>
                </c:pt>
                <c:pt idx="224">
                  <c:v>249.63952046669496</c:v>
                </c:pt>
                <c:pt idx="225">
                  <c:v>249.63952046669496</c:v>
                </c:pt>
                <c:pt idx="226">
                  <c:v>249.63952046669496</c:v>
                </c:pt>
                <c:pt idx="227">
                  <c:v>249.63952046669496</c:v>
                </c:pt>
                <c:pt idx="228">
                  <c:v>249.63952046669496</c:v>
                </c:pt>
                <c:pt idx="229">
                  <c:v>255.85389514141195</c:v>
                </c:pt>
                <c:pt idx="230">
                  <c:v>255.85389514141195</c:v>
                </c:pt>
                <c:pt idx="231">
                  <c:v>255.85389514141195</c:v>
                </c:pt>
                <c:pt idx="232">
                  <c:v>255.85389514141195</c:v>
                </c:pt>
                <c:pt idx="233">
                  <c:v>255.85389514141195</c:v>
                </c:pt>
                <c:pt idx="234">
                  <c:v>255.85389514141195</c:v>
                </c:pt>
                <c:pt idx="235">
                  <c:v>255.85389514141195</c:v>
                </c:pt>
                <c:pt idx="236">
                  <c:v>255.85389514141195</c:v>
                </c:pt>
                <c:pt idx="237">
                  <c:v>255.85389514141195</c:v>
                </c:pt>
                <c:pt idx="238">
                  <c:v>255.85389514141195</c:v>
                </c:pt>
                <c:pt idx="239">
                  <c:v>255.85389514141195</c:v>
                </c:pt>
                <c:pt idx="240">
                  <c:v>255.85389514141195</c:v>
                </c:pt>
                <c:pt idx="241">
                  <c:v>255.85389514141195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262.44086277070306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261.65986716735961</c:v>
                </c:pt>
                <c:pt idx="249">
                  <c:v>261.65986716735961</c:v>
                </c:pt>
                <c:pt idx="250">
                  <c:v>261.65986716735961</c:v>
                </c:pt>
                <c:pt idx="251">
                  <c:v>261.65986716735961</c:v>
                </c:pt>
                <c:pt idx="252">
                  <c:v>261.65986716735961</c:v>
                </c:pt>
                <c:pt idx="253">
                  <c:v>261.65986716735961</c:v>
                </c:pt>
                <c:pt idx="254">
                  <c:v>261.65986716735961</c:v>
                </c:pt>
                <c:pt idx="255">
                  <c:v>267.80868430737604</c:v>
                </c:pt>
                <c:pt idx="256">
                  <c:v>267.80868430737604</c:v>
                </c:pt>
                <c:pt idx="257">
                  <c:v>267.80868430737604</c:v>
                </c:pt>
                <c:pt idx="258">
                  <c:v>267.80868430737604</c:v>
                </c:pt>
                <c:pt idx="259">
                  <c:v>267.80868430737604</c:v>
                </c:pt>
                <c:pt idx="260">
                  <c:v>267.80868430737604</c:v>
                </c:pt>
                <c:pt idx="261">
                  <c:v>267.80868430737604</c:v>
                </c:pt>
                <c:pt idx="262">
                  <c:v>274.1886168974994</c:v>
                </c:pt>
                <c:pt idx="263">
                  <c:v>274.1886168974994</c:v>
                </c:pt>
                <c:pt idx="264">
                  <c:v>274.1886168974994</c:v>
                </c:pt>
                <c:pt idx="265">
                  <c:v>274.1886168974994</c:v>
                </c:pt>
                <c:pt idx="266">
                  <c:v>274.1886168974994</c:v>
                </c:pt>
                <c:pt idx="267">
                  <c:v>274.1886168974994</c:v>
                </c:pt>
                <c:pt idx="268">
                  <c:v>274.1886168974994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262.41417266777052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275.05297143679883</c:v>
                </c:pt>
                <c:pt idx="286">
                  <c:v>274.16559782050518</c:v>
                </c:pt>
                <c:pt idx="287">
                  <c:v>274.16559782050518</c:v>
                </c:pt>
                <c:pt idx="288">
                  <c:v>274.16559782050518</c:v>
                </c:pt>
                <c:pt idx="289">
                  <c:v>274.16559782050518</c:v>
                </c:pt>
                <c:pt idx="290">
                  <c:v>274.16559782050518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270.76406238583547</c:v>
                </c:pt>
                <c:pt idx="294">
                  <c:v>270.76406238583547</c:v>
                </c:pt>
                <c:pt idx="295">
                  <c:v>270.76406238583547</c:v>
                </c:pt>
                <c:pt idx="296">
                  <c:v>270.76406238583547</c:v>
                </c:pt>
                <c:pt idx="297">
                  <c:v>270.76406238583547</c:v>
                </c:pt>
                <c:pt idx="298">
                  <c:v>270.76406238583547</c:v>
                </c:pt>
                <c:pt idx="299">
                  <c:v>270.76406238583547</c:v>
                </c:pt>
                <c:pt idx="300">
                  <c:v>270.76406238583547</c:v>
                </c:pt>
                <c:pt idx="301">
                  <c:v>270.76406238583547</c:v>
                </c:pt>
                <c:pt idx="302">
                  <c:v>270.76406238583547</c:v>
                </c:pt>
                <c:pt idx="303">
                  <c:v>270.76406238583547</c:v>
                </c:pt>
                <c:pt idx="304">
                  <c:v>270.76406238583547</c:v>
                </c:pt>
                <c:pt idx="305">
                  <c:v>270.76406238583547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263.64336431249814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271.41800384445304</c:v>
                </c:pt>
                <c:pt idx="345">
                  <c:v>271.41800384445304</c:v>
                </c:pt>
                <c:pt idx="346">
                  <c:v>271.08450417137874</c:v>
                </c:pt>
                <c:pt idx="347">
                  <c:v>271.08450417137874</c:v>
                </c:pt>
                <c:pt idx="348">
                  <c:v>271.08450417137874</c:v>
                </c:pt>
                <c:pt idx="349">
                  <c:v>271.08450417137874</c:v>
                </c:pt>
                <c:pt idx="350">
                  <c:v>271.08450417137874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268.76627165338596</c:v>
                </c:pt>
                <c:pt idx="354">
                  <c:v>268.76627165338596</c:v>
                </c:pt>
                <c:pt idx="355">
                  <c:v>268.76627165338596</c:v>
                </c:pt>
                <c:pt idx="356">
                  <c:v>268.76627165338596</c:v>
                </c:pt>
                <c:pt idx="357">
                  <c:v>268.76627165338596</c:v>
                </c:pt>
                <c:pt idx="358">
                  <c:v>268.76627165338596</c:v>
                </c:pt>
                <c:pt idx="359">
                  <c:v>268.76627165338596</c:v>
                </c:pt>
                <c:pt idx="360">
                  <c:v>268.76627165338596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273.39167287759767</c:v>
                </c:pt>
                <c:pt idx="369">
                  <c:v>273.37861079752042</c:v>
                </c:pt>
                <c:pt idx="370">
                  <c:v>273.37861079752042</c:v>
                </c:pt>
                <c:pt idx="371">
                  <c:v>270.59079196316816</c:v>
                </c:pt>
                <c:pt idx="372">
                  <c:v>270.59079196316816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269.8946774573908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276.61160545890027</c:v>
                </c:pt>
                <c:pt idx="384">
                  <c:v>276.61160545890027</c:v>
                </c:pt>
                <c:pt idx="385">
                  <c:v>276.61160545890027</c:v>
                </c:pt>
                <c:pt idx="386">
                  <c:v>276.61160545890027</c:v>
                </c:pt>
                <c:pt idx="387">
                  <c:v>276.61160545890027</c:v>
                </c:pt>
                <c:pt idx="388">
                  <c:v>276.61160545890027</c:v>
                </c:pt>
                <c:pt idx="389">
                  <c:v>276.61160545890027</c:v>
                </c:pt>
                <c:pt idx="390">
                  <c:v>276.61160545890027</c:v>
                </c:pt>
                <c:pt idx="391">
                  <c:v>276.61160545890027</c:v>
                </c:pt>
                <c:pt idx="392">
                  <c:v>276.61160545890027</c:v>
                </c:pt>
                <c:pt idx="393">
                  <c:v>276.61160545890027</c:v>
                </c:pt>
                <c:pt idx="394">
                  <c:v>276.61160545890027</c:v>
                </c:pt>
                <c:pt idx="395">
                  <c:v>276.61160545890027</c:v>
                </c:pt>
                <c:pt idx="396">
                  <c:v>276.61160545890027</c:v>
                </c:pt>
                <c:pt idx="397">
                  <c:v>276.61160545890027</c:v>
                </c:pt>
                <c:pt idx="398">
                  <c:v>276.61160545890027</c:v>
                </c:pt>
                <c:pt idx="399">
                  <c:v>276.61160545890027</c:v>
                </c:pt>
                <c:pt idx="400">
                  <c:v>276.61160545890027</c:v>
                </c:pt>
                <c:pt idx="401">
                  <c:v>276.61160545890027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280.77142571874759</c:v>
                </c:pt>
                <c:pt idx="407">
                  <c:v>279.56852523708329</c:v>
                </c:pt>
                <c:pt idx="408">
                  <c:v>279.56852523708329</c:v>
                </c:pt>
                <c:pt idx="409">
                  <c:v>279.56852523708329</c:v>
                </c:pt>
                <c:pt idx="410">
                  <c:v>279.56852523708329</c:v>
                </c:pt>
                <c:pt idx="411">
                  <c:v>279.56852523708329</c:v>
                </c:pt>
                <c:pt idx="412">
                  <c:v>279.56852523708329</c:v>
                </c:pt>
                <c:pt idx="413">
                  <c:v>279.56852523708329</c:v>
                </c:pt>
                <c:pt idx="414">
                  <c:v>279.56852523708329</c:v>
                </c:pt>
                <c:pt idx="415">
                  <c:v>279.56852523708329</c:v>
                </c:pt>
                <c:pt idx="416">
                  <c:v>287.27066555263315</c:v>
                </c:pt>
                <c:pt idx="417">
                  <c:v>287.27066555263315</c:v>
                </c:pt>
                <c:pt idx="418">
                  <c:v>287.27066555263315</c:v>
                </c:pt>
                <c:pt idx="419">
                  <c:v>287.27066555263315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285.09452528108466</c:v>
                </c:pt>
                <c:pt idx="425">
                  <c:v>285.09452528108466</c:v>
                </c:pt>
                <c:pt idx="426">
                  <c:v>285.09452528108466</c:v>
                </c:pt>
                <c:pt idx="427">
                  <c:v>285.09452528108466</c:v>
                </c:pt>
                <c:pt idx="428">
                  <c:v>285.09452528108466</c:v>
                </c:pt>
                <c:pt idx="429">
                  <c:v>285.09452528108466</c:v>
                </c:pt>
                <c:pt idx="430">
                  <c:v>285.09452528108466</c:v>
                </c:pt>
                <c:pt idx="431">
                  <c:v>285.09452528108466</c:v>
                </c:pt>
                <c:pt idx="432">
                  <c:v>285.09452528108466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289.20242168675026</c:v>
                </c:pt>
                <c:pt idx="438">
                  <c:v>288.92525135235098</c:v>
                </c:pt>
                <c:pt idx="439">
                  <c:v>288.92525135235098</c:v>
                </c:pt>
                <c:pt idx="440">
                  <c:v>288.92525135235098</c:v>
                </c:pt>
                <c:pt idx="441">
                  <c:v>288.92525135235098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286.24470713398409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273.35215463197204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277.80062019145294</c:v>
                </c:pt>
                <c:pt idx="474">
                  <c:v>277.80062019145294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270.82508664125277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'SuperTrend(14,3)'!$P$1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'SuperTrend(14,3)'!$P$2:$P$503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221.87170321383041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218.0105735275931</c:v>
                </c:pt>
                <c:pt idx="57">
                  <c:v>218.0105735275931</c:v>
                </c:pt>
                <c:pt idx="58">
                  <c:v>218.0105735275931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219.4858885412259</c:v>
                </c:pt>
                <c:pt idx="63">
                  <c:v>219.4858885412259</c:v>
                </c:pt>
                <c:pt idx="64">
                  <c:v>219.4858885412259</c:v>
                </c:pt>
                <c:pt idx="65">
                  <c:v>219.4858885412259</c:v>
                </c:pt>
                <c:pt idx="66">
                  <c:v>219.4858885412259</c:v>
                </c:pt>
                <c:pt idx="67">
                  <c:v>219.4858885412259</c:v>
                </c:pt>
                <c:pt idx="68">
                  <c:v>219.4858885412259</c:v>
                </c:pt>
                <c:pt idx="69">
                  <c:v>219.4858885412259</c:v>
                </c:pt>
                <c:pt idx="70">
                  <c:v>219.4858885412259</c:v>
                </c:pt>
                <c:pt idx="71">
                  <c:v>219.4858885412259</c:v>
                </c:pt>
                <c:pt idx="72">
                  <c:v>219.4858885412259</c:v>
                </c:pt>
                <c:pt idx="73">
                  <c:v>219.4858885412259</c:v>
                </c:pt>
                <c:pt idx="74">
                  <c:v>219.4858885412259</c:v>
                </c:pt>
                <c:pt idx="75">
                  <c:v>219.4858885412259</c:v>
                </c:pt>
                <c:pt idx="76">
                  <c:v>219.4858885412259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224.14453627228565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232.8519483916017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231.54339855923641</c:v>
                </c:pt>
                <c:pt idx="158">
                  <c:v>231.54339855923641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228.55148678053521</c:v>
                </c:pt>
                <c:pt idx="163">
                  <c:v>228.96623094852271</c:v>
                </c:pt>
                <c:pt idx="164">
                  <c:v>228.96623094852271</c:v>
                </c:pt>
                <c:pt idx="165">
                  <c:v>228.96623094852271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269.23772448163538</c:v>
                </c:pt>
                <c:pt idx="274">
                  <c:v>250.53532309075058</c:v>
                </c:pt>
                <c:pt idx="275">
                  <c:v>250.53532309075058</c:v>
                </c:pt>
                <c:pt idx="276">
                  <c:v>250.53532309075058</c:v>
                </c:pt>
                <c:pt idx="277">
                  <c:v>250.53532309075058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256.94701006270338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241.09202678942796</c:v>
                </c:pt>
                <c:pt idx="310">
                  <c:v>241.09202678942796</c:v>
                </c:pt>
                <c:pt idx="311">
                  <c:v>241.09202678942796</c:v>
                </c:pt>
                <c:pt idx="312">
                  <c:v>241.09202678942796</c:v>
                </c:pt>
                <c:pt idx="313">
                  <c:v>241.09202678942796</c:v>
                </c:pt>
                <c:pt idx="314">
                  <c:v>241.09202678942796</c:v>
                </c:pt>
                <c:pt idx="315">
                  <c:v>242.36985785460536</c:v>
                </c:pt>
                <c:pt idx="316">
                  <c:v>242.36985785460536</c:v>
                </c:pt>
                <c:pt idx="317">
                  <c:v>242.36985785460536</c:v>
                </c:pt>
                <c:pt idx="318">
                  <c:v>242.36985785460536</c:v>
                </c:pt>
                <c:pt idx="319">
                  <c:v>242.36985785460536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249.17952032152934</c:v>
                </c:pt>
                <c:pt idx="326">
                  <c:v>249.17952032152934</c:v>
                </c:pt>
                <c:pt idx="327">
                  <c:v>249.17952032152934</c:v>
                </c:pt>
                <c:pt idx="328">
                  <c:v>249.17952032152934</c:v>
                </c:pt>
                <c:pt idx="329">
                  <c:v>249.17952032152934</c:v>
                </c:pt>
                <c:pt idx="330">
                  <c:v>249.17952032152934</c:v>
                </c:pt>
                <c:pt idx="331">
                  <c:v>249.17952032152934</c:v>
                </c:pt>
                <c:pt idx="332">
                  <c:v>249.17952032152934</c:v>
                </c:pt>
                <c:pt idx="333">
                  <c:v>249.17952032152934</c:v>
                </c:pt>
                <c:pt idx="334">
                  <c:v>249.17952032152934</c:v>
                </c:pt>
                <c:pt idx="335">
                  <c:v>249.17952032152934</c:v>
                </c:pt>
                <c:pt idx="336">
                  <c:v>249.17952032152934</c:v>
                </c:pt>
                <c:pt idx="337">
                  <c:v>249.17952032152934</c:v>
                </c:pt>
                <c:pt idx="338">
                  <c:v>249.17952032152934</c:v>
                </c:pt>
                <c:pt idx="339">
                  <c:v>249.17952032152934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263.01429432128901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257.03101378956569</c:v>
                </c:pt>
                <c:pt idx="377">
                  <c:v>257.03101378956569</c:v>
                </c:pt>
                <c:pt idx="378">
                  <c:v>257.03101378956569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279.99915561745894</c:v>
                </c:pt>
                <c:pt idx="447">
                  <c:v>258.87062442661698</c:v>
                </c:pt>
                <c:pt idx="448">
                  <c:v>258.87062442661698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262.49616720243148</c:v>
                </c:pt>
                <c:pt idx="453">
                  <c:v>262.49616720243148</c:v>
                </c:pt>
                <c:pt idx="454">
                  <c:v>262.49616720243148</c:v>
                </c:pt>
                <c:pt idx="455">
                  <c:v>262.49616720243148</c:v>
                </c:pt>
                <c:pt idx="456">
                  <c:v>262.49616720243148</c:v>
                </c:pt>
                <c:pt idx="457">
                  <c:v>249.88241237948807</c:v>
                </c:pt>
                <c:pt idx="458">
                  <c:v>249.88241237948807</c:v>
                </c:pt>
                <c:pt idx="459">
                  <c:v>249.88241237948807</c:v>
                </c:pt>
                <c:pt idx="460">
                  <c:v>249.88241237948807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260.15942223837231</c:v>
                </c:pt>
                <c:pt idx="476">
                  <c:v>245.74606054018929</c:v>
                </c:pt>
                <c:pt idx="477">
                  <c:v>245.74606054018929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259.43599895122634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245.27887248454226</c:v>
                </c:pt>
                <c:pt idx="491">
                  <c:v>245.27887248454226</c:v>
                </c:pt>
                <c:pt idx="492">
                  <c:v>245.27887248454226</c:v>
                </c:pt>
                <c:pt idx="493">
                  <c:v>245.27887248454226</c:v>
                </c:pt>
                <c:pt idx="494">
                  <c:v>245.27887248454226</c:v>
                </c:pt>
                <c:pt idx="495">
                  <c:v>225.43827243780237</c:v>
                </c:pt>
                <c:pt idx="496">
                  <c:v>225.43827243780237</c:v>
                </c:pt>
                <c:pt idx="497">
                  <c:v>225.43827243780237</c:v>
                </c:pt>
                <c:pt idx="498">
                  <c:v>225.43827243780237</c:v>
                </c:pt>
                <c:pt idx="499">
                  <c:v>225.43827243780237</c:v>
                </c:pt>
                <c:pt idx="500">
                  <c:v>225.43827243780237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'SuperTrend(14,3)'!$T$1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'SuperTrend(14,3)'!$T$2:$T$503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'SuperTrend(14,3)'!$S$1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'SuperTrend(14,3)'!$S$2:$S$503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'SuperTrend(14,3)'!$R$1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'SuperTrend(14,3)'!$R$2:$R$503</c:f>
              <c:numCache>
                <c:formatCode>_("$"* #,##0.0000_);_("$"* \(#,##0.0000\);_("$"* "-"??_);_(@_)</c:formatCode>
                <c:ptCount val="502"/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'SuperTrend(14,3)'!$F$1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28575</xdr:rowOff>
    </xdr:from>
    <xdr:to>
      <xdr:col>16</xdr:col>
      <xdr:colOff>333375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T503" totalsRowShown="0" headerRowDxfId="35" dataDxfId="34" headerRowCellStyle="Currency" dataCellStyle="Currency">
  <sortState xmlns:xlrd2="http://schemas.microsoft.com/office/spreadsheetml/2017/richdata2" ref="B2:F503">
    <sortCondition ref="B2"/>
  </sortState>
  <tableColumns count="20">
    <tableColumn id="9" xr3:uid="{9F699A46-4958-42A4-A5C9-B52EB0EE585B}" name="index" dataDxfId="33" dataCellStyle="Currency"/>
    <tableColumn id="2" xr3:uid="{870234D4-B88D-4DBC-B1B5-A3A328FCAA43}" name="date" dataDxfId="32"/>
    <tableColumn id="3" xr3:uid="{EF611352-AF5A-4141-B3FC-D86820A763EA}" name="open" dataDxfId="31" dataCellStyle="Currency"/>
    <tableColumn id="4" xr3:uid="{74B28648-F2A3-4493-9B04-FE02A7EBAE5E}" name="high" dataDxfId="30" dataCellStyle="Currency"/>
    <tableColumn id="5" xr3:uid="{F6126363-2529-4BAC-9F69-0710D7A587F6}" name="low" dataDxfId="29" dataCellStyle="Currency"/>
    <tableColumn id="6" xr3:uid="{1625C5E8-2802-4281-81F5-7308EFB9EB0C}" name="close" dataDxfId="28" dataCellStyle="Currency"/>
    <tableColumn id="10" xr3:uid="{EF5F75EE-9973-4E35-9656-7AAAAA261331}" name="H-L" dataDxfId="27" dataCellStyle="Currency">
      <calculatedColumnFormula>testdata[[#This Row],[high]]-testdata[[#This Row],[low]]</calculatedColumnFormula>
    </tableColumn>
    <tableColumn id="11" xr3:uid="{10684292-6050-4331-AAC5-0FA320374389}" name="|H-pC|" dataDxfId="26" dataCellStyle="Currency">
      <calculatedColumnFormula>ABS(testdata[[#This Row],[high]]-F1)</calculatedColumnFormula>
    </tableColumn>
    <tableColumn id="12" xr3:uid="{7639B0EF-4461-45C6-93E9-01F836F60578}" name="|L-pC|" dataDxfId="25" dataCellStyle="Currency">
      <calculatedColumnFormula>ABS(testdata[[#This Row],[low]]-F1)</calculatedColumnFormula>
    </tableColumn>
    <tableColumn id="13" xr3:uid="{CE73AE3F-2651-4F06-AF13-E770225EA4B1}" name="TR" dataDxfId="23" dataCellStyle="Currency">
      <calculatedColumnFormula>MAX(testdata[[#This Row],[H-L]:[|L-pC|]])</calculatedColumnFormula>
    </tableColumn>
    <tableColumn id="14" xr3:uid="{58A6077F-285C-4D4A-ACE5-FFB42D9DD7EE}" name="ATR" dataDxfId="24" dataCellStyle="Currency"/>
    <tableColumn id="21" xr3:uid="{90867FB0-8E00-4E5C-B318-6993E9060739}" name="MidPrice" dataDxfId="22" dataCellStyle="Currency">
      <calculatedColumnFormula>(testdata[[#This Row],[high]]+testdata[[#This Row],[low]])/2</calculatedColumnFormula>
    </tableColumn>
    <tableColumn id="16" xr3:uid="{8BC6CDC2-C7B2-475A-BACA-4BF6005C6C20}" name="UpperE" dataDxfId="21" dataCellStyle="Currency">
      <calculatedColumnFormula>testdata[[#This Row],[MidPrice]]+3*testdata[[#This Row],[ATR]]</calculatedColumnFormula>
    </tableColumn>
    <tableColumn id="17" xr3:uid="{D2A78702-A9F9-41F8-B0F8-8EC7DB9432DB}" name="LowerE" dataDxfId="20" dataCellStyle="Currency">
      <calculatedColumnFormula>testdata[[#This Row],[MidPrice]]-3*testdata[[#This Row],[ATR]]</calculatedColumnFormula>
    </tableColumn>
    <tableColumn id="18" xr3:uid="{ED1F83A9-EDFC-4B8B-A754-B97260227F10}" name="Upper" dataDxfId="19" dataCellStyle="Currency">
      <calculatedColumnFormula>IF(OR(testdata[[#This Row],[UpperE]]&lt;O1,F1&gt;O1),testdata[[#This Row],[UpperE]],O1)</calculatedColumnFormula>
    </tableColumn>
    <tableColumn id="19" xr3:uid="{537C999A-E285-4DA0-A5C1-83510BDD7FAB}" name="Lower" dataDxfId="18" dataCellStyle="Currency">
      <calculatedColumnFormula>IF(OR(testdata[[#This Row],[LowerE]]&gt;P1,F1&lt;P1),testdata[[#This Row],[LowerE]],P1)</calculatedColumnFormula>
    </tableColumn>
    <tableColumn id="23" xr3:uid="{4EC91535-9195-4039-9EA7-DCC52E4C6ABC}" name="STpot" dataDxfId="3" dataCellStyle="Currency"/>
    <tableColumn id="24" xr3:uid="{10A29099-9D2E-49EF-9703-DD4A3A9C1692}" name="UpperST" dataDxfId="2" dataCellStyle="Currency">
      <calculatedColumnFormula>IF(testdata[[#This Row],[SuperTrend]]=testdata[[#This Row],[Upper]],testdata[[#This Row],[Upper]],"")</calculatedColumnFormula>
    </tableColumn>
    <tableColumn id="25" xr3:uid="{605DEEFC-2FAE-47E1-BD06-BAAFC20BD9D9}" name="LowerST" dataDxfId="0" dataCellStyle="Currency">
      <calculatedColumnFormula>IF(testdata[[#This Row],[SuperTrend]]=testdata[[#This Row],[Lower]],testdata[[#This Row],[Lower]],"")</calculatedColumnFormula>
    </tableColumn>
    <tableColumn id="15" xr3:uid="{1DDF1A4E-58E6-47A0-B874-623F01C31082}" name="SuperTrend" dataDxfId="1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V1:Y503" totalsRowShown="0" headerRowDxfId="17" dataDxfId="16" headerRowCellStyle="Currency" dataCellStyle="Currency">
  <tableColumns count="4">
    <tableColumn id="1" xr3:uid="{08292389-D062-45AC-B9E9-F7F82EA4799A}" name="Date" dataDxfId="15"/>
    <tableColumn id="2" xr3:uid="{E94AF895-9753-4128-8AFA-60B55821BE06}" name="UpperST" dataDxfId="14" dataCellStyle="Currency"/>
    <tableColumn id="3" xr3:uid="{4DEC9768-93DF-4AB3-A0C6-BCC6E903F849}" name="LowerST" dataDxfId="13" dataCellStyle="Currency"/>
    <tableColumn id="4" xr3:uid="{3962953C-D9D8-4E97-88B5-F32FC3513DE5}" name="SuperTrend" dataDxfId="12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workbookViewId="0">
      <selection activeCell="U3" sqref="U3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6" customWidth="1"/>
    <col min="11" max="11" width="7.85546875" style="13" customWidth="1"/>
    <col min="12" max="12" width="10.42578125" style="13" bestFit="1" customWidth="1"/>
    <col min="13" max="16" width="8.7109375" style="16" customWidth="1"/>
    <col min="17" max="17" width="11" style="9" bestFit="1" customWidth="1"/>
    <col min="18" max="20" width="10.7109375" style="9" customWidth="1"/>
    <col min="21" max="21" width="11.85546875" style="3" customWidth="1"/>
    <col min="22" max="22" width="10.140625" customWidth="1"/>
    <col min="23" max="23" width="10.7109375" style="2" customWidth="1"/>
    <col min="24" max="25" width="10.7109375" style="3" customWidth="1"/>
    <col min="26" max="26" width="7.28515625" style="3" bestFit="1" customWidth="1"/>
  </cols>
  <sheetData>
    <row r="1" spans="1:26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14" t="s">
        <v>9</v>
      </c>
      <c r="K1" s="11" t="s">
        <v>10</v>
      </c>
      <c r="L1" s="11" t="s">
        <v>14</v>
      </c>
      <c r="M1" s="14" t="s">
        <v>12</v>
      </c>
      <c r="N1" s="14" t="s">
        <v>13</v>
      </c>
      <c r="O1" s="14" t="s">
        <v>15</v>
      </c>
      <c r="P1" s="14" t="s">
        <v>16</v>
      </c>
      <c r="Q1" s="7" t="s">
        <v>20</v>
      </c>
      <c r="R1" s="7" t="s">
        <v>21</v>
      </c>
      <c r="S1" s="7" t="s">
        <v>22</v>
      </c>
      <c r="T1" s="7" t="s">
        <v>17</v>
      </c>
      <c r="U1" s="19" t="s">
        <v>18</v>
      </c>
      <c r="V1" s="2" t="s">
        <v>11</v>
      </c>
      <c r="W1" s="7" t="s">
        <v>21</v>
      </c>
      <c r="X1" s="7" t="s">
        <v>22</v>
      </c>
      <c r="Y1" s="7" t="s">
        <v>17</v>
      </c>
      <c r="Z1" s="19" t="s">
        <v>19</v>
      </c>
    </row>
    <row r="2" spans="1:26" x14ac:dyDescent="0.25">
      <c r="A2" s="5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testdata[[#This Row],[high]]-testdata[[#This Row],[low]]</f>
        <v>1.8299999999999841</v>
      </c>
      <c r="H2" s="1"/>
      <c r="I2" s="1"/>
      <c r="J2" s="15">
        <f>MAX(testdata[[#This Row],[H-L]:[|L-pC|]])</f>
        <v>1.8299999999999841</v>
      </c>
      <c r="K2" s="12"/>
      <c r="L2" s="12"/>
      <c r="M2" s="15"/>
      <c r="N2" s="15"/>
      <c r="O2" s="15"/>
      <c r="P2" s="15"/>
      <c r="Q2" s="8"/>
      <c r="R2" s="8"/>
      <c r="S2" s="8"/>
      <c r="T2" s="8"/>
      <c r="U2" s="20">
        <v>3</v>
      </c>
      <c r="V2" s="2">
        <v>42738</v>
      </c>
      <c r="W2" s="8"/>
      <c r="X2" s="8"/>
      <c r="Y2" s="8"/>
      <c r="Z2"/>
    </row>
    <row r="3" spans="1:26" x14ac:dyDescent="0.25">
      <c r="A3" s="5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5">
        <f>MAX(testdata[[#This Row],[H-L]:[|L-pC|]])</f>
        <v>1.4199999999999875</v>
      </c>
      <c r="K3" s="12"/>
      <c r="L3" s="12"/>
      <c r="M3" s="15"/>
      <c r="N3" s="15"/>
      <c r="O3" s="15"/>
      <c r="P3" s="15"/>
      <c r="Q3" s="8"/>
      <c r="R3" s="8"/>
      <c r="S3" s="8"/>
      <c r="T3" s="8"/>
      <c r="V3" s="2">
        <v>42739</v>
      </c>
      <c r="W3" s="8"/>
      <c r="X3" s="8"/>
      <c r="Y3" s="8"/>
      <c r="Z3"/>
    </row>
    <row r="4" spans="1:26" x14ac:dyDescent="0.25">
      <c r="A4" s="5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5">
        <f>MAX(testdata[[#This Row],[H-L]:[|L-pC|]])</f>
        <v>1.039999999999992</v>
      </c>
      <c r="K4" s="12"/>
      <c r="L4" s="12"/>
      <c r="M4" s="15"/>
      <c r="N4" s="15"/>
      <c r="O4" s="15"/>
      <c r="P4" s="15"/>
      <c r="Q4" s="8"/>
      <c r="R4" s="8"/>
      <c r="S4" s="8"/>
      <c r="T4" s="8"/>
      <c r="V4" s="2">
        <v>42740</v>
      </c>
      <c r="W4" s="8"/>
      <c r="X4" s="8"/>
      <c r="Y4" s="8"/>
      <c r="Z4"/>
    </row>
    <row r="5" spans="1:26" x14ac:dyDescent="0.25">
      <c r="A5" s="5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5">
        <f>MAX(testdata[[#This Row],[H-L]:[|L-pC|]])</f>
        <v>1.75</v>
      </c>
      <c r="K5" s="12"/>
      <c r="L5" s="12"/>
      <c r="M5" s="15"/>
      <c r="N5" s="15"/>
      <c r="O5" s="15"/>
      <c r="P5" s="15"/>
      <c r="Q5" s="8"/>
      <c r="R5" s="8"/>
      <c r="S5" s="8"/>
      <c r="T5" s="8"/>
      <c r="V5" s="2">
        <v>42741</v>
      </c>
      <c r="W5" s="8"/>
      <c r="X5" s="8"/>
      <c r="Y5" s="8"/>
      <c r="Z5"/>
    </row>
    <row r="6" spans="1:26" x14ac:dyDescent="0.25">
      <c r="A6" s="5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5">
        <f>MAX(testdata[[#This Row],[H-L]:[|L-pC|]])</f>
        <v>0.75</v>
      </c>
      <c r="K6" s="12"/>
      <c r="L6" s="12"/>
      <c r="M6" s="15"/>
      <c r="N6" s="15"/>
      <c r="O6" s="15"/>
      <c r="P6" s="15"/>
      <c r="Q6" s="8"/>
      <c r="R6" s="8"/>
      <c r="S6" s="8"/>
      <c r="T6" s="8"/>
      <c r="V6" s="2">
        <v>42744</v>
      </c>
      <c r="W6" s="8"/>
      <c r="X6" s="8"/>
      <c r="Y6" s="8"/>
      <c r="Z6"/>
    </row>
    <row r="7" spans="1:26" x14ac:dyDescent="0.25">
      <c r="A7" s="5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5">
        <f>MAX(testdata[[#This Row],[H-L]:[|L-pC|]])</f>
        <v>1.3699999999999761</v>
      </c>
      <c r="K7" s="12"/>
      <c r="L7" s="12"/>
      <c r="M7" s="15"/>
      <c r="N7" s="15"/>
      <c r="O7" s="15"/>
      <c r="P7" s="15"/>
      <c r="Q7" s="8"/>
      <c r="R7" s="8"/>
      <c r="S7" s="8"/>
      <c r="T7" s="8"/>
      <c r="V7" s="2">
        <v>42745</v>
      </c>
      <c r="W7" s="8"/>
      <c r="X7" s="8"/>
      <c r="Y7" s="8"/>
      <c r="Z7"/>
    </row>
    <row r="8" spans="1:26" x14ac:dyDescent="0.25">
      <c r="A8" s="5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5">
        <f>MAX(testdata[[#This Row],[H-L]:[|L-pC|]])</f>
        <v>1.4200000000000159</v>
      </c>
      <c r="K8" s="12"/>
      <c r="L8" s="12"/>
      <c r="M8" s="15"/>
      <c r="N8" s="15"/>
      <c r="O8" s="15"/>
      <c r="P8" s="15"/>
      <c r="Q8" s="8"/>
      <c r="R8" s="8"/>
      <c r="S8" s="8"/>
      <c r="T8" s="8"/>
      <c r="V8" s="2">
        <v>42746</v>
      </c>
      <c r="W8" s="8"/>
      <c r="X8" s="8"/>
      <c r="Y8" s="8"/>
      <c r="Z8"/>
    </row>
    <row r="9" spans="1:26" x14ac:dyDescent="0.25">
      <c r="A9" s="5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5">
        <f>MAX(testdata[[#This Row],[H-L]:[|L-pC|]])</f>
        <v>2.0200000000000102</v>
      </c>
      <c r="K9" s="12"/>
      <c r="L9" s="12"/>
      <c r="M9" s="15"/>
      <c r="N9" s="15"/>
      <c r="O9" s="15"/>
      <c r="P9" s="15"/>
      <c r="Q9" s="8"/>
      <c r="R9" s="8"/>
      <c r="S9" s="8"/>
      <c r="T9" s="8"/>
      <c r="V9" s="2">
        <v>42747</v>
      </c>
      <c r="W9" s="8"/>
      <c r="X9" s="8"/>
      <c r="Y9" s="8"/>
      <c r="Z9"/>
    </row>
    <row r="10" spans="1:26" x14ac:dyDescent="0.25">
      <c r="A10" s="5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5">
        <f>MAX(testdata[[#This Row],[H-L]:[|L-pC|]])</f>
        <v>0.81999999999999318</v>
      </c>
      <c r="K10" s="12"/>
      <c r="L10" s="12"/>
      <c r="M10" s="15"/>
      <c r="N10" s="15"/>
      <c r="O10" s="15"/>
      <c r="P10" s="15"/>
      <c r="Q10" s="8"/>
      <c r="R10" s="8"/>
      <c r="S10" s="8"/>
      <c r="T10" s="8"/>
      <c r="V10" s="2">
        <v>42748</v>
      </c>
      <c r="W10" s="8"/>
      <c r="X10" s="8"/>
      <c r="Y10" s="8"/>
      <c r="Z10"/>
    </row>
    <row r="11" spans="1:26" x14ac:dyDescent="0.25">
      <c r="A11" s="5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5">
        <f>MAX(testdata[[#This Row],[H-L]:[|L-pC|]])</f>
        <v>1.1799999999999784</v>
      </c>
      <c r="K11" s="12"/>
      <c r="L11" s="12"/>
      <c r="M11" s="15"/>
      <c r="N11" s="15"/>
      <c r="O11" s="15"/>
      <c r="P11" s="15"/>
      <c r="Q11" s="8"/>
      <c r="R11" s="8"/>
      <c r="S11" s="8"/>
      <c r="T11" s="8"/>
      <c r="V11" s="2">
        <v>42752</v>
      </c>
      <c r="W11" s="8"/>
      <c r="X11" s="8"/>
      <c r="Y11" s="8"/>
      <c r="Z11"/>
    </row>
    <row r="12" spans="1:26" x14ac:dyDescent="0.25">
      <c r="A12" s="5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5">
        <f>MAX(testdata[[#This Row],[H-L]:[|L-pC|]])</f>
        <v>0.85000000000002274</v>
      </c>
      <c r="K12" s="12"/>
      <c r="L12" s="12"/>
      <c r="M12" s="15"/>
      <c r="N12" s="15"/>
      <c r="O12" s="15"/>
      <c r="P12" s="15"/>
      <c r="Q12" s="8"/>
      <c r="R12" s="8"/>
      <c r="S12" s="8"/>
      <c r="T12" s="8"/>
      <c r="V12" s="2">
        <v>42753</v>
      </c>
      <c r="W12" s="18"/>
      <c r="X12" s="18"/>
      <c r="Y12" s="18"/>
      <c r="Z12"/>
    </row>
    <row r="13" spans="1:26" x14ac:dyDescent="0.25">
      <c r="A13" s="5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5">
        <f>MAX(testdata[[#This Row],[H-L]:[|L-pC|]])</f>
        <v>1.5</v>
      </c>
      <c r="K13" s="12"/>
      <c r="L13" s="12"/>
      <c r="M13" s="15"/>
      <c r="N13" s="15"/>
      <c r="O13" s="15"/>
      <c r="P13" s="15"/>
      <c r="Q13" s="8"/>
      <c r="R13" s="8"/>
      <c r="S13" s="8"/>
      <c r="T13" s="8"/>
      <c r="V13" s="2">
        <v>42754</v>
      </c>
      <c r="W13" s="8"/>
      <c r="X13" s="8"/>
      <c r="Y13" s="8"/>
      <c r="Z13"/>
    </row>
    <row r="14" spans="1:26" x14ac:dyDescent="0.25">
      <c r="A14" s="5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5">
        <f>MAX(testdata[[#This Row],[H-L]:[|L-pC|]])</f>
        <v>1.3199999999999932</v>
      </c>
      <c r="K14" s="12"/>
      <c r="L14" s="12"/>
      <c r="M14" s="15"/>
      <c r="N14" s="15"/>
      <c r="O14" s="15"/>
      <c r="P14" s="15"/>
      <c r="Q14" s="8"/>
      <c r="R14" s="10"/>
      <c r="S14" s="10"/>
      <c r="T14" s="10"/>
      <c r="V14" s="2">
        <v>42755</v>
      </c>
      <c r="W14" s="8"/>
      <c r="X14" s="8"/>
      <c r="Y14" s="8"/>
      <c r="Z14"/>
    </row>
    <row r="15" spans="1:26" x14ac:dyDescent="0.25">
      <c r="A15" s="5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5">
        <f>MAX(testdata[[#This Row],[H-L]:[|L-pC|]])</f>
        <v>1.4499999999999886</v>
      </c>
      <c r="K15" s="12">
        <f>AVERAGE(J2:J15)</f>
        <v>1.337142857142853</v>
      </c>
      <c r="L15" s="12">
        <f>(testdata[[#This Row],[high]]+testdata[[#This Row],[low]])/2</f>
        <v>213.55500000000001</v>
      </c>
      <c r="M15" s="15">
        <f>testdata[[#This Row],[MidPrice]]+Multiplier*testdata[[#This Row],[ATR]]</f>
        <v>217.56642857142856</v>
      </c>
      <c r="N15" s="15">
        <f>testdata[[#This Row],[MidPrice]]-Multiplier*testdata[[#This Row],[ATR]]</f>
        <v>209.54357142857145</v>
      </c>
      <c r="O15" s="17">
        <f>testdata[[#This Row],[UpperE]]</f>
        <v>217.56642857142856</v>
      </c>
      <c r="P15" s="17">
        <f>testdata[[#This Row],[LowerE]]</f>
        <v>209.54357142857145</v>
      </c>
      <c r="Q15" s="18">
        <f>IF(testdata[[#This Row],[close]]&gt;=testdata[[#This Row],[MidPrice]],testdata[[#This Row],[Lower]],testdata[[#This Row],[Upper]])</f>
        <v>209.54357142857145</v>
      </c>
      <c r="R15" s="10" t="e">
        <f>IF(testdata[[#This Row],[SuperTrend]]=testdata[[#This Row],[Upper]],testdata[[#This Row],[Upper]],NA())</f>
        <v>#N/A</v>
      </c>
      <c r="S15" s="10">
        <f>IF(testdata[[#This Row],[SuperTrend]]=testdata[[#This Row],[Lower]],testdata[[#This Row],[Lower]],NA())</f>
        <v>209.54357142857145</v>
      </c>
      <c r="T15" s="10">
        <f>IF(testdata[[#This Row],[close]]&lt;=testdata[[#This Row],[STpot]],testdata[[#This Row],[Upper]],testdata[[#This Row],[Lower]])</f>
        <v>209.54357142857145</v>
      </c>
      <c r="V15" s="2">
        <v>42758</v>
      </c>
      <c r="W15" s="8"/>
      <c r="X15" s="8">
        <v>209.543571428571</v>
      </c>
      <c r="Y15" s="8">
        <v>209.543571428571</v>
      </c>
      <c r="Z15" t="str">
        <f>IF(ROUND(Y15,8)&lt;&gt;ROUND(T15,8),"ERR","")</f>
        <v/>
      </c>
    </row>
    <row r="16" spans="1:26" x14ac:dyDescent="0.25">
      <c r="A16" s="5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5">
        <f>MAX(testdata[[#This Row],[H-L]:[|L-pC|]])</f>
        <v>1.8199999999999932</v>
      </c>
      <c r="K16" s="12">
        <f>(K15*13+testdata[[#This Row],[TR]])/14</f>
        <v>1.37163265306122</v>
      </c>
      <c r="L16" s="12">
        <f>(testdata[[#This Row],[high]]+testdata[[#This Row],[low]])/2</f>
        <v>214.625</v>
      </c>
      <c r="M16" s="15">
        <f>testdata[[#This Row],[MidPrice]]+Multiplier*testdata[[#This Row],[ATR]]</f>
        <v>218.73989795918365</v>
      </c>
      <c r="N16" s="15">
        <f>testdata[[#This Row],[MidPrice]]-Multiplier*testdata[[#This Row],[ATR]]</f>
        <v>210.51010204081635</v>
      </c>
      <c r="O16" s="15">
        <f>IF(OR(testdata[[#This Row],[UpperE]]&lt;O15,F15&gt;O15),testdata[[#This Row],[UpperE]],O15)</f>
        <v>217.56642857142856</v>
      </c>
      <c r="P16" s="15">
        <f>IF(OR(testdata[[#This Row],[LowerE]]&gt;P15,F15&lt;P15),testdata[[#This Row],[LowerE]],P15)</f>
        <v>210.51010204081635</v>
      </c>
      <c r="Q16" s="8">
        <f>IF(T15=O15,testdata[[#This Row],[Upper]],testdata[[#This Row],[Lower]])</f>
        <v>210.51010204081635</v>
      </c>
      <c r="R16" s="8" t="e">
        <f>IF(testdata[[#This Row],[SuperTrend]]=testdata[[#This Row],[Upper]],testdata[[#This Row],[Upper]],NA())</f>
        <v>#N/A</v>
      </c>
      <c r="S16" s="8">
        <f>IF(testdata[[#This Row],[SuperTrend]]=testdata[[#This Row],[Lower]],testdata[[#This Row],[Lower]],NA())</f>
        <v>210.51010204081635</v>
      </c>
      <c r="T16" s="8">
        <f>IF(testdata[[#This Row],[close]]&lt;=testdata[[#This Row],[STpot]],testdata[[#This Row],[Upper]],testdata[[#This Row],[Lower]])</f>
        <v>210.51010204081635</v>
      </c>
      <c r="V16" s="2">
        <v>42759</v>
      </c>
      <c r="W16" s="8"/>
      <c r="X16" s="8">
        <v>210.51010204081601</v>
      </c>
      <c r="Y16" s="8">
        <v>210.51010204081601</v>
      </c>
      <c r="Z16" t="str">
        <f t="shared" ref="Z16:Z79" si="0">IF(ROUND(Y16,8)&lt;&gt;ROUND(T16,8),"ERR","")</f>
        <v/>
      </c>
    </row>
    <row r="17" spans="1:26" x14ac:dyDescent="0.25">
      <c r="A17" s="5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5">
        <f>MAX(testdata[[#This Row],[H-L]:[|L-pC|]])</f>
        <v>1.8599999999999852</v>
      </c>
      <c r="K17" s="12">
        <f>(K16*13+testdata[[#This Row],[TR]])/14</f>
        <v>1.4065160349854173</v>
      </c>
      <c r="L17" s="12">
        <f>(testdata[[#This Row],[high]]+testdata[[#This Row],[low]])/2</f>
        <v>216.39</v>
      </c>
      <c r="M17" s="15">
        <f>testdata[[#This Row],[MidPrice]]+Multiplier*testdata[[#This Row],[ATR]]</f>
        <v>220.60954810495625</v>
      </c>
      <c r="N17" s="15">
        <f>testdata[[#This Row],[MidPrice]]-Multiplier*testdata[[#This Row],[ATR]]</f>
        <v>212.17045189504373</v>
      </c>
      <c r="O17" s="15">
        <f>IF(OR(testdata[[#This Row],[UpperE]]&lt;O16,F16&gt;O16),testdata[[#This Row],[UpperE]],O16)</f>
        <v>217.56642857142856</v>
      </c>
      <c r="P17" s="15">
        <f>IF(OR(testdata[[#This Row],[LowerE]]&gt;P16,F16&lt;P16),testdata[[#This Row],[LowerE]],P16)</f>
        <v>212.17045189504373</v>
      </c>
      <c r="Q17" s="8">
        <f>IF(T16=O16,testdata[[#This Row],[Upper]],testdata[[#This Row],[Lower]])</f>
        <v>212.17045189504373</v>
      </c>
      <c r="R17" s="8" t="e">
        <f>IF(testdata[[#This Row],[SuperTrend]]=testdata[[#This Row],[Upper]],testdata[[#This Row],[Upper]],NA())</f>
        <v>#N/A</v>
      </c>
      <c r="S17" s="8">
        <f>IF(testdata[[#This Row],[SuperTrend]]=testdata[[#This Row],[Lower]],testdata[[#This Row],[Lower]],NA())</f>
        <v>212.17045189504373</v>
      </c>
      <c r="T17" s="8">
        <f>IF(testdata[[#This Row],[close]]&lt;=testdata[[#This Row],[STpot]],testdata[[#This Row],[Upper]],testdata[[#This Row],[Lower]])</f>
        <v>212.17045189504373</v>
      </c>
      <c r="V17" s="2">
        <v>42760</v>
      </c>
      <c r="W17" s="8"/>
      <c r="X17" s="8">
        <v>212.17045189504299</v>
      </c>
      <c r="Y17" s="8">
        <v>212.17045189504299</v>
      </c>
      <c r="Z17" t="str">
        <f t="shared" si="0"/>
        <v/>
      </c>
    </row>
    <row r="18" spans="1:26" x14ac:dyDescent="0.25">
      <c r="A18" s="5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5">
        <f>MAX(testdata[[#This Row],[H-L]:[|L-pC|]])</f>
        <v>0.65999999999999659</v>
      </c>
      <c r="K18" s="12">
        <f>(K17*13+testdata[[#This Row],[TR]])/14</f>
        <v>1.3531934610578873</v>
      </c>
      <c r="L18" s="12">
        <f>(testdata[[#This Row],[high]]+testdata[[#This Row],[low]])/2</f>
        <v>216.69</v>
      </c>
      <c r="M18" s="15">
        <f>testdata[[#This Row],[MidPrice]]+Multiplier*testdata[[#This Row],[ATR]]</f>
        <v>220.74958038317365</v>
      </c>
      <c r="N18" s="15">
        <f>testdata[[#This Row],[MidPrice]]-Multiplier*testdata[[#This Row],[ATR]]</f>
        <v>212.63041961682634</v>
      </c>
      <c r="O18" s="15">
        <f>IF(OR(testdata[[#This Row],[UpperE]]&lt;O17,F17&gt;O17),testdata[[#This Row],[UpperE]],O17)</f>
        <v>217.56642857142856</v>
      </c>
      <c r="P18" s="15">
        <f>IF(OR(testdata[[#This Row],[LowerE]]&gt;P17,F17&lt;P17),testdata[[#This Row],[LowerE]],P17)</f>
        <v>212.63041961682634</v>
      </c>
      <c r="Q18" s="8">
        <f>IF(T17=O17,testdata[[#This Row],[Upper]],testdata[[#This Row],[Lower]])</f>
        <v>212.63041961682634</v>
      </c>
      <c r="R18" s="8" t="e">
        <f>IF(testdata[[#This Row],[SuperTrend]]=testdata[[#This Row],[Upper]],testdata[[#This Row],[Upper]],NA())</f>
        <v>#N/A</v>
      </c>
      <c r="S18" s="8">
        <f>IF(testdata[[#This Row],[SuperTrend]]=testdata[[#This Row],[Lower]],testdata[[#This Row],[Lower]],NA())</f>
        <v>212.63041961682634</v>
      </c>
      <c r="T18" s="8">
        <f>IF(testdata[[#This Row],[close]]&lt;=testdata[[#This Row],[STpot]],testdata[[#This Row],[Upper]],testdata[[#This Row],[Lower]])</f>
        <v>212.63041961682634</v>
      </c>
      <c r="V18" s="2">
        <v>42761</v>
      </c>
      <c r="W18" s="8"/>
      <c r="X18" s="8">
        <v>212.630419616826</v>
      </c>
      <c r="Y18" s="8">
        <v>212.630419616826</v>
      </c>
      <c r="Z18" t="str">
        <f t="shared" si="0"/>
        <v/>
      </c>
    </row>
    <row r="19" spans="1:26" x14ac:dyDescent="0.25">
      <c r="A19" s="5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5">
        <f>MAX(testdata[[#This Row],[H-L]:[|L-pC|]])</f>
        <v>0.78999999999999204</v>
      </c>
      <c r="K19" s="12">
        <f>(K18*13+testdata[[#This Row],[TR]])/14</f>
        <v>1.3129653566966091</v>
      </c>
      <c r="L19" s="12">
        <f>(testdata[[#This Row],[high]]+testdata[[#This Row],[low]])/2</f>
        <v>216.51499999999999</v>
      </c>
      <c r="M19" s="15">
        <f>testdata[[#This Row],[MidPrice]]+Multiplier*testdata[[#This Row],[ATR]]</f>
        <v>220.45389607008983</v>
      </c>
      <c r="N19" s="15">
        <f>testdata[[#This Row],[MidPrice]]-Multiplier*testdata[[#This Row],[ATR]]</f>
        <v>212.57610392991015</v>
      </c>
      <c r="O19" s="15">
        <f>IF(OR(testdata[[#This Row],[UpperE]]&lt;O18,F18&gt;O18),testdata[[#This Row],[UpperE]],O18)</f>
        <v>217.56642857142856</v>
      </c>
      <c r="P19" s="15">
        <f>IF(OR(testdata[[#This Row],[LowerE]]&gt;P18,F18&lt;P18),testdata[[#This Row],[LowerE]],P18)</f>
        <v>212.63041961682634</v>
      </c>
      <c r="Q19" s="8">
        <f>IF(T18=O18,testdata[[#This Row],[Upper]],testdata[[#This Row],[Lower]])</f>
        <v>212.63041961682634</v>
      </c>
      <c r="R19" s="8" t="e">
        <f>IF(testdata[[#This Row],[SuperTrend]]=testdata[[#This Row],[Upper]],testdata[[#This Row],[Upper]],NA())</f>
        <v>#N/A</v>
      </c>
      <c r="S19" s="8">
        <f>IF(testdata[[#This Row],[SuperTrend]]=testdata[[#This Row],[Lower]],testdata[[#This Row],[Lower]],NA())</f>
        <v>212.63041961682634</v>
      </c>
      <c r="T19" s="8">
        <f>IF(testdata[[#This Row],[close]]&lt;=testdata[[#This Row],[STpot]],testdata[[#This Row],[Upper]],testdata[[#This Row],[Lower]])</f>
        <v>212.63041961682634</v>
      </c>
      <c r="V19" s="2">
        <v>42762</v>
      </c>
      <c r="W19" s="8"/>
      <c r="X19" s="8">
        <v>212.630419616826</v>
      </c>
      <c r="Y19" s="8">
        <v>212.630419616826</v>
      </c>
      <c r="Z19" t="str">
        <f t="shared" si="0"/>
        <v/>
      </c>
    </row>
    <row r="20" spans="1:26" x14ac:dyDescent="0.25">
      <c r="A20" s="5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5">
        <f>MAX(testdata[[#This Row],[H-L]:[|L-pC|]])</f>
        <v>2.4199999999999875</v>
      </c>
      <c r="K20" s="12">
        <f>(K19*13+testdata[[#This Row],[TR]])/14</f>
        <v>1.3920392597897073</v>
      </c>
      <c r="L20" s="12">
        <f>(testdata[[#This Row],[high]]+testdata[[#This Row],[low]])/2</f>
        <v>214.745</v>
      </c>
      <c r="M20" s="15">
        <f>testdata[[#This Row],[MidPrice]]+Multiplier*testdata[[#This Row],[ATR]]</f>
        <v>218.92111777936913</v>
      </c>
      <c r="N20" s="15">
        <f>testdata[[#This Row],[MidPrice]]-Multiplier*testdata[[#This Row],[ATR]]</f>
        <v>210.56888222063088</v>
      </c>
      <c r="O20" s="15">
        <f>IF(OR(testdata[[#This Row],[UpperE]]&lt;O19,F19&gt;O19),testdata[[#This Row],[UpperE]],O19)</f>
        <v>217.56642857142856</v>
      </c>
      <c r="P20" s="15">
        <f>IF(OR(testdata[[#This Row],[LowerE]]&gt;P19,F19&lt;P19),testdata[[#This Row],[LowerE]],P19)</f>
        <v>212.63041961682634</v>
      </c>
      <c r="Q20" s="8">
        <f>IF(T19=O19,testdata[[#This Row],[Upper]],testdata[[#This Row],[Lower]])</f>
        <v>212.63041961682634</v>
      </c>
      <c r="R20" s="8" t="e">
        <f>IF(testdata[[#This Row],[SuperTrend]]=testdata[[#This Row],[Upper]],testdata[[#This Row],[Upper]],NA())</f>
        <v>#N/A</v>
      </c>
      <c r="S20" s="8">
        <f>IF(testdata[[#This Row],[SuperTrend]]=testdata[[#This Row],[Lower]],testdata[[#This Row],[Lower]],NA())</f>
        <v>212.63041961682634</v>
      </c>
      <c r="T20" s="8">
        <f>IF(testdata[[#This Row],[close]]&lt;=testdata[[#This Row],[STpot]],testdata[[#This Row],[Upper]],testdata[[#This Row],[Lower]])</f>
        <v>212.63041961682634</v>
      </c>
      <c r="V20" s="2">
        <v>42765</v>
      </c>
      <c r="W20" s="8"/>
      <c r="X20" s="8">
        <v>212.630419616826</v>
      </c>
      <c r="Y20" s="8">
        <v>212.630419616826</v>
      </c>
      <c r="Z20" t="str">
        <f t="shared" si="0"/>
        <v/>
      </c>
    </row>
    <row r="21" spans="1:26" x14ac:dyDescent="0.25">
      <c r="A21" s="5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5">
        <f>MAX(testdata[[#This Row],[H-L]:[|L-pC|]])</f>
        <v>1.210000000000008</v>
      </c>
      <c r="K21" s="12">
        <f>(K20*13+testdata[[#This Row],[TR]])/14</f>
        <v>1.3790364555190144</v>
      </c>
      <c r="L21" s="12">
        <f>(testdata[[#This Row],[high]]+testdata[[#This Row],[low]])/2</f>
        <v>214.42500000000001</v>
      </c>
      <c r="M21" s="15">
        <f>testdata[[#This Row],[MidPrice]]+Multiplier*testdata[[#This Row],[ATR]]</f>
        <v>218.56210936655705</v>
      </c>
      <c r="N21" s="15">
        <f>testdata[[#This Row],[MidPrice]]-Multiplier*testdata[[#This Row],[ATR]]</f>
        <v>210.28789063344297</v>
      </c>
      <c r="O21" s="15">
        <f>IF(OR(testdata[[#This Row],[UpperE]]&lt;O20,F20&gt;O20),testdata[[#This Row],[UpperE]],O20)</f>
        <v>217.56642857142856</v>
      </c>
      <c r="P21" s="15">
        <f>IF(OR(testdata[[#This Row],[LowerE]]&gt;P20,F20&lt;P20),testdata[[#This Row],[LowerE]],P20)</f>
        <v>212.63041961682634</v>
      </c>
      <c r="Q21" s="8">
        <f>IF(T20=O20,testdata[[#This Row],[Upper]],testdata[[#This Row],[Lower]])</f>
        <v>212.63041961682634</v>
      </c>
      <c r="R21" s="8" t="e">
        <f>IF(testdata[[#This Row],[SuperTrend]]=testdata[[#This Row],[Upper]],testdata[[#This Row],[Upper]],NA())</f>
        <v>#N/A</v>
      </c>
      <c r="S21" s="8">
        <f>IF(testdata[[#This Row],[SuperTrend]]=testdata[[#This Row],[Lower]],testdata[[#This Row],[Lower]],NA())</f>
        <v>212.63041961682634</v>
      </c>
      <c r="T21" s="8">
        <f>IF(testdata[[#This Row],[close]]&lt;=testdata[[#This Row],[STpot]],testdata[[#This Row],[Upper]],testdata[[#This Row],[Lower]])</f>
        <v>212.63041961682634</v>
      </c>
      <c r="V21" s="2">
        <v>42766</v>
      </c>
      <c r="W21" s="8"/>
      <c r="X21" s="8">
        <v>212.630419616826</v>
      </c>
      <c r="Y21" s="8">
        <v>212.630419616826</v>
      </c>
      <c r="Z21" t="str">
        <f t="shared" si="0"/>
        <v/>
      </c>
    </row>
    <row r="22" spans="1:26" x14ac:dyDescent="0.25">
      <c r="A22" s="5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5">
        <f>MAX(testdata[[#This Row],[H-L]:[|L-pC|]])</f>
        <v>1.5600000000000023</v>
      </c>
      <c r="K22" s="12">
        <f>(K21*13+testdata[[#This Row],[TR]])/14</f>
        <v>1.3919624229819421</v>
      </c>
      <c r="L22" s="12">
        <f>(testdata[[#This Row],[high]]+testdata[[#This Row],[low]])/2</f>
        <v>215.18</v>
      </c>
      <c r="M22" s="15">
        <f>testdata[[#This Row],[MidPrice]]+Multiplier*testdata[[#This Row],[ATR]]</f>
        <v>219.35588726894582</v>
      </c>
      <c r="N22" s="15">
        <f>testdata[[#This Row],[MidPrice]]-Multiplier*testdata[[#This Row],[ATR]]</f>
        <v>211.00411273105419</v>
      </c>
      <c r="O22" s="15">
        <f>IF(OR(testdata[[#This Row],[UpperE]]&lt;O21,F21&gt;O21),testdata[[#This Row],[UpperE]],O21)</f>
        <v>217.56642857142856</v>
      </c>
      <c r="P22" s="15">
        <f>IF(OR(testdata[[#This Row],[LowerE]]&gt;P21,F21&lt;P21),testdata[[#This Row],[LowerE]],P21)</f>
        <v>212.63041961682634</v>
      </c>
      <c r="Q22" s="8">
        <f>IF(T21=O21,testdata[[#This Row],[Upper]],testdata[[#This Row],[Lower]])</f>
        <v>212.63041961682634</v>
      </c>
      <c r="R22" s="8" t="e">
        <f>IF(testdata[[#This Row],[SuperTrend]]=testdata[[#This Row],[Upper]],testdata[[#This Row],[Upper]],NA())</f>
        <v>#N/A</v>
      </c>
      <c r="S22" s="8">
        <f>IF(testdata[[#This Row],[SuperTrend]]=testdata[[#This Row],[Lower]],testdata[[#This Row],[Lower]],NA())</f>
        <v>212.63041961682634</v>
      </c>
      <c r="T22" s="8">
        <f>IF(testdata[[#This Row],[close]]&lt;=testdata[[#This Row],[STpot]],testdata[[#This Row],[Upper]],testdata[[#This Row],[Lower]])</f>
        <v>212.63041961682634</v>
      </c>
      <c r="V22" s="2">
        <v>42767</v>
      </c>
      <c r="W22" s="8"/>
      <c r="X22" s="8">
        <v>212.630419616826</v>
      </c>
      <c r="Y22" s="8">
        <v>212.630419616826</v>
      </c>
      <c r="Z22" t="str">
        <f t="shared" si="0"/>
        <v/>
      </c>
    </row>
    <row r="23" spans="1:26" x14ac:dyDescent="0.25">
      <c r="A23" s="5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5">
        <f>MAX(testdata[[#This Row],[H-L]:[|L-pC|]])</f>
        <v>1.210000000000008</v>
      </c>
      <c r="K23" s="12">
        <f>(K22*13+testdata[[#This Row],[TR]])/14</f>
        <v>1.3789651070546611</v>
      </c>
      <c r="L23" s="12">
        <f>(testdata[[#This Row],[high]]+testdata[[#This Row],[low]])/2</f>
        <v>214.89499999999998</v>
      </c>
      <c r="M23" s="15">
        <f>testdata[[#This Row],[MidPrice]]+Multiplier*testdata[[#This Row],[ATR]]</f>
        <v>219.03189532116397</v>
      </c>
      <c r="N23" s="15">
        <f>testdata[[#This Row],[MidPrice]]-Multiplier*testdata[[#This Row],[ATR]]</f>
        <v>210.75810467883599</v>
      </c>
      <c r="O23" s="15">
        <f>IF(OR(testdata[[#This Row],[UpperE]]&lt;O22,F22&gt;O22),testdata[[#This Row],[UpperE]],O22)</f>
        <v>217.56642857142856</v>
      </c>
      <c r="P23" s="15">
        <f>IF(OR(testdata[[#This Row],[LowerE]]&gt;P22,F22&lt;P22),testdata[[#This Row],[LowerE]],P22)</f>
        <v>212.63041961682634</v>
      </c>
      <c r="Q23" s="8">
        <f>IF(T22=O22,testdata[[#This Row],[Upper]],testdata[[#This Row],[Lower]])</f>
        <v>212.63041961682634</v>
      </c>
      <c r="R23" s="8" t="e">
        <f>IF(testdata[[#This Row],[SuperTrend]]=testdata[[#This Row],[Upper]],testdata[[#This Row],[Upper]],NA())</f>
        <v>#N/A</v>
      </c>
      <c r="S23" s="8">
        <f>IF(testdata[[#This Row],[SuperTrend]]=testdata[[#This Row],[Lower]],testdata[[#This Row],[Lower]],NA())</f>
        <v>212.63041961682634</v>
      </c>
      <c r="T23" s="8">
        <f>IF(testdata[[#This Row],[close]]&lt;=testdata[[#This Row],[STpot]],testdata[[#This Row],[Upper]],testdata[[#This Row],[Lower]])</f>
        <v>212.63041961682634</v>
      </c>
      <c r="V23" s="2">
        <v>42768</v>
      </c>
      <c r="W23" s="8"/>
      <c r="X23" s="8">
        <v>212.630419616826</v>
      </c>
      <c r="Y23" s="8">
        <v>212.630419616826</v>
      </c>
      <c r="Z23" t="str">
        <f t="shared" si="0"/>
        <v/>
      </c>
    </row>
    <row r="24" spans="1:26" x14ac:dyDescent="0.25">
      <c r="A24" s="5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5">
        <f>MAX(testdata[[#This Row],[H-L]:[|L-pC|]])</f>
        <v>1.6800000000000068</v>
      </c>
      <c r="K24" s="12">
        <f>(K23*13+testdata[[#This Row],[TR]])/14</f>
        <v>1.4004675994079001</v>
      </c>
      <c r="L24" s="12">
        <f>(testdata[[#This Row],[high]]+testdata[[#This Row],[low]])/2</f>
        <v>216.35500000000002</v>
      </c>
      <c r="M24" s="15">
        <f>testdata[[#This Row],[MidPrice]]+Multiplier*testdata[[#This Row],[ATR]]</f>
        <v>220.55640279822373</v>
      </c>
      <c r="N24" s="15">
        <f>testdata[[#This Row],[MidPrice]]-Multiplier*testdata[[#This Row],[ATR]]</f>
        <v>212.15359720177631</v>
      </c>
      <c r="O24" s="15">
        <f>IF(OR(testdata[[#This Row],[UpperE]]&lt;O23,F23&gt;O23),testdata[[#This Row],[UpperE]],O23)</f>
        <v>217.56642857142856</v>
      </c>
      <c r="P24" s="15">
        <f>IF(OR(testdata[[#This Row],[LowerE]]&gt;P23,F23&lt;P23),testdata[[#This Row],[LowerE]],P23)</f>
        <v>212.63041961682634</v>
      </c>
      <c r="Q24" s="8">
        <f>IF(T23=O23,testdata[[#This Row],[Upper]],testdata[[#This Row],[Lower]])</f>
        <v>212.63041961682634</v>
      </c>
      <c r="R24" s="8" t="e">
        <f>IF(testdata[[#This Row],[SuperTrend]]=testdata[[#This Row],[Upper]],testdata[[#This Row],[Upper]],NA())</f>
        <v>#N/A</v>
      </c>
      <c r="S24" s="8">
        <f>IF(testdata[[#This Row],[SuperTrend]]=testdata[[#This Row],[Lower]],testdata[[#This Row],[Lower]],NA())</f>
        <v>212.63041961682634</v>
      </c>
      <c r="T24" s="8">
        <f>IF(testdata[[#This Row],[close]]&lt;=testdata[[#This Row],[STpot]],testdata[[#This Row],[Upper]],testdata[[#This Row],[Lower]])</f>
        <v>212.63041961682634</v>
      </c>
      <c r="V24" s="2">
        <v>42769</v>
      </c>
      <c r="W24" s="8"/>
      <c r="X24" s="8">
        <v>212.630419616826</v>
      </c>
      <c r="Y24" s="8">
        <v>212.630419616826</v>
      </c>
      <c r="Z24" t="str">
        <f t="shared" si="0"/>
        <v/>
      </c>
    </row>
    <row r="25" spans="1:26" x14ac:dyDescent="0.25">
      <c r="A25" s="5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5">
        <f>MAX(testdata[[#This Row],[H-L]:[|L-pC|]])</f>
        <v>0.75</v>
      </c>
      <c r="K25" s="12">
        <f>(K24*13+testdata[[#This Row],[TR]])/14</f>
        <v>1.3540056280216215</v>
      </c>
      <c r="L25" s="12">
        <f>(testdata[[#This Row],[high]]+testdata[[#This Row],[low]])/2</f>
        <v>216.29</v>
      </c>
      <c r="M25" s="15">
        <f>testdata[[#This Row],[MidPrice]]+Multiplier*testdata[[#This Row],[ATR]]</f>
        <v>220.35201688406485</v>
      </c>
      <c r="N25" s="15">
        <f>testdata[[#This Row],[MidPrice]]-Multiplier*testdata[[#This Row],[ATR]]</f>
        <v>212.22798311593513</v>
      </c>
      <c r="O25" s="15">
        <f>IF(OR(testdata[[#This Row],[UpperE]]&lt;O24,F24&gt;O24),testdata[[#This Row],[UpperE]],O24)</f>
        <v>217.56642857142856</v>
      </c>
      <c r="P25" s="15">
        <f>IF(OR(testdata[[#This Row],[LowerE]]&gt;P24,F24&lt;P24),testdata[[#This Row],[LowerE]],P24)</f>
        <v>212.63041961682634</v>
      </c>
      <c r="Q25" s="8">
        <f>IF(T24=O24,testdata[[#This Row],[Upper]],testdata[[#This Row],[Lower]])</f>
        <v>212.63041961682634</v>
      </c>
      <c r="R25" s="8" t="e">
        <f>IF(testdata[[#This Row],[SuperTrend]]=testdata[[#This Row],[Upper]],testdata[[#This Row],[Upper]],NA())</f>
        <v>#N/A</v>
      </c>
      <c r="S25" s="8">
        <f>IF(testdata[[#This Row],[SuperTrend]]=testdata[[#This Row],[Lower]],testdata[[#This Row],[Lower]],NA())</f>
        <v>212.63041961682634</v>
      </c>
      <c r="T25" s="8">
        <f>IF(testdata[[#This Row],[close]]&lt;=testdata[[#This Row],[STpot]],testdata[[#This Row],[Upper]],testdata[[#This Row],[Lower]])</f>
        <v>212.63041961682634</v>
      </c>
      <c r="V25" s="2">
        <v>42772</v>
      </c>
      <c r="W25" s="8"/>
      <c r="X25" s="8">
        <v>212.630419616826</v>
      </c>
      <c r="Y25" s="8">
        <v>212.630419616826</v>
      </c>
      <c r="Z25" t="str">
        <f t="shared" si="0"/>
        <v/>
      </c>
    </row>
    <row r="26" spans="1:26" x14ac:dyDescent="0.25">
      <c r="A26" s="5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5">
        <f>MAX(testdata[[#This Row],[H-L]:[|L-pC|]])</f>
        <v>0.87999999999999545</v>
      </c>
      <c r="K26" s="12">
        <f>(K25*13+testdata[[#This Row],[TR]])/14</f>
        <v>1.320148083162934</v>
      </c>
      <c r="L26" s="12">
        <f>(testdata[[#This Row],[high]]+testdata[[#This Row],[low]])/2</f>
        <v>216.53</v>
      </c>
      <c r="M26" s="15">
        <f>testdata[[#This Row],[MidPrice]]+Multiplier*testdata[[#This Row],[ATR]]</f>
        <v>220.4904442494888</v>
      </c>
      <c r="N26" s="15">
        <f>testdata[[#This Row],[MidPrice]]-Multiplier*testdata[[#This Row],[ATR]]</f>
        <v>212.5695557505112</v>
      </c>
      <c r="O26" s="15">
        <f>IF(OR(testdata[[#This Row],[UpperE]]&lt;O25,F25&gt;O25),testdata[[#This Row],[UpperE]],O25)</f>
        <v>217.56642857142856</v>
      </c>
      <c r="P26" s="15">
        <f>IF(OR(testdata[[#This Row],[LowerE]]&gt;P25,F25&lt;P25),testdata[[#This Row],[LowerE]],P25)</f>
        <v>212.63041961682634</v>
      </c>
      <c r="Q26" s="8">
        <f>IF(T25=O25,testdata[[#This Row],[Upper]],testdata[[#This Row],[Lower]])</f>
        <v>212.63041961682634</v>
      </c>
      <c r="R26" s="8" t="e">
        <f>IF(testdata[[#This Row],[SuperTrend]]=testdata[[#This Row],[Upper]],testdata[[#This Row],[Upper]],NA())</f>
        <v>#N/A</v>
      </c>
      <c r="S26" s="8">
        <f>IF(testdata[[#This Row],[SuperTrend]]=testdata[[#This Row],[Lower]],testdata[[#This Row],[Lower]],NA())</f>
        <v>212.63041961682634</v>
      </c>
      <c r="T26" s="8">
        <f>IF(testdata[[#This Row],[close]]&lt;=testdata[[#This Row],[STpot]],testdata[[#This Row],[Upper]],testdata[[#This Row],[Lower]])</f>
        <v>212.63041961682634</v>
      </c>
      <c r="V26" s="2">
        <v>42773</v>
      </c>
      <c r="W26" s="8"/>
      <c r="X26" s="8">
        <v>212.630419616826</v>
      </c>
      <c r="Y26" s="8">
        <v>212.630419616826</v>
      </c>
      <c r="Z26" t="str">
        <f t="shared" si="0"/>
        <v/>
      </c>
    </row>
    <row r="27" spans="1:26" x14ac:dyDescent="0.25">
      <c r="A27" s="5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5">
        <f>MAX(testdata[[#This Row],[H-L]:[|L-pC|]])</f>
        <v>1.0200000000000102</v>
      </c>
      <c r="K27" s="12">
        <f>(K26*13+testdata[[#This Row],[TR]])/14</f>
        <v>1.2987089343655822</v>
      </c>
      <c r="L27" s="12">
        <f>(testdata[[#This Row],[high]]+testdata[[#This Row],[low]])/2</f>
        <v>216.20999999999998</v>
      </c>
      <c r="M27" s="15">
        <f>testdata[[#This Row],[MidPrice]]+Multiplier*testdata[[#This Row],[ATR]]</f>
        <v>220.10612680309671</v>
      </c>
      <c r="N27" s="15">
        <f>testdata[[#This Row],[MidPrice]]-Multiplier*testdata[[#This Row],[ATR]]</f>
        <v>212.31387319690324</v>
      </c>
      <c r="O27" s="15">
        <f>IF(OR(testdata[[#This Row],[UpperE]]&lt;O26,F26&gt;O26),testdata[[#This Row],[UpperE]],O26)</f>
        <v>217.56642857142856</v>
      </c>
      <c r="P27" s="15">
        <f>IF(OR(testdata[[#This Row],[LowerE]]&gt;P26,F26&lt;P26),testdata[[#This Row],[LowerE]],P26)</f>
        <v>212.63041961682634</v>
      </c>
      <c r="Q27" s="8">
        <f>IF(T26=O26,testdata[[#This Row],[Upper]],testdata[[#This Row],[Lower]])</f>
        <v>212.63041961682634</v>
      </c>
      <c r="R27" s="8" t="e">
        <f>IF(testdata[[#This Row],[SuperTrend]]=testdata[[#This Row],[Upper]],testdata[[#This Row],[Upper]],NA())</f>
        <v>#N/A</v>
      </c>
      <c r="S27" s="8">
        <f>IF(testdata[[#This Row],[SuperTrend]]=testdata[[#This Row],[Lower]],testdata[[#This Row],[Lower]],NA())</f>
        <v>212.63041961682634</v>
      </c>
      <c r="T27" s="8">
        <f>IF(testdata[[#This Row],[close]]&lt;=testdata[[#This Row],[STpot]],testdata[[#This Row],[Upper]],testdata[[#This Row],[Lower]])</f>
        <v>212.63041961682634</v>
      </c>
      <c r="V27" s="2">
        <v>42774</v>
      </c>
      <c r="W27" s="8"/>
      <c r="X27" s="8">
        <v>212.630419616826</v>
      </c>
      <c r="Y27" s="8">
        <v>212.630419616826</v>
      </c>
      <c r="Z27" t="str">
        <f t="shared" si="0"/>
        <v/>
      </c>
    </row>
    <row r="28" spans="1:26" x14ac:dyDescent="0.25">
      <c r="A28" s="5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5">
        <f>MAX(testdata[[#This Row],[H-L]:[|L-pC|]])</f>
        <v>1.6099999999999852</v>
      </c>
      <c r="K28" s="12">
        <f>(K27*13+testdata[[#This Row],[TR]])/14</f>
        <v>1.3209440104823253</v>
      </c>
      <c r="L28" s="12">
        <f>(testdata[[#This Row],[high]]+testdata[[#This Row],[low]])/2</f>
        <v>217.51499999999999</v>
      </c>
      <c r="M28" s="15">
        <f>testdata[[#This Row],[MidPrice]]+Multiplier*testdata[[#This Row],[ATR]]</f>
        <v>221.47783203144695</v>
      </c>
      <c r="N28" s="15">
        <f>testdata[[#This Row],[MidPrice]]-Multiplier*testdata[[#This Row],[ATR]]</f>
        <v>213.55216796855302</v>
      </c>
      <c r="O28" s="15">
        <f>IF(OR(testdata[[#This Row],[UpperE]]&lt;O27,F27&gt;O27),testdata[[#This Row],[UpperE]],O27)</f>
        <v>217.56642857142856</v>
      </c>
      <c r="P28" s="15">
        <f>IF(OR(testdata[[#This Row],[LowerE]]&gt;P27,F27&lt;P27),testdata[[#This Row],[LowerE]],P27)</f>
        <v>213.55216796855302</v>
      </c>
      <c r="Q28" s="8">
        <f>IF(T27=O27,testdata[[#This Row],[Upper]],testdata[[#This Row],[Lower]])</f>
        <v>213.55216796855302</v>
      </c>
      <c r="R28" s="8" t="e">
        <f>IF(testdata[[#This Row],[SuperTrend]]=testdata[[#This Row],[Upper]],testdata[[#This Row],[Upper]],NA())</f>
        <v>#N/A</v>
      </c>
      <c r="S28" s="8">
        <f>IF(testdata[[#This Row],[SuperTrend]]=testdata[[#This Row],[Lower]],testdata[[#This Row],[Lower]],NA())</f>
        <v>213.55216796855302</v>
      </c>
      <c r="T28" s="8">
        <f>IF(testdata[[#This Row],[close]]&lt;=testdata[[#This Row],[STpot]],testdata[[#This Row],[Upper]],testdata[[#This Row],[Lower]])</f>
        <v>213.55216796855302</v>
      </c>
      <c r="V28" s="2">
        <v>42775</v>
      </c>
      <c r="W28" s="8"/>
      <c r="X28" s="8">
        <v>213.55216796855299</v>
      </c>
      <c r="Y28" s="8">
        <v>213.55216796855299</v>
      </c>
      <c r="Z28" t="str">
        <f t="shared" si="0"/>
        <v/>
      </c>
    </row>
    <row r="29" spans="1:26" x14ac:dyDescent="0.25">
      <c r="A29" s="5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5">
        <f>MAX(testdata[[#This Row],[H-L]:[|L-pC|]])</f>
        <v>1.1099999999999852</v>
      </c>
      <c r="K29" s="12">
        <f>(K28*13+testdata[[#This Row],[TR]])/14</f>
        <v>1.3058765811621582</v>
      </c>
      <c r="L29" s="12">
        <f>(testdata[[#This Row],[high]]+testdata[[#This Row],[low]])/2</f>
        <v>218.42500000000001</v>
      </c>
      <c r="M29" s="15">
        <f>testdata[[#This Row],[MidPrice]]+Multiplier*testdata[[#This Row],[ATR]]</f>
        <v>222.3426297434865</v>
      </c>
      <c r="N29" s="15">
        <f>testdata[[#This Row],[MidPrice]]-Multiplier*testdata[[#This Row],[ATR]]</f>
        <v>214.50737025651352</v>
      </c>
      <c r="O29" s="15">
        <f>IF(OR(testdata[[#This Row],[UpperE]]&lt;O28,F28&gt;O28),testdata[[#This Row],[UpperE]],O28)</f>
        <v>222.3426297434865</v>
      </c>
      <c r="P29" s="15">
        <f>IF(OR(testdata[[#This Row],[LowerE]]&gt;P28,F28&lt;P28),testdata[[#This Row],[LowerE]],P28)</f>
        <v>214.50737025651352</v>
      </c>
      <c r="Q29" s="8">
        <f>IF(T28=O28,testdata[[#This Row],[Upper]],testdata[[#This Row],[Lower]])</f>
        <v>214.50737025651352</v>
      </c>
      <c r="R29" s="8" t="e">
        <f>IF(testdata[[#This Row],[SuperTrend]]=testdata[[#This Row],[Upper]],testdata[[#This Row],[Upper]],NA())</f>
        <v>#N/A</v>
      </c>
      <c r="S29" s="8">
        <f>IF(testdata[[#This Row],[SuperTrend]]=testdata[[#This Row],[Lower]],testdata[[#This Row],[Lower]],NA())</f>
        <v>214.50737025651352</v>
      </c>
      <c r="T29" s="8">
        <f>IF(testdata[[#This Row],[close]]&lt;=testdata[[#This Row],[STpot]],testdata[[#This Row],[Upper]],testdata[[#This Row],[Lower]])</f>
        <v>214.50737025651352</v>
      </c>
      <c r="V29" s="2">
        <v>42776</v>
      </c>
      <c r="W29" s="8"/>
      <c r="X29" s="8">
        <v>214.50737025651301</v>
      </c>
      <c r="Y29" s="8">
        <v>214.50737025651301</v>
      </c>
      <c r="Z29" t="str">
        <f t="shared" si="0"/>
        <v/>
      </c>
    </row>
    <row r="30" spans="1:26" x14ac:dyDescent="0.25">
      <c r="A30" s="5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5">
        <f>MAX(testdata[[#This Row],[H-L]:[|L-pC|]])</f>
        <v>1.4699999999999989</v>
      </c>
      <c r="K30" s="12">
        <f>(K29*13+testdata[[#This Row],[TR]])/14</f>
        <v>1.3175996825077181</v>
      </c>
      <c r="L30" s="12">
        <f>(testdata[[#This Row],[high]]+testdata[[#This Row],[low]])/2</f>
        <v>219.70999999999998</v>
      </c>
      <c r="M30" s="15">
        <f>testdata[[#This Row],[MidPrice]]+Multiplier*testdata[[#This Row],[ATR]]</f>
        <v>223.66279904752312</v>
      </c>
      <c r="N30" s="15">
        <f>testdata[[#This Row],[MidPrice]]-Multiplier*testdata[[#This Row],[ATR]]</f>
        <v>215.75720095247684</v>
      </c>
      <c r="O30" s="15">
        <f>IF(OR(testdata[[#This Row],[UpperE]]&lt;O29,F29&gt;O29),testdata[[#This Row],[UpperE]],O29)</f>
        <v>222.3426297434865</v>
      </c>
      <c r="P30" s="15">
        <f>IF(OR(testdata[[#This Row],[LowerE]]&gt;P29,F29&lt;P29),testdata[[#This Row],[LowerE]],P29)</f>
        <v>215.75720095247684</v>
      </c>
      <c r="Q30" s="8">
        <f>IF(T29=O29,testdata[[#This Row],[Upper]],testdata[[#This Row],[Lower]])</f>
        <v>215.75720095247684</v>
      </c>
      <c r="R30" s="8" t="e">
        <f>IF(testdata[[#This Row],[SuperTrend]]=testdata[[#This Row],[Upper]],testdata[[#This Row],[Upper]],NA())</f>
        <v>#N/A</v>
      </c>
      <c r="S30" s="8">
        <f>IF(testdata[[#This Row],[SuperTrend]]=testdata[[#This Row],[Lower]],testdata[[#This Row],[Lower]],NA())</f>
        <v>215.75720095247684</v>
      </c>
      <c r="T30" s="8">
        <f>IF(testdata[[#This Row],[close]]&lt;=testdata[[#This Row],[STpot]],testdata[[#This Row],[Upper]],testdata[[#This Row],[Lower]])</f>
        <v>215.75720095247684</v>
      </c>
      <c r="V30" s="2">
        <v>42779</v>
      </c>
      <c r="W30" s="8"/>
      <c r="X30" s="8">
        <v>215.75720095247601</v>
      </c>
      <c r="Y30" s="8">
        <v>215.75720095247601</v>
      </c>
      <c r="Z30" t="str">
        <f t="shared" si="0"/>
        <v/>
      </c>
    </row>
    <row r="31" spans="1:26" x14ac:dyDescent="0.25">
      <c r="A31" s="5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5">
        <f>MAX(testdata[[#This Row],[H-L]:[|L-pC|]])</f>
        <v>1.4699999999999989</v>
      </c>
      <c r="K31" s="12">
        <f>(K30*13+testdata[[#This Row],[TR]])/14</f>
        <v>1.3284854194714524</v>
      </c>
      <c r="L31" s="12">
        <f>(testdata[[#This Row],[high]]+testdata[[#This Row],[low]])/2</f>
        <v>220.065</v>
      </c>
      <c r="M31" s="15">
        <f>testdata[[#This Row],[MidPrice]]+Multiplier*testdata[[#This Row],[ATR]]</f>
        <v>224.05045625841436</v>
      </c>
      <c r="N31" s="15">
        <f>testdata[[#This Row],[MidPrice]]-Multiplier*testdata[[#This Row],[ATR]]</f>
        <v>216.07954374158564</v>
      </c>
      <c r="O31" s="15">
        <f>IF(OR(testdata[[#This Row],[UpperE]]&lt;O30,F30&gt;O30),testdata[[#This Row],[UpperE]],O30)</f>
        <v>222.3426297434865</v>
      </c>
      <c r="P31" s="15">
        <f>IF(OR(testdata[[#This Row],[LowerE]]&gt;P30,F30&lt;P30),testdata[[#This Row],[LowerE]],P30)</f>
        <v>216.07954374158564</v>
      </c>
      <c r="Q31" s="8">
        <f>IF(T30=O30,testdata[[#This Row],[Upper]],testdata[[#This Row],[Lower]])</f>
        <v>216.07954374158564</v>
      </c>
      <c r="R31" s="8" t="e">
        <f>IF(testdata[[#This Row],[SuperTrend]]=testdata[[#This Row],[Upper]],testdata[[#This Row],[Upper]],NA())</f>
        <v>#N/A</v>
      </c>
      <c r="S31" s="8">
        <f>IF(testdata[[#This Row],[SuperTrend]]=testdata[[#This Row],[Lower]],testdata[[#This Row],[Lower]],NA())</f>
        <v>216.07954374158564</v>
      </c>
      <c r="T31" s="8">
        <f>IF(testdata[[#This Row],[close]]&lt;=testdata[[#This Row],[STpot]],testdata[[#This Row],[Upper]],testdata[[#This Row],[Lower]])</f>
        <v>216.07954374158564</v>
      </c>
      <c r="V31" s="2">
        <v>42780</v>
      </c>
      <c r="W31" s="8"/>
      <c r="X31" s="8">
        <v>216.07954374158501</v>
      </c>
      <c r="Y31" s="8">
        <v>216.07954374158501</v>
      </c>
      <c r="Z31" t="str">
        <f t="shared" si="0"/>
        <v/>
      </c>
    </row>
    <row r="32" spans="1:26" x14ac:dyDescent="0.25">
      <c r="A32" s="5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5">
        <f>MAX(testdata[[#This Row],[H-L]:[|L-pC|]])</f>
        <v>1.6500000000000057</v>
      </c>
      <c r="K32" s="12">
        <f>(K31*13+testdata[[#This Row],[TR]])/14</f>
        <v>1.3514507466520633</v>
      </c>
      <c r="L32" s="12">
        <f>(testdata[[#This Row],[high]]+testdata[[#This Row],[low]])/2</f>
        <v>221.32499999999999</v>
      </c>
      <c r="M32" s="15">
        <f>testdata[[#This Row],[MidPrice]]+Multiplier*testdata[[#This Row],[ATR]]</f>
        <v>225.37935223995618</v>
      </c>
      <c r="N32" s="15">
        <f>testdata[[#This Row],[MidPrice]]-Multiplier*testdata[[#This Row],[ATR]]</f>
        <v>217.2706477600438</v>
      </c>
      <c r="O32" s="15">
        <f>IF(OR(testdata[[#This Row],[UpperE]]&lt;O31,F31&gt;O31),testdata[[#This Row],[UpperE]],O31)</f>
        <v>222.3426297434865</v>
      </c>
      <c r="P32" s="15">
        <f>IF(OR(testdata[[#This Row],[LowerE]]&gt;P31,F31&lt;P31),testdata[[#This Row],[LowerE]],P31)</f>
        <v>217.2706477600438</v>
      </c>
      <c r="Q32" s="8">
        <f>IF(T31=O31,testdata[[#This Row],[Upper]],testdata[[#This Row],[Lower]])</f>
        <v>217.2706477600438</v>
      </c>
      <c r="R32" s="8" t="e">
        <f>IF(testdata[[#This Row],[SuperTrend]]=testdata[[#This Row],[Upper]],testdata[[#This Row],[Upper]],NA())</f>
        <v>#N/A</v>
      </c>
      <c r="S32" s="8">
        <f>IF(testdata[[#This Row],[SuperTrend]]=testdata[[#This Row],[Lower]],testdata[[#This Row],[Lower]],NA())</f>
        <v>217.2706477600438</v>
      </c>
      <c r="T32" s="8">
        <f>IF(testdata[[#This Row],[close]]&lt;=testdata[[#This Row],[STpot]],testdata[[#This Row],[Upper]],testdata[[#This Row],[Lower]])</f>
        <v>217.2706477600438</v>
      </c>
      <c r="V32" s="2">
        <v>42781</v>
      </c>
      <c r="W32" s="8"/>
      <c r="X32" s="8">
        <v>217.270647760043</v>
      </c>
      <c r="Y32" s="8">
        <v>217.270647760043</v>
      </c>
      <c r="Z32" t="str">
        <f t="shared" si="0"/>
        <v/>
      </c>
    </row>
    <row r="33" spans="1:26" x14ac:dyDescent="0.25">
      <c r="A33" s="5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5">
        <f>MAX(testdata[[#This Row],[H-L]:[|L-pC|]])</f>
        <v>1.2299999999999898</v>
      </c>
      <c r="K33" s="12">
        <f>(K32*13+testdata[[#This Row],[TR]])/14</f>
        <v>1.3427756933197723</v>
      </c>
      <c r="L33" s="12">
        <f>(testdata[[#This Row],[high]]+testdata[[#This Row],[low]])/2</f>
        <v>221.54500000000002</v>
      </c>
      <c r="M33" s="15">
        <f>testdata[[#This Row],[MidPrice]]+Multiplier*testdata[[#This Row],[ATR]]</f>
        <v>225.57332707995934</v>
      </c>
      <c r="N33" s="15">
        <f>testdata[[#This Row],[MidPrice]]-Multiplier*testdata[[#This Row],[ATR]]</f>
        <v>217.51667292004069</v>
      </c>
      <c r="O33" s="15">
        <f>IF(OR(testdata[[#This Row],[UpperE]]&lt;O32,F32&gt;O32),testdata[[#This Row],[UpperE]],O32)</f>
        <v>222.3426297434865</v>
      </c>
      <c r="P33" s="15">
        <f>IF(OR(testdata[[#This Row],[LowerE]]&gt;P32,F32&lt;P32),testdata[[#This Row],[LowerE]],P32)</f>
        <v>217.51667292004069</v>
      </c>
      <c r="Q33" s="8">
        <f>IF(T32=O32,testdata[[#This Row],[Upper]],testdata[[#This Row],[Lower]])</f>
        <v>217.51667292004069</v>
      </c>
      <c r="R33" s="8" t="e">
        <f>IF(testdata[[#This Row],[SuperTrend]]=testdata[[#This Row],[Upper]],testdata[[#This Row],[Upper]],NA())</f>
        <v>#N/A</v>
      </c>
      <c r="S33" s="8">
        <f>IF(testdata[[#This Row],[SuperTrend]]=testdata[[#This Row],[Lower]],testdata[[#This Row],[Lower]],NA())</f>
        <v>217.51667292004069</v>
      </c>
      <c r="T33" s="8">
        <f>IF(testdata[[#This Row],[close]]&lt;=testdata[[#This Row],[STpot]],testdata[[#This Row],[Upper]],testdata[[#This Row],[Lower]])</f>
        <v>217.51667292004069</v>
      </c>
      <c r="V33" s="2">
        <v>42782</v>
      </c>
      <c r="W33" s="8"/>
      <c r="X33" s="8">
        <v>217.51667292004001</v>
      </c>
      <c r="Y33" s="8">
        <v>217.51667292004001</v>
      </c>
      <c r="Z33" t="str">
        <f t="shared" si="0"/>
        <v/>
      </c>
    </row>
    <row r="34" spans="1:26" x14ac:dyDescent="0.25">
      <c r="A34" s="5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5">
        <f>MAX(testdata[[#This Row],[H-L]:[|L-pC|]])</f>
        <v>1.0900000000000034</v>
      </c>
      <c r="K34" s="12">
        <f>(K33*13+testdata[[#This Row],[TR]])/14</f>
        <v>1.3247202866540744</v>
      </c>
      <c r="L34" s="12">
        <f>(testdata[[#This Row],[high]]+testdata[[#This Row],[low]])/2</f>
        <v>221.55500000000001</v>
      </c>
      <c r="M34" s="15">
        <f>testdata[[#This Row],[MidPrice]]+Multiplier*testdata[[#This Row],[ATR]]</f>
        <v>225.52916085996222</v>
      </c>
      <c r="N34" s="15">
        <f>testdata[[#This Row],[MidPrice]]-Multiplier*testdata[[#This Row],[ATR]]</f>
        <v>217.5808391400378</v>
      </c>
      <c r="O34" s="15">
        <f>IF(OR(testdata[[#This Row],[UpperE]]&lt;O33,F33&gt;O33),testdata[[#This Row],[UpperE]],O33)</f>
        <v>222.3426297434865</v>
      </c>
      <c r="P34" s="15">
        <f>IF(OR(testdata[[#This Row],[LowerE]]&gt;P33,F33&lt;P33),testdata[[#This Row],[LowerE]],P33)</f>
        <v>217.5808391400378</v>
      </c>
      <c r="Q34" s="8">
        <f>IF(T33=O33,testdata[[#This Row],[Upper]],testdata[[#This Row],[Lower]])</f>
        <v>217.5808391400378</v>
      </c>
      <c r="R34" s="8" t="e">
        <f>IF(testdata[[#This Row],[SuperTrend]]=testdata[[#This Row],[Upper]],testdata[[#This Row],[Upper]],NA())</f>
        <v>#N/A</v>
      </c>
      <c r="S34" s="8">
        <f>IF(testdata[[#This Row],[SuperTrend]]=testdata[[#This Row],[Lower]],testdata[[#This Row],[Lower]],NA())</f>
        <v>217.5808391400378</v>
      </c>
      <c r="T34" s="8">
        <f>IF(testdata[[#This Row],[close]]&lt;=testdata[[#This Row],[STpot]],testdata[[#This Row],[Upper]],testdata[[#This Row],[Lower]])</f>
        <v>217.5808391400378</v>
      </c>
      <c r="V34" s="2">
        <v>42783</v>
      </c>
      <c r="W34" s="8"/>
      <c r="X34" s="8">
        <v>217.580839140037</v>
      </c>
      <c r="Y34" s="8">
        <v>217.580839140037</v>
      </c>
      <c r="Z34" t="str">
        <f t="shared" si="0"/>
        <v/>
      </c>
    </row>
    <row r="35" spans="1:26" x14ac:dyDescent="0.25">
      <c r="A35" s="5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5">
        <f>MAX(testdata[[#This Row],[H-L]:[|L-pC|]])</f>
        <v>1.5200000000000102</v>
      </c>
      <c r="K35" s="12">
        <f>(K34*13+testdata[[#This Row],[TR]])/14</f>
        <v>1.3386688376073557</v>
      </c>
      <c r="L35" s="12">
        <f>(testdata[[#This Row],[high]]+testdata[[#This Row],[low]])/2</f>
        <v>223.06</v>
      </c>
      <c r="M35" s="15">
        <f>testdata[[#This Row],[MidPrice]]+Multiplier*testdata[[#This Row],[ATR]]</f>
        <v>227.07600651282206</v>
      </c>
      <c r="N35" s="15">
        <f>testdata[[#This Row],[MidPrice]]-Multiplier*testdata[[#This Row],[ATR]]</f>
        <v>219.04399348717794</v>
      </c>
      <c r="O35" s="15">
        <f>IF(OR(testdata[[#This Row],[UpperE]]&lt;O34,F34&gt;O34),testdata[[#This Row],[UpperE]],O34)</f>
        <v>222.3426297434865</v>
      </c>
      <c r="P35" s="15">
        <f>IF(OR(testdata[[#This Row],[LowerE]]&gt;P34,F34&lt;P34),testdata[[#This Row],[LowerE]],P34)</f>
        <v>219.04399348717794</v>
      </c>
      <c r="Q35" s="8">
        <f>IF(T34=O34,testdata[[#This Row],[Upper]],testdata[[#This Row],[Lower]])</f>
        <v>219.04399348717794</v>
      </c>
      <c r="R35" s="8" t="e">
        <f>IF(testdata[[#This Row],[SuperTrend]]=testdata[[#This Row],[Upper]],testdata[[#This Row],[Upper]],NA())</f>
        <v>#N/A</v>
      </c>
      <c r="S35" s="8">
        <f>IF(testdata[[#This Row],[SuperTrend]]=testdata[[#This Row],[Lower]],testdata[[#This Row],[Lower]],NA())</f>
        <v>219.04399348717794</v>
      </c>
      <c r="T35" s="8">
        <f>IF(testdata[[#This Row],[close]]&lt;=testdata[[#This Row],[STpot]],testdata[[#This Row],[Upper]],testdata[[#This Row],[Lower]])</f>
        <v>219.04399348717794</v>
      </c>
      <c r="V35" s="2">
        <v>42787</v>
      </c>
      <c r="W35" s="8"/>
      <c r="X35" s="8">
        <v>219.043993487177</v>
      </c>
      <c r="Y35" s="8">
        <v>219.043993487177</v>
      </c>
      <c r="Z35" t="str">
        <f t="shared" si="0"/>
        <v/>
      </c>
    </row>
    <row r="36" spans="1:26" x14ac:dyDescent="0.25">
      <c r="A36" s="5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5">
        <f>MAX(testdata[[#This Row],[H-L]:[|L-pC|]])</f>
        <v>0.66999999999998749</v>
      </c>
      <c r="K36" s="12">
        <f>(K35*13+testdata[[#This Row],[TR]])/14</f>
        <v>1.2909067777782579</v>
      </c>
      <c r="L36" s="12">
        <f>(testdata[[#This Row],[high]]+testdata[[#This Row],[low]])/2</f>
        <v>223.13499999999999</v>
      </c>
      <c r="M36" s="15">
        <f>testdata[[#This Row],[MidPrice]]+Multiplier*testdata[[#This Row],[ATR]]</f>
        <v>227.00772033333476</v>
      </c>
      <c r="N36" s="15">
        <f>testdata[[#This Row],[MidPrice]]-Multiplier*testdata[[#This Row],[ATR]]</f>
        <v>219.26227966666522</v>
      </c>
      <c r="O36" s="15">
        <f>IF(OR(testdata[[#This Row],[UpperE]]&lt;O35,F35&gt;O35),testdata[[#This Row],[UpperE]],O35)</f>
        <v>227.00772033333476</v>
      </c>
      <c r="P36" s="15">
        <f>IF(OR(testdata[[#This Row],[LowerE]]&gt;P35,F35&lt;P35),testdata[[#This Row],[LowerE]],P35)</f>
        <v>219.26227966666522</v>
      </c>
      <c r="Q36" s="8">
        <f>IF(T35=O35,testdata[[#This Row],[Upper]],testdata[[#This Row],[Lower]])</f>
        <v>219.26227966666522</v>
      </c>
      <c r="R36" s="8" t="e">
        <f>IF(testdata[[#This Row],[SuperTrend]]=testdata[[#This Row],[Upper]],testdata[[#This Row],[Upper]],NA())</f>
        <v>#N/A</v>
      </c>
      <c r="S36" s="8">
        <f>IF(testdata[[#This Row],[SuperTrend]]=testdata[[#This Row],[Lower]],testdata[[#This Row],[Lower]],NA())</f>
        <v>219.26227966666522</v>
      </c>
      <c r="T36" s="8">
        <f>IF(testdata[[#This Row],[close]]&lt;=testdata[[#This Row],[STpot]],testdata[[#This Row],[Upper]],testdata[[#This Row],[Lower]])</f>
        <v>219.26227966666522</v>
      </c>
      <c r="V36" s="2">
        <v>42788</v>
      </c>
      <c r="W36" s="8"/>
      <c r="X36" s="8">
        <v>219.26227966666499</v>
      </c>
      <c r="Y36" s="8">
        <v>219.26227966666499</v>
      </c>
      <c r="Z36" t="str">
        <f t="shared" si="0"/>
        <v/>
      </c>
    </row>
    <row r="37" spans="1:26" x14ac:dyDescent="0.25">
      <c r="A37" s="5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5">
        <f>MAX(testdata[[#This Row],[H-L]:[|L-pC|]])</f>
        <v>1.2599999999999909</v>
      </c>
      <c r="K37" s="12">
        <f>(K36*13+testdata[[#This Row],[TR]])/14</f>
        <v>1.2886991507940961</v>
      </c>
      <c r="L37" s="12">
        <f>(testdata[[#This Row],[high]]+testdata[[#This Row],[low]])/2</f>
        <v>223.18</v>
      </c>
      <c r="M37" s="15">
        <f>testdata[[#This Row],[MidPrice]]+Multiplier*testdata[[#This Row],[ATR]]</f>
        <v>227.0460974523823</v>
      </c>
      <c r="N37" s="15">
        <f>testdata[[#This Row],[MidPrice]]-Multiplier*testdata[[#This Row],[ATR]]</f>
        <v>219.31390254761772</v>
      </c>
      <c r="O37" s="15">
        <f>IF(OR(testdata[[#This Row],[UpperE]]&lt;O36,F36&gt;O36),testdata[[#This Row],[UpperE]],O36)</f>
        <v>227.00772033333476</v>
      </c>
      <c r="P37" s="15">
        <f>IF(OR(testdata[[#This Row],[LowerE]]&gt;P36,F36&lt;P36),testdata[[#This Row],[LowerE]],P36)</f>
        <v>219.31390254761772</v>
      </c>
      <c r="Q37" s="8">
        <f>IF(T36=O36,testdata[[#This Row],[Upper]],testdata[[#This Row],[Lower]])</f>
        <v>219.31390254761772</v>
      </c>
      <c r="R37" s="8" t="e">
        <f>IF(testdata[[#This Row],[SuperTrend]]=testdata[[#This Row],[Upper]],testdata[[#This Row],[Upper]],NA())</f>
        <v>#N/A</v>
      </c>
      <c r="S37" s="8">
        <f>IF(testdata[[#This Row],[SuperTrend]]=testdata[[#This Row],[Lower]],testdata[[#This Row],[Lower]],NA())</f>
        <v>219.31390254761772</v>
      </c>
      <c r="T37" s="8">
        <f>IF(testdata[[#This Row],[close]]&lt;=testdata[[#This Row],[STpot]],testdata[[#This Row],[Upper]],testdata[[#This Row],[Lower]])</f>
        <v>219.31390254761772</v>
      </c>
      <c r="V37" s="2">
        <v>42789</v>
      </c>
      <c r="W37" s="8"/>
      <c r="X37" s="8">
        <v>219.313902547617</v>
      </c>
      <c r="Y37" s="8">
        <v>219.313902547617</v>
      </c>
      <c r="Z37" t="str">
        <f t="shared" si="0"/>
        <v/>
      </c>
    </row>
    <row r="38" spans="1:26" x14ac:dyDescent="0.25">
      <c r="A38" s="5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5">
        <f>MAX(testdata[[#This Row],[H-L]:[|L-pC|]])</f>
        <v>1.3000000000000114</v>
      </c>
      <c r="K38" s="12">
        <f>(K37*13+testdata[[#This Row],[TR]])/14</f>
        <v>1.2895063543088043</v>
      </c>
      <c r="L38" s="12">
        <f>(testdata[[#This Row],[high]]+testdata[[#This Row],[low]])/2</f>
        <v>223.06</v>
      </c>
      <c r="M38" s="15">
        <f>testdata[[#This Row],[MidPrice]]+Multiplier*testdata[[#This Row],[ATR]]</f>
        <v>226.92851906292643</v>
      </c>
      <c r="N38" s="15">
        <f>testdata[[#This Row],[MidPrice]]-Multiplier*testdata[[#This Row],[ATR]]</f>
        <v>219.19148093707358</v>
      </c>
      <c r="O38" s="15">
        <f>IF(OR(testdata[[#This Row],[UpperE]]&lt;O37,F37&gt;O37),testdata[[#This Row],[UpperE]],O37)</f>
        <v>226.92851906292643</v>
      </c>
      <c r="P38" s="15">
        <f>IF(OR(testdata[[#This Row],[LowerE]]&gt;P37,F37&lt;P37),testdata[[#This Row],[LowerE]],P37)</f>
        <v>219.31390254761772</v>
      </c>
      <c r="Q38" s="8">
        <f>IF(T37=O37,testdata[[#This Row],[Upper]],testdata[[#This Row],[Lower]])</f>
        <v>219.31390254761772</v>
      </c>
      <c r="R38" s="8" t="e">
        <f>IF(testdata[[#This Row],[SuperTrend]]=testdata[[#This Row],[Upper]],testdata[[#This Row],[Upper]],NA())</f>
        <v>#N/A</v>
      </c>
      <c r="S38" s="8">
        <f>IF(testdata[[#This Row],[SuperTrend]]=testdata[[#This Row],[Lower]],testdata[[#This Row],[Lower]],NA())</f>
        <v>219.31390254761772</v>
      </c>
      <c r="T38" s="8">
        <f>IF(testdata[[#This Row],[close]]&lt;=testdata[[#This Row],[STpot]],testdata[[#This Row],[Upper]],testdata[[#This Row],[Lower]])</f>
        <v>219.31390254761772</v>
      </c>
      <c r="V38" s="2">
        <v>42790</v>
      </c>
      <c r="W38" s="8"/>
      <c r="X38" s="8">
        <v>219.313902547617</v>
      </c>
      <c r="Y38" s="8">
        <v>219.313902547617</v>
      </c>
      <c r="Z38" t="str">
        <f t="shared" si="0"/>
        <v/>
      </c>
    </row>
    <row r="39" spans="1:26" x14ac:dyDescent="0.25">
      <c r="A39" s="5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5">
        <f>MAX(testdata[[#This Row],[H-L]:[|L-pC|]])</f>
        <v>0.90999999999999659</v>
      </c>
      <c r="K39" s="12">
        <f>(K38*13+testdata[[#This Row],[TR]])/14</f>
        <v>1.2623987575724609</v>
      </c>
      <c r="L39" s="12">
        <f>(testdata[[#This Row],[high]]+testdata[[#This Row],[low]])/2</f>
        <v>223.745</v>
      </c>
      <c r="M39" s="15">
        <f>testdata[[#This Row],[MidPrice]]+Multiplier*testdata[[#This Row],[ATR]]</f>
        <v>227.53219627271739</v>
      </c>
      <c r="N39" s="15">
        <f>testdata[[#This Row],[MidPrice]]-Multiplier*testdata[[#This Row],[ATR]]</f>
        <v>219.95780372728262</v>
      </c>
      <c r="O39" s="15">
        <f>IF(OR(testdata[[#This Row],[UpperE]]&lt;O38,F38&gt;O38),testdata[[#This Row],[UpperE]],O38)</f>
        <v>226.92851906292643</v>
      </c>
      <c r="P39" s="15">
        <f>IF(OR(testdata[[#This Row],[LowerE]]&gt;P38,F38&lt;P38),testdata[[#This Row],[LowerE]],P38)</f>
        <v>219.95780372728262</v>
      </c>
      <c r="Q39" s="8">
        <f>IF(T38=O38,testdata[[#This Row],[Upper]],testdata[[#This Row],[Lower]])</f>
        <v>219.95780372728262</v>
      </c>
      <c r="R39" s="8" t="e">
        <f>IF(testdata[[#This Row],[SuperTrend]]=testdata[[#This Row],[Upper]],testdata[[#This Row],[Upper]],NA())</f>
        <v>#N/A</v>
      </c>
      <c r="S39" s="8">
        <f>IF(testdata[[#This Row],[SuperTrend]]=testdata[[#This Row],[Lower]],testdata[[#This Row],[Lower]],NA())</f>
        <v>219.95780372728262</v>
      </c>
      <c r="T39" s="8">
        <f>IF(testdata[[#This Row],[close]]&lt;=testdata[[#This Row],[STpot]],testdata[[#This Row],[Upper]],testdata[[#This Row],[Lower]])</f>
        <v>219.95780372728262</v>
      </c>
      <c r="V39" s="2">
        <v>42793</v>
      </c>
      <c r="W39" s="8"/>
      <c r="X39" s="8">
        <v>219.957803727282</v>
      </c>
      <c r="Y39" s="8">
        <v>219.957803727282</v>
      </c>
      <c r="Z39" t="str">
        <f t="shared" si="0"/>
        <v/>
      </c>
    </row>
    <row r="40" spans="1:26" x14ac:dyDescent="0.25">
      <c r="A40" s="5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5">
        <f>MAX(testdata[[#This Row],[H-L]:[|L-pC|]])</f>
        <v>1.0300000000000011</v>
      </c>
      <c r="K40" s="12">
        <f>(K39*13+testdata[[#This Row],[TR]])/14</f>
        <v>1.2457988463172853</v>
      </c>
      <c r="L40" s="12">
        <f>(testdata[[#This Row],[high]]+testdata[[#This Row],[low]])/2</f>
        <v>223.42000000000002</v>
      </c>
      <c r="M40" s="15">
        <f>testdata[[#This Row],[MidPrice]]+Multiplier*testdata[[#This Row],[ATR]]</f>
        <v>227.15739653895187</v>
      </c>
      <c r="N40" s="15">
        <f>testdata[[#This Row],[MidPrice]]-Multiplier*testdata[[#This Row],[ATR]]</f>
        <v>219.68260346104816</v>
      </c>
      <c r="O40" s="15">
        <f>IF(OR(testdata[[#This Row],[UpperE]]&lt;O39,F39&gt;O39),testdata[[#This Row],[UpperE]],O39)</f>
        <v>226.92851906292643</v>
      </c>
      <c r="P40" s="15">
        <f>IF(OR(testdata[[#This Row],[LowerE]]&gt;P39,F39&lt;P39),testdata[[#This Row],[LowerE]],P39)</f>
        <v>219.95780372728262</v>
      </c>
      <c r="Q40" s="8">
        <f>IF(T39=O39,testdata[[#This Row],[Upper]],testdata[[#This Row],[Lower]])</f>
        <v>219.95780372728262</v>
      </c>
      <c r="R40" s="8" t="e">
        <f>IF(testdata[[#This Row],[SuperTrend]]=testdata[[#This Row],[Upper]],testdata[[#This Row],[Upper]],NA())</f>
        <v>#N/A</v>
      </c>
      <c r="S40" s="8">
        <f>IF(testdata[[#This Row],[SuperTrend]]=testdata[[#This Row],[Lower]],testdata[[#This Row],[Lower]],NA())</f>
        <v>219.95780372728262</v>
      </c>
      <c r="T40" s="8">
        <f>IF(testdata[[#This Row],[close]]&lt;=testdata[[#This Row],[STpot]],testdata[[#This Row],[Upper]],testdata[[#This Row],[Lower]])</f>
        <v>219.95780372728262</v>
      </c>
      <c r="V40" s="2">
        <v>42794</v>
      </c>
      <c r="W40" s="8"/>
      <c r="X40" s="8">
        <v>219.957803727282</v>
      </c>
      <c r="Y40" s="8">
        <v>219.957803727282</v>
      </c>
      <c r="Z40" t="str">
        <f t="shared" si="0"/>
        <v/>
      </c>
    </row>
    <row r="41" spans="1:26" x14ac:dyDescent="0.25">
      <c r="A41" s="5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5">
        <f>MAX(testdata[[#This Row],[H-L]:[|L-pC|]])</f>
        <v>3.6299999999999955</v>
      </c>
      <c r="K41" s="12">
        <f>(K40*13+testdata[[#This Row],[TR]])/14</f>
        <v>1.4160989287231931</v>
      </c>
      <c r="L41" s="12">
        <f>(testdata[[#This Row],[high]]+testdata[[#This Row],[low]])/2</f>
        <v>226.12</v>
      </c>
      <c r="M41" s="15">
        <f>testdata[[#This Row],[MidPrice]]+Multiplier*testdata[[#This Row],[ATR]]</f>
        <v>230.36829678616959</v>
      </c>
      <c r="N41" s="15">
        <f>testdata[[#This Row],[MidPrice]]-Multiplier*testdata[[#This Row],[ATR]]</f>
        <v>221.87170321383041</v>
      </c>
      <c r="O41" s="15">
        <f>IF(OR(testdata[[#This Row],[UpperE]]&lt;O40,F40&gt;O40),testdata[[#This Row],[UpperE]],O40)</f>
        <v>226.92851906292643</v>
      </c>
      <c r="P41" s="15">
        <f>IF(OR(testdata[[#This Row],[LowerE]]&gt;P40,F40&lt;P40),testdata[[#This Row],[LowerE]],P40)</f>
        <v>221.87170321383041</v>
      </c>
      <c r="Q41" s="8">
        <f>IF(T40=O40,testdata[[#This Row],[Upper]],testdata[[#This Row],[Lower]])</f>
        <v>221.87170321383041</v>
      </c>
      <c r="R41" s="8" t="e">
        <f>IF(testdata[[#This Row],[SuperTrend]]=testdata[[#This Row],[Upper]],testdata[[#This Row],[Upper]],NA())</f>
        <v>#N/A</v>
      </c>
      <c r="S41" s="8">
        <f>IF(testdata[[#This Row],[SuperTrend]]=testdata[[#This Row],[Lower]],testdata[[#This Row],[Lower]],NA())</f>
        <v>221.87170321383041</v>
      </c>
      <c r="T41" s="8">
        <f>IF(testdata[[#This Row],[close]]&lt;=testdata[[#This Row],[STpot]],testdata[[#This Row],[Upper]],testdata[[#This Row],[Lower]])</f>
        <v>221.87170321383041</v>
      </c>
      <c r="V41" s="2">
        <v>42795</v>
      </c>
      <c r="W41" s="8"/>
      <c r="X41" s="8">
        <v>221.87170321382999</v>
      </c>
      <c r="Y41" s="8">
        <v>221.87170321382999</v>
      </c>
      <c r="Z41" t="str">
        <f t="shared" si="0"/>
        <v/>
      </c>
    </row>
    <row r="42" spans="1:26" x14ac:dyDescent="0.25">
      <c r="A42" s="5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5">
        <f>MAX(testdata[[#This Row],[H-L]:[|L-pC|]])</f>
        <v>1.4799999999999898</v>
      </c>
      <c r="K42" s="12">
        <f>(K41*13+testdata[[#This Row],[TR]])/14</f>
        <v>1.4206632909572501</v>
      </c>
      <c r="L42" s="12">
        <f>(testdata[[#This Row],[high]]+testdata[[#This Row],[low]])/2</f>
        <v>225.69499999999999</v>
      </c>
      <c r="M42" s="15">
        <f>testdata[[#This Row],[MidPrice]]+Multiplier*testdata[[#This Row],[ATR]]</f>
        <v>229.95698987287173</v>
      </c>
      <c r="N42" s="15">
        <f>testdata[[#This Row],[MidPrice]]-Multiplier*testdata[[#This Row],[ATR]]</f>
        <v>221.43301012712826</v>
      </c>
      <c r="O42" s="15">
        <f>IF(OR(testdata[[#This Row],[UpperE]]&lt;O41,F41&gt;O41),testdata[[#This Row],[UpperE]],O41)</f>
        <v>226.92851906292643</v>
      </c>
      <c r="P42" s="15">
        <f>IF(OR(testdata[[#This Row],[LowerE]]&gt;P41,F41&lt;P41),testdata[[#This Row],[LowerE]],P41)</f>
        <v>221.87170321383041</v>
      </c>
      <c r="Q42" s="8">
        <f>IF(T41=O41,testdata[[#This Row],[Upper]],testdata[[#This Row],[Lower]])</f>
        <v>221.87170321383041</v>
      </c>
      <c r="R42" s="8" t="e">
        <f>IF(testdata[[#This Row],[SuperTrend]]=testdata[[#This Row],[Upper]],testdata[[#This Row],[Upper]],NA())</f>
        <v>#N/A</v>
      </c>
      <c r="S42" s="8">
        <f>IF(testdata[[#This Row],[SuperTrend]]=testdata[[#This Row],[Lower]],testdata[[#This Row],[Lower]],NA())</f>
        <v>221.87170321383041</v>
      </c>
      <c r="T42" s="8">
        <f>IF(testdata[[#This Row],[close]]&lt;=testdata[[#This Row],[STpot]],testdata[[#This Row],[Upper]],testdata[[#This Row],[Lower]])</f>
        <v>221.87170321383041</v>
      </c>
      <c r="V42" s="2">
        <v>42796</v>
      </c>
      <c r="W42" s="8"/>
      <c r="X42" s="8">
        <v>221.87170321382999</v>
      </c>
      <c r="Y42" s="8">
        <v>221.87170321382999</v>
      </c>
      <c r="Z42" t="str">
        <f t="shared" si="0"/>
        <v/>
      </c>
    </row>
    <row r="43" spans="1:26" x14ac:dyDescent="0.25">
      <c r="A43" s="5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5">
        <f>MAX(testdata[[#This Row],[H-L]:[|L-pC|]])</f>
        <v>0.83000000000001251</v>
      </c>
      <c r="K43" s="12">
        <f>(K42*13+testdata[[#This Row],[TR]])/14</f>
        <v>1.3784730558888758</v>
      </c>
      <c r="L43" s="12">
        <f>(testdata[[#This Row],[high]]+testdata[[#This Row],[low]])/2</f>
        <v>225.01499999999999</v>
      </c>
      <c r="M43" s="15">
        <f>testdata[[#This Row],[MidPrice]]+Multiplier*testdata[[#This Row],[ATR]]</f>
        <v>229.15041916766663</v>
      </c>
      <c r="N43" s="15">
        <f>testdata[[#This Row],[MidPrice]]-Multiplier*testdata[[#This Row],[ATR]]</f>
        <v>220.87958083233335</v>
      </c>
      <c r="O43" s="15">
        <f>IF(OR(testdata[[#This Row],[UpperE]]&lt;O42,F42&gt;O42),testdata[[#This Row],[UpperE]],O42)</f>
        <v>226.92851906292643</v>
      </c>
      <c r="P43" s="15">
        <f>IF(OR(testdata[[#This Row],[LowerE]]&gt;P42,F42&lt;P42),testdata[[#This Row],[LowerE]],P42)</f>
        <v>221.87170321383041</v>
      </c>
      <c r="Q43" s="8">
        <f>IF(T42=O42,testdata[[#This Row],[Upper]],testdata[[#This Row],[Lower]])</f>
        <v>221.87170321383041</v>
      </c>
      <c r="R43" s="8" t="e">
        <f>IF(testdata[[#This Row],[SuperTrend]]=testdata[[#This Row],[Upper]],testdata[[#This Row],[Upper]],NA())</f>
        <v>#N/A</v>
      </c>
      <c r="S43" s="8">
        <f>IF(testdata[[#This Row],[SuperTrend]]=testdata[[#This Row],[Lower]],testdata[[#This Row],[Lower]],NA())</f>
        <v>221.87170321383041</v>
      </c>
      <c r="T43" s="8">
        <f>IF(testdata[[#This Row],[close]]&lt;=testdata[[#This Row],[STpot]],testdata[[#This Row],[Upper]],testdata[[#This Row],[Lower]])</f>
        <v>221.87170321383041</v>
      </c>
      <c r="V43" s="2">
        <v>42797</v>
      </c>
      <c r="W43" s="8"/>
      <c r="X43" s="8">
        <v>221.87170321382999</v>
      </c>
      <c r="Y43" s="8">
        <v>221.87170321382999</v>
      </c>
      <c r="Z43" t="str">
        <f t="shared" si="0"/>
        <v/>
      </c>
    </row>
    <row r="44" spans="1:26" x14ac:dyDescent="0.25">
      <c r="A44" s="5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5">
        <f>MAX(testdata[[#This Row],[H-L]:[|L-pC|]])</f>
        <v>1.3300000000000125</v>
      </c>
      <c r="K44" s="12">
        <f>(K43*13+testdata[[#This Row],[TR]])/14</f>
        <v>1.3750106947539571</v>
      </c>
      <c r="L44" s="12">
        <f>(testdata[[#This Row],[high]]+testdata[[#This Row],[low]])/2</f>
        <v>224.44499999999999</v>
      </c>
      <c r="M44" s="15">
        <f>testdata[[#This Row],[MidPrice]]+Multiplier*testdata[[#This Row],[ATR]]</f>
        <v>228.57003208426187</v>
      </c>
      <c r="N44" s="15">
        <f>testdata[[#This Row],[MidPrice]]-Multiplier*testdata[[#This Row],[ATR]]</f>
        <v>220.31996791573812</v>
      </c>
      <c r="O44" s="15">
        <f>IF(OR(testdata[[#This Row],[UpperE]]&lt;O43,F43&gt;O43),testdata[[#This Row],[UpperE]],O43)</f>
        <v>226.92851906292643</v>
      </c>
      <c r="P44" s="15">
        <f>IF(OR(testdata[[#This Row],[LowerE]]&gt;P43,F43&lt;P43),testdata[[#This Row],[LowerE]],P43)</f>
        <v>221.87170321383041</v>
      </c>
      <c r="Q44" s="8">
        <f>IF(T43=O43,testdata[[#This Row],[Upper]],testdata[[#This Row],[Lower]])</f>
        <v>221.87170321383041</v>
      </c>
      <c r="R44" s="8" t="e">
        <f>IF(testdata[[#This Row],[SuperTrend]]=testdata[[#This Row],[Upper]],testdata[[#This Row],[Upper]],NA())</f>
        <v>#N/A</v>
      </c>
      <c r="S44" s="8">
        <f>IF(testdata[[#This Row],[SuperTrend]]=testdata[[#This Row],[Lower]],testdata[[#This Row],[Lower]],NA())</f>
        <v>221.87170321383041</v>
      </c>
      <c r="T44" s="8">
        <f>IF(testdata[[#This Row],[close]]&lt;=testdata[[#This Row],[STpot]],testdata[[#This Row],[Upper]],testdata[[#This Row],[Lower]])</f>
        <v>221.87170321383041</v>
      </c>
      <c r="V44" s="2">
        <v>42800</v>
      </c>
      <c r="W44" s="8"/>
      <c r="X44" s="8">
        <v>221.87170321382999</v>
      </c>
      <c r="Y44" s="8">
        <v>221.87170321382999</v>
      </c>
      <c r="Z44" t="str">
        <f t="shared" si="0"/>
        <v/>
      </c>
    </row>
    <row r="45" spans="1:26" x14ac:dyDescent="0.25">
      <c r="A45" s="5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5">
        <f>MAX(testdata[[#This Row],[H-L]:[|L-pC|]])</f>
        <v>0.95999999999997954</v>
      </c>
      <c r="K45" s="12">
        <f>(K44*13+testdata[[#This Row],[TR]])/14</f>
        <v>1.3453670737001016</v>
      </c>
      <c r="L45" s="12">
        <f>(testdata[[#This Row],[high]]+testdata[[#This Row],[low]])/2</f>
        <v>224.16</v>
      </c>
      <c r="M45" s="15">
        <f>testdata[[#This Row],[MidPrice]]+Multiplier*testdata[[#This Row],[ATR]]</f>
        <v>228.19610122110029</v>
      </c>
      <c r="N45" s="15">
        <f>testdata[[#This Row],[MidPrice]]-Multiplier*testdata[[#This Row],[ATR]]</f>
        <v>220.1238987788997</v>
      </c>
      <c r="O45" s="15">
        <f>IF(OR(testdata[[#This Row],[UpperE]]&lt;O44,F44&gt;O44),testdata[[#This Row],[UpperE]],O44)</f>
        <v>226.92851906292643</v>
      </c>
      <c r="P45" s="15">
        <f>IF(OR(testdata[[#This Row],[LowerE]]&gt;P44,F44&lt;P44),testdata[[#This Row],[LowerE]],P44)</f>
        <v>221.87170321383041</v>
      </c>
      <c r="Q45" s="8">
        <f>IF(T44=O44,testdata[[#This Row],[Upper]],testdata[[#This Row],[Lower]])</f>
        <v>221.87170321383041</v>
      </c>
      <c r="R45" s="8" t="e">
        <f>IF(testdata[[#This Row],[SuperTrend]]=testdata[[#This Row],[Upper]],testdata[[#This Row],[Upper]],NA())</f>
        <v>#N/A</v>
      </c>
      <c r="S45" s="8">
        <f>IF(testdata[[#This Row],[SuperTrend]]=testdata[[#This Row],[Lower]],testdata[[#This Row],[Lower]],NA())</f>
        <v>221.87170321383041</v>
      </c>
      <c r="T45" s="8">
        <f>IF(testdata[[#This Row],[close]]&lt;=testdata[[#This Row],[STpot]],testdata[[#This Row],[Upper]],testdata[[#This Row],[Lower]])</f>
        <v>221.87170321383041</v>
      </c>
      <c r="V45" s="2">
        <v>42801</v>
      </c>
      <c r="W45" s="8"/>
      <c r="X45" s="8">
        <v>221.87170321382999</v>
      </c>
      <c r="Y45" s="8">
        <v>221.87170321382999</v>
      </c>
      <c r="Z45" t="str">
        <f t="shared" si="0"/>
        <v/>
      </c>
    </row>
    <row r="46" spans="1:26" x14ac:dyDescent="0.25">
      <c r="A46" s="5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5">
        <f>MAX(testdata[[#This Row],[H-L]:[|L-pC|]])</f>
        <v>1.1699999999999875</v>
      </c>
      <c r="K46" s="12">
        <f>(K45*13+testdata[[#This Row],[TR]])/14</f>
        <v>1.3328408541500936</v>
      </c>
      <c r="L46" s="12">
        <f>(testdata[[#This Row],[high]]+testdata[[#This Row],[low]])/2</f>
        <v>223.92500000000001</v>
      </c>
      <c r="M46" s="15">
        <f>testdata[[#This Row],[MidPrice]]+Multiplier*testdata[[#This Row],[ATR]]</f>
        <v>227.9235225624503</v>
      </c>
      <c r="N46" s="15">
        <f>testdata[[#This Row],[MidPrice]]-Multiplier*testdata[[#This Row],[ATR]]</f>
        <v>219.92647743754972</v>
      </c>
      <c r="O46" s="15">
        <f>IF(OR(testdata[[#This Row],[UpperE]]&lt;O45,F45&gt;O45),testdata[[#This Row],[UpperE]],O45)</f>
        <v>226.92851906292643</v>
      </c>
      <c r="P46" s="15">
        <f>IF(OR(testdata[[#This Row],[LowerE]]&gt;P45,F45&lt;P45),testdata[[#This Row],[LowerE]],P45)</f>
        <v>221.87170321383041</v>
      </c>
      <c r="Q46" s="8">
        <f>IF(T45=O45,testdata[[#This Row],[Upper]],testdata[[#This Row],[Lower]])</f>
        <v>221.87170321383041</v>
      </c>
      <c r="R46" s="8" t="e">
        <f>IF(testdata[[#This Row],[SuperTrend]]=testdata[[#This Row],[Upper]],testdata[[#This Row],[Upper]],NA())</f>
        <v>#N/A</v>
      </c>
      <c r="S46" s="8">
        <f>IF(testdata[[#This Row],[SuperTrend]]=testdata[[#This Row],[Lower]],testdata[[#This Row],[Lower]],NA())</f>
        <v>221.87170321383041</v>
      </c>
      <c r="T46" s="8">
        <f>IF(testdata[[#This Row],[close]]&lt;=testdata[[#This Row],[STpot]],testdata[[#This Row],[Upper]],testdata[[#This Row],[Lower]])</f>
        <v>221.87170321383041</v>
      </c>
      <c r="V46" s="2">
        <v>42802</v>
      </c>
      <c r="W46" s="8"/>
      <c r="X46" s="8">
        <v>221.87170321382999</v>
      </c>
      <c r="Y46" s="8">
        <v>221.87170321382999</v>
      </c>
      <c r="Z46" t="str">
        <f t="shared" si="0"/>
        <v/>
      </c>
    </row>
    <row r="47" spans="1:26" x14ac:dyDescent="0.25">
      <c r="A47" s="5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5">
        <f>MAX(testdata[[#This Row],[H-L]:[|L-pC|]])</f>
        <v>1.4099999999999966</v>
      </c>
      <c r="K47" s="12">
        <f>(K46*13+testdata[[#This Row],[TR]])/14</f>
        <v>1.338352221710801</v>
      </c>
      <c r="L47" s="12">
        <f>(testdata[[#This Row],[high]]+testdata[[#This Row],[low]])/2</f>
        <v>223.42500000000001</v>
      </c>
      <c r="M47" s="15">
        <f>testdata[[#This Row],[MidPrice]]+Multiplier*testdata[[#This Row],[ATR]]</f>
        <v>227.4400566651324</v>
      </c>
      <c r="N47" s="15">
        <f>testdata[[#This Row],[MidPrice]]-Multiplier*testdata[[#This Row],[ATR]]</f>
        <v>219.40994333486762</v>
      </c>
      <c r="O47" s="15">
        <f>IF(OR(testdata[[#This Row],[UpperE]]&lt;O46,F46&gt;O46),testdata[[#This Row],[UpperE]],O46)</f>
        <v>226.92851906292643</v>
      </c>
      <c r="P47" s="15">
        <f>IF(OR(testdata[[#This Row],[LowerE]]&gt;P46,F46&lt;P46),testdata[[#This Row],[LowerE]],P46)</f>
        <v>221.87170321383041</v>
      </c>
      <c r="Q47" s="8">
        <f>IF(T46=O46,testdata[[#This Row],[Upper]],testdata[[#This Row],[Lower]])</f>
        <v>221.87170321383041</v>
      </c>
      <c r="R47" s="8" t="e">
        <f>IF(testdata[[#This Row],[SuperTrend]]=testdata[[#This Row],[Upper]],testdata[[#This Row],[Upper]],NA())</f>
        <v>#N/A</v>
      </c>
      <c r="S47" s="8">
        <f>IF(testdata[[#This Row],[SuperTrend]]=testdata[[#This Row],[Lower]],testdata[[#This Row],[Lower]],NA())</f>
        <v>221.87170321383041</v>
      </c>
      <c r="T47" s="8">
        <f>IF(testdata[[#This Row],[close]]&lt;=testdata[[#This Row],[STpot]],testdata[[#This Row],[Upper]],testdata[[#This Row],[Lower]])</f>
        <v>221.87170321383041</v>
      </c>
      <c r="V47" s="2">
        <v>42803</v>
      </c>
      <c r="W47" s="8"/>
      <c r="X47" s="8">
        <v>221.87170321382999</v>
      </c>
      <c r="Y47" s="8">
        <v>221.87170321382999</v>
      </c>
      <c r="Z47" t="str">
        <f t="shared" si="0"/>
        <v/>
      </c>
    </row>
    <row r="48" spans="1:26" x14ac:dyDescent="0.25">
      <c r="A48" s="5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5">
        <f>MAX(testdata[[#This Row],[H-L]:[|L-pC|]])</f>
        <v>1.3499999999999943</v>
      </c>
      <c r="K48" s="12">
        <f>(K47*13+testdata[[#This Row],[TR]])/14</f>
        <v>1.3391842058743149</v>
      </c>
      <c r="L48" s="12">
        <f>(testdata[[#This Row],[high]]+testdata[[#This Row],[low]])/2</f>
        <v>224.19499999999999</v>
      </c>
      <c r="M48" s="15">
        <f>testdata[[#This Row],[MidPrice]]+Multiplier*testdata[[#This Row],[ATR]]</f>
        <v>228.21255261762295</v>
      </c>
      <c r="N48" s="15">
        <f>testdata[[#This Row],[MidPrice]]-Multiplier*testdata[[#This Row],[ATR]]</f>
        <v>220.17744738237704</v>
      </c>
      <c r="O48" s="15">
        <f>IF(OR(testdata[[#This Row],[UpperE]]&lt;O47,F47&gt;O47),testdata[[#This Row],[UpperE]],O47)</f>
        <v>226.92851906292643</v>
      </c>
      <c r="P48" s="15">
        <f>IF(OR(testdata[[#This Row],[LowerE]]&gt;P47,F47&lt;P47),testdata[[#This Row],[LowerE]],P47)</f>
        <v>221.87170321383041</v>
      </c>
      <c r="Q48" s="8">
        <f>IF(T47=O47,testdata[[#This Row],[Upper]],testdata[[#This Row],[Lower]])</f>
        <v>221.87170321383041</v>
      </c>
      <c r="R48" s="8" t="e">
        <f>IF(testdata[[#This Row],[SuperTrend]]=testdata[[#This Row],[Upper]],testdata[[#This Row],[Upper]],NA())</f>
        <v>#N/A</v>
      </c>
      <c r="S48" s="8">
        <f>IF(testdata[[#This Row],[SuperTrend]]=testdata[[#This Row],[Lower]],testdata[[#This Row],[Lower]],NA())</f>
        <v>221.87170321383041</v>
      </c>
      <c r="T48" s="8">
        <f>IF(testdata[[#This Row],[close]]&lt;=testdata[[#This Row],[STpot]],testdata[[#This Row],[Upper]],testdata[[#This Row],[Lower]])</f>
        <v>221.87170321383041</v>
      </c>
      <c r="V48" s="2">
        <v>42804</v>
      </c>
      <c r="W48" s="8"/>
      <c r="X48" s="8">
        <v>221.87170321382999</v>
      </c>
      <c r="Y48" s="8">
        <v>221.87170321382999</v>
      </c>
      <c r="Z48" t="str">
        <f t="shared" si="0"/>
        <v/>
      </c>
    </row>
    <row r="49" spans="1:26" x14ac:dyDescent="0.25">
      <c r="A49" s="5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5">
        <f>MAX(testdata[[#This Row],[H-L]:[|L-pC|]])</f>
        <v>0.59000000000000341</v>
      </c>
      <c r="K49" s="12">
        <f>(K48*13+testdata[[#This Row],[TR]])/14</f>
        <v>1.2856710483118641</v>
      </c>
      <c r="L49" s="12">
        <f>(testdata[[#This Row],[high]]+testdata[[#This Row],[low]])/2</f>
        <v>224.42500000000001</v>
      </c>
      <c r="M49" s="15">
        <f>testdata[[#This Row],[MidPrice]]+Multiplier*testdata[[#This Row],[ATR]]</f>
        <v>228.2820131449356</v>
      </c>
      <c r="N49" s="15">
        <f>testdata[[#This Row],[MidPrice]]-Multiplier*testdata[[#This Row],[ATR]]</f>
        <v>220.56798685506442</v>
      </c>
      <c r="O49" s="15">
        <f>IF(OR(testdata[[#This Row],[UpperE]]&lt;O48,F48&gt;O48),testdata[[#This Row],[UpperE]],O48)</f>
        <v>226.92851906292643</v>
      </c>
      <c r="P49" s="15">
        <f>IF(OR(testdata[[#This Row],[LowerE]]&gt;P48,F48&lt;P48),testdata[[#This Row],[LowerE]],P48)</f>
        <v>221.87170321383041</v>
      </c>
      <c r="Q49" s="8">
        <f>IF(T48=O48,testdata[[#This Row],[Upper]],testdata[[#This Row],[Lower]])</f>
        <v>221.87170321383041</v>
      </c>
      <c r="R49" s="8" t="e">
        <f>IF(testdata[[#This Row],[SuperTrend]]=testdata[[#This Row],[Upper]],testdata[[#This Row],[Upper]],NA())</f>
        <v>#N/A</v>
      </c>
      <c r="S49" s="8">
        <f>IF(testdata[[#This Row],[SuperTrend]]=testdata[[#This Row],[Lower]],testdata[[#This Row],[Lower]],NA())</f>
        <v>221.87170321383041</v>
      </c>
      <c r="T49" s="8">
        <f>IF(testdata[[#This Row],[close]]&lt;=testdata[[#This Row],[STpot]],testdata[[#This Row],[Upper]],testdata[[#This Row],[Lower]])</f>
        <v>221.87170321383041</v>
      </c>
      <c r="V49" s="2">
        <v>42807</v>
      </c>
      <c r="W49" s="8"/>
      <c r="X49" s="8">
        <v>221.87170321382999</v>
      </c>
      <c r="Y49" s="8">
        <v>221.87170321382999</v>
      </c>
      <c r="Z49" t="str">
        <f t="shared" si="0"/>
        <v/>
      </c>
    </row>
    <row r="50" spans="1:26" x14ac:dyDescent="0.25">
      <c r="A50" s="5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5">
        <f>MAX(testdata[[#This Row],[H-L]:[|L-pC|]])</f>
        <v>1.5300000000000011</v>
      </c>
      <c r="K50" s="12">
        <f>(K49*13+testdata[[#This Row],[TR]])/14</f>
        <v>1.3031231162895882</v>
      </c>
      <c r="L50" s="12">
        <f>(testdata[[#This Row],[high]]+testdata[[#This Row],[low]])/2</f>
        <v>223.63499999999999</v>
      </c>
      <c r="M50" s="15">
        <f>testdata[[#This Row],[MidPrice]]+Multiplier*testdata[[#This Row],[ATR]]</f>
        <v>227.54436934886877</v>
      </c>
      <c r="N50" s="15">
        <f>testdata[[#This Row],[MidPrice]]-Multiplier*testdata[[#This Row],[ATR]]</f>
        <v>219.72563065113121</v>
      </c>
      <c r="O50" s="15">
        <f>IF(OR(testdata[[#This Row],[UpperE]]&lt;O49,F49&gt;O49),testdata[[#This Row],[UpperE]],O49)</f>
        <v>226.92851906292643</v>
      </c>
      <c r="P50" s="15">
        <f>IF(OR(testdata[[#This Row],[LowerE]]&gt;P49,F49&lt;P49),testdata[[#This Row],[LowerE]],P49)</f>
        <v>221.87170321383041</v>
      </c>
      <c r="Q50" s="8">
        <f>IF(T49=O49,testdata[[#This Row],[Upper]],testdata[[#This Row],[Lower]])</f>
        <v>221.87170321383041</v>
      </c>
      <c r="R50" s="8" t="e">
        <f>IF(testdata[[#This Row],[SuperTrend]]=testdata[[#This Row],[Upper]],testdata[[#This Row],[Upper]],NA())</f>
        <v>#N/A</v>
      </c>
      <c r="S50" s="8">
        <f>IF(testdata[[#This Row],[SuperTrend]]=testdata[[#This Row],[Lower]],testdata[[#This Row],[Lower]],NA())</f>
        <v>221.87170321383041</v>
      </c>
      <c r="T50" s="8">
        <f>IF(testdata[[#This Row],[close]]&lt;=testdata[[#This Row],[STpot]],testdata[[#This Row],[Upper]],testdata[[#This Row],[Lower]])</f>
        <v>221.87170321383041</v>
      </c>
      <c r="V50" s="2">
        <v>42808</v>
      </c>
      <c r="W50" s="8"/>
      <c r="X50" s="8">
        <v>221.87170321382999</v>
      </c>
      <c r="Y50" s="8">
        <v>221.87170321382999</v>
      </c>
      <c r="Z50" t="str">
        <f t="shared" si="0"/>
        <v/>
      </c>
    </row>
    <row r="51" spans="1:26" x14ac:dyDescent="0.25">
      <c r="A51" s="5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5">
        <f>MAX(testdata[[#This Row],[H-L]:[|L-pC|]])</f>
        <v>2.4000000000000057</v>
      </c>
      <c r="K51" s="12">
        <f>(K50*13+testdata[[#This Row],[TR]])/14</f>
        <v>1.3814714651260467</v>
      </c>
      <c r="L51" s="12">
        <f>(testdata[[#This Row],[high]]+testdata[[#This Row],[low]])/2</f>
        <v>225.19499999999999</v>
      </c>
      <c r="M51" s="15">
        <f>testdata[[#This Row],[MidPrice]]+Multiplier*testdata[[#This Row],[ATR]]</f>
        <v>229.33941439537813</v>
      </c>
      <c r="N51" s="15">
        <f>testdata[[#This Row],[MidPrice]]-Multiplier*testdata[[#This Row],[ATR]]</f>
        <v>221.05058560462186</v>
      </c>
      <c r="O51" s="15">
        <f>IF(OR(testdata[[#This Row],[UpperE]]&lt;O50,F50&gt;O50),testdata[[#This Row],[UpperE]],O50)</f>
        <v>226.92851906292643</v>
      </c>
      <c r="P51" s="15">
        <f>IF(OR(testdata[[#This Row],[LowerE]]&gt;P50,F50&lt;P50),testdata[[#This Row],[LowerE]],P50)</f>
        <v>221.87170321383041</v>
      </c>
      <c r="Q51" s="8">
        <f>IF(T50=O50,testdata[[#This Row],[Upper]],testdata[[#This Row],[Lower]])</f>
        <v>221.87170321383041</v>
      </c>
      <c r="R51" s="8" t="e">
        <f>IF(testdata[[#This Row],[SuperTrend]]=testdata[[#This Row],[Upper]],testdata[[#This Row],[Upper]],NA())</f>
        <v>#N/A</v>
      </c>
      <c r="S51" s="8">
        <f>IF(testdata[[#This Row],[SuperTrend]]=testdata[[#This Row],[Lower]],testdata[[#This Row],[Lower]],NA())</f>
        <v>221.87170321383041</v>
      </c>
      <c r="T51" s="8">
        <f>IF(testdata[[#This Row],[close]]&lt;=testdata[[#This Row],[STpot]],testdata[[#This Row],[Upper]],testdata[[#This Row],[Lower]])</f>
        <v>221.87170321383041</v>
      </c>
      <c r="V51" s="2">
        <v>42809</v>
      </c>
      <c r="W51" s="8"/>
      <c r="X51" s="8">
        <v>221.87170321382999</v>
      </c>
      <c r="Y51" s="8">
        <v>221.87170321382999</v>
      </c>
      <c r="Z51" t="str">
        <f t="shared" si="0"/>
        <v/>
      </c>
    </row>
    <row r="52" spans="1:26" x14ac:dyDescent="0.25">
      <c r="A52" s="5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5">
        <f>MAX(testdata[[#This Row],[H-L]:[|L-pC|]])</f>
        <v>1.0400000000000205</v>
      </c>
      <c r="K52" s="12">
        <f>(K51*13+testdata[[#This Row],[TR]])/14</f>
        <v>1.3570806461884735</v>
      </c>
      <c r="L52" s="12">
        <f>(testdata[[#This Row],[high]]+testdata[[#This Row],[low]])/2</f>
        <v>225.47</v>
      </c>
      <c r="M52" s="15">
        <f>testdata[[#This Row],[MidPrice]]+Multiplier*testdata[[#This Row],[ATR]]</f>
        <v>229.54124193856541</v>
      </c>
      <c r="N52" s="15">
        <f>testdata[[#This Row],[MidPrice]]-Multiplier*testdata[[#This Row],[ATR]]</f>
        <v>221.39875806143459</v>
      </c>
      <c r="O52" s="15">
        <f>IF(OR(testdata[[#This Row],[UpperE]]&lt;O51,F51&gt;O51),testdata[[#This Row],[UpperE]],O51)</f>
        <v>226.92851906292643</v>
      </c>
      <c r="P52" s="15">
        <f>IF(OR(testdata[[#This Row],[LowerE]]&gt;P51,F51&lt;P51),testdata[[#This Row],[LowerE]],P51)</f>
        <v>221.87170321383041</v>
      </c>
      <c r="Q52" s="8">
        <f>IF(T51=O51,testdata[[#This Row],[Upper]],testdata[[#This Row],[Lower]])</f>
        <v>221.87170321383041</v>
      </c>
      <c r="R52" s="8" t="e">
        <f>IF(testdata[[#This Row],[SuperTrend]]=testdata[[#This Row],[Upper]],testdata[[#This Row],[Upper]],NA())</f>
        <v>#N/A</v>
      </c>
      <c r="S52" s="8">
        <f>IF(testdata[[#This Row],[SuperTrend]]=testdata[[#This Row],[Lower]],testdata[[#This Row],[Lower]],NA())</f>
        <v>221.87170321383041</v>
      </c>
      <c r="T52" s="8">
        <f>IF(testdata[[#This Row],[close]]&lt;=testdata[[#This Row],[STpot]],testdata[[#This Row],[Upper]],testdata[[#This Row],[Lower]])</f>
        <v>221.87170321383041</v>
      </c>
      <c r="V52" s="2">
        <v>42810</v>
      </c>
      <c r="W52" s="8"/>
      <c r="X52" s="8">
        <v>221.87170321382999</v>
      </c>
      <c r="Y52" s="8">
        <v>221.87170321382999</v>
      </c>
      <c r="Z52" t="str">
        <f t="shared" si="0"/>
        <v/>
      </c>
    </row>
    <row r="53" spans="1:26" x14ac:dyDescent="0.25">
      <c r="A53" s="5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5">
        <f>MAX(testdata[[#This Row],[H-L]:[|L-pC|]])</f>
        <v>0.89000000000001478</v>
      </c>
      <c r="K53" s="12">
        <f>(K52*13+testdata[[#This Row],[TR]])/14</f>
        <v>1.3237177428892977</v>
      </c>
      <c r="L53" s="12">
        <f>(testdata[[#This Row],[high]]+testdata[[#This Row],[low]])/2</f>
        <v>225.35500000000002</v>
      </c>
      <c r="M53" s="15">
        <f>testdata[[#This Row],[MidPrice]]+Multiplier*testdata[[#This Row],[ATR]]</f>
        <v>229.32615322866792</v>
      </c>
      <c r="N53" s="15">
        <f>testdata[[#This Row],[MidPrice]]-Multiplier*testdata[[#This Row],[ATR]]</f>
        <v>221.38384677133212</v>
      </c>
      <c r="O53" s="15">
        <f>IF(OR(testdata[[#This Row],[UpperE]]&lt;O52,F52&gt;O52),testdata[[#This Row],[UpperE]],O52)</f>
        <v>226.92851906292643</v>
      </c>
      <c r="P53" s="15">
        <f>IF(OR(testdata[[#This Row],[LowerE]]&gt;P52,F52&lt;P52),testdata[[#This Row],[LowerE]],P52)</f>
        <v>221.87170321383041</v>
      </c>
      <c r="Q53" s="8">
        <f>IF(T52=O52,testdata[[#This Row],[Upper]],testdata[[#This Row],[Lower]])</f>
        <v>221.87170321383041</v>
      </c>
      <c r="R53" s="8" t="e">
        <f>IF(testdata[[#This Row],[SuperTrend]]=testdata[[#This Row],[Upper]],testdata[[#This Row],[Upper]],NA())</f>
        <v>#N/A</v>
      </c>
      <c r="S53" s="8">
        <f>IF(testdata[[#This Row],[SuperTrend]]=testdata[[#This Row],[Lower]],testdata[[#This Row],[Lower]],NA())</f>
        <v>221.87170321383041</v>
      </c>
      <c r="T53" s="8">
        <f>IF(testdata[[#This Row],[close]]&lt;=testdata[[#This Row],[STpot]],testdata[[#This Row],[Upper]],testdata[[#This Row],[Lower]])</f>
        <v>221.87170321383041</v>
      </c>
      <c r="V53" s="2">
        <v>42811</v>
      </c>
      <c r="W53" s="8"/>
      <c r="X53" s="8">
        <v>221.87170321382999</v>
      </c>
      <c r="Y53" s="8">
        <v>221.87170321382999</v>
      </c>
      <c r="Z53" t="str">
        <f t="shared" si="0"/>
        <v/>
      </c>
    </row>
    <row r="54" spans="1:26" x14ac:dyDescent="0.25">
      <c r="A54" s="5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5">
        <f>MAX(testdata[[#This Row],[H-L]:[|L-pC|]])</f>
        <v>0.97999999999998977</v>
      </c>
      <c r="K54" s="12">
        <f>(K53*13+testdata[[#This Row],[TR]])/14</f>
        <v>1.2991664755400614</v>
      </c>
      <c r="L54" s="12">
        <f>(testdata[[#This Row],[high]]+testdata[[#This Row],[low]])/2</f>
        <v>224.73000000000002</v>
      </c>
      <c r="M54" s="15">
        <f>testdata[[#This Row],[MidPrice]]+Multiplier*testdata[[#This Row],[ATR]]</f>
        <v>228.6274994266202</v>
      </c>
      <c r="N54" s="15">
        <f>testdata[[#This Row],[MidPrice]]-Multiplier*testdata[[#This Row],[ATR]]</f>
        <v>220.83250057337983</v>
      </c>
      <c r="O54" s="15">
        <f>IF(OR(testdata[[#This Row],[UpperE]]&lt;O53,F53&gt;O53),testdata[[#This Row],[UpperE]],O53)</f>
        <v>226.92851906292643</v>
      </c>
      <c r="P54" s="15">
        <f>IF(OR(testdata[[#This Row],[LowerE]]&gt;P53,F53&lt;P53),testdata[[#This Row],[LowerE]],P53)</f>
        <v>221.87170321383041</v>
      </c>
      <c r="Q54" s="8">
        <f>IF(T53=O53,testdata[[#This Row],[Upper]],testdata[[#This Row],[Lower]])</f>
        <v>221.87170321383041</v>
      </c>
      <c r="R54" s="8" t="e">
        <f>IF(testdata[[#This Row],[SuperTrend]]=testdata[[#This Row],[Upper]],testdata[[#This Row],[Upper]],NA())</f>
        <v>#N/A</v>
      </c>
      <c r="S54" s="8">
        <f>IF(testdata[[#This Row],[SuperTrend]]=testdata[[#This Row],[Lower]],testdata[[#This Row],[Lower]],NA())</f>
        <v>221.87170321383041</v>
      </c>
      <c r="T54" s="8">
        <f>IF(testdata[[#This Row],[close]]&lt;=testdata[[#This Row],[STpot]],testdata[[#This Row],[Upper]],testdata[[#This Row],[Lower]])</f>
        <v>221.87170321383041</v>
      </c>
      <c r="V54" s="2">
        <v>42814</v>
      </c>
      <c r="W54" s="8"/>
      <c r="X54" s="8">
        <v>221.87170321382999</v>
      </c>
      <c r="Y54" s="8">
        <v>221.87170321382999</v>
      </c>
      <c r="Z54" t="str">
        <f t="shared" si="0"/>
        <v/>
      </c>
    </row>
    <row r="55" spans="1:26" x14ac:dyDescent="0.25">
      <c r="A55" s="5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5">
        <f>MAX(testdata[[#This Row],[H-L]:[|L-pC|]])</f>
        <v>3.8200000000000216</v>
      </c>
      <c r="K55" s="12">
        <f>(K54*13+testdata[[#This Row],[TR]])/14</f>
        <v>1.4792260130014871</v>
      </c>
      <c r="L55" s="12">
        <f>(testdata[[#This Row],[high]]+testdata[[#This Row],[low]])/2</f>
        <v>223.55</v>
      </c>
      <c r="M55" s="15">
        <f>testdata[[#This Row],[MidPrice]]+Multiplier*testdata[[#This Row],[ATR]]</f>
        <v>227.98767803900446</v>
      </c>
      <c r="N55" s="15">
        <f>testdata[[#This Row],[MidPrice]]-Multiplier*testdata[[#This Row],[ATR]]</f>
        <v>219.11232196099556</v>
      </c>
      <c r="O55" s="15">
        <f>IF(OR(testdata[[#This Row],[UpperE]]&lt;O54,F54&gt;O54),testdata[[#This Row],[UpperE]],O54)</f>
        <v>226.92851906292643</v>
      </c>
      <c r="P55" s="15">
        <f>IF(OR(testdata[[#This Row],[LowerE]]&gt;P54,F54&lt;P54),testdata[[#This Row],[LowerE]],P54)</f>
        <v>221.87170321383041</v>
      </c>
      <c r="Q55" s="8">
        <f>IF(T54=O54,testdata[[#This Row],[Upper]],testdata[[#This Row],[Lower]])</f>
        <v>221.87170321383041</v>
      </c>
      <c r="R55" s="8">
        <f>IF(testdata[[#This Row],[SuperTrend]]=testdata[[#This Row],[Upper]],testdata[[#This Row],[Upper]],NA())</f>
        <v>226.92851906292643</v>
      </c>
      <c r="S55" s="8" t="e">
        <f>IF(testdata[[#This Row],[SuperTrend]]=testdata[[#This Row],[Lower]],testdata[[#This Row],[Lower]],NA())</f>
        <v>#N/A</v>
      </c>
      <c r="T55" s="8">
        <f>IF(testdata[[#This Row],[close]]&lt;=testdata[[#This Row],[STpot]],testdata[[#This Row],[Upper]],testdata[[#This Row],[Lower]])</f>
        <v>226.92851906292643</v>
      </c>
      <c r="V55" s="2">
        <v>42815</v>
      </c>
      <c r="W55" s="8">
        <v>226.928519062926</v>
      </c>
      <c r="X55" s="8"/>
      <c r="Y55" s="8">
        <v>226.928519062926</v>
      </c>
      <c r="Z55" t="str">
        <f t="shared" si="0"/>
        <v/>
      </c>
    </row>
    <row r="56" spans="1:26" x14ac:dyDescent="0.25">
      <c r="A56" s="5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5">
        <f>MAX(testdata[[#This Row],[H-L]:[|L-pC|]])</f>
        <v>1.4800000000000182</v>
      </c>
      <c r="K56" s="12">
        <f>(K55*13+testdata[[#This Row],[TR]])/14</f>
        <v>1.4792812977870966</v>
      </c>
      <c r="L56" s="12">
        <f>(testdata[[#This Row],[high]]+testdata[[#This Row],[low]])/2</f>
        <v>221.87</v>
      </c>
      <c r="M56" s="15">
        <f>testdata[[#This Row],[MidPrice]]+Multiplier*testdata[[#This Row],[ATR]]</f>
        <v>226.30784389336128</v>
      </c>
      <c r="N56" s="15">
        <f>testdata[[#This Row],[MidPrice]]-Multiplier*testdata[[#This Row],[ATR]]</f>
        <v>217.43215610663873</v>
      </c>
      <c r="O56" s="15">
        <f>IF(OR(testdata[[#This Row],[UpperE]]&lt;O55,F55&gt;O55),testdata[[#This Row],[UpperE]],O55)</f>
        <v>226.30784389336128</v>
      </c>
      <c r="P56" s="15">
        <f>IF(OR(testdata[[#This Row],[LowerE]]&gt;P55,F55&lt;P55),testdata[[#This Row],[LowerE]],P55)</f>
        <v>217.43215610663873</v>
      </c>
      <c r="Q56" s="8">
        <f>IF(T55=O55,testdata[[#This Row],[Upper]],testdata[[#This Row],[Lower]])</f>
        <v>226.30784389336128</v>
      </c>
      <c r="R56" s="8">
        <f>IF(testdata[[#This Row],[SuperTrend]]=testdata[[#This Row],[Upper]],testdata[[#This Row],[Upper]],NA())</f>
        <v>226.30784389336128</v>
      </c>
      <c r="S56" s="8" t="e">
        <f>IF(testdata[[#This Row],[SuperTrend]]=testdata[[#This Row],[Lower]],testdata[[#This Row],[Lower]],NA())</f>
        <v>#N/A</v>
      </c>
      <c r="T56" s="8">
        <f>IF(testdata[[#This Row],[close]]&lt;=testdata[[#This Row],[STpot]],testdata[[#This Row],[Upper]],testdata[[#This Row],[Lower]])</f>
        <v>226.30784389336128</v>
      </c>
      <c r="V56" s="2">
        <v>42816</v>
      </c>
      <c r="W56" s="8">
        <v>226.307843893361</v>
      </c>
      <c r="X56" s="8"/>
      <c r="Y56" s="8">
        <v>226.307843893361</v>
      </c>
      <c r="Z56" t="str">
        <f t="shared" si="0"/>
        <v/>
      </c>
    </row>
    <row r="57" spans="1:26" x14ac:dyDescent="0.25">
      <c r="A57" s="5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5">
        <f>MAX(testdata[[#This Row],[H-L]:[|L-pC|]])</f>
        <v>1.6500000000000057</v>
      </c>
      <c r="K57" s="12">
        <f>(K56*13+testdata[[#This Row],[TR]])/14</f>
        <v>1.4914754908023045</v>
      </c>
      <c r="L57" s="12">
        <f>(testdata[[#This Row],[high]]+testdata[[#This Row],[low]])/2</f>
        <v>222.48500000000001</v>
      </c>
      <c r="M57" s="15">
        <f>testdata[[#This Row],[MidPrice]]+Multiplier*testdata[[#This Row],[ATR]]</f>
        <v>226.95942647240693</v>
      </c>
      <c r="N57" s="15">
        <f>testdata[[#This Row],[MidPrice]]-Multiplier*testdata[[#This Row],[ATR]]</f>
        <v>218.0105735275931</v>
      </c>
      <c r="O57" s="15">
        <f>IF(OR(testdata[[#This Row],[UpperE]]&lt;O56,F56&gt;O56),testdata[[#This Row],[UpperE]],O56)</f>
        <v>226.30784389336128</v>
      </c>
      <c r="P57" s="15">
        <f>IF(OR(testdata[[#This Row],[LowerE]]&gt;P56,F56&lt;P56),testdata[[#This Row],[LowerE]],P56)</f>
        <v>218.0105735275931</v>
      </c>
      <c r="Q57" s="8">
        <f>IF(T56=O56,testdata[[#This Row],[Upper]],testdata[[#This Row],[Lower]])</f>
        <v>226.30784389336128</v>
      </c>
      <c r="R57" s="8">
        <f>IF(testdata[[#This Row],[SuperTrend]]=testdata[[#This Row],[Upper]],testdata[[#This Row],[Upper]],NA())</f>
        <v>226.30784389336128</v>
      </c>
      <c r="S57" s="8" t="e">
        <f>IF(testdata[[#This Row],[SuperTrend]]=testdata[[#This Row],[Lower]],testdata[[#This Row],[Lower]],NA())</f>
        <v>#N/A</v>
      </c>
      <c r="T57" s="8">
        <f>IF(testdata[[#This Row],[close]]&lt;=testdata[[#This Row],[STpot]],testdata[[#This Row],[Upper]],testdata[[#This Row],[Lower]])</f>
        <v>226.30784389336128</v>
      </c>
      <c r="V57" s="2">
        <v>42817</v>
      </c>
      <c r="W57" s="8">
        <v>226.307843893361</v>
      </c>
      <c r="X57" s="8"/>
      <c r="Y57" s="8">
        <v>226.307843893361</v>
      </c>
      <c r="Z57" t="str">
        <f t="shared" si="0"/>
        <v/>
      </c>
    </row>
    <row r="58" spans="1:26" x14ac:dyDescent="0.25">
      <c r="A58" s="5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5">
        <f>MAX(testdata[[#This Row],[H-L]:[|L-pC|]])</f>
        <v>1.9699999999999989</v>
      </c>
      <c r="K58" s="12">
        <f>(K57*13+testdata[[#This Row],[TR]])/14</f>
        <v>1.5256558128878539</v>
      </c>
      <c r="L58" s="12">
        <f>(testdata[[#This Row],[high]]+testdata[[#This Row],[low]])/2</f>
        <v>222.03500000000003</v>
      </c>
      <c r="M58" s="15">
        <f>testdata[[#This Row],[MidPrice]]+Multiplier*testdata[[#This Row],[ATR]]</f>
        <v>226.61196743866358</v>
      </c>
      <c r="N58" s="15">
        <f>testdata[[#This Row],[MidPrice]]-Multiplier*testdata[[#This Row],[ATR]]</f>
        <v>217.45803256133647</v>
      </c>
      <c r="O58" s="15">
        <f>IF(OR(testdata[[#This Row],[UpperE]]&lt;O57,F57&gt;O57),testdata[[#This Row],[UpperE]],O57)</f>
        <v>226.30784389336128</v>
      </c>
      <c r="P58" s="15">
        <f>IF(OR(testdata[[#This Row],[LowerE]]&gt;P57,F57&lt;P57),testdata[[#This Row],[LowerE]],P57)</f>
        <v>218.0105735275931</v>
      </c>
      <c r="Q58" s="8">
        <f>IF(T57=O57,testdata[[#This Row],[Upper]],testdata[[#This Row],[Lower]])</f>
        <v>226.30784389336128</v>
      </c>
      <c r="R58" s="8">
        <f>IF(testdata[[#This Row],[SuperTrend]]=testdata[[#This Row],[Upper]],testdata[[#This Row],[Upper]],NA())</f>
        <v>226.30784389336128</v>
      </c>
      <c r="S58" s="8" t="e">
        <f>IF(testdata[[#This Row],[SuperTrend]]=testdata[[#This Row],[Lower]],testdata[[#This Row],[Lower]],NA())</f>
        <v>#N/A</v>
      </c>
      <c r="T58" s="8">
        <f>IF(testdata[[#This Row],[close]]&lt;=testdata[[#This Row],[STpot]],testdata[[#This Row],[Upper]],testdata[[#This Row],[Lower]])</f>
        <v>226.30784389336128</v>
      </c>
      <c r="V58" s="2">
        <v>42818</v>
      </c>
      <c r="W58" s="8">
        <v>226.307843893361</v>
      </c>
      <c r="X58" s="8"/>
      <c r="Y58" s="8">
        <v>226.307843893361</v>
      </c>
      <c r="Z58" t="str">
        <f t="shared" si="0"/>
        <v/>
      </c>
    </row>
    <row r="59" spans="1:26" x14ac:dyDescent="0.25">
      <c r="A59" s="5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5">
        <f>MAX(testdata[[#This Row],[H-L]:[|L-pC|]])</f>
        <v>2.1899999999999977</v>
      </c>
      <c r="K59" s="12">
        <f>(K58*13+testdata[[#This Row],[TR]])/14</f>
        <v>1.5731089691101499</v>
      </c>
      <c r="L59" s="12">
        <f>(testdata[[#This Row],[high]]+testdata[[#This Row],[low]])/2</f>
        <v>220.86500000000001</v>
      </c>
      <c r="M59" s="15">
        <f>testdata[[#This Row],[MidPrice]]+Multiplier*testdata[[#This Row],[ATR]]</f>
        <v>225.58432690733045</v>
      </c>
      <c r="N59" s="15">
        <f>testdata[[#This Row],[MidPrice]]-Multiplier*testdata[[#This Row],[ATR]]</f>
        <v>216.14567309266957</v>
      </c>
      <c r="O59" s="15">
        <f>IF(OR(testdata[[#This Row],[UpperE]]&lt;O58,F58&gt;O58),testdata[[#This Row],[UpperE]],O58)</f>
        <v>225.58432690733045</v>
      </c>
      <c r="P59" s="15">
        <f>IF(OR(testdata[[#This Row],[LowerE]]&gt;P58,F58&lt;P58),testdata[[#This Row],[LowerE]],P58)</f>
        <v>218.0105735275931</v>
      </c>
      <c r="Q59" s="8">
        <f>IF(T58=O58,testdata[[#This Row],[Upper]],testdata[[#This Row],[Lower]])</f>
        <v>225.58432690733045</v>
      </c>
      <c r="R59" s="8">
        <f>IF(testdata[[#This Row],[SuperTrend]]=testdata[[#This Row],[Upper]],testdata[[#This Row],[Upper]],NA())</f>
        <v>225.58432690733045</v>
      </c>
      <c r="S59" s="8" t="e">
        <f>IF(testdata[[#This Row],[SuperTrend]]=testdata[[#This Row],[Lower]],testdata[[#This Row],[Lower]],NA())</f>
        <v>#N/A</v>
      </c>
      <c r="T59" s="8">
        <f>IF(testdata[[#This Row],[close]]&lt;=testdata[[#This Row],[STpot]],testdata[[#This Row],[Upper]],testdata[[#This Row],[Lower]])</f>
        <v>225.58432690733045</v>
      </c>
      <c r="V59" s="2">
        <v>42821</v>
      </c>
      <c r="W59" s="8">
        <v>225.58432690733</v>
      </c>
      <c r="X59" s="8"/>
      <c r="Y59" s="8">
        <v>225.58432690733</v>
      </c>
      <c r="Z59" t="str">
        <f t="shared" si="0"/>
        <v/>
      </c>
    </row>
    <row r="60" spans="1:26" x14ac:dyDescent="0.25">
      <c r="A60" s="5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5">
        <f>MAX(testdata[[#This Row],[H-L]:[|L-pC|]])</f>
        <v>2.5300000000000011</v>
      </c>
      <c r="K60" s="12">
        <f>(K59*13+testdata[[#This Row],[TR]])/14</f>
        <v>1.6414583284594251</v>
      </c>
      <c r="L60" s="12">
        <f>(testdata[[#This Row],[high]]+testdata[[#This Row],[low]])/2</f>
        <v>222.48500000000001</v>
      </c>
      <c r="M60" s="15">
        <f>testdata[[#This Row],[MidPrice]]+Multiplier*testdata[[#This Row],[ATR]]</f>
        <v>227.40937498537829</v>
      </c>
      <c r="N60" s="15">
        <f>testdata[[#This Row],[MidPrice]]-Multiplier*testdata[[#This Row],[ATR]]</f>
        <v>217.56062501462173</v>
      </c>
      <c r="O60" s="15">
        <f>IF(OR(testdata[[#This Row],[UpperE]]&lt;O59,F59&gt;O59),testdata[[#This Row],[UpperE]],O59)</f>
        <v>225.58432690733045</v>
      </c>
      <c r="P60" s="15">
        <f>IF(OR(testdata[[#This Row],[LowerE]]&gt;P59,F59&lt;P59),testdata[[#This Row],[LowerE]],P59)</f>
        <v>218.0105735275931</v>
      </c>
      <c r="Q60" s="8">
        <f>IF(T59=O59,testdata[[#This Row],[Upper]],testdata[[#This Row],[Lower]])</f>
        <v>225.58432690733045</v>
      </c>
      <c r="R60" s="8">
        <f>IF(testdata[[#This Row],[SuperTrend]]=testdata[[#This Row],[Upper]],testdata[[#This Row],[Upper]],NA())</f>
        <v>225.58432690733045</v>
      </c>
      <c r="S60" s="8" t="e">
        <f>IF(testdata[[#This Row],[SuperTrend]]=testdata[[#This Row],[Lower]],testdata[[#This Row],[Lower]],NA())</f>
        <v>#N/A</v>
      </c>
      <c r="T60" s="8">
        <f>IF(testdata[[#This Row],[close]]&lt;=testdata[[#This Row],[STpot]],testdata[[#This Row],[Upper]],testdata[[#This Row],[Lower]])</f>
        <v>225.58432690733045</v>
      </c>
      <c r="V60" s="2">
        <v>42822</v>
      </c>
      <c r="W60" s="8">
        <v>225.58432690733</v>
      </c>
      <c r="X60" s="8"/>
      <c r="Y60" s="8">
        <v>225.58432690733</v>
      </c>
      <c r="Z60" t="str">
        <f t="shared" si="0"/>
        <v/>
      </c>
    </row>
    <row r="61" spans="1:26" x14ac:dyDescent="0.25">
      <c r="A61" s="5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5">
        <f>MAX(testdata[[#This Row],[H-L]:[|L-pC|]])</f>
        <v>1.0300000000000011</v>
      </c>
      <c r="K61" s="12">
        <f>(K60*13+testdata[[#This Row],[TR]])/14</f>
        <v>1.5977827335694663</v>
      </c>
      <c r="L61" s="12">
        <f>(testdata[[#This Row],[high]]+testdata[[#This Row],[low]])/2</f>
        <v>223.23500000000001</v>
      </c>
      <c r="M61" s="15">
        <f>testdata[[#This Row],[MidPrice]]+Multiplier*testdata[[#This Row],[ATR]]</f>
        <v>228.02834820070842</v>
      </c>
      <c r="N61" s="15">
        <f>testdata[[#This Row],[MidPrice]]-Multiplier*testdata[[#This Row],[ATR]]</f>
        <v>218.44165179929161</v>
      </c>
      <c r="O61" s="15">
        <f>IF(OR(testdata[[#This Row],[UpperE]]&lt;O60,F60&gt;O60),testdata[[#This Row],[UpperE]],O60)</f>
        <v>225.58432690733045</v>
      </c>
      <c r="P61" s="15">
        <f>IF(OR(testdata[[#This Row],[LowerE]]&gt;P60,F60&lt;P60),testdata[[#This Row],[LowerE]],P60)</f>
        <v>218.44165179929161</v>
      </c>
      <c r="Q61" s="8">
        <f>IF(T60=O60,testdata[[#This Row],[Upper]],testdata[[#This Row],[Lower]])</f>
        <v>225.58432690733045</v>
      </c>
      <c r="R61" s="8">
        <f>IF(testdata[[#This Row],[SuperTrend]]=testdata[[#This Row],[Upper]],testdata[[#This Row],[Upper]],NA())</f>
        <v>225.58432690733045</v>
      </c>
      <c r="S61" s="8" t="e">
        <f>IF(testdata[[#This Row],[SuperTrend]]=testdata[[#This Row],[Lower]],testdata[[#This Row],[Lower]],NA())</f>
        <v>#N/A</v>
      </c>
      <c r="T61" s="8">
        <f>IF(testdata[[#This Row],[close]]&lt;=testdata[[#This Row],[STpot]],testdata[[#This Row],[Upper]],testdata[[#This Row],[Lower]])</f>
        <v>225.58432690733045</v>
      </c>
      <c r="V61" s="2">
        <v>42823</v>
      </c>
      <c r="W61" s="8">
        <v>225.58432690733</v>
      </c>
      <c r="X61" s="8"/>
      <c r="Y61" s="8">
        <v>225.58432690733</v>
      </c>
      <c r="Z61" t="str">
        <f t="shared" si="0"/>
        <v/>
      </c>
    </row>
    <row r="62" spans="1:26" x14ac:dyDescent="0.25">
      <c r="A62" s="5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5">
        <f>MAX(testdata[[#This Row],[H-L]:[|L-pC|]])</f>
        <v>1.1899999999999977</v>
      </c>
      <c r="K62" s="12">
        <f>(K61*13+testdata[[#This Row],[TR]])/14</f>
        <v>1.5686553954573614</v>
      </c>
      <c r="L62" s="12">
        <f>(testdata[[#This Row],[high]]+testdata[[#This Row],[low]])/2</f>
        <v>223.83500000000001</v>
      </c>
      <c r="M62" s="15">
        <f>testdata[[#This Row],[MidPrice]]+Multiplier*testdata[[#This Row],[ATR]]</f>
        <v>228.54096618637209</v>
      </c>
      <c r="N62" s="15">
        <f>testdata[[#This Row],[MidPrice]]-Multiplier*testdata[[#This Row],[ATR]]</f>
        <v>219.12903381362793</v>
      </c>
      <c r="O62" s="15">
        <f>IF(OR(testdata[[#This Row],[UpperE]]&lt;O61,F61&gt;O61),testdata[[#This Row],[UpperE]],O61)</f>
        <v>225.58432690733045</v>
      </c>
      <c r="P62" s="15">
        <f>IF(OR(testdata[[#This Row],[LowerE]]&gt;P61,F61&lt;P61),testdata[[#This Row],[LowerE]],P61)</f>
        <v>219.12903381362793</v>
      </c>
      <c r="Q62" s="8">
        <f>IF(T61=O61,testdata[[#This Row],[Upper]],testdata[[#This Row],[Lower]])</f>
        <v>225.58432690733045</v>
      </c>
      <c r="R62" s="8">
        <f>IF(testdata[[#This Row],[SuperTrend]]=testdata[[#This Row],[Upper]],testdata[[#This Row],[Upper]],NA())</f>
        <v>225.58432690733045</v>
      </c>
      <c r="S62" s="8" t="e">
        <f>IF(testdata[[#This Row],[SuperTrend]]=testdata[[#This Row],[Lower]],testdata[[#This Row],[Lower]],NA())</f>
        <v>#N/A</v>
      </c>
      <c r="T62" s="8">
        <f>IF(testdata[[#This Row],[close]]&lt;=testdata[[#This Row],[STpot]],testdata[[#This Row],[Upper]],testdata[[#This Row],[Lower]])</f>
        <v>225.58432690733045</v>
      </c>
      <c r="V62" s="2">
        <v>42824</v>
      </c>
      <c r="W62" s="8">
        <v>225.58432690733</v>
      </c>
      <c r="X62" s="8"/>
      <c r="Y62" s="8">
        <v>225.58432690733</v>
      </c>
      <c r="Z62" t="str">
        <f t="shared" si="0"/>
        <v/>
      </c>
    </row>
    <row r="63" spans="1:26" x14ac:dyDescent="0.25">
      <c r="A63" s="5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5">
        <f>MAX(testdata[[#This Row],[H-L]:[|L-pC|]])</f>
        <v>0.78999999999999204</v>
      </c>
      <c r="K63" s="12">
        <f>(K62*13+testdata[[#This Row],[TR]])/14</f>
        <v>1.5130371529246922</v>
      </c>
      <c r="L63" s="12">
        <f>(testdata[[#This Row],[high]]+testdata[[#This Row],[low]])/2</f>
        <v>224.02499999999998</v>
      </c>
      <c r="M63" s="15">
        <f>testdata[[#This Row],[MidPrice]]+Multiplier*testdata[[#This Row],[ATR]]</f>
        <v>228.56411145877405</v>
      </c>
      <c r="N63" s="15">
        <f>testdata[[#This Row],[MidPrice]]-Multiplier*testdata[[#This Row],[ATR]]</f>
        <v>219.4858885412259</v>
      </c>
      <c r="O63" s="15">
        <f>IF(OR(testdata[[#This Row],[UpperE]]&lt;O62,F62&gt;O62),testdata[[#This Row],[UpperE]],O62)</f>
        <v>225.58432690733045</v>
      </c>
      <c r="P63" s="15">
        <f>IF(OR(testdata[[#This Row],[LowerE]]&gt;P62,F62&lt;P62),testdata[[#This Row],[LowerE]],P62)</f>
        <v>219.4858885412259</v>
      </c>
      <c r="Q63" s="8">
        <f>IF(T62=O62,testdata[[#This Row],[Upper]],testdata[[#This Row],[Lower]])</f>
        <v>225.58432690733045</v>
      </c>
      <c r="R63" s="8">
        <f>IF(testdata[[#This Row],[SuperTrend]]=testdata[[#This Row],[Upper]],testdata[[#This Row],[Upper]],NA())</f>
        <v>225.58432690733045</v>
      </c>
      <c r="S63" s="8" t="e">
        <f>IF(testdata[[#This Row],[SuperTrend]]=testdata[[#This Row],[Lower]],testdata[[#This Row],[Lower]],NA())</f>
        <v>#N/A</v>
      </c>
      <c r="T63" s="8">
        <f>IF(testdata[[#This Row],[close]]&lt;=testdata[[#This Row],[STpot]],testdata[[#This Row],[Upper]],testdata[[#This Row],[Lower]])</f>
        <v>225.58432690733045</v>
      </c>
      <c r="V63" s="2">
        <v>42825</v>
      </c>
      <c r="W63" s="8">
        <v>225.58432690733</v>
      </c>
      <c r="X63" s="8"/>
      <c r="Y63" s="8">
        <v>225.58432690733</v>
      </c>
      <c r="Z63" t="str">
        <f t="shared" si="0"/>
        <v/>
      </c>
    </row>
    <row r="64" spans="1:26" x14ac:dyDescent="0.25">
      <c r="A64" s="5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5">
        <f>MAX(testdata[[#This Row],[H-L]:[|L-pC|]])</f>
        <v>2.0100000000000193</v>
      </c>
      <c r="K64" s="12">
        <f>(K63*13+testdata[[#This Row],[TR]])/14</f>
        <v>1.5485344991443584</v>
      </c>
      <c r="L64" s="12">
        <f>(testdata[[#This Row],[high]]+testdata[[#This Row],[low]])/2</f>
        <v>222.95499999999998</v>
      </c>
      <c r="M64" s="15">
        <f>testdata[[#This Row],[MidPrice]]+Multiplier*testdata[[#This Row],[ATR]]</f>
        <v>227.60060349743307</v>
      </c>
      <c r="N64" s="15">
        <f>testdata[[#This Row],[MidPrice]]-Multiplier*testdata[[#This Row],[ATR]]</f>
        <v>218.3093965025669</v>
      </c>
      <c r="O64" s="15">
        <f>IF(OR(testdata[[#This Row],[UpperE]]&lt;O63,F63&gt;O63),testdata[[#This Row],[UpperE]],O63)</f>
        <v>225.58432690733045</v>
      </c>
      <c r="P64" s="15">
        <f>IF(OR(testdata[[#This Row],[LowerE]]&gt;P63,F63&lt;P63),testdata[[#This Row],[LowerE]],P63)</f>
        <v>219.4858885412259</v>
      </c>
      <c r="Q64" s="8">
        <f>IF(T63=O63,testdata[[#This Row],[Upper]],testdata[[#This Row],[Lower]])</f>
        <v>225.58432690733045</v>
      </c>
      <c r="R64" s="8">
        <f>IF(testdata[[#This Row],[SuperTrend]]=testdata[[#This Row],[Upper]],testdata[[#This Row],[Upper]],NA())</f>
        <v>225.58432690733045</v>
      </c>
      <c r="S64" s="8" t="e">
        <f>IF(testdata[[#This Row],[SuperTrend]]=testdata[[#This Row],[Lower]],testdata[[#This Row],[Lower]],NA())</f>
        <v>#N/A</v>
      </c>
      <c r="T64" s="8">
        <f>IF(testdata[[#This Row],[close]]&lt;=testdata[[#This Row],[STpot]],testdata[[#This Row],[Upper]],testdata[[#This Row],[Lower]])</f>
        <v>225.58432690733045</v>
      </c>
      <c r="V64" s="2">
        <v>42828</v>
      </c>
      <c r="W64" s="8">
        <v>225.58432690733</v>
      </c>
      <c r="X64" s="8"/>
      <c r="Y64" s="8">
        <v>225.58432690733</v>
      </c>
      <c r="Z64" t="str">
        <f t="shared" si="0"/>
        <v/>
      </c>
    </row>
    <row r="65" spans="1:26" x14ac:dyDescent="0.25">
      <c r="A65" s="5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5">
        <f>MAX(testdata[[#This Row],[H-L]:[|L-pC|]])</f>
        <v>0.96999999999999886</v>
      </c>
      <c r="K65" s="12">
        <f>(K64*13+testdata[[#This Row],[TR]])/14</f>
        <v>1.5072106063483326</v>
      </c>
      <c r="L65" s="12">
        <f>(testdata[[#This Row],[high]]+testdata[[#This Row],[low]])/2</f>
        <v>223.04500000000002</v>
      </c>
      <c r="M65" s="15">
        <f>testdata[[#This Row],[MidPrice]]+Multiplier*testdata[[#This Row],[ATR]]</f>
        <v>227.56663181904503</v>
      </c>
      <c r="N65" s="15">
        <f>testdata[[#This Row],[MidPrice]]-Multiplier*testdata[[#This Row],[ATR]]</f>
        <v>218.523368180955</v>
      </c>
      <c r="O65" s="15">
        <f>IF(OR(testdata[[#This Row],[UpperE]]&lt;O64,F64&gt;O64),testdata[[#This Row],[UpperE]],O64)</f>
        <v>225.58432690733045</v>
      </c>
      <c r="P65" s="15">
        <f>IF(OR(testdata[[#This Row],[LowerE]]&gt;P64,F64&lt;P64),testdata[[#This Row],[LowerE]],P64)</f>
        <v>219.4858885412259</v>
      </c>
      <c r="Q65" s="8">
        <f>IF(T64=O64,testdata[[#This Row],[Upper]],testdata[[#This Row],[Lower]])</f>
        <v>225.58432690733045</v>
      </c>
      <c r="R65" s="8">
        <f>IF(testdata[[#This Row],[SuperTrend]]=testdata[[#This Row],[Upper]],testdata[[#This Row],[Upper]],NA())</f>
        <v>225.58432690733045</v>
      </c>
      <c r="S65" s="8" t="e">
        <f>IF(testdata[[#This Row],[SuperTrend]]=testdata[[#This Row],[Lower]],testdata[[#This Row],[Lower]],NA())</f>
        <v>#N/A</v>
      </c>
      <c r="T65" s="8">
        <f>IF(testdata[[#This Row],[close]]&lt;=testdata[[#This Row],[STpot]],testdata[[#This Row],[Upper]],testdata[[#This Row],[Lower]])</f>
        <v>225.58432690733045</v>
      </c>
      <c r="V65" s="2">
        <v>42829</v>
      </c>
      <c r="W65" s="8">
        <v>225.58432690733</v>
      </c>
      <c r="X65" s="8"/>
      <c r="Y65" s="8">
        <v>225.58432690733</v>
      </c>
      <c r="Z65" t="str">
        <f t="shared" si="0"/>
        <v/>
      </c>
    </row>
    <row r="66" spans="1:26" x14ac:dyDescent="0.25">
      <c r="A66" s="5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5">
        <f>MAX(testdata[[#This Row],[H-L]:[|L-pC|]])</f>
        <v>2.6999999999999886</v>
      </c>
      <c r="K66" s="12">
        <f>(K65*13+testdata[[#This Row],[TR]])/14</f>
        <v>1.5924098487520222</v>
      </c>
      <c r="L66" s="12">
        <f>(testdata[[#This Row],[high]]+testdata[[#This Row],[low]])/2</f>
        <v>223.9</v>
      </c>
      <c r="M66" s="15">
        <f>testdata[[#This Row],[MidPrice]]+Multiplier*testdata[[#This Row],[ATR]]</f>
        <v>228.67722954625606</v>
      </c>
      <c r="N66" s="15">
        <f>testdata[[#This Row],[MidPrice]]-Multiplier*testdata[[#This Row],[ATR]]</f>
        <v>219.12277045374395</v>
      </c>
      <c r="O66" s="15">
        <f>IF(OR(testdata[[#This Row],[UpperE]]&lt;O65,F65&gt;O65),testdata[[#This Row],[UpperE]],O65)</f>
        <v>225.58432690733045</v>
      </c>
      <c r="P66" s="15">
        <f>IF(OR(testdata[[#This Row],[LowerE]]&gt;P65,F65&lt;P65),testdata[[#This Row],[LowerE]],P65)</f>
        <v>219.4858885412259</v>
      </c>
      <c r="Q66" s="8">
        <f>IF(T65=O65,testdata[[#This Row],[Upper]],testdata[[#This Row],[Lower]])</f>
        <v>225.58432690733045</v>
      </c>
      <c r="R66" s="8">
        <f>IF(testdata[[#This Row],[SuperTrend]]=testdata[[#This Row],[Upper]],testdata[[#This Row],[Upper]],NA())</f>
        <v>225.58432690733045</v>
      </c>
      <c r="S66" s="8" t="e">
        <f>IF(testdata[[#This Row],[SuperTrend]]=testdata[[#This Row],[Lower]],testdata[[#This Row],[Lower]],NA())</f>
        <v>#N/A</v>
      </c>
      <c r="T66" s="8">
        <f>IF(testdata[[#This Row],[close]]&lt;=testdata[[#This Row],[STpot]],testdata[[#This Row],[Upper]],testdata[[#This Row],[Lower]])</f>
        <v>225.58432690733045</v>
      </c>
      <c r="V66" s="2">
        <v>42830</v>
      </c>
      <c r="W66" s="8">
        <v>225.58432690733</v>
      </c>
      <c r="X66" s="8"/>
      <c r="Y66" s="8">
        <v>225.58432690733</v>
      </c>
      <c r="Z66" t="str">
        <f t="shared" si="0"/>
        <v/>
      </c>
    </row>
    <row r="67" spans="1:26" x14ac:dyDescent="0.25">
      <c r="A67" s="5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5">
        <f>MAX(testdata[[#This Row],[H-L]:[|L-pC|]])</f>
        <v>1.5300000000000011</v>
      </c>
      <c r="K67" s="12">
        <f>(K66*13+testdata[[#This Row],[TR]])/14</f>
        <v>1.5879520024125922</v>
      </c>
      <c r="L67" s="12">
        <f>(testdata[[#This Row],[high]]+testdata[[#This Row],[low]])/2</f>
        <v>223.20499999999998</v>
      </c>
      <c r="M67" s="15">
        <f>testdata[[#This Row],[MidPrice]]+Multiplier*testdata[[#This Row],[ATR]]</f>
        <v>227.96885600723775</v>
      </c>
      <c r="N67" s="15">
        <f>testdata[[#This Row],[MidPrice]]-Multiplier*testdata[[#This Row],[ATR]]</f>
        <v>218.44114399276222</v>
      </c>
      <c r="O67" s="15">
        <f>IF(OR(testdata[[#This Row],[UpperE]]&lt;O66,F66&gt;O66),testdata[[#This Row],[UpperE]],O66)</f>
        <v>225.58432690733045</v>
      </c>
      <c r="P67" s="15">
        <f>IF(OR(testdata[[#This Row],[LowerE]]&gt;P66,F66&lt;P66),testdata[[#This Row],[LowerE]],P66)</f>
        <v>219.4858885412259</v>
      </c>
      <c r="Q67" s="8">
        <f>IF(T66=O66,testdata[[#This Row],[Upper]],testdata[[#This Row],[Lower]])</f>
        <v>225.58432690733045</v>
      </c>
      <c r="R67" s="8">
        <f>IF(testdata[[#This Row],[SuperTrend]]=testdata[[#This Row],[Upper]],testdata[[#This Row],[Upper]],NA())</f>
        <v>225.58432690733045</v>
      </c>
      <c r="S67" s="8" t="e">
        <f>IF(testdata[[#This Row],[SuperTrend]]=testdata[[#This Row],[Lower]],testdata[[#This Row],[Lower]],NA())</f>
        <v>#N/A</v>
      </c>
      <c r="T67" s="8">
        <f>IF(testdata[[#This Row],[close]]&lt;=testdata[[#This Row],[STpot]],testdata[[#This Row],[Upper]],testdata[[#This Row],[Lower]])</f>
        <v>225.58432690733045</v>
      </c>
      <c r="V67" s="2">
        <v>42831</v>
      </c>
      <c r="W67" s="8">
        <v>225.58432690733</v>
      </c>
      <c r="X67" s="8"/>
      <c r="Y67" s="8">
        <v>225.58432690733</v>
      </c>
      <c r="Z67" t="str">
        <f t="shared" si="0"/>
        <v/>
      </c>
    </row>
    <row r="68" spans="1:26" x14ac:dyDescent="0.25">
      <c r="A68" s="5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5">
        <f>MAX(testdata[[#This Row],[H-L]:[|L-pC|]])</f>
        <v>1.2900000000000205</v>
      </c>
      <c r="K68" s="12">
        <f>(K67*13+testdata[[#This Row],[TR]])/14</f>
        <v>1.5666697165259797</v>
      </c>
      <c r="L68" s="12">
        <f>(testdata[[#This Row],[high]]+testdata[[#This Row],[low]])/2</f>
        <v>223.285</v>
      </c>
      <c r="M68" s="15">
        <f>testdata[[#This Row],[MidPrice]]+Multiplier*testdata[[#This Row],[ATR]]</f>
        <v>227.98500914957793</v>
      </c>
      <c r="N68" s="15">
        <f>testdata[[#This Row],[MidPrice]]-Multiplier*testdata[[#This Row],[ATR]]</f>
        <v>218.58499085042206</v>
      </c>
      <c r="O68" s="15">
        <f>IF(OR(testdata[[#This Row],[UpperE]]&lt;O67,F67&gt;O67),testdata[[#This Row],[UpperE]],O67)</f>
        <v>225.58432690733045</v>
      </c>
      <c r="P68" s="15">
        <f>IF(OR(testdata[[#This Row],[LowerE]]&gt;P67,F67&lt;P67),testdata[[#This Row],[LowerE]],P67)</f>
        <v>219.4858885412259</v>
      </c>
      <c r="Q68" s="8">
        <f>IF(T67=O67,testdata[[#This Row],[Upper]],testdata[[#This Row],[Lower]])</f>
        <v>225.58432690733045</v>
      </c>
      <c r="R68" s="8">
        <f>IF(testdata[[#This Row],[SuperTrend]]=testdata[[#This Row],[Upper]],testdata[[#This Row],[Upper]],NA())</f>
        <v>225.58432690733045</v>
      </c>
      <c r="S68" s="8" t="e">
        <f>IF(testdata[[#This Row],[SuperTrend]]=testdata[[#This Row],[Lower]],testdata[[#This Row],[Lower]],NA())</f>
        <v>#N/A</v>
      </c>
      <c r="T68" s="8">
        <f>IF(testdata[[#This Row],[close]]&lt;=testdata[[#This Row],[STpot]],testdata[[#This Row],[Upper]],testdata[[#This Row],[Lower]])</f>
        <v>225.58432690733045</v>
      </c>
      <c r="V68" s="2">
        <v>42832</v>
      </c>
      <c r="W68" s="8">
        <v>225.58432690733</v>
      </c>
      <c r="X68" s="8"/>
      <c r="Y68" s="8">
        <v>225.58432690733</v>
      </c>
      <c r="Z68" t="str">
        <f t="shared" si="0"/>
        <v/>
      </c>
    </row>
    <row r="69" spans="1:26" x14ac:dyDescent="0.25">
      <c r="A69" s="5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5">
        <f>MAX(testdata[[#This Row],[H-L]:[|L-pC|]])</f>
        <v>1.4500000000000171</v>
      </c>
      <c r="K69" s="12">
        <f>(K68*13+testdata[[#This Row],[TR]])/14</f>
        <v>1.5583361653455536</v>
      </c>
      <c r="L69" s="12">
        <f>(testdata[[#This Row],[high]]+testdata[[#This Row],[low]])/2</f>
        <v>223.45499999999998</v>
      </c>
      <c r="M69" s="15">
        <f>testdata[[#This Row],[MidPrice]]+Multiplier*testdata[[#This Row],[ATR]]</f>
        <v>228.13000849603665</v>
      </c>
      <c r="N69" s="15">
        <f>testdata[[#This Row],[MidPrice]]-Multiplier*testdata[[#This Row],[ATR]]</f>
        <v>218.77999150396332</v>
      </c>
      <c r="O69" s="15">
        <f>IF(OR(testdata[[#This Row],[UpperE]]&lt;O68,F68&gt;O68),testdata[[#This Row],[UpperE]],O68)</f>
        <v>225.58432690733045</v>
      </c>
      <c r="P69" s="15">
        <f>IF(OR(testdata[[#This Row],[LowerE]]&gt;P68,F68&lt;P68),testdata[[#This Row],[LowerE]],P68)</f>
        <v>219.4858885412259</v>
      </c>
      <c r="Q69" s="8">
        <f>IF(T68=O68,testdata[[#This Row],[Upper]],testdata[[#This Row],[Lower]])</f>
        <v>225.58432690733045</v>
      </c>
      <c r="R69" s="8">
        <f>IF(testdata[[#This Row],[SuperTrend]]=testdata[[#This Row],[Upper]],testdata[[#This Row],[Upper]],NA())</f>
        <v>225.58432690733045</v>
      </c>
      <c r="S69" s="8" t="e">
        <f>IF(testdata[[#This Row],[SuperTrend]]=testdata[[#This Row],[Lower]],testdata[[#This Row],[Lower]],NA())</f>
        <v>#N/A</v>
      </c>
      <c r="T69" s="8">
        <f>IF(testdata[[#This Row],[close]]&lt;=testdata[[#This Row],[STpot]],testdata[[#This Row],[Upper]],testdata[[#This Row],[Lower]])</f>
        <v>225.58432690733045</v>
      </c>
      <c r="V69" s="2">
        <v>42835</v>
      </c>
      <c r="W69" s="8">
        <v>225.58432690733</v>
      </c>
      <c r="X69" s="8"/>
      <c r="Y69" s="8">
        <v>225.58432690733</v>
      </c>
      <c r="Z69" t="str">
        <f t="shared" si="0"/>
        <v/>
      </c>
    </row>
    <row r="70" spans="1:26" x14ac:dyDescent="0.25">
      <c r="A70" s="5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5">
        <f>MAX(testdata[[#This Row],[H-L]:[|L-pC|]])</f>
        <v>1.9000000000000057</v>
      </c>
      <c r="K70" s="12">
        <f>(K69*13+testdata[[#This Row],[TR]])/14</f>
        <v>1.5827407249637289</v>
      </c>
      <c r="L70" s="12">
        <f>(testdata[[#This Row],[high]]+testdata[[#This Row],[low]])/2</f>
        <v>222.28</v>
      </c>
      <c r="M70" s="15">
        <f>testdata[[#This Row],[MidPrice]]+Multiplier*testdata[[#This Row],[ATR]]</f>
        <v>227.0282221748912</v>
      </c>
      <c r="N70" s="15">
        <f>testdata[[#This Row],[MidPrice]]-Multiplier*testdata[[#This Row],[ATR]]</f>
        <v>217.5317778251088</v>
      </c>
      <c r="O70" s="15">
        <f>IF(OR(testdata[[#This Row],[UpperE]]&lt;O69,F69&gt;O69),testdata[[#This Row],[UpperE]],O69)</f>
        <v>225.58432690733045</v>
      </c>
      <c r="P70" s="15">
        <f>IF(OR(testdata[[#This Row],[LowerE]]&gt;P69,F69&lt;P69),testdata[[#This Row],[LowerE]],P69)</f>
        <v>219.4858885412259</v>
      </c>
      <c r="Q70" s="8">
        <f>IF(T69=O69,testdata[[#This Row],[Upper]],testdata[[#This Row],[Lower]])</f>
        <v>225.58432690733045</v>
      </c>
      <c r="R70" s="8">
        <f>IF(testdata[[#This Row],[SuperTrend]]=testdata[[#This Row],[Upper]],testdata[[#This Row],[Upper]],NA())</f>
        <v>225.58432690733045</v>
      </c>
      <c r="S70" s="8" t="e">
        <f>IF(testdata[[#This Row],[SuperTrend]]=testdata[[#This Row],[Lower]],testdata[[#This Row],[Lower]],NA())</f>
        <v>#N/A</v>
      </c>
      <c r="T70" s="8">
        <f>IF(testdata[[#This Row],[close]]&lt;=testdata[[#This Row],[STpot]],testdata[[#This Row],[Upper]],testdata[[#This Row],[Lower]])</f>
        <v>225.58432690733045</v>
      </c>
      <c r="V70" s="2">
        <v>42836</v>
      </c>
      <c r="W70" s="8">
        <v>225.58432690733</v>
      </c>
      <c r="X70" s="8"/>
      <c r="Y70" s="8">
        <v>225.58432690733</v>
      </c>
      <c r="Z70" t="str">
        <f t="shared" si="0"/>
        <v/>
      </c>
    </row>
    <row r="71" spans="1:26" x14ac:dyDescent="0.25">
      <c r="A71" s="5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5">
        <f>MAX(testdata[[#This Row],[H-L]:[|L-pC|]])</f>
        <v>1.2199999999999989</v>
      </c>
      <c r="K71" s="12">
        <f>(K70*13+testdata[[#This Row],[TR]])/14</f>
        <v>1.5568306731806054</v>
      </c>
      <c r="L71" s="12">
        <f>(testdata[[#This Row],[high]]+testdata[[#This Row],[low]])/2</f>
        <v>222.38499999999999</v>
      </c>
      <c r="M71" s="15">
        <f>testdata[[#This Row],[MidPrice]]+Multiplier*testdata[[#This Row],[ATR]]</f>
        <v>227.05549201954182</v>
      </c>
      <c r="N71" s="15">
        <f>testdata[[#This Row],[MidPrice]]-Multiplier*testdata[[#This Row],[ATR]]</f>
        <v>217.71450798045817</v>
      </c>
      <c r="O71" s="15">
        <f>IF(OR(testdata[[#This Row],[UpperE]]&lt;O70,F70&gt;O70),testdata[[#This Row],[UpperE]],O70)</f>
        <v>225.58432690733045</v>
      </c>
      <c r="P71" s="15">
        <f>IF(OR(testdata[[#This Row],[LowerE]]&gt;P70,F70&lt;P70),testdata[[#This Row],[LowerE]],P70)</f>
        <v>219.4858885412259</v>
      </c>
      <c r="Q71" s="8">
        <f>IF(T70=O70,testdata[[#This Row],[Upper]],testdata[[#This Row],[Lower]])</f>
        <v>225.58432690733045</v>
      </c>
      <c r="R71" s="8">
        <f>IF(testdata[[#This Row],[SuperTrend]]=testdata[[#This Row],[Upper]],testdata[[#This Row],[Upper]],NA())</f>
        <v>225.58432690733045</v>
      </c>
      <c r="S71" s="8" t="e">
        <f>IF(testdata[[#This Row],[SuperTrend]]=testdata[[#This Row],[Lower]],testdata[[#This Row],[Lower]],NA())</f>
        <v>#N/A</v>
      </c>
      <c r="T71" s="8">
        <f>IF(testdata[[#This Row],[close]]&lt;=testdata[[#This Row],[STpot]],testdata[[#This Row],[Upper]],testdata[[#This Row],[Lower]])</f>
        <v>225.58432690733045</v>
      </c>
      <c r="V71" s="2">
        <v>42837</v>
      </c>
      <c r="W71" s="8">
        <v>225.58432690733</v>
      </c>
      <c r="X71" s="8"/>
      <c r="Y71" s="8">
        <v>225.58432690733</v>
      </c>
      <c r="Z71" t="str">
        <f t="shared" si="0"/>
        <v/>
      </c>
    </row>
    <row r="72" spans="1:26" x14ac:dyDescent="0.25">
      <c r="A72" s="5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5">
        <f>MAX(testdata[[#This Row],[H-L]:[|L-pC|]])</f>
        <v>1.8799999999999955</v>
      </c>
      <c r="K72" s="12">
        <f>(K71*13+testdata[[#This Row],[TR]])/14</f>
        <v>1.5799141965248478</v>
      </c>
      <c r="L72" s="12">
        <f>(testdata[[#This Row],[high]]+testdata[[#This Row],[low]])/2</f>
        <v>221.56</v>
      </c>
      <c r="M72" s="15">
        <f>testdata[[#This Row],[MidPrice]]+Multiplier*testdata[[#This Row],[ATR]]</f>
        <v>226.29974258957455</v>
      </c>
      <c r="N72" s="15">
        <f>testdata[[#This Row],[MidPrice]]-Multiplier*testdata[[#This Row],[ATR]]</f>
        <v>216.82025741042546</v>
      </c>
      <c r="O72" s="15">
        <f>IF(OR(testdata[[#This Row],[UpperE]]&lt;O71,F71&gt;O71),testdata[[#This Row],[UpperE]],O71)</f>
        <v>225.58432690733045</v>
      </c>
      <c r="P72" s="15">
        <f>IF(OR(testdata[[#This Row],[LowerE]]&gt;P71,F71&lt;P71),testdata[[#This Row],[LowerE]],P71)</f>
        <v>219.4858885412259</v>
      </c>
      <c r="Q72" s="8">
        <f>IF(T71=O71,testdata[[#This Row],[Upper]],testdata[[#This Row],[Lower]])</f>
        <v>225.58432690733045</v>
      </c>
      <c r="R72" s="8">
        <f>IF(testdata[[#This Row],[SuperTrend]]=testdata[[#This Row],[Upper]],testdata[[#This Row],[Upper]],NA())</f>
        <v>225.58432690733045</v>
      </c>
      <c r="S72" s="8" t="e">
        <f>IF(testdata[[#This Row],[SuperTrend]]=testdata[[#This Row],[Lower]],testdata[[#This Row],[Lower]],NA())</f>
        <v>#N/A</v>
      </c>
      <c r="T72" s="8">
        <f>IF(testdata[[#This Row],[close]]&lt;=testdata[[#This Row],[STpot]],testdata[[#This Row],[Upper]],testdata[[#This Row],[Lower]])</f>
        <v>225.58432690733045</v>
      </c>
      <c r="V72" s="2">
        <v>42838</v>
      </c>
      <c r="W72" s="8">
        <v>225.58432690733</v>
      </c>
      <c r="X72" s="8"/>
      <c r="Y72" s="8">
        <v>225.58432690733</v>
      </c>
      <c r="Z72" t="str">
        <f t="shared" si="0"/>
        <v/>
      </c>
    </row>
    <row r="73" spans="1:26" x14ac:dyDescent="0.25">
      <c r="A73" s="5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5">
        <f>MAX(testdata[[#This Row],[H-L]:[|L-pC|]])</f>
        <v>1.960000000000008</v>
      </c>
      <c r="K73" s="12">
        <f>(K72*13+testdata[[#This Row],[TR]])/14</f>
        <v>1.6070631824873591</v>
      </c>
      <c r="L73" s="12">
        <f>(testdata[[#This Row],[high]]+testdata[[#This Row],[low]])/2</f>
        <v>221.77500000000001</v>
      </c>
      <c r="M73" s="15">
        <f>testdata[[#This Row],[MidPrice]]+Multiplier*testdata[[#This Row],[ATR]]</f>
        <v>226.59618954746207</v>
      </c>
      <c r="N73" s="15">
        <f>testdata[[#This Row],[MidPrice]]-Multiplier*testdata[[#This Row],[ATR]]</f>
        <v>216.95381045253794</v>
      </c>
      <c r="O73" s="15">
        <f>IF(OR(testdata[[#This Row],[UpperE]]&lt;O72,F72&gt;O72),testdata[[#This Row],[UpperE]],O72)</f>
        <v>225.58432690733045</v>
      </c>
      <c r="P73" s="15">
        <f>IF(OR(testdata[[#This Row],[LowerE]]&gt;P72,F72&lt;P72),testdata[[#This Row],[LowerE]],P72)</f>
        <v>219.4858885412259</v>
      </c>
      <c r="Q73" s="8">
        <f>IF(T72=O72,testdata[[#This Row],[Upper]],testdata[[#This Row],[Lower]])</f>
        <v>225.58432690733045</v>
      </c>
      <c r="R73" s="8">
        <f>IF(testdata[[#This Row],[SuperTrend]]=testdata[[#This Row],[Upper]],testdata[[#This Row],[Upper]],NA())</f>
        <v>225.58432690733045</v>
      </c>
      <c r="S73" s="8" t="e">
        <f>IF(testdata[[#This Row],[SuperTrend]]=testdata[[#This Row],[Lower]],testdata[[#This Row],[Lower]],NA())</f>
        <v>#N/A</v>
      </c>
      <c r="T73" s="8">
        <f>IF(testdata[[#This Row],[close]]&lt;=testdata[[#This Row],[STpot]],testdata[[#This Row],[Upper]],testdata[[#This Row],[Lower]])</f>
        <v>225.58432690733045</v>
      </c>
      <c r="V73" s="2">
        <v>42842</v>
      </c>
      <c r="W73" s="8">
        <v>225.58432690733</v>
      </c>
      <c r="X73" s="8"/>
      <c r="Y73" s="8">
        <v>225.58432690733</v>
      </c>
      <c r="Z73" t="str">
        <f t="shared" si="0"/>
        <v/>
      </c>
    </row>
    <row r="74" spans="1:26" x14ac:dyDescent="0.25">
      <c r="A74" s="5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5">
        <f>MAX(testdata[[#This Row],[H-L]:[|L-pC|]])</f>
        <v>1.4200000000000159</v>
      </c>
      <c r="K74" s="12">
        <f>(K73*13+testdata[[#This Row],[TR]])/14</f>
        <v>1.5937015265954062</v>
      </c>
      <c r="L74" s="12">
        <f>(testdata[[#This Row],[high]]+testdata[[#This Row],[low]])/2</f>
        <v>221.82999999999998</v>
      </c>
      <c r="M74" s="15">
        <f>testdata[[#This Row],[MidPrice]]+Multiplier*testdata[[#This Row],[ATR]]</f>
        <v>226.6111045797862</v>
      </c>
      <c r="N74" s="15">
        <f>testdata[[#This Row],[MidPrice]]-Multiplier*testdata[[#This Row],[ATR]]</f>
        <v>217.04889542021377</v>
      </c>
      <c r="O74" s="15">
        <f>IF(OR(testdata[[#This Row],[UpperE]]&lt;O73,F73&gt;O73),testdata[[#This Row],[UpperE]],O73)</f>
        <v>225.58432690733045</v>
      </c>
      <c r="P74" s="15">
        <f>IF(OR(testdata[[#This Row],[LowerE]]&gt;P73,F73&lt;P73),testdata[[#This Row],[LowerE]],P73)</f>
        <v>219.4858885412259</v>
      </c>
      <c r="Q74" s="8">
        <f>IF(T73=O73,testdata[[#This Row],[Upper]],testdata[[#This Row],[Lower]])</f>
        <v>225.58432690733045</v>
      </c>
      <c r="R74" s="8">
        <f>IF(testdata[[#This Row],[SuperTrend]]=testdata[[#This Row],[Upper]],testdata[[#This Row],[Upper]],NA())</f>
        <v>225.58432690733045</v>
      </c>
      <c r="S74" s="8" t="e">
        <f>IF(testdata[[#This Row],[SuperTrend]]=testdata[[#This Row],[Lower]],testdata[[#This Row],[Lower]],NA())</f>
        <v>#N/A</v>
      </c>
      <c r="T74" s="8">
        <f>IF(testdata[[#This Row],[close]]&lt;=testdata[[#This Row],[STpot]],testdata[[#This Row],[Upper]],testdata[[#This Row],[Lower]])</f>
        <v>225.58432690733045</v>
      </c>
      <c r="V74" s="2">
        <v>42843</v>
      </c>
      <c r="W74" s="8">
        <v>225.58432690733</v>
      </c>
      <c r="X74" s="8"/>
      <c r="Y74" s="8">
        <v>225.58432690733</v>
      </c>
      <c r="Z74" t="str">
        <f t="shared" si="0"/>
        <v/>
      </c>
    </row>
    <row r="75" spans="1:26" x14ac:dyDescent="0.25">
      <c r="A75" s="5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5">
        <f>MAX(testdata[[#This Row],[H-L]:[|L-pC|]])</f>
        <v>1.6800000000000068</v>
      </c>
      <c r="K75" s="12">
        <f>(K74*13+testdata[[#This Row],[TR]])/14</f>
        <v>1.5998657032671633</v>
      </c>
      <c r="L75" s="12">
        <f>(testdata[[#This Row],[high]]+testdata[[#This Row],[low]])/2</f>
        <v>222.1</v>
      </c>
      <c r="M75" s="15">
        <f>testdata[[#This Row],[MidPrice]]+Multiplier*testdata[[#This Row],[ATR]]</f>
        <v>226.89959710980148</v>
      </c>
      <c r="N75" s="15">
        <f>testdata[[#This Row],[MidPrice]]-Multiplier*testdata[[#This Row],[ATR]]</f>
        <v>217.30040289019851</v>
      </c>
      <c r="O75" s="15">
        <f>IF(OR(testdata[[#This Row],[UpperE]]&lt;O74,F74&gt;O74),testdata[[#This Row],[UpperE]],O74)</f>
        <v>225.58432690733045</v>
      </c>
      <c r="P75" s="15">
        <f>IF(OR(testdata[[#This Row],[LowerE]]&gt;P74,F74&lt;P74),testdata[[#This Row],[LowerE]],P74)</f>
        <v>219.4858885412259</v>
      </c>
      <c r="Q75" s="8">
        <f>IF(T74=O74,testdata[[#This Row],[Upper]],testdata[[#This Row],[Lower]])</f>
        <v>225.58432690733045</v>
      </c>
      <c r="R75" s="8">
        <f>IF(testdata[[#This Row],[SuperTrend]]=testdata[[#This Row],[Upper]],testdata[[#This Row],[Upper]],NA())</f>
        <v>225.58432690733045</v>
      </c>
      <c r="S75" s="8" t="e">
        <f>IF(testdata[[#This Row],[SuperTrend]]=testdata[[#This Row],[Lower]],testdata[[#This Row],[Lower]],NA())</f>
        <v>#N/A</v>
      </c>
      <c r="T75" s="8">
        <f>IF(testdata[[#This Row],[close]]&lt;=testdata[[#This Row],[STpot]],testdata[[#This Row],[Upper]],testdata[[#This Row],[Lower]])</f>
        <v>225.58432690733045</v>
      </c>
      <c r="V75" s="2">
        <v>42844</v>
      </c>
      <c r="W75" s="8">
        <v>225.58432690733</v>
      </c>
      <c r="X75" s="8"/>
      <c r="Y75" s="8">
        <v>225.58432690733</v>
      </c>
      <c r="Z75" t="str">
        <f t="shared" si="0"/>
        <v/>
      </c>
    </row>
    <row r="76" spans="1:26" x14ac:dyDescent="0.25">
      <c r="A76" s="5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5">
        <f>MAX(testdata[[#This Row],[H-L]:[|L-pC|]])</f>
        <v>2.289999999999992</v>
      </c>
      <c r="K76" s="12">
        <f>(K75*13+testdata[[#This Row],[TR]])/14</f>
        <v>1.6491610101766512</v>
      </c>
      <c r="L76" s="12">
        <f>(testdata[[#This Row],[high]]+testdata[[#This Row],[low]])/2</f>
        <v>222.81</v>
      </c>
      <c r="M76" s="15">
        <f>testdata[[#This Row],[MidPrice]]+Multiplier*testdata[[#This Row],[ATR]]</f>
        <v>227.75748303052995</v>
      </c>
      <c r="N76" s="15">
        <f>testdata[[#This Row],[MidPrice]]-Multiplier*testdata[[#This Row],[ATR]]</f>
        <v>217.86251696947005</v>
      </c>
      <c r="O76" s="15">
        <f>IF(OR(testdata[[#This Row],[UpperE]]&lt;O75,F75&gt;O75),testdata[[#This Row],[UpperE]],O75)</f>
        <v>225.58432690733045</v>
      </c>
      <c r="P76" s="15">
        <f>IF(OR(testdata[[#This Row],[LowerE]]&gt;P75,F75&lt;P75),testdata[[#This Row],[LowerE]],P75)</f>
        <v>219.4858885412259</v>
      </c>
      <c r="Q76" s="8">
        <f>IF(T75=O75,testdata[[#This Row],[Upper]],testdata[[#This Row],[Lower]])</f>
        <v>225.58432690733045</v>
      </c>
      <c r="R76" s="8">
        <f>IF(testdata[[#This Row],[SuperTrend]]=testdata[[#This Row],[Upper]],testdata[[#This Row],[Upper]],NA())</f>
        <v>225.58432690733045</v>
      </c>
      <c r="S76" s="8" t="e">
        <f>IF(testdata[[#This Row],[SuperTrend]]=testdata[[#This Row],[Lower]],testdata[[#This Row],[Lower]],NA())</f>
        <v>#N/A</v>
      </c>
      <c r="T76" s="8">
        <f>IF(testdata[[#This Row],[close]]&lt;=testdata[[#This Row],[STpot]],testdata[[#This Row],[Upper]],testdata[[#This Row],[Lower]])</f>
        <v>225.58432690733045</v>
      </c>
      <c r="V76" s="2">
        <v>42845</v>
      </c>
      <c r="W76" s="8">
        <v>225.58432690733</v>
      </c>
      <c r="X76" s="8"/>
      <c r="Y76" s="8">
        <v>225.58432690733</v>
      </c>
      <c r="Z76" t="str">
        <f t="shared" si="0"/>
        <v/>
      </c>
    </row>
    <row r="77" spans="1:26" x14ac:dyDescent="0.25">
      <c r="A77" s="5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5">
        <f>MAX(testdata[[#This Row],[H-L]:[|L-pC|]])</f>
        <v>1.1500000000000057</v>
      </c>
      <c r="K77" s="12">
        <f>(K76*13+testdata[[#This Row],[TR]])/14</f>
        <v>1.6135066523068908</v>
      </c>
      <c r="L77" s="12">
        <f>(testdata[[#This Row],[high]]+testdata[[#This Row],[low]])/2</f>
        <v>222.72</v>
      </c>
      <c r="M77" s="15">
        <f>testdata[[#This Row],[MidPrice]]+Multiplier*testdata[[#This Row],[ATR]]</f>
        <v>227.56051995692067</v>
      </c>
      <c r="N77" s="15">
        <f>testdata[[#This Row],[MidPrice]]-Multiplier*testdata[[#This Row],[ATR]]</f>
        <v>217.87948004307933</v>
      </c>
      <c r="O77" s="15">
        <f>IF(OR(testdata[[#This Row],[UpperE]]&lt;O76,F76&gt;O76),testdata[[#This Row],[UpperE]],O76)</f>
        <v>225.58432690733045</v>
      </c>
      <c r="P77" s="15">
        <f>IF(OR(testdata[[#This Row],[LowerE]]&gt;P76,F76&lt;P76),testdata[[#This Row],[LowerE]],P76)</f>
        <v>219.4858885412259</v>
      </c>
      <c r="Q77" s="8">
        <f>IF(T76=O76,testdata[[#This Row],[Upper]],testdata[[#This Row],[Lower]])</f>
        <v>225.58432690733045</v>
      </c>
      <c r="R77" s="8">
        <f>IF(testdata[[#This Row],[SuperTrend]]=testdata[[#This Row],[Upper]],testdata[[#This Row],[Upper]],NA())</f>
        <v>225.58432690733045</v>
      </c>
      <c r="S77" s="8" t="e">
        <f>IF(testdata[[#This Row],[SuperTrend]]=testdata[[#This Row],[Lower]],testdata[[#This Row],[Lower]],NA())</f>
        <v>#N/A</v>
      </c>
      <c r="T77" s="8">
        <f>IF(testdata[[#This Row],[close]]&lt;=testdata[[#This Row],[STpot]],testdata[[#This Row],[Upper]],testdata[[#This Row],[Lower]])</f>
        <v>225.58432690733045</v>
      </c>
      <c r="V77" s="2">
        <v>42846</v>
      </c>
      <c r="W77" s="8">
        <v>225.58432690733</v>
      </c>
      <c r="X77" s="8"/>
      <c r="Y77" s="8">
        <v>225.58432690733</v>
      </c>
      <c r="Z77" t="str">
        <f t="shared" si="0"/>
        <v/>
      </c>
    </row>
    <row r="78" spans="1:26" x14ac:dyDescent="0.25">
      <c r="A78" s="5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5">
        <f>MAX(testdata[[#This Row],[H-L]:[|L-pC|]])</f>
        <v>2.7000000000000171</v>
      </c>
      <c r="K78" s="12">
        <f>(K77*13+testdata[[#This Row],[TR]])/14</f>
        <v>1.691113319999257</v>
      </c>
      <c r="L78" s="12">
        <f>(testdata[[#This Row],[high]]+testdata[[#This Row],[low]])/2</f>
        <v>223.92000000000002</v>
      </c>
      <c r="M78" s="15">
        <f>testdata[[#This Row],[MidPrice]]+Multiplier*testdata[[#This Row],[ATR]]</f>
        <v>228.9933399599978</v>
      </c>
      <c r="N78" s="15">
        <f>testdata[[#This Row],[MidPrice]]-Multiplier*testdata[[#This Row],[ATR]]</f>
        <v>218.84666004000223</v>
      </c>
      <c r="O78" s="15">
        <f>IF(OR(testdata[[#This Row],[UpperE]]&lt;O77,F77&gt;O77),testdata[[#This Row],[UpperE]],O77)</f>
        <v>225.58432690733045</v>
      </c>
      <c r="P78" s="15">
        <f>IF(OR(testdata[[#This Row],[LowerE]]&gt;P77,F77&lt;P77),testdata[[#This Row],[LowerE]],P77)</f>
        <v>219.4858885412259</v>
      </c>
      <c r="Q78" s="8">
        <f>IF(T77=O77,testdata[[#This Row],[Upper]],testdata[[#This Row],[Lower]])</f>
        <v>225.58432690733045</v>
      </c>
      <c r="R78" s="8">
        <f>IF(testdata[[#This Row],[SuperTrend]]=testdata[[#This Row],[Upper]],testdata[[#This Row],[Upper]],NA())</f>
        <v>225.58432690733045</v>
      </c>
      <c r="S78" s="8" t="e">
        <f>IF(testdata[[#This Row],[SuperTrend]]=testdata[[#This Row],[Lower]],testdata[[#This Row],[Lower]],NA())</f>
        <v>#N/A</v>
      </c>
      <c r="T78" s="8">
        <f>IF(testdata[[#This Row],[close]]&lt;=testdata[[#This Row],[STpot]],testdata[[#This Row],[Upper]],testdata[[#This Row],[Lower]])</f>
        <v>225.58432690733045</v>
      </c>
      <c r="V78" s="2">
        <v>42849</v>
      </c>
      <c r="W78" s="8">
        <v>225.58432690733</v>
      </c>
      <c r="X78" s="8"/>
      <c r="Y78" s="8">
        <v>225.58432690733</v>
      </c>
      <c r="Z78" t="str">
        <f t="shared" si="0"/>
        <v/>
      </c>
    </row>
    <row r="79" spans="1:26" x14ac:dyDescent="0.25">
      <c r="A79" s="5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5">
        <f>MAX(testdata[[#This Row],[H-L]:[|L-pC|]])</f>
        <v>1.6899999999999977</v>
      </c>
      <c r="K79" s="12">
        <f>(K78*13+testdata[[#This Row],[TR]])/14</f>
        <v>1.691033797142167</v>
      </c>
      <c r="L79" s="12">
        <f>(testdata[[#This Row],[high]]+testdata[[#This Row],[low]])/2</f>
        <v>226.19</v>
      </c>
      <c r="M79" s="15">
        <f>testdata[[#This Row],[MidPrice]]+Multiplier*testdata[[#This Row],[ATR]]</f>
        <v>231.26310139142649</v>
      </c>
      <c r="N79" s="15">
        <f>testdata[[#This Row],[MidPrice]]-Multiplier*testdata[[#This Row],[ATR]]</f>
        <v>221.11689860857351</v>
      </c>
      <c r="O79" s="15">
        <f>IF(OR(testdata[[#This Row],[UpperE]]&lt;O78,F78&gt;O78),testdata[[#This Row],[UpperE]],O78)</f>
        <v>225.58432690733045</v>
      </c>
      <c r="P79" s="15">
        <f>IF(OR(testdata[[#This Row],[LowerE]]&gt;P78,F78&lt;P78),testdata[[#This Row],[LowerE]],P78)</f>
        <v>221.11689860857351</v>
      </c>
      <c r="Q79" s="8">
        <f>IF(T78=O78,testdata[[#This Row],[Upper]],testdata[[#This Row],[Lower]])</f>
        <v>225.58432690733045</v>
      </c>
      <c r="R79" s="8" t="e">
        <f>IF(testdata[[#This Row],[SuperTrend]]=testdata[[#This Row],[Upper]],testdata[[#This Row],[Upper]],NA())</f>
        <v>#N/A</v>
      </c>
      <c r="S79" s="8">
        <f>IF(testdata[[#This Row],[SuperTrend]]=testdata[[#This Row],[Lower]],testdata[[#This Row],[Lower]],NA())</f>
        <v>221.11689860857351</v>
      </c>
      <c r="T79" s="8">
        <f>IF(testdata[[#This Row],[close]]&lt;=testdata[[#This Row],[STpot]],testdata[[#This Row],[Upper]],testdata[[#This Row],[Lower]])</f>
        <v>221.11689860857351</v>
      </c>
      <c r="V79" s="2">
        <v>42850</v>
      </c>
      <c r="W79" s="8"/>
      <c r="X79" s="8">
        <v>221.116898608573</v>
      </c>
      <c r="Y79" s="8">
        <v>221.116898608573</v>
      </c>
      <c r="Z79" t="str">
        <f t="shared" si="0"/>
        <v/>
      </c>
    </row>
    <row r="80" spans="1:26" x14ac:dyDescent="0.25">
      <c r="A80" s="5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5">
        <f>MAX(testdata[[#This Row],[H-L]:[|L-pC|]])</f>
        <v>1.1200000000000045</v>
      </c>
      <c r="K80" s="12">
        <f>(K79*13+testdata[[#This Row],[TR]])/14</f>
        <v>1.6502456687748697</v>
      </c>
      <c r="L80" s="12">
        <f>(testdata[[#This Row],[high]]+testdata[[#This Row],[low]])/2</f>
        <v>226.72</v>
      </c>
      <c r="M80" s="15">
        <f>testdata[[#This Row],[MidPrice]]+Multiplier*testdata[[#This Row],[ATR]]</f>
        <v>231.6707370063246</v>
      </c>
      <c r="N80" s="15">
        <f>testdata[[#This Row],[MidPrice]]-Multiplier*testdata[[#This Row],[ATR]]</f>
        <v>221.7692629936754</v>
      </c>
      <c r="O80" s="15">
        <f>IF(OR(testdata[[#This Row],[UpperE]]&lt;O79,F79&gt;O79),testdata[[#This Row],[UpperE]],O79)</f>
        <v>231.6707370063246</v>
      </c>
      <c r="P80" s="15">
        <f>IF(OR(testdata[[#This Row],[LowerE]]&gt;P79,F79&lt;P79),testdata[[#This Row],[LowerE]],P79)</f>
        <v>221.7692629936754</v>
      </c>
      <c r="Q80" s="8">
        <f>IF(T79=O79,testdata[[#This Row],[Upper]],testdata[[#This Row],[Lower]])</f>
        <v>221.7692629936754</v>
      </c>
      <c r="R80" s="8" t="e">
        <f>IF(testdata[[#This Row],[SuperTrend]]=testdata[[#This Row],[Upper]],testdata[[#This Row],[Upper]],NA())</f>
        <v>#N/A</v>
      </c>
      <c r="S80" s="8">
        <f>IF(testdata[[#This Row],[SuperTrend]]=testdata[[#This Row],[Lower]],testdata[[#This Row],[Lower]],NA())</f>
        <v>221.7692629936754</v>
      </c>
      <c r="T80" s="8">
        <f>IF(testdata[[#This Row],[close]]&lt;=testdata[[#This Row],[STpot]],testdata[[#This Row],[Upper]],testdata[[#This Row],[Lower]])</f>
        <v>221.7692629936754</v>
      </c>
      <c r="V80" s="2">
        <v>42851</v>
      </c>
      <c r="W80" s="8"/>
      <c r="X80" s="8">
        <v>221.769262993675</v>
      </c>
      <c r="Y80" s="8">
        <v>221.769262993675</v>
      </c>
      <c r="Z80" t="str">
        <f t="shared" ref="Z80:Z143" si="1">IF(ROUND(Y80,8)&lt;&gt;ROUND(T80,8),"ERR","")</f>
        <v/>
      </c>
    </row>
    <row r="81" spans="1:26" x14ac:dyDescent="0.25">
      <c r="A81" s="5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5">
        <f>MAX(testdata[[#This Row],[H-L]:[|L-pC|]])</f>
        <v>0.91999999999998749</v>
      </c>
      <c r="K81" s="12">
        <f>(K80*13+testdata[[#This Row],[TR]])/14</f>
        <v>1.5980852638623781</v>
      </c>
      <c r="L81" s="12">
        <f>(testdata[[#This Row],[high]]+testdata[[#This Row],[low]])/2</f>
        <v>226.26999999999998</v>
      </c>
      <c r="M81" s="15">
        <f>testdata[[#This Row],[MidPrice]]+Multiplier*testdata[[#This Row],[ATR]]</f>
        <v>231.06425579158713</v>
      </c>
      <c r="N81" s="15">
        <f>testdata[[#This Row],[MidPrice]]-Multiplier*testdata[[#This Row],[ATR]]</f>
        <v>221.47574420841283</v>
      </c>
      <c r="O81" s="15">
        <f>IF(OR(testdata[[#This Row],[UpperE]]&lt;O80,F80&gt;O80),testdata[[#This Row],[UpperE]],O80)</f>
        <v>231.06425579158713</v>
      </c>
      <c r="P81" s="15">
        <f>IF(OR(testdata[[#This Row],[LowerE]]&gt;P80,F80&lt;P80),testdata[[#This Row],[LowerE]],P80)</f>
        <v>221.7692629936754</v>
      </c>
      <c r="Q81" s="8">
        <f>IF(T80=O80,testdata[[#This Row],[Upper]],testdata[[#This Row],[Lower]])</f>
        <v>221.7692629936754</v>
      </c>
      <c r="R81" s="8" t="e">
        <f>IF(testdata[[#This Row],[SuperTrend]]=testdata[[#This Row],[Upper]],testdata[[#This Row],[Upper]],NA())</f>
        <v>#N/A</v>
      </c>
      <c r="S81" s="8">
        <f>IF(testdata[[#This Row],[SuperTrend]]=testdata[[#This Row],[Lower]],testdata[[#This Row],[Lower]],NA())</f>
        <v>221.7692629936754</v>
      </c>
      <c r="T81" s="8">
        <f>IF(testdata[[#This Row],[close]]&lt;=testdata[[#This Row],[STpot]],testdata[[#This Row],[Upper]],testdata[[#This Row],[Lower]])</f>
        <v>221.7692629936754</v>
      </c>
      <c r="V81" s="2">
        <v>42852</v>
      </c>
      <c r="W81" s="8"/>
      <c r="X81" s="8">
        <v>221.769262993675</v>
      </c>
      <c r="Y81" s="8">
        <v>221.769262993675</v>
      </c>
      <c r="Z81" t="str">
        <f t="shared" si="1"/>
        <v/>
      </c>
    </row>
    <row r="82" spans="1:26" x14ac:dyDescent="0.25">
      <c r="A82" s="5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5">
        <f>MAX(testdata[[#This Row],[H-L]:[|L-pC|]])</f>
        <v>0.95000000000001705</v>
      </c>
      <c r="K82" s="12">
        <f>(K81*13+testdata[[#This Row],[TR]])/14</f>
        <v>1.5517934593007809</v>
      </c>
      <c r="L82" s="12">
        <f>(testdata[[#This Row],[high]]+testdata[[#This Row],[low]])/2</f>
        <v>226.23500000000001</v>
      </c>
      <c r="M82" s="15">
        <f>testdata[[#This Row],[MidPrice]]+Multiplier*testdata[[#This Row],[ATR]]</f>
        <v>230.89038037790235</v>
      </c>
      <c r="N82" s="15">
        <f>testdata[[#This Row],[MidPrice]]-Multiplier*testdata[[#This Row],[ATR]]</f>
        <v>221.57961962209768</v>
      </c>
      <c r="O82" s="15">
        <f>IF(OR(testdata[[#This Row],[UpperE]]&lt;O81,F81&gt;O81),testdata[[#This Row],[UpperE]],O81)</f>
        <v>230.89038037790235</v>
      </c>
      <c r="P82" s="15">
        <f>IF(OR(testdata[[#This Row],[LowerE]]&gt;P81,F81&lt;P81),testdata[[#This Row],[LowerE]],P81)</f>
        <v>221.7692629936754</v>
      </c>
      <c r="Q82" s="8">
        <f>IF(T81=O81,testdata[[#This Row],[Upper]],testdata[[#This Row],[Lower]])</f>
        <v>221.7692629936754</v>
      </c>
      <c r="R82" s="8" t="e">
        <f>IF(testdata[[#This Row],[SuperTrend]]=testdata[[#This Row],[Upper]],testdata[[#This Row],[Upper]],NA())</f>
        <v>#N/A</v>
      </c>
      <c r="S82" s="8">
        <f>IF(testdata[[#This Row],[SuperTrend]]=testdata[[#This Row],[Lower]],testdata[[#This Row],[Lower]],NA())</f>
        <v>221.7692629936754</v>
      </c>
      <c r="T82" s="8">
        <f>IF(testdata[[#This Row],[close]]&lt;=testdata[[#This Row],[STpot]],testdata[[#This Row],[Upper]],testdata[[#This Row],[Lower]])</f>
        <v>221.7692629936754</v>
      </c>
      <c r="V82" s="2">
        <v>42853</v>
      </c>
      <c r="W82" s="8"/>
      <c r="X82" s="8">
        <v>221.769262993675</v>
      </c>
      <c r="Y82" s="8">
        <v>221.769262993675</v>
      </c>
      <c r="Z82" t="str">
        <f t="shared" si="1"/>
        <v/>
      </c>
    </row>
    <row r="83" spans="1:26" x14ac:dyDescent="0.25">
      <c r="A83" s="5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5">
        <f>MAX(testdata[[#This Row],[H-L]:[|L-pC|]])</f>
        <v>1.0300000000000011</v>
      </c>
      <c r="K83" s="12">
        <f>(K82*13+testdata[[#This Row],[TR]])/14</f>
        <v>1.5145224979221539</v>
      </c>
      <c r="L83" s="12">
        <f>(testdata[[#This Row],[high]]+testdata[[#This Row],[low]])/2</f>
        <v>226.48000000000002</v>
      </c>
      <c r="M83" s="15">
        <f>testdata[[#This Row],[MidPrice]]+Multiplier*testdata[[#This Row],[ATR]]</f>
        <v>231.02356749376648</v>
      </c>
      <c r="N83" s="15">
        <f>testdata[[#This Row],[MidPrice]]-Multiplier*testdata[[#This Row],[ATR]]</f>
        <v>221.93643250623356</v>
      </c>
      <c r="O83" s="15">
        <f>IF(OR(testdata[[#This Row],[UpperE]]&lt;O82,F82&gt;O82),testdata[[#This Row],[UpperE]],O82)</f>
        <v>230.89038037790235</v>
      </c>
      <c r="P83" s="15">
        <f>IF(OR(testdata[[#This Row],[LowerE]]&gt;P82,F82&lt;P82),testdata[[#This Row],[LowerE]],P82)</f>
        <v>221.93643250623356</v>
      </c>
      <c r="Q83" s="8">
        <f>IF(T82=O82,testdata[[#This Row],[Upper]],testdata[[#This Row],[Lower]])</f>
        <v>221.93643250623356</v>
      </c>
      <c r="R83" s="8" t="e">
        <f>IF(testdata[[#This Row],[SuperTrend]]=testdata[[#This Row],[Upper]],testdata[[#This Row],[Upper]],NA())</f>
        <v>#N/A</v>
      </c>
      <c r="S83" s="8">
        <f>IF(testdata[[#This Row],[SuperTrend]]=testdata[[#This Row],[Lower]],testdata[[#This Row],[Lower]],NA())</f>
        <v>221.93643250623356</v>
      </c>
      <c r="T83" s="8">
        <f>IF(testdata[[#This Row],[close]]&lt;=testdata[[#This Row],[STpot]],testdata[[#This Row],[Upper]],testdata[[#This Row],[Lower]])</f>
        <v>221.93643250623356</v>
      </c>
      <c r="V83" s="2">
        <v>42856</v>
      </c>
      <c r="W83" s="8"/>
      <c r="X83" s="8">
        <v>221.93643250623299</v>
      </c>
      <c r="Y83" s="8">
        <v>221.93643250623299</v>
      </c>
      <c r="Z83" t="str">
        <f t="shared" si="1"/>
        <v/>
      </c>
    </row>
    <row r="84" spans="1:26" x14ac:dyDescent="0.25">
      <c r="A84" s="5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5">
        <f>MAX(testdata[[#This Row],[H-L]:[|L-pC|]])</f>
        <v>0.63999999999998636</v>
      </c>
      <c r="K84" s="12">
        <f>(K83*13+testdata[[#This Row],[TR]])/14</f>
        <v>1.4520566052134278</v>
      </c>
      <c r="L84" s="12">
        <f>(testdata[[#This Row],[high]]+testdata[[#This Row],[low]])/2</f>
        <v>226.44</v>
      </c>
      <c r="M84" s="15">
        <f>testdata[[#This Row],[MidPrice]]+Multiplier*testdata[[#This Row],[ATR]]</f>
        <v>230.79616981564027</v>
      </c>
      <c r="N84" s="15">
        <f>testdata[[#This Row],[MidPrice]]-Multiplier*testdata[[#This Row],[ATR]]</f>
        <v>222.08383018435973</v>
      </c>
      <c r="O84" s="15">
        <f>IF(OR(testdata[[#This Row],[UpperE]]&lt;O83,F83&gt;O83),testdata[[#This Row],[UpperE]],O83)</f>
        <v>230.79616981564027</v>
      </c>
      <c r="P84" s="15">
        <f>IF(OR(testdata[[#This Row],[LowerE]]&gt;P83,F83&lt;P83),testdata[[#This Row],[LowerE]],P83)</f>
        <v>222.08383018435973</v>
      </c>
      <c r="Q84" s="8">
        <f>IF(T83=O83,testdata[[#This Row],[Upper]],testdata[[#This Row],[Lower]])</f>
        <v>222.08383018435973</v>
      </c>
      <c r="R84" s="8" t="e">
        <f>IF(testdata[[#This Row],[SuperTrend]]=testdata[[#This Row],[Upper]],testdata[[#This Row],[Upper]],NA())</f>
        <v>#N/A</v>
      </c>
      <c r="S84" s="8">
        <f>IF(testdata[[#This Row],[SuperTrend]]=testdata[[#This Row],[Lower]],testdata[[#This Row],[Lower]],NA())</f>
        <v>222.08383018435973</v>
      </c>
      <c r="T84" s="8">
        <f>IF(testdata[[#This Row],[close]]&lt;=testdata[[#This Row],[STpot]],testdata[[#This Row],[Upper]],testdata[[#This Row],[Lower]])</f>
        <v>222.08383018435973</v>
      </c>
      <c r="V84" s="2">
        <v>42857</v>
      </c>
      <c r="W84" s="8"/>
      <c r="X84" s="8">
        <v>222.08383018435899</v>
      </c>
      <c r="Y84" s="8">
        <v>222.08383018435899</v>
      </c>
      <c r="Z84" t="str">
        <f t="shared" si="1"/>
        <v/>
      </c>
    </row>
    <row r="85" spans="1:26" x14ac:dyDescent="0.25">
      <c r="A85" s="5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5">
        <f>MAX(testdata[[#This Row],[H-L]:[|L-pC|]])</f>
        <v>1.1099999999999852</v>
      </c>
      <c r="K85" s="12">
        <f>(K84*13+testdata[[#This Row],[TR]])/14</f>
        <v>1.427623990555325</v>
      </c>
      <c r="L85" s="12">
        <f>(testdata[[#This Row],[high]]+testdata[[#This Row],[low]])/2</f>
        <v>226.10500000000002</v>
      </c>
      <c r="M85" s="15">
        <f>testdata[[#This Row],[MidPrice]]+Multiplier*testdata[[#This Row],[ATR]]</f>
        <v>230.38787197166599</v>
      </c>
      <c r="N85" s="15">
        <f>testdata[[#This Row],[MidPrice]]-Multiplier*testdata[[#This Row],[ATR]]</f>
        <v>221.82212802833405</v>
      </c>
      <c r="O85" s="15">
        <f>IF(OR(testdata[[#This Row],[UpperE]]&lt;O84,F84&gt;O84),testdata[[#This Row],[UpperE]],O84)</f>
        <v>230.38787197166599</v>
      </c>
      <c r="P85" s="15">
        <f>IF(OR(testdata[[#This Row],[LowerE]]&gt;P84,F84&lt;P84),testdata[[#This Row],[LowerE]],P84)</f>
        <v>222.08383018435973</v>
      </c>
      <c r="Q85" s="8">
        <f>IF(T84=O84,testdata[[#This Row],[Upper]],testdata[[#This Row],[Lower]])</f>
        <v>222.08383018435973</v>
      </c>
      <c r="R85" s="8" t="e">
        <f>IF(testdata[[#This Row],[SuperTrend]]=testdata[[#This Row],[Upper]],testdata[[#This Row],[Upper]],NA())</f>
        <v>#N/A</v>
      </c>
      <c r="S85" s="8">
        <f>IF(testdata[[#This Row],[SuperTrend]]=testdata[[#This Row],[Lower]],testdata[[#This Row],[Lower]],NA())</f>
        <v>222.08383018435973</v>
      </c>
      <c r="T85" s="8">
        <f>IF(testdata[[#This Row],[close]]&lt;=testdata[[#This Row],[STpot]],testdata[[#This Row],[Upper]],testdata[[#This Row],[Lower]])</f>
        <v>222.08383018435973</v>
      </c>
      <c r="V85" s="2">
        <v>42858</v>
      </c>
      <c r="W85" s="8"/>
      <c r="X85" s="8">
        <v>222.08383018435899</v>
      </c>
      <c r="Y85" s="8">
        <v>222.08383018435899</v>
      </c>
      <c r="Z85" t="str">
        <f t="shared" si="1"/>
        <v/>
      </c>
    </row>
    <row r="86" spans="1:26" x14ac:dyDescent="0.25">
      <c r="A86" s="5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5">
        <f>MAX(testdata[[#This Row],[H-L]:[|L-pC|]])</f>
        <v>1.0900000000000034</v>
      </c>
      <c r="K86" s="12">
        <f>(K85*13+testdata[[#This Row],[TR]])/14</f>
        <v>1.4035079912299449</v>
      </c>
      <c r="L86" s="12">
        <f>(testdata[[#This Row],[high]]+testdata[[#This Row],[low]])/2</f>
        <v>226.16500000000002</v>
      </c>
      <c r="M86" s="15">
        <f>testdata[[#This Row],[MidPrice]]+Multiplier*testdata[[#This Row],[ATR]]</f>
        <v>230.37552397368987</v>
      </c>
      <c r="N86" s="15">
        <f>testdata[[#This Row],[MidPrice]]-Multiplier*testdata[[#This Row],[ATR]]</f>
        <v>221.95447602631018</v>
      </c>
      <c r="O86" s="15">
        <f>IF(OR(testdata[[#This Row],[UpperE]]&lt;O85,F85&gt;O85),testdata[[#This Row],[UpperE]],O85)</f>
        <v>230.37552397368987</v>
      </c>
      <c r="P86" s="15">
        <f>IF(OR(testdata[[#This Row],[LowerE]]&gt;P85,F85&lt;P85),testdata[[#This Row],[LowerE]],P85)</f>
        <v>222.08383018435973</v>
      </c>
      <c r="Q86" s="8">
        <f>IF(T85=O85,testdata[[#This Row],[Upper]],testdata[[#This Row],[Lower]])</f>
        <v>222.08383018435973</v>
      </c>
      <c r="R86" s="8" t="e">
        <f>IF(testdata[[#This Row],[SuperTrend]]=testdata[[#This Row],[Upper]],testdata[[#This Row],[Upper]],NA())</f>
        <v>#N/A</v>
      </c>
      <c r="S86" s="8">
        <f>IF(testdata[[#This Row],[SuperTrend]]=testdata[[#This Row],[Lower]],testdata[[#This Row],[Lower]],NA())</f>
        <v>222.08383018435973</v>
      </c>
      <c r="T86" s="8">
        <f>IF(testdata[[#This Row],[close]]&lt;=testdata[[#This Row],[STpot]],testdata[[#This Row],[Upper]],testdata[[#This Row],[Lower]])</f>
        <v>222.08383018435973</v>
      </c>
      <c r="V86" s="2">
        <v>42859</v>
      </c>
      <c r="W86" s="8"/>
      <c r="X86" s="8">
        <v>222.08383018435899</v>
      </c>
      <c r="Y86" s="8">
        <v>222.08383018435899</v>
      </c>
      <c r="Z86" t="str">
        <f t="shared" si="1"/>
        <v/>
      </c>
    </row>
    <row r="87" spans="1:26" x14ac:dyDescent="0.25">
      <c r="A87" s="5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5">
        <f>MAX(testdata[[#This Row],[H-L]:[|L-pC|]])</f>
        <v>0.98000000000001819</v>
      </c>
      <c r="K87" s="12">
        <f>(K86*13+testdata[[#This Row],[TR]])/14</f>
        <v>1.3732574204278072</v>
      </c>
      <c r="L87" s="12">
        <f>(testdata[[#This Row],[high]]+testdata[[#This Row],[low]])/2</f>
        <v>226.97</v>
      </c>
      <c r="M87" s="15">
        <f>testdata[[#This Row],[MidPrice]]+Multiplier*testdata[[#This Row],[ATR]]</f>
        <v>231.08977226128343</v>
      </c>
      <c r="N87" s="15">
        <f>testdata[[#This Row],[MidPrice]]-Multiplier*testdata[[#This Row],[ATR]]</f>
        <v>222.85022773871657</v>
      </c>
      <c r="O87" s="15">
        <f>IF(OR(testdata[[#This Row],[UpperE]]&lt;O86,F86&gt;O86),testdata[[#This Row],[UpperE]],O86)</f>
        <v>230.37552397368987</v>
      </c>
      <c r="P87" s="15">
        <f>IF(OR(testdata[[#This Row],[LowerE]]&gt;P86,F86&lt;P86),testdata[[#This Row],[LowerE]],P86)</f>
        <v>222.85022773871657</v>
      </c>
      <c r="Q87" s="8">
        <f>IF(T86=O86,testdata[[#This Row],[Upper]],testdata[[#This Row],[Lower]])</f>
        <v>222.85022773871657</v>
      </c>
      <c r="R87" s="8" t="e">
        <f>IF(testdata[[#This Row],[SuperTrend]]=testdata[[#This Row],[Upper]],testdata[[#This Row],[Upper]],NA())</f>
        <v>#N/A</v>
      </c>
      <c r="S87" s="8">
        <f>IF(testdata[[#This Row],[SuperTrend]]=testdata[[#This Row],[Lower]],testdata[[#This Row],[Lower]],NA())</f>
        <v>222.85022773871657</v>
      </c>
      <c r="T87" s="8">
        <f>IF(testdata[[#This Row],[close]]&lt;=testdata[[#This Row],[STpot]],testdata[[#This Row],[Upper]],testdata[[#This Row],[Lower]])</f>
        <v>222.85022773871657</v>
      </c>
      <c r="V87" s="2">
        <v>42860</v>
      </c>
      <c r="W87" s="8"/>
      <c r="X87" s="8">
        <v>222.850227738716</v>
      </c>
      <c r="Y87" s="8">
        <v>222.850227738716</v>
      </c>
      <c r="Z87" t="str">
        <f t="shared" si="1"/>
        <v/>
      </c>
    </row>
    <row r="88" spans="1:26" x14ac:dyDescent="0.25">
      <c r="A88" s="5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5">
        <f>MAX(testdata[[#This Row],[H-L]:[|L-pC|]])</f>
        <v>0.71000000000000796</v>
      </c>
      <c r="K88" s="12">
        <f>(K87*13+testdata[[#This Row],[TR]])/14</f>
        <v>1.32588189039725</v>
      </c>
      <c r="L88" s="12">
        <f>(testdata[[#This Row],[high]]+testdata[[#This Row],[low]])/2</f>
        <v>227.29500000000002</v>
      </c>
      <c r="M88" s="15">
        <f>testdata[[#This Row],[MidPrice]]+Multiplier*testdata[[#This Row],[ATR]]</f>
        <v>231.27264567119175</v>
      </c>
      <c r="N88" s="15">
        <f>testdata[[#This Row],[MidPrice]]-Multiplier*testdata[[#This Row],[ATR]]</f>
        <v>223.31735432880828</v>
      </c>
      <c r="O88" s="15">
        <f>IF(OR(testdata[[#This Row],[UpperE]]&lt;O87,F87&gt;O87),testdata[[#This Row],[UpperE]],O87)</f>
        <v>230.37552397368987</v>
      </c>
      <c r="P88" s="15">
        <f>IF(OR(testdata[[#This Row],[LowerE]]&gt;P87,F87&lt;P87),testdata[[#This Row],[LowerE]],P87)</f>
        <v>223.31735432880828</v>
      </c>
      <c r="Q88" s="8">
        <f>IF(T87=O87,testdata[[#This Row],[Upper]],testdata[[#This Row],[Lower]])</f>
        <v>223.31735432880828</v>
      </c>
      <c r="R88" s="8" t="e">
        <f>IF(testdata[[#This Row],[SuperTrend]]=testdata[[#This Row],[Upper]],testdata[[#This Row],[Upper]],NA())</f>
        <v>#N/A</v>
      </c>
      <c r="S88" s="8">
        <f>IF(testdata[[#This Row],[SuperTrend]]=testdata[[#This Row],[Lower]],testdata[[#This Row],[Lower]],NA())</f>
        <v>223.31735432880828</v>
      </c>
      <c r="T88" s="8">
        <f>IF(testdata[[#This Row],[close]]&lt;=testdata[[#This Row],[STpot]],testdata[[#This Row],[Upper]],testdata[[#This Row],[Lower]])</f>
        <v>223.31735432880828</v>
      </c>
      <c r="V88" s="2">
        <v>42863</v>
      </c>
      <c r="W88" s="8"/>
      <c r="X88" s="8">
        <v>223.31735432880799</v>
      </c>
      <c r="Y88" s="8">
        <v>223.31735432880799</v>
      </c>
      <c r="Z88" t="str">
        <f t="shared" si="1"/>
        <v/>
      </c>
    </row>
    <row r="89" spans="1:26" x14ac:dyDescent="0.25">
      <c r="A89" s="5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5">
        <f>MAX(testdata[[#This Row],[H-L]:[|L-pC|]])</f>
        <v>1.0900000000000034</v>
      </c>
      <c r="K89" s="12">
        <f>(K88*13+testdata[[#This Row],[TR]])/14</f>
        <v>1.3090331839403038</v>
      </c>
      <c r="L89" s="12">
        <f>(testdata[[#This Row],[high]]+testdata[[#This Row],[low]])/2</f>
        <v>227.36500000000001</v>
      </c>
      <c r="M89" s="15">
        <f>testdata[[#This Row],[MidPrice]]+Multiplier*testdata[[#This Row],[ATR]]</f>
        <v>231.29209955182091</v>
      </c>
      <c r="N89" s="15">
        <f>testdata[[#This Row],[MidPrice]]-Multiplier*testdata[[#This Row],[ATR]]</f>
        <v>223.43790044817911</v>
      </c>
      <c r="O89" s="15">
        <f>IF(OR(testdata[[#This Row],[UpperE]]&lt;O88,F88&gt;O88),testdata[[#This Row],[UpperE]],O88)</f>
        <v>230.37552397368987</v>
      </c>
      <c r="P89" s="15">
        <f>IF(OR(testdata[[#This Row],[LowerE]]&gt;P88,F88&lt;P88),testdata[[#This Row],[LowerE]],P88)</f>
        <v>223.43790044817911</v>
      </c>
      <c r="Q89" s="8">
        <f>IF(T88=O88,testdata[[#This Row],[Upper]],testdata[[#This Row],[Lower]])</f>
        <v>223.43790044817911</v>
      </c>
      <c r="R89" s="8" t="e">
        <f>IF(testdata[[#This Row],[SuperTrend]]=testdata[[#This Row],[Upper]],testdata[[#This Row],[Upper]],NA())</f>
        <v>#N/A</v>
      </c>
      <c r="S89" s="8">
        <f>IF(testdata[[#This Row],[SuperTrend]]=testdata[[#This Row],[Lower]],testdata[[#This Row],[Lower]],NA())</f>
        <v>223.43790044817911</v>
      </c>
      <c r="T89" s="8">
        <f>IF(testdata[[#This Row],[close]]&lt;=testdata[[#This Row],[STpot]],testdata[[#This Row],[Upper]],testdata[[#This Row],[Lower]])</f>
        <v>223.43790044817911</v>
      </c>
      <c r="V89" s="2">
        <v>42864</v>
      </c>
      <c r="W89" s="8"/>
      <c r="X89" s="8">
        <v>223.43790044817899</v>
      </c>
      <c r="Y89" s="8">
        <v>223.43790044817899</v>
      </c>
      <c r="Z89" t="str">
        <f t="shared" si="1"/>
        <v/>
      </c>
    </row>
    <row r="90" spans="1:26" x14ac:dyDescent="0.25">
      <c r="A90" s="5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5">
        <f>MAX(testdata[[#This Row],[H-L]:[|L-pC|]])</f>
        <v>0.69000000000002615</v>
      </c>
      <c r="K90" s="12">
        <f>(K89*13+testdata[[#This Row],[TR]])/14</f>
        <v>1.2648165279445696</v>
      </c>
      <c r="L90" s="12">
        <f>(testdata[[#This Row],[high]]+testdata[[#This Row],[low]])/2</f>
        <v>227.26499999999999</v>
      </c>
      <c r="M90" s="15">
        <f>testdata[[#This Row],[MidPrice]]+Multiplier*testdata[[#This Row],[ATR]]</f>
        <v>231.0594495838337</v>
      </c>
      <c r="N90" s="15">
        <f>testdata[[#This Row],[MidPrice]]-Multiplier*testdata[[#This Row],[ATR]]</f>
        <v>223.47055041616628</v>
      </c>
      <c r="O90" s="15">
        <f>IF(OR(testdata[[#This Row],[UpperE]]&lt;O89,F89&gt;O89),testdata[[#This Row],[UpperE]],O89)</f>
        <v>230.37552397368987</v>
      </c>
      <c r="P90" s="15">
        <f>IF(OR(testdata[[#This Row],[LowerE]]&gt;P89,F89&lt;P89),testdata[[#This Row],[LowerE]],P89)</f>
        <v>223.47055041616628</v>
      </c>
      <c r="Q90" s="8">
        <f>IF(T89=O89,testdata[[#This Row],[Upper]],testdata[[#This Row],[Lower]])</f>
        <v>223.47055041616628</v>
      </c>
      <c r="R90" s="8" t="e">
        <f>IF(testdata[[#This Row],[SuperTrend]]=testdata[[#This Row],[Upper]],testdata[[#This Row],[Upper]],NA())</f>
        <v>#N/A</v>
      </c>
      <c r="S90" s="8">
        <f>IF(testdata[[#This Row],[SuperTrend]]=testdata[[#This Row],[Lower]],testdata[[#This Row],[Lower]],NA())</f>
        <v>223.47055041616628</v>
      </c>
      <c r="T90" s="8">
        <f>IF(testdata[[#This Row],[close]]&lt;=testdata[[#This Row],[STpot]],testdata[[#This Row],[Upper]],testdata[[#This Row],[Lower]])</f>
        <v>223.47055041616628</v>
      </c>
      <c r="V90" s="2">
        <v>42865</v>
      </c>
      <c r="W90" s="8"/>
      <c r="X90" s="8">
        <v>223.47055041616599</v>
      </c>
      <c r="Y90" s="8">
        <v>223.47055041616599</v>
      </c>
      <c r="Z90" t="str">
        <f t="shared" si="1"/>
        <v/>
      </c>
    </row>
    <row r="91" spans="1:26" x14ac:dyDescent="0.25">
      <c r="A91" s="5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5">
        <f>MAX(testdata[[#This Row],[H-L]:[|L-pC|]])</f>
        <v>1.660000000000025</v>
      </c>
      <c r="K91" s="12">
        <f>(K90*13+testdata[[#This Row],[TR]])/14</f>
        <v>1.2930439188056735</v>
      </c>
      <c r="L91" s="12">
        <f>(testdata[[#This Row],[high]]+testdata[[#This Row],[low]])/2</f>
        <v>226.63499999999999</v>
      </c>
      <c r="M91" s="15">
        <f>testdata[[#This Row],[MidPrice]]+Multiplier*testdata[[#This Row],[ATR]]</f>
        <v>230.51413175641702</v>
      </c>
      <c r="N91" s="15">
        <f>testdata[[#This Row],[MidPrice]]-Multiplier*testdata[[#This Row],[ATR]]</f>
        <v>222.75586824358297</v>
      </c>
      <c r="O91" s="15">
        <f>IF(OR(testdata[[#This Row],[UpperE]]&lt;O90,F90&gt;O90),testdata[[#This Row],[UpperE]],O90)</f>
        <v>230.37552397368987</v>
      </c>
      <c r="P91" s="15">
        <f>IF(OR(testdata[[#This Row],[LowerE]]&gt;P90,F90&lt;P90),testdata[[#This Row],[LowerE]],P90)</f>
        <v>223.47055041616628</v>
      </c>
      <c r="Q91" s="8">
        <f>IF(T90=O90,testdata[[#This Row],[Upper]],testdata[[#This Row],[Lower]])</f>
        <v>223.47055041616628</v>
      </c>
      <c r="R91" s="8" t="e">
        <f>IF(testdata[[#This Row],[SuperTrend]]=testdata[[#This Row],[Upper]],testdata[[#This Row],[Upper]],NA())</f>
        <v>#N/A</v>
      </c>
      <c r="S91" s="8">
        <f>IF(testdata[[#This Row],[SuperTrend]]=testdata[[#This Row],[Lower]],testdata[[#This Row],[Lower]],NA())</f>
        <v>223.47055041616628</v>
      </c>
      <c r="T91" s="8">
        <f>IF(testdata[[#This Row],[close]]&lt;=testdata[[#This Row],[STpot]],testdata[[#This Row],[Upper]],testdata[[#This Row],[Lower]])</f>
        <v>223.47055041616628</v>
      </c>
      <c r="V91" s="2">
        <v>42866</v>
      </c>
      <c r="W91" s="8"/>
      <c r="X91" s="8">
        <v>223.47055041616599</v>
      </c>
      <c r="Y91" s="8">
        <v>223.47055041616599</v>
      </c>
      <c r="Z91" t="str">
        <f t="shared" si="1"/>
        <v/>
      </c>
    </row>
    <row r="92" spans="1:26" x14ac:dyDescent="0.25">
      <c r="A92" s="5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5">
        <f>MAX(testdata[[#This Row],[H-L]:[|L-pC|]])</f>
        <v>0.71999999999999886</v>
      </c>
      <c r="K92" s="12">
        <f>(K91*13+testdata[[#This Row],[TR]])/14</f>
        <v>1.2521122103195539</v>
      </c>
      <c r="L92" s="12">
        <f>(testdata[[#This Row],[high]]+testdata[[#This Row],[low]])/2</f>
        <v>226.82999999999998</v>
      </c>
      <c r="M92" s="15">
        <f>testdata[[#This Row],[MidPrice]]+Multiplier*testdata[[#This Row],[ATR]]</f>
        <v>230.58633663095864</v>
      </c>
      <c r="N92" s="15">
        <f>testdata[[#This Row],[MidPrice]]-Multiplier*testdata[[#This Row],[ATR]]</f>
        <v>223.07366336904133</v>
      </c>
      <c r="O92" s="15">
        <f>IF(OR(testdata[[#This Row],[UpperE]]&lt;O91,F91&gt;O91),testdata[[#This Row],[UpperE]],O91)</f>
        <v>230.37552397368987</v>
      </c>
      <c r="P92" s="15">
        <f>IF(OR(testdata[[#This Row],[LowerE]]&gt;P91,F91&lt;P91),testdata[[#This Row],[LowerE]],P91)</f>
        <v>223.47055041616628</v>
      </c>
      <c r="Q92" s="8">
        <f>IF(T91=O91,testdata[[#This Row],[Upper]],testdata[[#This Row],[Lower]])</f>
        <v>223.47055041616628</v>
      </c>
      <c r="R92" s="8" t="e">
        <f>IF(testdata[[#This Row],[SuperTrend]]=testdata[[#This Row],[Upper]],testdata[[#This Row],[Upper]],NA())</f>
        <v>#N/A</v>
      </c>
      <c r="S92" s="8">
        <f>IF(testdata[[#This Row],[SuperTrend]]=testdata[[#This Row],[Lower]],testdata[[#This Row],[Lower]],NA())</f>
        <v>223.47055041616628</v>
      </c>
      <c r="T92" s="8">
        <f>IF(testdata[[#This Row],[close]]&lt;=testdata[[#This Row],[STpot]],testdata[[#This Row],[Upper]],testdata[[#This Row],[Lower]])</f>
        <v>223.47055041616628</v>
      </c>
      <c r="V92" s="2">
        <v>42867</v>
      </c>
      <c r="W92" s="8"/>
      <c r="X92" s="8">
        <v>223.47055041616599</v>
      </c>
      <c r="Y92" s="8">
        <v>223.47055041616599</v>
      </c>
      <c r="Z92" t="str">
        <f t="shared" si="1"/>
        <v/>
      </c>
    </row>
    <row r="93" spans="1:26" x14ac:dyDescent="0.25">
      <c r="A93" s="5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5">
        <f>MAX(testdata[[#This Row],[H-L]:[|L-pC|]])</f>
        <v>1.3900000000000148</v>
      </c>
      <c r="K93" s="12">
        <f>(K92*13+testdata[[#This Row],[TR]])/14</f>
        <v>1.2619613381538726</v>
      </c>
      <c r="L93" s="12">
        <f>(testdata[[#This Row],[high]]+testdata[[#This Row],[low]])/2</f>
        <v>227.68</v>
      </c>
      <c r="M93" s="15">
        <f>testdata[[#This Row],[MidPrice]]+Multiplier*testdata[[#This Row],[ATR]]</f>
        <v>231.46588401446164</v>
      </c>
      <c r="N93" s="15">
        <f>testdata[[#This Row],[MidPrice]]-Multiplier*testdata[[#This Row],[ATR]]</f>
        <v>223.89411598553838</v>
      </c>
      <c r="O93" s="15">
        <f>IF(OR(testdata[[#This Row],[UpperE]]&lt;O92,F92&gt;O92),testdata[[#This Row],[UpperE]],O92)</f>
        <v>230.37552397368987</v>
      </c>
      <c r="P93" s="15">
        <f>IF(OR(testdata[[#This Row],[LowerE]]&gt;P92,F92&lt;P92),testdata[[#This Row],[LowerE]],P92)</f>
        <v>223.89411598553838</v>
      </c>
      <c r="Q93" s="8">
        <f>IF(T92=O92,testdata[[#This Row],[Upper]],testdata[[#This Row],[Lower]])</f>
        <v>223.89411598553838</v>
      </c>
      <c r="R93" s="8" t="e">
        <f>IF(testdata[[#This Row],[SuperTrend]]=testdata[[#This Row],[Upper]],testdata[[#This Row],[Upper]],NA())</f>
        <v>#N/A</v>
      </c>
      <c r="S93" s="8">
        <f>IF(testdata[[#This Row],[SuperTrend]]=testdata[[#This Row],[Lower]],testdata[[#This Row],[Lower]],NA())</f>
        <v>223.89411598553838</v>
      </c>
      <c r="T93" s="8">
        <f>IF(testdata[[#This Row],[close]]&lt;=testdata[[#This Row],[STpot]],testdata[[#This Row],[Upper]],testdata[[#This Row],[Lower]])</f>
        <v>223.89411598553838</v>
      </c>
      <c r="V93" s="2">
        <v>42870</v>
      </c>
      <c r="W93" s="8"/>
      <c r="X93" s="8">
        <v>223.89411598553801</v>
      </c>
      <c r="Y93" s="8">
        <v>223.89411598553801</v>
      </c>
      <c r="Z93" t="str">
        <f t="shared" si="1"/>
        <v/>
      </c>
    </row>
    <row r="94" spans="1:26" x14ac:dyDescent="0.25">
      <c r="A94" s="5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5">
        <f>MAX(testdata[[#This Row],[H-L]:[|L-pC|]])</f>
        <v>0.98000000000001819</v>
      </c>
      <c r="K94" s="12">
        <f>(K93*13+testdata[[#This Row],[TR]])/14</f>
        <v>1.2418212425714543</v>
      </c>
      <c r="L94" s="12">
        <f>(testdata[[#This Row],[high]]+testdata[[#This Row],[low]])/2</f>
        <v>227.87</v>
      </c>
      <c r="M94" s="15">
        <f>testdata[[#This Row],[MidPrice]]+Multiplier*testdata[[#This Row],[ATR]]</f>
        <v>231.59546372771436</v>
      </c>
      <c r="N94" s="15">
        <f>testdata[[#This Row],[MidPrice]]-Multiplier*testdata[[#This Row],[ATR]]</f>
        <v>224.14453627228565</v>
      </c>
      <c r="O94" s="15">
        <f>IF(OR(testdata[[#This Row],[UpperE]]&lt;O93,F93&gt;O93),testdata[[#This Row],[UpperE]],O93)</f>
        <v>230.37552397368987</v>
      </c>
      <c r="P94" s="15">
        <f>IF(OR(testdata[[#This Row],[LowerE]]&gt;P93,F93&lt;P93),testdata[[#This Row],[LowerE]],P93)</f>
        <v>224.14453627228565</v>
      </c>
      <c r="Q94" s="8">
        <f>IF(T93=O93,testdata[[#This Row],[Upper]],testdata[[#This Row],[Lower]])</f>
        <v>224.14453627228565</v>
      </c>
      <c r="R94" s="8" t="e">
        <f>IF(testdata[[#This Row],[SuperTrend]]=testdata[[#This Row],[Upper]],testdata[[#This Row],[Upper]],NA())</f>
        <v>#N/A</v>
      </c>
      <c r="S94" s="8">
        <f>IF(testdata[[#This Row],[SuperTrend]]=testdata[[#This Row],[Lower]],testdata[[#This Row],[Lower]],NA())</f>
        <v>224.14453627228565</v>
      </c>
      <c r="T94" s="8">
        <f>IF(testdata[[#This Row],[close]]&lt;=testdata[[#This Row],[STpot]],testdata[[#This Row],[Upper]],testdata[[#This Row],[Lower]])</f>
        <v>224.14453627228565</v>
      </c>
      <c r="V94" s="2">
        <v>42871</v>
      </c>
      <c r="W94" s="8"/>
      <c r="X94" s="8">
        <v>224.14453627228499</v>
      </c>
      <c r="Y94" s="8">
        <v>224.14453627228499</v>
      </c>
      <c r="Z94" t="str">
        <f t="shared" si="1"/>
        <v/>
      </c>
    </row>
    <row r="95" spans="1:26" x14ac:dyDescent="0.25">
      <c r="A95" s="5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5">
        <f>MAX(testdata[[#This Row],[H-L]:[|L-pC|]])</f>
        <v>4.1000000000000227</v>
      </c>
      <c r="K95" s="12">
        <f>(K94*13+testdata[[#This Row],[TR]])/14</f>
        <v>1.4459768681020664</v>
      </c>
      <c r="L95" s="12">
        <f>(testdata[[#This Row],[high]]+testdata[[#This Row],[low]])/2</f>
        <v>225.07</v>
      </c>
      <c r="M95" s="15">
        <f>testdata[[#This Row],[MidPrice]]+Multiplier*testdata[[#This Row],[ATR]]</f>
        <v>229.40793060430619</v>
      </c>
      <c r="N95" s="15">
        <f>testdata[[#This Row],[MidPrice]]-Multiplier*testdata[[#This Row],[ATR]]</f>
        <v>220.7320693956938</v>
      </c>
      <c r="O95" s="15">
        <f>IF(OR(testdata[[#This Row],[UpperE]]&lt;O94,F94&gt;O94),testdata[[#This Row],[UpperE]],O94)</f>
        <v>229.40793060430619</v>
      </c>
      <c r="P95" s="15">
        <f>IF(OR(testdata[[#This Row],[LowerE]]&gt;P94,F94&lt;P94),testdata[[#This Row],[LowerE]],P94)</f>
        <v>224.14453627228565</v>
      </c>
      <c r="Q95" s="8">
        <f>IF(T94=O94,testdata[[#This Row],[Upper]],testdata[[#This Row],[Lower]])</f>
        <v>224.14453627228565</v>
      </c>
      <c r="R95" s="8">
        <f>IF(testdata[[#This Row],[SuperTrend]]=testdata[[#This Row],[Upper]],testdata[[#This Row],[Upper]],NA())</f>
        <v>229.40793060430619</v>
      </c>
      <c r="S95" s="8" t="e">
        <f>IF(testdata[[#This Row],[SuperTrend]]=testdata[[#This Row],[Lower]],testdata[[#This Row],[Lower]],NA())</f>
        <v>#N/A</v>
      </c>
      <c r="T95" s="8">
        <f>IF(testdata[[#This Row],[close]]&lt;=testdata[[#This Row],[STpot]],testdata[[#This Row],[Upper]],testdata[[#This Row],[Lower]])</f>
        <v>229.40793060430619</v>
      </c>
      <c r="V95" s="2">
        <v>42872</v>
      </c>
      <c r="W95" s="8">
        <v>229.40793060430599</v>
      </c>
      <c r="X95" s="8"/>
      <c r="Y95" s="8">
        <v>229.40793060430599</v>
      </c>
      <c r="Z95" t="str">
        <f t="shared" si="1"/>
        <v/>
      </c>
    </row>
    <row r="96" spans="1:26" x14ac:dyDescent="0.25">
      <c r="A96" s="5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5">
        <f>MAX(testdata[[#This Row],[H-L]:[|L-pC|]])</f>
        <v>2.2000000000000171</v>
      </c>
      <c r="K96" s="12">
        <f>(K95*13+testdata[[#This Row],[TR]])/14</f>
        <v>1.4998356632376344</v>
      </c>
      <c r="L96" s="12">
        <f>(testdata[[#This Row],[high]]+testdata[[#This Row],[low]])/2</f>
        <v>224.49</v>
      </c>
      <c r="M96" s="15">
        <f>testdata[[#This Row],[MidPrice]]+Multiplier*testdata[[#This Row],[ATR]]</f>
        <v>228.98950698971291</v>
      </c>
      <c r="N96" s="15">
        <f>testdata[[#This Row],[MidPrice]]-Multiplier*testdata[[#This Row],[ATR]]</f>
        <v>219.99049301028711</v>
      </c>
      <c r="O96" s="15">
        <f>IF(OR(testdata[[#This Row],[UpperE]]&lt;O95,F95&gt;O95),testdata[[#This Row],[UpperE]],O95)</f>
        <v>228.98950698971291</v>
      </c>
      <c r="P96" s="15">
        <f>IF(OR(testdata[[#This Row],[LowerE]]&gt;P95,F95&lt;P95),testdata[[#This Row],[LowerE]],P95)</f>
        <v>219.99049301028711</v>
      </c>
      <c r="Q96" s="8">
        <f>IF(T95=O95,testdata[[#This Row],[Upper]],testdata[[#This Row],[Lower]])</f>
        <v>228.98950698971291</v>
      </c>
      <c r="R96" s="8">
        <f>IF(testdata[[#This Row],[SuperTrend]]=testdata[[#This Row],[Upper]],testdata[[#This Row],[Upper]],NA())</f>
        <v>228.98950698971291</v>
      </c>
      <c r="S96" s="8" t="e">
        <f>IF(testdata[[#This Row],[SuperTrend]]=testdata[[#This Row],[Lower]],testdata[[#This Row],[Lower]],NA())</f>
        <v>#N/A</v>
      </c>
      <c r="T96" s="8">
        <f>IF(testdata[[#This Row],[close]]&lt;=testdata[[#This Row],[STpot]],testdata[[#This Row],[Upper]],testdata[[#This Row],[Lower]])</f>
        <v>228.98950698971291</v>
      </c>
      <c r="V96" s="2">
        <v>42873</v>
      </c>
      <c r="W96" s="8">
        <v>228.989506989712</v>
      </c>
      <c r="X96" s="8"/>
      <c r="Y96" s="8">
        <v>228.989506989712</v>
      </c>
      <c r="Z96" t="str">
        <f t="shared" si="1"/>
        <v/>
      </c>
    </row>
    <row r="97" spans="1:26" x14ac:dyDescent="0.25">
      <c r="A97" s="5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5">
        <f>MAX(testdata[[#This Row],[H-L]:[|L-pC|]])</f>
        <v>2.2000000000000171</v>
      </c>
      <c r="K97" s="12">
        <f>(K96*13+testdata[[#This Row],[TR]])/14</f>
        <v>1.5498474015778048</v>
      </c>
      <c r="L97" s="12">
        <f>(testdata[[#This Row],[high]]+testdata[[#This Row],[low]])/2</f>
        <v>226</v>
      </c>
      <c r="M97" s="15">
        <f>testdata[[#This Row],[MidPrice]]+Multiplier*testdata[[#This Row],[ATR]]</f>
        <v>230.64954220473342</v>
      </c>
      <c r="N97" s="15">
        <f>testdata[[#This Row],[MidPrice]]-Multiplier*testdata[[#This Row],[ATR]]</f>
        <v>221.35045779526658</v>
      </c>
      <c r="O97" s="15">
        <f>IF(OR(testdata[[#This Row],[UpperE]]&lt;O96,F96&gt;O96),testdata[[#This Row],[UpperE]],O96)</f>
        <v>228.98950698971291</v>
      </c>
      <c r="P97" s="15">
        <f>IF(OR(testdata[[#This Row],[LowerE]]&gt;P96,F96&lt;P96),testdata[[#This Row],[LowerE]],P96)</f>
        <v>221.35045779526658</v>
      </c>
      <c r="Q97" s="8">
        <f>IF(T96=O96,testdata[[#This Row],[Upper]],testdata[[#This Row],[Lower]])</f>
        <v>228.98950698971291</v>
      </c>
      <c r="R97" s="8">
        <f>IF(testdata[[#This Row],[SuperTrend]]=testdata[[#This Row],[Upper]],testdata[[#This Row],[Upper]],NA())</f>
        <v>228.98950698971291</v>
      </c>
      <c r="S97" s="8" t="e">
        <f>IF(testdata[[#This Row],[SuperTrend]]=testdata[[#This Row],[Lower]],testdata[[#This Row],[Lower]],NA())</f>
        <v>#N/A</v>
      </c>
      <c r="T97" s="8">
        <f>IF(testdata[[#This Row],[close]]&lt;=testdata[[#This Row],[STpot]],testdata[[#This Row],[Upper]],testdata[[#This Row],[Lower]])</f>
        <v>228.98950698971291</v>
      </c>
      <c r="V97" s="2">
        <v>42874</v>
      </c>
      <c r="W97" s="8">
        <v>228.989506989712</v>
      </c>
      <c r="X97" s="8"/>
      <c r="Y97" s="8">
        <v>228.989506989712</v>
      </c>
      <c r="Z97" t="str">
        <f t="shared" si="1"/>
        <v/>
      </c>
    </row>
    <row r="98" spans="1:26" x14ac:dyDescent="0.25">
      <c r="A98" s="5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5">
        <f>MAX(testdata[[#This Row],[H-L]:[|L-pC|]])</f>
        <v>1.3299999999999841</v>
      </c>
      <c r="K98" s="12">
        <f>(K97*13+testdata[[#This Row],[TR]])/14</f>
        <v>1.5341440157508175</v>
      </c>
      <c r="L98" s="12">
        <f>(testdata[[#This Row],[high]]+testdata[[#This Row],[low]])/2</f>
        <v>227.03</v>
      </c>
      <c r="M98" s="15">
        <f>testdata[[#This Row],[MidPrice]]+Multiplier*testdata[[#This Row],[ATR]]</f>
        <v>231.63243204725245</v>
      </c>
      <c r="N98" s="15">
        <f>testdata[[#This Row],[MidPrice]]-Multiplier*testdata[[#This Row],[ATR]]</f>
        <v>222.42756795274755</v>
      </c>
      <c r="O98" s="15">
        <f>IF(OR(testdata[[#This Row],[UpperE]]&lt;O97,F97&gt;O97),testdata[[#This Row],[UpperE]],O97)</f>
        <v>228.98950698971291</v>
      </c>
      <c r="P98" s="15">
        <f>IF(OR(testdata[[#This Row],[LowerE]]&gt;P97,F97&lt;P97),testdata[[#This Row],[LowerE]],P97)</f>
        <v>222.42756795274755</v>
      </c>
      <c r="Q98" s="8">
        <f>IF(T97=O97,testdata[[#This Row],[Upper]],testdata[[#This Row],[Lower]])</f>
        <v>228.98950698971291</v>
      </c>
      <c r="R98" s="8">
        <f>IF(testdata[[#This Row],[SuperTrend]]=testdata[[#This Row],[Upper]],testdata[[#This Row],[Upper]],NA())</f>
        <v>228.98950698971291</v>
      </c>
      <c r="S98" s="8" t="e">
        <f>IF(testdata[[#This Row],[SuperTrend]]=testdata[[#This Row],[Lower]],testdata[[#This Row],[Lower]],NA())</f>
        <v>#N/A</v>
      </c>
      <c r="T98" s="8">
        <f>IF(testdata[[#This Row],[close]]&lt;=testdata[[#This Row],[STpot]],testdata[[#This Row],[Upper]],testdata[[#This Row],[Lower]])</f>
        <v>228.98950698971291</v>
      </c>
      <c r="V98" s="2">
        <v>42877</v>
      </c>
      <c r="W98" s="8">
        <v>228.989506989712</v>
      </c>
      <c r="X98" s="8"/>
      <c r="Y98" s="8">
        <v>228.989506989712</v>
      </c>
      <c r="Z98" t="str">
        <f t="shared" si="1"/>
        <v/>
      </c>
    </row>
    <row r="99" spans="1:26" x14ac:dyDescent="0.25">
      <c r="A99" s="5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5">
        <f>MAX(testdata[[#This Row],[H-L]:[|L-pC|]])</f>
        <v>0.70000000000001705</v>
      </c>
      <c r="K99" s="12">
        <f>(K98*13+testdata[[#This Row],[TR]])/14</f>
        <v>1.4745623003400461</v>
      </c>
      <c r="L99" s="12">
        <f>(testdata[[#This Row],[high]]+testdata[[#This Row],[low]])/2</f>
        <v>227.61</v>
      </c>
      <c r="M99" s="15">
        <f>testdata[[#This Row],[MidPrice]]+Multiplier*testdata[[#This Row],[ATR]]</f>
        <v>232.03368690102016</v>
      </c>
      <c r="N99" s="15">
        <f>testdata[[#This Row],[MidPrice]]-Multiplier*testdata[[#This Row],[ATR]]</f>
        <v>223.18631309897987</v>
      </c>
      <c r="O99" s="15">
        <f>IF(OR(testdata[[#This Row],[UpperE]]&lt;O98,F98&gt;O98),testdata[[#This Row],[UpperE]],O98)</f>
        <v>228.98950698971291</v>
      </c>
      <c r="P99" s="15">
        <f>IF(OR(testdata[[#This Row],[LowerE]]&gt;P98,F98&lt;P98),testdata[[#This Row],[LowerE]],P98)</f>
        <v>223.18631309897987</v>
      </c>
      <c r="Q99" s="8">
        <f>IF(T98=O98,testdata[[#This Row],[Upper]],testdata[[#This Row],[Lower]])</f>
        <v>228.98950698971291</v>
      </c>
      <c r="R99" s="8">
        <f>IF(testdata[[#This Row],[SuperTrend]]=testdata[[#This Row],[Upper]],testdata[[#This Row],[Upper]],NA())</f>
        <v>228.98950698971291</v>
      </c>
      <c r="S99" s="8" t="e">
        <f>IF(testdata[[#This Row],[SuperTrend]]=testdata[[#This Row],[Lower]],testdata[[#This Row],[Lower]],NA())</f>
        <v>#N/A</v>
      </c>
      <c r="T99" s="8">
        <f>IF(testdata[[#This Row],[close]]&lt;=testdata[[#This Row],[STpot]],testdata[[#This Row],[Upper]],testdata[[#This Row],[Lower]])</f>
        <v>228.98950698971291</v>
      </c>
      <c r="V99" s="2">
        <v>42878</v>
      </c>
      <c r="W99" s="8">
        <v>228.989506989712</v>
      </c>
      <c r="X99" s="8"/>
      <c r="Y99" s="8">
        <v>228.989506989712</v>
      </c>
      <c r="Z99" t="str">
        <f t="shared" si="1"/>
        <v/>
      </c>
    </row>
    <row r="100" spans="1:26" x14ac:dyDescent="0.25">
      <c r="A100" s="5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5">
        <f>MAX(testdata[[#This Row],[H-L]:[|L-pC|]])</f>
        <v>0.75999999999999091</v>
      </c>
      <c r="K100" s="12">
        <f>(K99*13+testdata[[#This Row],[TR]])/14</f>
        <v>1.4235221360300423</v>
      </c>
      <c r="L100" s="12">
        <f>(testdata[[#This Row],[high]]+testdata[[#This Row],[low]])/2</f>
        <v>228.04</v>
      </c>
      <c r="M100" s="15">
        <f>testdata[[#This Row],[MidPrice]]+Multiplier*testdata[[#This Row],[ATR]]</f>
        <v>232.31056640809012</v>
      </c>
      <c r="N100" s="15">
        <f>testdata[[#This Row],[MidPrice]]-Multiplier*testdata[[#This Row],[ATR]]</f>
        <v>223.76943359190986</v>
      </c>
      <c r="O100" s="15">
        <f>IF(OR(testdata[[#This Row],[UpperE]]&lt;O99,F99&gt;O99),testdata[[#This Row],[UpperE]],O99)</f>
        <v>228.98950698971291</v>
      </c>
      <c r="P100" s="15">
        <f>IF(OR(testdata[[#This Row],[LowerE]]&gt;P99,F99&lt;P99),testdata[[#This Row],[LowerE]],P99)</f>
        <v>223.76943359190986</v>
      </c>
      <c r="Q100" s="8">
        <f>IF(T99=O99,testdata[[#This Row],[Upper]],testdata[[#This Row],[Lower]])</f>
        <v>228.98950698971291</v>
      </c>
      <c r="R100" s="8">
        <f>IF(testdata[[#This Row],[SuperTrend]]=testdata[[#This Row],[Upper]],testdata[[#This Row],[Upper]],NA())</f>
        <v>228.98950698971291</v>
      </c>
      <c r="S100" s="8" t="e">
        <f>IF(testdata[[#This Row],[SuperTrend]]=testdata[[#This Row],[Lower]],testdata[[#This Row],[Lower]],NA())</f>
        <v>#N/A</v>
      </c>
      <c r="T100" s="8">
        <f>IF(testdata[[#This Row],[close]]&lt;=testdata[[#This Row],[STpot]],testdata[[#This Row],[Upper]],testdata[[#This Row],[Lower]])</f>
        <v>228.98950698971291</v>
      </c>
      <c r="V100" s="2">
        <v>42879</v>
      </c>
      <c r="W100" s="8">
        <v>228.989506989712</v>
      </c>
      <c r="X100" s="8"/>
      <c r="Y100" s="8">
        <v>228.989506989712</v>
      </c>
      <c r="Z100" t="str">
        <f t="shared" si="1"/>
        <v/>
      </c>
    </row>
    <row r="101" spans="1:26" x14ac:dyDescent="0.25">
      <c r="A101" s="5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5">
        <f>MAX(testdata[[#This Row],[H-L]:[|L-pC|]])</f>
        <v>1.3899999999999864</v>
      </c>
      <c r="K101" s="12">
        <f>(K100*13+testdata[[#This Row],[TR]])/14</f>
        <v>1.4211276977421812</v>
      </c>
      <c r="L101" s="12">
        <f>(testdata[[#This Row],[high]]+testdata[[#This Row],[low]])/2</f>
        <v>229.17</v>
      </c>
      <c r="M101" s="15">
        <f>testdata[[#This Row],[MidPrice]]+Multiplier*testdata[[#This Row],[ATR]]</f>
        <v>233.43338309322652</v>
      </c>
      <c r="N101" s="15">
        <f>testdata[[#This Row],[MidPrice]]-Multiplier*testdata[[#This Row],[ATR]]</f>
        <v>224.90661690677345</v>
      </c>
      <c r="O101" s="15">
        <f>IF(OR(testdata[[#This Row],[UpperE]]&lt;O100,F100&gt;O100),testdata[[#This Row],[UpperE]],O100)</f>
        <v>228.98950698971291</v>
      </c>
      <c r="P101" s="15">
        <f>IF(OR(testdata[[#This Row],[LowerE]]&gt;P100,F100&lt;P100),testdata[[#This Row],[LowerE]],P100)</f>
        <v>224.90661690677345</v>
      </c>
      <c r="Q101" s="8">
        <f>IF(T100=O100,testdata[[#This Row],[Upper]],testdata[[#This Row],[Lower]])</f>
        <v>228.98950698971291</v>
      </c>
      <c r="R101" s="8" t="e">
        <f>IF(testdata[[#This Row],[SuperTrend]]=testdata[[#This Row],[Upper]],testdata[[#This Row],[Upper]],NA())</f>
        <v>#N/A</v>
      </c>
      <c r="S101" s="8">
        <f>IF(testdata[[#This Row],[SuperTrend]]=testdata[[#This Row],[Lower]],testdata[[#This Row],[Lower]],NA())</f>
        <v>224.90661690677345</v>
      </c>
      <c r="T101" s="8">
        <f>IF(testdata[[#This Row],[close]]&lt;=testdata[[#This Row],[STpot]],testdata[[#This Row],[Upper]],testdata[[#This Row],[Lower]])</f>
        <v>224.90661690677345</v>
      </c>
      <c r="V101" s="2">
        <v>42880</v>
      </c>
      <c r="W101" s="8"/>
      <c r="X101" s="8">
        <v>224.906616906773</v>
      </c>
      <c r="Y101" s="8">
        <v>224.906616906773</v>
      </c>
      <c r="Z101" t="str">
        <f t="shared" si="1"/>
        <v/>
      </c>
    </row>
    <row r="102" spans="1:26" x14ac:dyDescent="0.25">
      <c r="A102" s="5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5">
        <f>MAX(testdata[[#This Row],[H-L]:[|L-pC|]])</f>
        <v>0.43000000000000682</v>
      </c>
      <c r="K102" s="12">
        <f>(K101*13+testdata[[#This Row],[TR]])/14</f>
        <v>1.3503328621891686</v>
      </c>
      <c r="L102" s="12">
        <f>(testdata[[#This Row],[high]]+testdata[[#This Row],[low]])/2</f>
        <v>229.315</v>
      </c>
      <c r="M102" s="15">
        <f>testdata[[#This Row],[MidPrice]]+Multiplier*testdata[[#This Row],[ATR]]</f>
        <v>233.36599858656751</v>
      </c>
      <c r="N102" s="15">
        <f>testdata[[#This Row],[MidPrice]]-Multiplier*testdata[[#This Row],[ATR]]</f>
        <v>225.26400141343248</v>
      </c>
      <c r="O102" s="15">
        <f>IF(OR(testdata[[#This Row],[UpperE]]&lt;O101,F101&gt;O101),testdata[[#This Row],[UpperE]],O101)</f>
        <v>233.36599858656751</v>
      </c>
      <c r="P102" s="15">
        <f>IF(OR(testdata[[#This Row],[LowerE]]&gt;P101,F101&lt;P101),testdata[[#This Row],[LowerE]],P101)</f>
        <v>225.26400141343248</v>
      </c>
      <c r="Q102" s="8">
        <f>IF(T101=O101,testdata[[#This Row],[Upper]],testdata[[#This Row],[Lower]])</f>
        <v>225.26400141343248</v>
      </c>
      <c r="R102" s="8" t="e">
        <f>IF(testdata[[#This Row],[SuperTrend]]=testdata[[#This Row],[Upper]],testdata[[#This Row],[Upper]],NA())</f>
        <v>#N/A</v>
      </c>
      <c r="S102" s="8">
        <f>IF(testdata[[#This Row],[SuperTrend]]=testdata[[#This Row],[Lower]],testdata[[#This Row],[Lower]],NA())</f>
        <v>225.26400141343248</v>
      </c>
      <c r="T102" s="8">
        <f>IF(testdata[[#This Row],[close]]&lt;=testdata[[#This Row],[STpot]],testdata[[#This Row],[Upper]],testdata[[#This Row],[Lower]])</f>
        <v>225.26400141343248</v>
      </c>
      <c r="V102" s="2">
        <v>42881</v>
      </c>
      <c r="W102" s="8"/>
      <c r="X102" s="8">
        <v>225.264001413432</v>
      </c>
      <c r="Y102" s="8">
        <v>225.264001413432</v>
      </c>
      <c r="Z102" t="str">
        <f t="shared" si="1"/>
        <v/>
      </c>
    </row>
    <row r="103" spans="1:26" x14ac:dyDescent="0.25">
      <c r="A103" s="5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5">
        <f>MAX(testdata[[#This Row],[H-L]:[|L-pC|]])</f>
        <v>0.59999999999999432</v>
      </c>
      <c r="K103" s="12">
        <f>(K102*13+testdata[[#This Row],[TR]])/14</f>
        <v>1.2967376577470848</v>
      </c>
      <c r="L103" s="12">
        <f>(testdata[[#This Row],[high]]+testdata[[#This Row],[low]])/2</f>
        <v>229.13</v>
      </c>
      <c r="M103" s="15">
        <f>testdata[[#This Row],[MidPrice]]+Multiplier*testdata[[#This Row],[ATR]]</f>
        <v>233.02021297324126</v>
      </c>
      <c r="N103" s="15">
        <f>testdata[[#This Row],[MidPrice]]-Multiplier*testdata[[#This Row],[ATR]]</f>
        <v>225.23978702675873</v>
      </c>
      <c r="O103" s="15">
        <f>IF(OR(testdata[[#This Row],[UpperE]]&lt;O102,F102&gt;O102),testdata[[#This Row],[UpperE]],O102)</f>
        <v>233.02021297324126</v>
      </c>
      <c r="P103" s="15">
        <f>IF(OR(testdata[[#This Row],[LowerE]]&gt;P102,F102&lt;P102),testdata[[#This Row],[LowerE]],P102)</f>
        <v>225.26400141343248</v>
      </c>
      <c r="Q103" s="8">
        <f>IF(T102=O102,testdata[[#This Row],[Upper]],testdata[[#This Row],[Lower]])</f>
        <v>225.26400141343248</v>
      </c>
      <c r="R103" s="8" t="e">
        <f>IF(testdata[[#This Row],[SuperTrend]]=testdata[[#This Row],[Upper]],testdata[[#This Row],[Upper]],NA())</f>
        <v>#N/A</v>
      </c>
      <c r="S103" s="8">
        <f>IF(testdata[[#This Row],[SuperTrend]]=testdata[[#This Row],[Lower]],testdata[[#This Row],[Lower]],NA())</f>
        <v>225.26400141343248</v>
      </c>
      <c r="T103" s="8">
        <f>IF(testdata[[#This Row],[close]]&lt;=testdata[[#This Row],[STpot]],testdata[[#This Row],[Upper]],testdata[[#This Row],[Lower]])</f>
        <v>225.26400141343248</v>
      </c>
      <c r="V103" s="2">
        <v>42885</v>
      </c>
      <c r="W103" s="8"/>
      <c r="X103" s="8">
        <v>225.264001413432</v>
      </c>
      <c r="Y103" s="8">
        <v>225.264001413432</v>
      </c>
      <c r="Z103" t="str">
        <f t="shared" si="1"/>
        <v/>
      </c>
    </row>
    <row r="104" spans="1:26" x14ac:dyDescent="0.25">
      <c r="A104" s="5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5">
        <f>MAX(testdata[[#This Row],[H-L]:[|L-pC|]])</f>
        <v>1.1699999999999875</v>
      </c>
      <c r="K104" s="12">
        <f>(K103*13+testdata[[#This Row],[TR]])/14</f>
        <v>1.2876849679080065</v>
      </c>
      <c r="L104" s="12">
        <f>(testdata[[#This Row],[high]]+testdata[[#This Row],[low]])/2</f>
        <v>228.92500000000001</v>
      </c>
      <c r="M104" s="15">
        <f>testdata[[#This Row],[MidPrice]]+Multiplier*testdata[[#This Row],[ATR]]</f>
        <v>232.78805490372403</v>
      </c>
      <c r="N104" s="15">
        <f>testdata[[#This Row],[MidPrice]]-Multiplier*testdata[[#This Row],[ATR]]</f>
        <v>225.06194509627599</v>
      </c>
      <c r="O104" s="15">
        <f>IF(OR(testdata[[#This Row],[UpperE]]&lt;O103,F103&gt;O103),testdata[[#This Row],[UpperE]],O103)</f>
        <v>232.78805490372403</v>
      </c>
      <c r="P104" s="15">
        <f>IF(OR(testdata[[#This Row],[LowerE]]&gt;P103,F103&lt;P103),testdata[[#This Row],[LowerE]],P103)</f>
        <v>225.26400141343248</v>
      </c>
      <c r="Q104" s="8">
        <f>IF(T103=O103,testdata[[#This Row],[Upper]],testdata[[#This Row],[Lower]])</f>
        <v>225.26400141343248</v>
      </c>
      <c r="R104" s="8" t="e">
        <f>IF(testdata[[#This Row],[SuperTrend]]=testdata[[#This Row],[Upper]],testdata[[#This Row],[Upper]],NA())</f>
        <v>#N/A</v>
      </c>
      <c r="S104" s="8">
        <f>IF(testdata[[#This Row],[SuperTrend]]=testdata[[#This Row],[Lower]],testdata[[#This Row],[Lower]],NA())</f>
        <v>225.26400141343248</v>
      </c>
      <c r="T104" s="8">
        <f>IF(testdata[[#This Row],[close]]&lt;=testdata[[#This Row],[STpot]],testdata[[#This Row],[Upper]],testdata[[#This Row],[Lower]])</f>
        <v>225.26400141343248</v>
      </c>
      <c r="V104" s="2">
        <v>42886</v>
      </c>
      <c r="W104" s="8"/>
      <c r="X104" s="8">
        <v>225.264001413432</v>
      </c>
      <c r="Y104" s="8">
        <v>225.264001413432</v>
      </c>
      <c r="Z104" t="str">
        <f t="shared" si="1"/>
        <v/>
      </c>
    </row>
    <row r="105" spans="1:26" x14ac:dyDescent="0.25">
      <c r="A105" s="5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5">
        <f>MAX(testdata[[#This Row],[H-L]:[|L-pC|]])</f>
        <v>1.8499999999999943</v>
      </c>
      <c r="K105" s="12">
        <f>(K104*13+testdata[[#This Row],[TR]])/14</f>
        <v>1.3278503273431483</v>
      </c>
      <c r="L105" s="12">
        <f>(testdata[[#This Row],[high]]+testdata[[#This Row],[low]])/2</f>
        <v>230.11</v>
      </c>
      <c r="M105" s="15">
        <f>testdata[[#This Row],[MidPrice]]+Multiplier*testdata[[#This Row],[ATR]]</f>
        <v>234.09355098202946</v>
      </c>
      <c r="N105" s="15">
        <f>testdata[[#This Row],[MidPrice]]-Multiplier*testdata[[#This Row],[ATR]]</f>
        <v>226.12644901797057</v>
      </c>
      <c r="O105" s="15">
        <f>IF(OR(testdata[[#This Row],[UpperE]]&lt;O104,F104&gt;O104),testdata[[#This Row],[UpperE]],O104)</f>
        <v>232.78805490372403</v>
      </c>
      <c r="P105" s="15">
        <f>IF(OR(testdata[[#This Row],[LowerE]]&gt;P104,F104&lt;P104),testdata[[#This Row],[LowerE]],P104)</f>
        <v>226.12644901797057</v>
      </c>
      <c r="Q105" s="8">
        <f>IF(T104=O104,testdata[[#This Row],[Upper]],testdata[[#This Row],[Lower]])</f>
        <v>226.12644901797057</v>
      </c>
      <c r="R105" s="8" t="e">
        <f>IF(testdata[[#This Row],[SuperTrend]]=testdata[[#This Row],[Upper]],testdata[[#This Row],[Upper]],NA())</f>
        <v>#N/A</v>
      </c>
      <c r="S105" s="8">
        <f>IF(testdata[[#This Row],[SuperTrend]]=testdata[[#This Row],[Lower]],testdata[[#This Row],[Lower]],NA())</f>
        <v>226.12644901797057</v>
      </c>
      <c r="T105" s="8">
        <f>IF(testdata[[#This Row],[close]]&lt;=testdata[[#This Row],[STpot]],testdata[[#This Row],[Upper]],testdata[[#This Row],[Lower]])</f>
        <v>226.12644901797057</v>
      </c>
      <c r="V105" s="2">
        <v>42887</v>
      </c>
      <c r="W105" s="8"/>
      <c r="X105" s="8">
        <v>226.12644901797</v>
      </c>
      <c r="Y105" s="8">
        <v>226.12644901797</v>
      </c>
      <c r="Z105" t="str">
        <f t="shared" si="1"/>
        <v/>
      </c>
    </row>
    <row r="106" spans="1:26" x14ac:dyDescent="0.25">
      <c r="A106" s="5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5">
        <f>MAX(testdata[[#This Row],[H-L]:[|L-pC|]])</f>
        <v>1.210000000000008</v>
      </c>
      <c r="K106" s="12">
        <f>(K105*13+testdata[[#This Row],[TR]])/14</f>
        <v>1.3194324468186382</v>
      </c>
      <c r="L106" s="12">
        <f>(testdata[[#This Row],[high]]+testdata[[#This Row],[low]])/2</f>
        <v>231.255</v>
      </c>
      <c r="M106" s="15">
        <f>testdata[[#This Row],[MidPrice]]+Multiplier*testdata[[#This Row],[ATR]]</f>
        <v>235.21329734045591</v>
      </c>
      <c r="N106" s="15">
        <f>testdata[[#This Row],[MidPrice]]-Multiplier*testdata[[#This Row],[ATR]]</f>
        <v>227.29670265954408</v>
      </c>
      <c r="O106" s="15">
        <f>IF(OR(testdata[[#This Row],[UpperE]]&lt;O105,F105&gt;O105),testdata[[#This Row],[UpperE]],O105)</f>
        <v>232.78805490372403</v>
      </c>
      <c r="P106" s="15">
        <f>IF(OR(testdata[[#This Row],[LowerE]]&gt;P105,F105&lt;P105),testdata[[#This Row],[LowerE]],P105)</f>
        <v>227.29670265954408</v>
      </c>
      <c r="Q106" s="8">
        <f>IF(T105=O105,testdata[[#This Row],[Upper]],testdata[[#This Row],[Lower]])</f>
        <v>227.29670265954408</v>
      </c>
      <c r="R106" s="8" t="e">
        <f>IF(testdata[[#This Row],[SuperTrend]]=testdata[[#This Row],[Upper]],testdata[[#This Row],[Upper]],NA())</f>
        <v>#N/A</v>
      </c>
      <c r="S106" s="8">
        <f>IF(testdata[[#This Row],[SuperTrend]]=testdata[[#This Row],[Lower]],testdata[[#This Row],[Lower]],NA())</f>
        <v>227.29670265954408</v>
      </c>
      <c r="T106" s="8">
        <f>IF(testdata[[#This Row],[close]]&lt;=testdata[[#This Row],[STpot]],testdata[[#This Row],[Upper]],testdata[[#This Row],[Lower]])</f>
        <v>227.29670265954408</v>
      </c>
      <c r="V106" s="2">
        <v>42888</v>
      </c>
      <c r="W106" s="8"/>
      <c r="X106" s="8">
        <v>227.296702659544</v>
      </c>
      <c r="Y106" s="8">
        <v>227.296702659544</v>
      </c>
      <c r="Z106" t="str">
        <f t="shared" si="1"/>
        <v/>
      </c>
    </row>
    <row r="107" spans="1:26" x14ac:dyDescent="0.25">
      <c r="A107" s="5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5">
        <f>MAX(testdata[[#This Row],[H-L]:[|L-pC|]])</f>
        <v>0.50999999999999091</v>
      </c>
      <c r="K107" s="12">
        <f>(K106*13+testdata[[#This Row],[TR]])/14</f>
        <v>1.2616158434744491</v>
      </c>
      <c r="L107" s="12">
        <f>(testdata[[#This Row],[high]]+testdata[[#This Row],[low]])/2</f>
        <v>231.55500000000001</v>
      </c>
      <c r="M107" s="15">
        <f>testdata[[#This Row],[MidPrice]]+Multiplier*testdata[[#This Row],[ATR]]</f>
        <v>235.33984753042336</v>
      </c>
      <c r="N107" s="15">
        <f>testdata[[#This Row],[MidPrice]]-Multiplier*testdata[[#This Row],[ATR]]</f>
        <v>227.77015246957666</v>
      </c>
      <c r="O107" s="15">
        <f>IF(OR(testdata[[#This Row],[UpperE]]&lt;O106,F106&gt;O106),testdata[[#This Row],[UpperE]],O106)</f>
        <v>232.78805490372403</v>
      </c>
      <c r="P107" s="15">
        <f>IF(OR(testdata[[#This Row],[LowerE]]&gt;P106,F106&lt;P106),testdata[[#This Row],[LowerE]],P106)</f>
        <v>227.77015246957666</v>
      </c>
      <c r="Q107" s="8">
        <f>IF(T106=O106,testdata[[#This Row],[Upper]],testdata[[#This Row],[Lower]])</f>
        <v>227.77015246957666</v>
      </c>
      <c r="R107" s="8" t="e">
        <f>IF(testdata[[#This Row],[SuperTrend]]=testdata[[#This Row],[Upper]],testdata[[#This Row],[Upper]],NA())</f>
        <v>#N/A</v>
      </c>
      <c r="S107" s="8">
        <f>IF(testdata[[#This Row],[SuperTrend]]=testdata[[#This Row],[Lower]],testdata[[#This Row],[Lower]],NA())</f>
        <v>227.77015246957666</v>
      </c>
      <c r="T107" s="8">
        <f>IF(testdata[[#This Row],[close]]&lt;=testdata[[#This Row],[STpot]],testdata[[#This Row],[Upper]],testdata[[#This Row],[Lower]])</f>
        <v>227.77015246957666</v>
      </c>
      <c r="V107" s="2">
        <v>42891</v>
      </c>
      <c r="W107" s="8"/>
      <c r="X107" s="8">
        <v>227.770152469576</v>
      </c>
      <c r="Y107" s="8">
        <v>227.770152469576</v>
      </c>
      <c r="Z107" t="str">
        <f t="shared" si="1"/>
        <v/>
      </c>
    </row>
    <row r="108" spans="1:26" x14ac:dyDescent="0.25">
      <c r="A108" s="5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5">
        <f>MAX(testdata[[#This Row],[H-L]:[|L-pC|]])</f>
        <v>0.81999999999999318</v>
      </c>
      <c r="K108" s="12">
        <f>(K107*13+testdata[[#This Row],[TR]])/14</f>
        <v>1.230071854654845</v>
      </c>
      <c r="L108" s="12">
        <f>(testdata[[#This Row],[high]]+testdata[[#This Row],[low]])/2</f>
        <v>231.1</v>
      </c>
      <c r="M108" s="15">
        <f>testdata[[#This Row],[MidPrice]]+Multiplier*testdata[[#This Row],[ATR]]</f>
        <v>234.79021556396452</v>
      </c>
      <c r="N108" s="15">
        <f>testdata[[#This Row],[MidPrice]]-Multiplier*testdata[[#This Row],[ATR]]</f>
        <v>227.40978443603547</v>
      </c>
      <c r="O108" s="15">
        <f>IF(OR(testdata[[#This Row],[UpperE]]&lt;O107,F107&gt;O107),testdata[[#This Row],[UpperE]],O107)</f>
        <v>232.78805490372403</v>
      </c>
      <c r="P108" s="15">
        <f>IF(OR(testdata[[#This Row],[LowerE]]&gt;P107,F107&lt;P107),testdata[[#This Row],[LowerE]],P107)</f>
        <v>227.77015246957666</v>
      </c>
      <c r="Q108" s="8">
        <f>IF(T107=O107,testdata[[#This Row],[Upper]],testdata[[#This Row],[Lower]])</f>
        <v>227.77015246957666</v>
      </c>
      <c r="R108" s="8" t="e">
        <f>IF(testdata[[#This Row],[SuperTrend]]=testdata[[#This Row],[Upper]],testdata[[#This Row],[Upper]],NA())</f>
        <v>#N/A</v>
      </c>
      <c r="S108" s="8">
        <f>IF(testdata[[#This Row],[SuperTrend]]=testdata[[#This Row],[Lower]],testdata[[#This Row],[Lower]],NA())</f>
        <v>227.77015246957666</v>
      </c>
      <c r="T108" s="8">
        <f>IF(testdata[[#This Row],[close]]&lt;=testdata[[#This Row],[STpot]],testdata[[#This Row],[Upper]],testdata[[#This Row],[Lower]])</f>
        <v>227.77015246957666</v>
      </c>
      <c r="V108" s="2">
        <v>42892</v>
      </c>
      <c r="W108" s="8"/>
      <c r="X108" s="8">
        <v>227.770152469576</v>
      </c>
      <c r="Y108" s="8">
        <v>227.770152469576</v>
      </c>
      <c r="Z108" t="str">
        <f t="shared" si="1"/>
        <v/>
      </c>
    </row>
    <row r="109" spans="1:26" x14ac:dyDescent="0.25">
      <c r="A109" s="5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5">
        <f>MAX(testdata[[#This Row],[H-L]:[|L-pC|]])</f>
        <v>1.039999999999992</v>
      </c>
      <c r="K109" s="12">
        <f>(K108*13+testdata[[#This Row],[TR]])/14</f>
        <v>1.2164952936080697</v>
      </c>
      <c r="L109" s="12">
        <f>(testdata[[#This Row],[high]]+testdata[[#This Row],[low]])/2</f>
        <v>230.93</v>
      </c>
      <c r="M109" s="15">
        <f>testdata[[#This Row],[MidPrice]]+Multiplier*testdata[[#This Row],[ATR]]</f>
        <v>234.57948588082422</v>
      </c>
      <c r="N109" s="15">
        <f>testdata[[#This Row],[MidPrice]]-Multiplier*testdata[[#This Row],[ATR]]</f>
        <v>227.28051411917579</v>
      </c>
      <c r="O109" s="15">
        <f>IF(OR(testdata[[#This Row],[UpperE]]&lt;O108,F108&gt;O108),testdata[[#This Row],[UpperE]],O108)</f>
        <v>232.78805490372403</v>
      </c>
      <c r="P109" s="15">
        <f>IF(OR(testdata[[#This Row],[LowerE]]&gt;P108,F108&lt;P108),testdata[[#This Row],[LowerE]],P108)</f>
        <v>227.77015246957666</v>
      </c>
      <c r="Q109" s="8">
        <f>IF(T108=O108,testdata[[#This Row],[Upper]],testdata[[#This Row],[Lower]])</f>
        <v>227.77015246957666</v>
      </c>
      <c r="R109" s="8" t="e">
        <f>IF(testdata[[#This Row],[SuperTrend]]=testdata[[#This Row],[Upper]],testdata[[#This Row],[Upper]],NA())</f>
        <v>#N/A</v>
      </c>
      <c r="S109" s="8">
        <f>IF(testdata[[#This Row],[SuperTrend]]=testdata[[#This Row],[Lower]],testdata[[#This Row],[Lower]],NA())</f>
        <v>227.77015246957666</v>
      </c>
      <c r="T109" s="8">
        <f>IF(testdata[[#This Row],[close]]&lt;=testdata[[#This Row],[STpot]],testdata[[#This Row],[Upper]],testdata[[#This Row],[Lower]])</f>
        <v>227.77015246957666</v>
      </c>
      <c r="V109" s="2">
        <v>42893</v>
      </c>
      <c r="W109" s="8"/>
      <c r="X109" s="8">
        <v>227.770152469576</v>
      </c>
      <c r="Y109" s="8">
        <v>227.770152469576</v>
      </c>
      <c r="Z109" t="str">
        <f t="shared" si="1"/>
        <v/>
      </c>
    </row>
    <row r="110" spans="1:26" x14ac:dyDescent="0.25">
      <c r="A110" s="5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5">
        <f>MAX(testdata[[#This Row],[H-L]:[|L-pC|]])</f>
        <v>1.0999999999999943</v>
      </c>
      <c r="K110" s="12">
        <f>(K109*13+testdata[[#This Row],[TR]])/14</f>
        <v>1.208174201207493</v>
      </c>
      <c r="L110" s="12">
        <f>(testdata[[#This Row],[high]]+testdata[[#This Row],[low]])/2</f>
        <v>231.29000000000002</v>
      </c>
      <c r="M110" s="15">
        <f>testdata[[#This Row],[MidPrice]]+Multiplier*testdata[[#This Row],[ATR]]</f>
        <v>234.91452260362249</v>
      </c>
      <c r="N110" s="15">
        <f>testdata[[#This Row],[MidPrice]]-Multiplier*testdata[[#This Row],[ATR]]</f>
        <v>227.66547739637755</v>
      </c>
      <c r="O110" s="15">
        <f>IF(OR(testdata[[#This Row],[UpperE]]&lt;O109,F109&gt;O109),testdata[[#This Row],[UpperE]],O109)</f>
        <v>232.78805490372403</v>
      </c>
      <c r="P110" s="15">
        <f>IF(OR(testdata[[#This Row],[LowerE]]&gt;P109,F109&lt;P109),testdata[[#This Row],[LowerE]],P109)</f>
        <v>227.77015246957666</v>
      </c>
      <c r="Q110" s="8">
        <f>IF(T109=O109,testdata[[#This Row],[Upper]],testdata[[#This Row],[Lower]])</f>
        <v>227.77015246957666</v>
      </c>
      <c r="R110" s="8" t="e">
        <f>IF(testdata[[#This Row],[SuperTrend]]=testdata[[#This Row],[Upper]],testdata[[#This Row],[Upper]],NA())</f>
        <v>#N/A</v>
      </c>
      <c r="S110" s="8">
        <f>IF(testdata[[#This Row],[SuperTrend]]=testdata[[#This Row],[Lower]],testdata[[#This Row],[Lower]],NA())</f>
        <v>227.77015246957666</v>
      </c>
      <c r="T110" s="8">
        <f>IF(testdata[[#This Row],[close]]&lt;=testdata[[#This Row],[STpot]],testdata[[#This Row],[Upper]],testdata[[#This Row],[Lower]])</f>
        <v>227.77015246957666</v>
      </c>
      <c r="V110" s="2">
        <v>42894</v>
      </c>
      <c r="W110" s="8"/>
      <c r="X110" s="8">
        <v>227.770152469576</v>
      </c>
      <c r="Y110" s="8">
        <v>227.770152469576</v>
      </c>
      <c r="Z110" t="str">
        <f t="shared" si="1"/>
        <v/>
      </c>
    </row>
    <row r="111" spans="1:26" x14ac:dyDescent="0.25">
      <c r="A111" s="5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5">
        <f>MAX(testdata[[#This Row],[H-L]:[|L-pC|]])</f>
        <v>2.8999999999999773</v>
      </c>
      <c r="K111" s="12">
        <f>(K110*13+testdata[[#This Row],[TR]])/14</f>
        <v>1.3290189011212417</v>
      </c>
      <c r="L111" s="12">
        <f>(testdata[[#This Row],[high]]+testdata[[#This Row],[low]])/2</f>
        <v>231.03</v>
      </c>
      <c r="M111" s="15">
        <f>testdata[[#This Row],[MidPrice]]+Multiplier*testdata[[#This Row],[ATR]]</f>
        <v>235.01705670336372</v>
      </c>
      <c r="N111" s="15">
        <f>testdata[[#This Row],[MidPrice]]-Multiplier*testdata[[#This Row],[ATR]]</f>
        <v>227.04294329663628</v>
      </c>
      <c r="O111" s="15">
        <f>IF(OR(testdata[[#This Row],[UpperE]]&lt;O110,F110&gt;O110),testdata[[#This Row],[UpperE]],O110)</f>
        <v>232.78805490372403</v>
      </c>
      <c r="P111" s="15">
        <f>IF(OR(testdata[[#This Row],[LowerE]]&gt;P110,F110&lt;P110),testdata[[#This Row],[LowerE]],P110)</f>
        <v>227.77015246957666</v>
      </c>
      <c r="Q111" s="8">
        <f>IF(T110=O110,testdata[[#This Row],[Upper]],testdata[[#This Row],[Lower]])</f>
        <v>227.77015246957666</v>
      </c>
      <c r="R111" s="8" t="e">
        <f>IF(testdata[[#This Row],[SuperTrend]]=testdata[[#This Row],[Upper]],testdata[[#This Row],[Upper]],NA())</f>
        <v>#N/A</v>
      </c>
      <c r="S111" s="8">
        <f>IF(testdata[[#This Row],[SuperTrend]]=testdata[[#This Row],[Lower]],testdata[[#This Row],[Lower]],NA())</f>
        <v>227.77015246957666</v>
      </c>
      <c r="T111" s="8">
        <f>IF(testdata[[#This Row],[close]]&lt;=testdata[[#This Row],[STpot]],testdata[[#This Row],[Upper]],testdata[[#This Row],[Lower]])</f>
        <v>227.77015246957666</v>
      </c>
      <c r="V111" s="2">
        <v>42895</v>
      </c>
      <c r="W111" s="8"/>
      <c r="X111" s="8">
        <v>227.770152469576</v>
      </c>
      <c r="Y111" s="8">
        <v>227.770152469576</v>
      </c>
      <c r="Z111" t="str">
        <f t="shared" si="1"/>
        <v/>
      </c>
    </row>
    <row r="112" spans="1:26" x14ac:dyDescent="0.25">
      <c r="A112" s="5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5">
        <f>MAX(testdata[[#This Row],[H-L]:[|L-pC|]])</f>
        <v>0.97999999999998977</v>
      </c>
      <c r="K112" s="12">
        <f>(K111*13+testdata[[#This Row],[TR]])/14</f>
        <v>1.304088979612581</v>
      </c>
      <c r="L112" s="12">
        <f>(testdata[[#This Row],[high]]+testdata[[#This Row],[low]])/2</f>
        <v>230.48000000000002</v>
      </c>
      <c r="M112" s="15">
        <f>testdata[[#This Row],[MidPrice]]+Multiplier*testdata[[#This Row],[ATR]]</f>
        <v>234.39226693883776</v>
      </c>
      <c r="N112" s="15">
        <f>testdata[[#This Row],[MidPrice]]-Multiplier*testdata[[#This Row],[ATR]]</f>
        <v>226.56773306116227</v>
      </c>
      <c r="O112" s="15">
        <f>IF(OR(testdata[[#This Row],[UpperE]]&lt;O111,F111&gt;O111),testdata[[#This Row],[UpperE]],O111)</f>
        <v>232.78805490372403</v>
      </c>
      <c r="P112" s="15">
        <f>IF(OR(testdata[[#This Row],[LowerE]]&gt;P111,F111&lt;P111),testdata[[#This Row],[LowerE]],P111)</f>
        <v>227.77015246957666</v>
      </c>
      <c r="Q112" s="8">
        <f>IF(T111=O111,testdata[[#This Row],[Upper]],testdata[[#This Row],[Lower]])</f>
        <v>227.77015246957666</v>
      </c>
      <c r="R112" s="8" t="e">
        <f>IF(testdata[[#This Row],[SuperTrend]]=testdata[[#This Row],[Upper]],testdata[[#This Row],[Upper]],NA())</f>
        <v>#N/A</v>
      </c>
      <c r="S112" s="8">
        <f>IF(testdata[[#This Row],[SuperTrend]]=testdata[[#This Row],[Lower]],testdata[[#This Row],[Lower]],NA())</f>
        <v>227.77015246957666</v>
      </c>
      <c r="T112" s="8">
        <f>IF(testdata[[#This Row],[close]]&lt;=testdata[[#This Row],[STpot]],testdata[[#This Row],[Upper]],testdata[[#This Row],[Lower]])</f>
        <v>227.77015246957666</v>
      </c>
      <c r="V112" s="2">
        <v>42898</v>
      </c>
      <c r="W112" s="8"/>
      <c r="X112" s="8">
        <v>227.770152469576</v>
      </c>
      <c r="Y112" s="8">
        <v>227.770152469576</v>
      </c>
      <c r="Z112" t="str">
        <f t="shared" si="1"/>
        <v/>
      </c>
    </row>
    <row r="113" spans="1:26" x14ac:dyDescent="0.25">
      <c r="A113" s="5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5">
        <f>MAX(testdata[[#This Row],[H-L]:[|L-pC|]])</f>
        <v>1.1800000000000068</v>
      </c>
      <c r="K113" s="12">
        <f>(K112*13+testdata[[#This Row],[TR]])/14</f>
        <v>1.2952254810688257</v>
      </c>
      <c r="L113" s="12">
        <f>(testdata[[#This Row],[high]]+testdata[[#This Row],[low]])/2</f>
        <v>231.61500000000001</v>
      </c>
      <c r="M113" s="15">
        <f>testdata[[#This Row],[MidPrice]]+Multiplier*testdata[[#This Row],[ATR]]</f>
        <v>235.50067644320649</v>
      </c>
      <c r="N113" s="15">
        <f>testdata[[#This Row],[MidPrice]]-Multiplier*testdata[[#This Row],[ATR]]</f>
        <v>227.72932355679353</v>
      </c>
      <c r="O113" s="15">
        <f>IF(OR(testdata[[#This Row],[UpperE]]&lt;O112,F112&gt;O112),testdata[[#This Row],[UpperE]],O112)</f>
        <v>232.78805490372403</v>
      </c>
      <c r="P113" s="15">
        <f>IF(OR(testdata[[#This Row],[LowerE]]&gt;P112,F112&lt;P112),testdata[[#This Row],[LowerE]],P112)</f>
        <v>227.77015246957666</v>
      </c>
      <c r="Q113" s="8">
        <f>IF(T112=O112,testdata[[#This Row],[Upper]],testdata[[#This Row],[Lower]])</f>
        <v>227.77015246957666</v>
      </c>
      <c r="R113" s="8" t="e">
        <f>IF(testdata[[#This Row],[SuperTrend]]=testdata[[#This Row],[Upper]],testdata[[#This Row],[Upper]],NA())</f>
        <v>#N/A</v>
      </c>
      <c r="S113" s="8">
        <f>IF(testdata[[#This Row],[SuperTrend]]=testdata[[#This Row],[Lower]],testdata[[#This Row],[Lower]],NA())</f>
        <v>227.77015246957666</v>
      </c>
      <c r="T113" s="8">
        <f>IF(testdata[[#This Row],[close]]&lt;=testdata[[#This Row],[STpot]],testdata[[#This Row],[Upper]],testdata[[#This Row],[Lower]])</f>
        <v>227.77015246957666</v>
      </c>
      <c r="V113" s="2">
        <v>42899</v>
      </c>
      <c r="W113" s="8"/>
      <c r="X113" s="8">
        <v>227.770152469576</v>
      </c>
      <c r="Y113" s="8">
        <v>227.770152469576</v>
      </c>
      <c r="Z113" t="str">
        <f t="shared" si="1"/>
        <v/>
      </c>
    </row>
    <row r="114" spans="1:26" x14ac:dyDescent="0.25">
      <c r="A114" s="5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5">
        <f>MAX(testdata[[#This Row],[H-L]:[|L-pC|]])</f>
        <v>1.5</v>
      </c>
      <c r="K114" s="12">
        <f>(K113*13+testdata[[#This Row],[TR]])/14</f>
        <v>1.3098522324210524</v>
      </c>
      <c r="L114" s="12">
        <f>(testdata[[#This Row],[high]]+testdata[[#This Row],[low]])/2</f>
        <v>231.6</v>
      </c>
      <c r="M114" s="15">
        <f>testdata[[#This Row],[MidPrice]]+Multiplier*testdata[[#This Row],[ATR]]</f>
        <v>235.52955669726316</v>
      </c>
      <c r="N114" s="15">
        <f>testdata[[#This Row],[MidPrice]]-Multiplier*testdata[[#This Row],[ATR]]</f>
        <v>227.67044330273683</v>
      </c>
      <c r="O114" s="15">
        <f>IF(OR(testdata[[#This Row],[UpperE]]&lt;O113,F113&gt;O113),testdata[[#This Row],[UpperE]],O113)</f>
        <v>232.78805490372403</v>
      </c>
      <c r="P114" s="15">
        <f>IF(OR(testdata[[#This Row],[LowerE]]&gt;P113,F113&lt;P113),testdata[[#This Row],[LowerE]],P113)</f>
        <v>227.77015246957666</v>
      </c>
      <c r="Q114" s="8">
        <f>IF(T113=O113,testdata[[#This Row],[Upper]],testdata[[#This Row],[Lower]])</f>
        <v>227.77015246957666</v>
      </c>
      <c r="R114" s="8" t="e">
        <f>IF(testdata[[#This Row],[SuperTrend]]=testdata[[#This Row],[Upper]],testdata[[#This Row],[Upper]],NA())</f>
        <v>#N/A</v>
      </c>
      <c r="S114" s="8">
        <f>IF(testdata[[#This Row],[SuperTrend]]=testdata[[#This Row],[Lower]],testdata[[#This Row],[Lower]],NA())</f>
        <v>227.77015246957666</v>
      </c>
      <c r="T114" s="8">
        <f>IF(testdata[[#This Row],[close]]&lt;=testdata[[#This Row],[STpot]],testdata[[#This Row],[Upper]],testdata[[#This Row],[Lower]])</f>
        <v>227.77015246957666</v>
      </c>
      <c r="V114" s="2">
        <v>42900</v>
      </c>
      <c r="W114" s="8"/>
      <c r="X114" s="8">
        <v>227.770152469576</v>
      </c>
      <c r="Y114" s="8">
        <v>227.770152469576</v>
      </c>
      <c r="Z114" t="str">
        <f t="shared" si="1"/>
        <v/>
      </c>
    </row>
    <row r="115" spans="1:26" x14ac:dyDescent="0.25">
      <c r="A115" s="5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5">
        <f>MAX(testdata[[#This Row],[H-L]:[|L-pC|]])</f>
        <v>1.7800000000000011</v>
      </c>
      <c r="K115" s="12">
        <f>(K114*13+testdata[[#This Row],[TR]])/14</f>
        <v>1.3434342158195487</v>
      </c>
      <c r="L115" s="12">
        <f>(testdata[[#This Row],[high]]+testdata[[#This Row],[low]])/2</f>
        <v>230.70499999999998</v>
      </c>
      <c r="M115" s="15">
        <f>testdata[[#This Row],[MidPrice]]+Multiplier*testdata[[#This Row],[ATR]]</f>
        <v>234.73530264745864</v>
      </c>
      <c r="N115" s="15">
        <f>testdata[[#This Row],[MidPrice]]-Multiplier*testdata[[#This Row],[ATR]]</f>
        <v>226.67469735254133</v>
      </c>
      <c r="O115" s="15">
        <f>IF(OR(testdata[[#This Row],[UpperE]]&lt;O114,F114&gt;O114),testdata[[#This Row],[UpperE]],O114)</f>
        <v>232.78805490372403</v>
      </c>
      <c r="P115" s="15">
        <f>IF(OR(testdata[[#This Row],[LowerE]]&gt;P114,F114&lt;P114),testdata[[#This Row],[LowerE]],P114)</f>
        <v>227.77015246957666</v>
      </c>
      <c r="Q115" s="8">
        <f>IF(T114=O114,testdata[[#This Row],[Upper]],testdata[[#This Row],[Lower]])</f>
        <v>227.77015246957666</v>
      </c>
      <c r="R115" s="8" t="e">
        <f>IF(testdata[[#This Row],[SuperTrend]]=testdata[[#This Row],[Upper]],testdata[[#This Row],[Upper]],NA())</f>
        <v>#N/A</v>
      </c>
      <c r="S115" s="8">
        <f>IF(testdata[[#This Row],[SuperTrend]]=testdata[[#This Row],[Lower]],testdata[[#This Row],[Lower]],NA())</f>
        <v>227.77015246957666</v>
      </c>
      <c r="T115" s="8">
        <f>IF(testdata[[#This Row],[close]]&lt;=testdata[[#This Row],[STpot]],testdata[[#This Row],[Upper]],testdata[[#This Row],[Lower]])</f>
        <v>227.77015246957666</v>
      </c>
      <c r="V115" s="2">
        <v>42901</v>
      </c>
      <c r="W115" s="8"/>
      <c r="X115" s="8">
        <v>227.770152469576</v>
      </c>
      <c r="Y115" s="8">
        <v>227.770152469576</v>
      </c>
      <c r="Z115" t="str">
        <f t="shared" si="1"/>
        <v/>
      </c>
    </row>
    <row r="116" spans="1:26" x14ac:dyDescent="0.25">
      <c r="A116" s="5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5">
        <f>MAX(testdata[[#This Row],[H-L]:[|L-pC|]])</f>
        <v>1.1399999999999864</v>
      </c>
      <c r="K116" s="12">
        <f>(K115*13+testdata[[#This Row],[TR]])/14</f>
        <v>1.3289032004038657</v>
      </c>
      <c r="L116" s="12">
        <f>(testdata[[#This Row],[high]]+testdata[[#This Row],[low]])/2</f>
        <v>230.97</v>
      </c>
      <c r="M116" s="15">
        <f>testdata[[#This Row],[MidPrice]]+Multiplier*testdata[[#This Row],[ATR]]</f>
        <v>234.9567096012116</v>
      </c>
      <c r="N116" s="15">
        <f>testdata[[#This Row],[MidPrice]]-Multiplier*testdata[[#This Row],[ATR]]</f>
        <v>226.9832903987884</v>
      </c>
      <c r="O116" s="15">
        <f>IF(OR(testdata[[#This Row],[UpperE]]&lt;O115,F115&gt;O115),testdata[[#This Row],[UpperE]],O115)</f>
        <v>232.78805490372403</v>
      </c>
      <c r="P116" s="15">
        <f>IF(OR(testdata[[#This Row],[LowerE]]&gt;P115,F115&lt;P115),testdata[[#This Row],[LowerE]],P115)</f>
        <v>227.77015246957666</v>
      </c>
      <c r="Q116" s="8">
        <f>IF(T115=O115,testdata[[#This Row],[Upper]],testdata[[#This Row],[Lower]])</f>
        <v>227.77015246957666</v>
      </c>
      <c r="R116" s="8" t="e">
        <f>IF(testdata[[#This Row],[SuperTrend]]=testdata[[#This Row],[Upper]],testdata[[#This Row],[Upper]],NA())</f>
        <v>#N/A</v>
      </c>
      <c r="S116" s="8">
        <f>IF(testdata[[#This Row],[SuperTrend]]=testdata[[#This Row],[Lower]],testdata[[#This Row],[Lower]],NA())</f>
        <v>227.77015246957666</v>
      </c>
      <c r="T116" s="8">
        <f>IF(testdata[[#This Row],[close]]&lt;=testdata[[#This Row],[STpot]],testdata[[#This Row],[Upper]],testdata[[#This Row],[Lower]])</f>
        <v>227.77015246957666</v>
      </c>
      <c r="V116" s="2">
        <v>42902</v>
      </c>
      <c r="W116" s="8"/>
      <c r="X116" s="8">
        <v>227.770152469576</v>
      </c>
      <c r="Y116" s="8">
        <v>227.770152469576</v>
      </c>
      <c r="Z116" t="str">
        <f t="shared" si="1"/>
        <v/>
      </c>
    </row>
    <row r="117" spans="1:26" x14ac:dyDescent="0.25">
      <c r="A117" s="5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5">
        <f>MAX(testdata[[#This Row],[H-L]:[|L-pC|]])</f>
        <v>1.9899999999999807</v>
      </c>
      <c r="K117" s="12">
        <f>(K116*13+testdata[[#This Row],[TR]])/14</f>
        <v>1.3761244003750168</v>
      </c>
      <c r="L117" s="12">
        <f>(testdata[[#This Row],[high]]+testdata[[#This Row],[low]])/2</f>
        <v>232.755</v>
      </c>
      <c r="M117" s="15">
        <f>testdata[[#This Row],[MidPrice]]+Multiplier*testdata[[#This Row],[ATR]]</f>
        <v>236.88337320112504</v>
      </c>
      <c r="N117" s="15">
        <f>testdata[[#This Row],[MidPrice]]-Multiplier*testdata[[#This Row],[ATR]]</f>
        <v>228.62662679887495</v>
      </c>
      <c r="O117" s="15">
        <f>IF(OR(testdata[[#This Row],[UpperE]]&lt;O116,F116&gt;O116),testdata[[#This Row],[UpperE]],O116)</f>
        <v>232.78805490372403</v>
      </c>
      <c r="P117" s="15">
        <f>IF(OR(testdata[[#This Row],[LowerE]]&gt;P116,F116&lt;P116),testdata[[#This Row],[LowerE]],P116)</f>
        <v>228.62662679887495</v>
      </c>
      <c r="Q117" s="8">
        <f>IF(T116=O116,testdata[[#This Row],[Upper]],testdata[[#This Row],[Lower]])</f>
        <v>228.62662679887495</v>
      </c>
      <c r="R117" s="8" t="e">
        <f>IF(testdata[[#This Row],[SuperTrend]]=testdata[[#This Row],[Upper]],testdata[[#This Row],[Upper]],NA())</f>
        <v>#N/A</v>
      </c>
      <c r="S117" s="8">
        <f>IF(testdata[[#This Row],[SuperTrend]]=testdata[[#This Row],[Lower]],testdata[[#This Row],[Lower]],NA())</f>
        <v>228.62662679887495</v>
      </c>
      <c r="T117" s="8">
        <f>IF(testdata[[#This Row],[close]]&lt;=testdata[[#This Row],[STpot]],testdata[[#This Row],[Upper]],testdata[[#This Row],[Lower]])</f>
        <v>228.62662679887495</v>
      </c>
      <c r="V117" s="2">
        <v>42905</v>
      </c>
      <c r="W117" s="8"/>
      <c r="X117" s="8">
        <v>228.62662679887401</v>
      </c>
      <c r="Y117" s="8">
        <v>228.62662679887401</v>
      </c>
      <c r="Z117" t="str">
        <f t="shared" si="1"/>
        <v/>
      </c>
    </row>
    <row r="118" spans="1:26" x14ac:dyDescent="0.25">
      <c r="A118" s="5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5">
        <f>MAX(testdata[[#This Row],[H-L]:[|L-pC|]])</f>
        <v>1.5900000000000034</v>
      </c>
      <c r="K118" s="12">
        <f>(K117*13+testdata[[#This Row],[TR]])/14</f>
        <v>1.3914012289196587</v>
      </c>
      <c r="L118" s="12">
        <f>(testdata[[#This Row],[high]]+testdata[[#This Row],[low]])/2</f>
        <v>232.29500000000002</v>
      </c>
      <c r="M118" s="15">
        <f>testdata[[#This Row],[MidPrice]]+Multiplier*testdata[[#This Row],[ATR]]</f>
        <v>236.46920368675899</v>
      </c>
      <c r="N118" s="15">
        <f>testdata[[#This Row],[MidPrice]]-Multiplier*testdata[[#This Row],[ATR]]</f>
        <v>228.12079631324104</v>
      </c>
      <c r="O118" s="15">
        <f>IF(OR(testdata[[#This Row],[UpperE]]&lt;O117,F117&gt;O117),testdata[[#This Row],[UpperE]],O117)</f>
        <v>236.46920368675899</v>
      </c>
      <c r="P118" s="15">
        <f>IF(OR(testdata[[#This Row],[LowerE]]&gt;P117,F117&lt;P117),testdata[[#This Row],[LowerE]],P117)</f>
        <v>228.62662679887495</v>
      </c>
      <c r="Q118" s="8">
        <f>IF(T117=O117,testdata[[#This Row],[Upper]],testdata[[#This Row],[Lower]])</f>
        <v>228.62662679887495</v>
      </c>
      <c r="R118" s="8" t="e">
        <f>IF(testdata[[#This Row],[SuperTrend]]=testdata[[#This Row],[Upper]],testdata[[#This Row],[Upper]],NA())</f>
        <v>#N/A</v>
      </c>
      <c r="S118" s="8">
        <f>IF(testdata[[#This Row],[SuperTrend]]=testdata[[#This Row],[Lower]],testdata[[#This Row],[Lower]],NA())</f>
        <v>228.62662679887495</v>
      </c>
      <c r="T118" s="8">
        <f>IF(testdata[[#This Row],[close]]&lt;=testdata[[#This Row],[STpot]],testdata[[#This Row],[Upper]],testdata[[#This Row],[Lower]])</f>
        <v>228.62662679887495</v>
      </c>
      <c r="V118" s="2">
        <v>42906</v>
      </c>
      <c r="W118" s="8"/>
      <c r="X118" s="8">
        <v>228.62662679887401</v>
      </c>
      <c r="Y118" s="8">
        <v>228.62662679887401</v>
      </c>
      <c r="Z118" t="str">
        <f t="shared" si="1"/>
        <v/>
      </c>
    </row>
    <row r="119" spans="1:26" x14ac:dyDescent="0.25">
      <c r="A119" s="5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5">
        <f>MAX(testdata[[#This Row],[H-L]:[|L-pC|]])</f>
        <v>1.1200000000000045</v>
      </c>
      <c r="K119" s="12">
        <f>(K118*13+testdata[[#This Row],[TR]])/14</f>
        <v>1.372015426853969</v>
      </c>
      <c r="L119" s="12">
        <f>(testdata[[#This Row],[high]]+testdata[[#This Row],[low]])/2</f>
        <v>231.7</v>
      </c>
      <c r="M119" s="15">
        <f>testdata[[#This Row],[MidPrice]]+Multiplier*testdata[[#This Row],[ATR]]</f>
        <v>235.81604628056189</v>
      </c>
      <c r="N119" s="15">
        <f>testdata[[#This Row],[MidPrice]]-Multiplier*testdata[[#This Row],[ATR]]</f>
        <v>227.58395371943809</v>
      </c>
      <c r="O119" s="15">
        <f>IF(OR(testdata[[#This Row],[UpperE]]&lt;O118,F118&gt;O118),testdata[[#This Row],[UpperE]],O118)</f>
        <v>235.81604628056189</v>
      </c>
      <c r="P119" s="15">
        <f>IF(OR(testdata[[#This Row],[LowerE]]&gt;P118,F118&lt;P118),testdata[[#This Row],[LowerE]],P118)</f>
        <v>228.62662679887495</v>
      </c>
      <c r="Q119" s="8">
        <f>IF(T118=O118,testdata[[#This Row],[Upper]],testdata[[#This Row],[Lower]])</f>
        <v>228.62662679887495</v>
      </c>
      <c r="R119" s="8" t="e">
        <f>IF(testdata[[#This Row],[SuperTrend]]=testdata[[#This Row],[Upper]],testdata[[#This Row],[Upper]],NA())</f>
        <v>#N/A</v>
      </c>
      <c r="S119" s="8">
        <f>IF(testdata[[#This Row],[SuperTrend]]=testdata[[#This Row],[Lower]],testdata[[#This Row],[Lower]],NA())</f>
        <v>228.62662679887495</v>
      </c>
      <c r="T119" s="8">
        <f>IF(testdata[[#This Row],[close]]&lt;=testdata[[#This Row],[STpot]],testdata[[#This Row],[Upper]],testdata[[#This Row],[Lower]])</f>
        <v>228.62662679887495</v>
      </c>
      <c r="V119" s="2">
        <v>42907</v>
      </c>
      <c r="W119" s="8"/>
      <c r="X119" s="8">
        <v>228.62662679887401</v>
      </c>
      <c r="Y119" s="8">
        <v>228.62662679887401</v>
      </c>
      <c r="Z119" t="str">
        <f t="shared" si="1"/>
        <v/>
      </c>
    </row>
    <row r="120" spans="1:26" x14ac:dyDescent="0.25">
      <c r="A120" s="5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5">
        <f>MAX(testdata[[#This Row],[H-L]:[|L-pC|]])</f>
        <v>0.84999999999999432</v>
      </c>
      <c r="K120" s="12">
        <f>(K119*13+testdata[[#This Row],[TR]])/14</f>
        <v>1.3347286106501137</v>
      </c>
      <c r="L120" s="12">
        <f>(testdata[[#This Row],[high]]+testdata[[#This Row],[low]])/2</f>
        <v>231.78500000000003</v>
      </c>
      <c r="M120" s="15">
        <f>testdata[[#This Row],[MidPrice]]+Multiplier*testdata[[#This Row],[ATR]]</f>
        <v>235.78918583195036</v>
      </c>
      <c r="N120" s="15">
        <f>testdata[[#This Row],[MidPrice]]-Multiplier*testdata[[#This Row],[ATR]]</f>
        <v>227.78081416804969</v>
      </c>
      <c r="O120" s="15">
        <f>IF(OR(testdata[[#This Row],[UpperE]]&lt;O119,F119&gt;O119),testdata[[#This Row],[UpperE]],O119)</f>
        <v>235.78918583195036</v>
      </c>
      <c r="P120" s="15">
        <f>IF(OR(testdata[[#This Row],[LowerE]]&gt;P119,F119&lt;P119),testdata[[#This Row],[LowerE]],P119)</f>
        <v>228.62662679887495</v>
      </c>
      <c r="Q120" s="8">
        <f>IF(T119=O119,testdata[[#This Row],[Upper]],testdata[[#This Row],[Lower]])</f>
        <v>228.62662679887495</v>
      </c>
      <c r="R120" s="8" t="e">
        <f>IF(testdata[[#This Row],[SuperTrend]]=testdata[[#This Row],[Upper]],testdata[[#This Row],[Upper]],NA())</f>
        <v>#N/A</v>
      </c>
      <c r="S120" s="8">
        <f>IF(testdata[[#This Row],[SuperTrend]]=testdata[[#This Row],[Lower]],testdata[[#This Row],[Lower]],NA())</f>
        <v>228.62662679887495</v>
      </c>
      <c r="T120" s="8">
        <f>IF(testdata[[#This Row],[close]]&lt;=testdata[[#This Row],[STpot]],testdata[[#This Row],[Upper]],testdata[[#This Row],[Lower]])</f>
        <v>228.62662679887495</v>
      </c>
      <c r="V120" s="2">
        <v>42908</v>
      </c>
      <c r="W120" s="8"/>
      <c r="X120" s="8">
        <v>228.62662679887401</v>
      </c>
      <c r="Y120" s="8">
        <v>228.62662679887401</v>
      </c>
      <c r="Z120" t="str">
        <f t="shared" si="1"/>
        <v/>
      </c>
    </row>
    <row r="121" spans="1:26" x14ac:dyDescent="0.25">
      <c r="A121" s="5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5">
        <f>MAX(testdata[[#This Row],[H-L]:[|L-pC|]])</f>
        <v>1</v>
      </c>
      <c r="K121" s="12">
        <f>(K120*13+testdata[[#This Row],[TR]])/14</f>
        <v>1.3108194241751057</v>
      </c>
      <c r="L121" s="12">
        <f>(testdata[[#This Row],[high]]+testdata[[#This Row],[low]])/2</f>
        <v>231.69</v>
      </c>
      <c r="M121" s="15">
        <f>testdata[[#This Row],[MidPrice]]+Multiplier*testdata[[#This Row],[ATR]]</f>
        <v>235.62245827252531</v>
      </c>
      <c r="N121" s="15">
        <f>testdata[[#This Row],[MidPrice]]-Multiplier*testdata[[#This Row],[ATR]]</f>
        <v>227.75754172747469</v>
      </c>
      <c r="O121" s="15">
        <f>IF(OR(testdata[[#This Row],[UpperE]]&lt;O120,F120&gt;O120),testdata[[#This Row],[UpperE]],O120)</f>
        <v>235.62245827252531</v>
      </c>
      <c r="P121" s="15">
        <f>IF(OR(testdata[[#This Row],[LowerE]]&gt;P120,F120&lt;P120),testdata[[#This Row],[LowerE]],P120)</f>
        <v>228.62662679887495</v>
      </c>
      <c r="Q121" s="8">
        <f>IF(T120=O120,testdata[[#This Row],[Upper]],testdata[[#This Row],[Lower]])</f>
        <v>228.62662679887495</v>
      </c>
      <c r="R121" s="8" t="e">
        <f>IF(testdata[[#This Row],[SuperTrend]]=testdata[[#This Row],[Upper]],testdata[[#This Row],[Upper]],NA())</f>
        <v>#N/A</v>
      </c>
      <c r="S121" s="8">
        <f>IF(testdata[[#This Row],[SuperTrend]]=testdata[[#This Row],[Lower]],testdata[[#This Row],[Lower]],NA())</f>
        <v>228.62662679887495</v>
      </c>
      <c r="T121" s="8">
        <f>IF(testdata[[#This Row],[close]]&lt;=testdata[[#This Row],[STpot]],testdata[[#This Row],[Upper]],testdata[[#This Row],[Lower]])</f>
        <v>228.62662679887495</v>
      </c>
      <c r="V121" s="2">
        <v>42909</v>
      </c>
      <c r="W121" s="8"/>
      <c r="X121" s="8">
        <v>228.62662679887401</v>
      </c>
      <c r="Y121" s="8">
        <v>228.62662679887401</v>
      </c>
      <c r="Z121" t="str">
        <f t="shared" si="1"/>
        <v/>
      </c>
    </row>
    <row r="122" spans="1:26" x14ac:dyDescent="0.25">
      <c r="A122" s="5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5">
        <f>MAX(testdata[[#This Row],[H-L]:[|L-pC|]])</f>
        <v>1.2800000000000011</v>
      </c>
      <c r="K122" s="12">
        <f>(K121*13+testdata[[#This Row],[TR]])/14</f>
        <v>1.3086180367340268</v>
      </c>
      <c r="L122" s="12">
        <f>(testdata[[#This Row],[high]]+testdata[[#This Row],[low]])/2</f>
        <v>232.38</v>
      </c>
      <c r="M122" s="15">
        <f>testdata[[#This Row],[MidPrice]]+Multiplier*testdata[[#This Row],[ATR]]</f>
        <v>236.30585411020206</v>
      </c>
      <c r="N122" s="15">
        <f>testdata[[#This Row],[MidPrice]]-Multiplier*testdata[[#This Row],[ATR]]</f>
        <v>228.45414588979793</v>
      </c>
      <c r="O122" s="15">
        <f>IF(OR(testdata[[#This Row],[UpperE]]&lt;O121,F121&gt;O121),testdata[[#This Row],[UpperE]],O121)</f>
        <v>235.62245827252531</v>
      </c>
      <c r="P122" s="15">
        <f>IF(OR(testdata[[#This Row],[LowerE]]&gt;P121,F121&lt;P121),testdata[[#This Row],[LowerE]],P121)</f>
        <v>228.62662679887495</v>
      </c>
      <c r="Q122" s="8">
        <f>IF(T121=O121,testdata[[#This Row],[Upper]],testdata[[#This Row],[Lower]])</f>
        <v>228.62662679887495</v>
      </c>
      <c r="R122" s="8" t="e">
        <f>IF(testdata[[#This Row],[SuperTrend]]=testdata[[#This Row],[Upper]],testdata[[#This Row],[Upper]],NA())</f>
        <v>#N/A</v>
      </c>
      <c r="S122" s="8">
        <f>IF(testdata[[#This Row],[SuperTrend]]=testdata[[#This Row],[Lower]],testdata[[#This Row],[Lower]],NA())</f>
        <v>228.62662679887495</v>
      </c>
      <c r="T122" s="8">
        <f>IF(testdata[[#This Row],[close]]&lt;=testdata[[#This Row],[STpot]],testdata[[#This Row],[Upper]],testdata[[#This Row],[Lower]])</f>
        <v>228.62662679887495</v>
      </c>
      <c r="V122" s="2">
        <v>42912</v>
      </c>
      <c r="W122" s="8"/>
      <c r="X122" s="8">
        <v>228.62662679887401</v>
      </c>
      <c r="Y122" s="8">
        <v>228.62662679887401</v>
      </c>
      <c r="Z122" t="str">
        <f t="shared" si="1"/>
        <v/>
      </c>
    </row>
    <row r="123" spans="1:26" x14ac:dyDescent="0.25">
      <c r="A123" s="5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5">
        <f>MAX(testdata[[#This Row],[H-L]:[|L-pC|]])</f>
        <v>1.9699999999999989</v>
      </c>
      <c r="K123" s="12">
        <f>(K122*13+testdata[[#This Row],[TR]])/14</f>
        <v>1.3558596055387391</v>
      </c>
      <c r="L123" s="12">
        <f>(testdata[[#This Row],[high]]+testdata[[#This Row],[low]])/2</f>
        <v>231.07499999999999</v>
      </c>
      <c r="M123" s="15">
        <f>testdata[[#This Row],[MidPrice]]+Multiplier*testdata[[#This Row],[ATR]]</f>
        <v>235.14257881661621</v>
      </c>
      <c r="N123" s="15">
        <f>testdata[[#This Row],[MidPrice]]-Multiplier*testdata[[#This Row],[ATR]]</f>
        <v>227.00742118338377</v>
      </c>
      <c r="O123" s="15">
        <f>IF(OR(testdata[[#This Row],[UpperE]]&lt;O122,F122&gt;O122),testdata[[#This Row],[UpperE]],O122)</f>
        <v>235.14257881661621</v>
      </c>
      <c r="P123" s="15">
        <f>IF(OR(testdata[[#This Row],[LowerE]]&gt;P122,F122&lt;P122),testdata[[#This Row],[LowerE]],P122)</f>
        <v>228.62662679887495</v>
      </c>
      <c r="Q123" s="8">
        <f>IF(T122=O122,testdata[[#This Row],[Upper]],testdata[[#This Row],[Lower]])</f>
        <v>228.62662679887495</v>
      </c>
      <c r="R123" s="8" t="e">
        <f>IF(testdata[[#This Row],[SuperTrend]]=testdata[[#This Row],[Upper]],testdata[[#This Row],[Upper]],NA())</f>
        <v>#N/A</v>
      </c>
      <c r="S123" s="8">
        <f>IF(testdata[[#This Row],[SuperTrend]]=testdata[[#This Row],[Lower]],testdata[[#This Row],[Lower]],NA())</f>
        <v>228.62662679887495</v>
      </c>
      <c r="T123" s="8">
        <f>IF(testdata[[#This Row],[close]]&lt;=testdata[[#This Row],[STpot]],testdata[[#This Row],[Upper]],testdata[[#This Row],[Lower]])</f>
        <v>228.62662679887495</v>
      </c>
      <c r="V123" s="2">
        <v>42913</v>
      </c>
      <c r="W123" s="8"/>
      <c r="X123" s="8">
        <v>228.62662679887401</v>
      </c>
      <c r="Y123" s="8">
        <v>228.62662679887401</v>
      </c>
      <c r="Z123" t="str">
        <f t="shared" si="1"/>
        <v/>
      </c>
    </row>
    <row r="124" spans="1:26" x14ac:dyDescent="0.25">
      <c r="A124" s="5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5">
        <f>MAX(testdata[[#This Row],[H-L]:[|L-pC|]])</f>
        <v>2.2699999999999818</v>
      </c>
      <c r="K124" s="12">
        <f>(K123*13+testdata[[#This Row],[TR]])/14</f>
        <v>1.4211553480002566</v>
      </c>
      <c r="L124" s="12">
        <f>(testdata[[#This Row],[high]]+testdata[[#This Row],[low]])/2</f>
        <v>231.67500000000001</v>
      </c>
      <c r="M124" s="15">
        <f>testdata[[#This Row],[MidPrice]]+Multiplier*testdata[[#This Row],[ATR]]</f>
        <v>235.93846604400079</v>
      </c>
      <c r="N124" s="15">
        <f>testdata[[#This Row],[MidPrice]]-Multiplier*testdata[[#This Row],[ATR]]</f>
        <v>227.41153395599923</v>
      </c>
      <c r="O124" s="15">
        <f>IF(OR(testdata[[#This Row],[UpperE]]&lt;O123,F123&gt;O123),testdata[[#This Row],[UpperE]],O123)</f>
        <v>235.14257881661621</v>
      </c>
      <c r="P124" s="15">
        <f>IF(OR(testdata[[#This Row],[LowerE]]&gt;P123,F123&lt;P123),testdata[[#This Row],[LowerE]],P123)</f>
        <v>228.62662679887495</v>
      </c>
      <c r="Q124" s="8">
        <f>IF(T123=O123,testdata[[#This Row],[Upper]],testdata[[#This Row],[Lower]])</f>
        <v>228.62662679887495</v>
      </c>
      <c r="R124" s="8" t="e">
        <f>IF(testdata[[#This Row],[SuperTrend]]=testdata[[#This Row],[Upper]],testdata[[#This Row],[Upper]],NA())</f>
        <v>#N/A</v>
      </c>
      <c r="S124" s="8">
        <f>IF(testdata[[#This Row],[SuperTrend]]=testdata[[#This Row],[Lower]],testdata[[#This Row],[Lower]],NA())</f>
        <v>228.62662679887495</v>
      </c>
      <c r="T124" s="8">
        <f>IF(testdata[[#This Row],[close]]&lt;=testdata[[#This Row],[STpot]],testdata[[#This Row],[Upper]],testdata[[#This Row],[Lower]])</f>
        <v>228.62662679887495</v>
      </c>
      <c r="V124" s="2">
        <v>42914</v>
      </c>
      <c r="W124" s="8"/>
      <c r="X124" s="8">
        <v>228.62662679887401</v>
      </c>
      <c r="Y124" s="8">
        <v>228.62662679887401</v>
      </c>
      <c r="Z124" t="str">
        <f t="shared" si="1"/>
        <v/>
      </c>
    </row>
    <row r="125" spans="1:26" x14ac:dyDescent="0.25">
      <c r="A125" s="5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5">
        <f>MAX(testdata[[#This Row],[H-L]:[|L-pC|]])</f>
        <v>3.589999999999975</v>
      </c>
      <c r="K125" s="12">
        <f>(K124*13+testdata[[#This Row],[TR]])/14</f>
        <v>1.5760728231430936</v>
      </c>
      <c r="L125" s="12">
        <f>(testdata[[#This Row],[high]]+testdata[[#This Row],[low]])/2</f>
        <v>230.595</v>
      </c>
      <c r="M125" s="15">
        <f>testdata[[#This Row],[MidPrice]]+Multiplier*testdata[[#This Row],[ATR]]</f>
        <v>235.32321846942929</v>
      </c>
      <c r="N125" s="15">
        <f>testdata[[#This Row],[MidPrice]]-Multiplier*testdata[[#This Row],[ATR]]</f>
        <v>225.86678153057071</v>
      </c>
      <c r="O125" s="15">
        <f>IF(OR(testdata[[#This Row],[UpperE]]&lt;O124,F124&gt;O124),testdata[[#This Row],[UpperE]],O124)</f>
        <v>235.14257881661621</v>
      </c>
      <c r="P125" s="15">
        <f>IF(OR(testdata[[#This Row],[LowerE]]&gt;P124,F124&lt;P124),testdata[[#This Row],[LowerE]],P124)</f>
        <v>228.62662679887495</v>
      </c>
      <c r="Q125" s="8">
        <f>IF(T124=O124,testdata[[#This Row],[Upper]],testdata[[#This Row],[Lower]])</f>
        <v>228.62662679887495</v>
      </c>
      <c r="R125" s="8" t="e">
        <f>IF(testdata[[#This Row],[SuperTrend]]=testdata[[#This Row],[Upper]],testdata[[#This Row],[Upper]],NA())</f>
        <v>#N/A</v>
      </c>
      <c r="S125" s="8">
        <f>IF(testdata[[#This Row],[SuperTrend]]=testdata[[#This Row],[Lower]],testdata[[#This Row],[Lower]],NA())</f>
        <v>228.62662679887495</v>
      </c>
      <c r="T125" s="8">
        <f>IF(testdata[[#This Row],[close]]&lt;=testdata[[#This Row],[STpot]],testdata[[#This Row],[Upper]],testdata[[#This Row],[Lower]])</f>
        <v>228.62662679887495</v>
      </c>
      <c r="V125" s="2">
        <v>42915</v>
      </c>
      <c r="W125" s="8"/>
      <c r="X125" s="8">
        <v>228.62662679887401</v>
      </c>
      <c r="Y125" s="8">
        <v>228.62662679887401</v>
      </c>
      <c r="Z125" t="str">
        <f t="shared" si="1"/>
        <v/>
      </c>
    </row>
    <row r="126" spans="1:26" x14ac:dyDescent="0.25">
      <c r="A126" s="5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5">
        <f>MAX(testdata[[#This Row],[H-L]:[|L-pC|]])</f>
        <v>1.289999999999992</v>
      </c>
      <c r="K126" s="12">
        <f>(K125*13+testdata[[#This Row],[TR]])/14</f>
        <v>1.5556390500614437</v>
      </c>
      <c r="L126" s="12">
        <f>(testdata[[#This Row],[high]]+testdata[[#This Row],[low]])/2</f>
        <v>230.88</v>
      </c>
      <c r="M126" s="15">
        <f>testdata[[#This Row],[MidPrice]]+Multiplier*testdata[[#This Row],[ATR]]</f>
        <v>235.54691715018433</v>
      </c>
      <c r="N126" s="15">
        <f>testdata[[#This Row],[MidPrice]]-Multiplier*testdata[[#This Row],[ATR]]</f>
        <v>226.21308284981566</v>
      </c>
      <c r="O126" s="15">
        <f>IF(OR(testdata[[#This Row],[UpperE]]&lt;O125,F125&gt;O125),testdata[[#This Row],[UpperE]],O125)</f>
        <v>235.14257881661621</v>
      </c>
      <c r="P126" s="15">
        <f>IF(OR(testdata[[#This Row],[LowerE]]&gt;P125,F125&lt;P125),testdata[[#This Row],[LowerE]],P125)</f>
        <v>228.62662679887495</v>
      </c>
      <c r="Q126" s="8">
        <f>IF(T125=O125,testdata[[#This Row],[Upper]],testdata[[#This Row],[Lower]])</f>
        <v>228.62662679887495</v>
      </c>
      <c r="R126" s="8" t="e">
        <f>IF(testdata[[#This Row],[SuperTrend]]=testdata[[#This Row],[Upper]],testdata[[#This Row],[Upper]],NA())</f>
        <v>#N/A</v>
      </c>
      <c r="S126" s="8">
        <f>IF(testdata[[#This Row],[SuperTrend]]=testdata[[#This Row],[Lower]],testdata[[#This Row],[Lower]],NA())</f>
        <v>228.62662679887495</v>
      </c>
      <c r="T126" s="8">
        <f>IF(testdata[[#This Row],[close]]&lt;=testdata[[#This Row],[STpot]],testdata[[#This Row],[Upper]],testdata[[#This Row],[Lower]])</f>
        <v>228.62662679887495</v>
      </c>
      <c r="V126" s="2">
        <v>42916</v>
      </c>
      <c r="W126" s="8"/>
      <c r="X126" s="8">
        <v>228.62662679887401</v>
      </c>
      <c r="Y126" s="8">
        <v>228.62662679887401</v>
      </c>
      <c r="Z126" t="str">
        <f t="shared" si="1"/>
        <v/>
      </c>
    </row>
    <row r="127" spans="1:26" x14ac:dyDescent="0.25">
      <c r="A127" s="5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5">
        <f>MAX(testdata[[#This Row],[H-L]:[|L-pC|]])</f>
        <v>1.5</v>
      </c>
      <c r="K127" s="12">
        <f>(K126*13+testdata[[#This Row],[TR]])/14</f>
        <v>1.5516648321999118</v>
      </c>
      <c r="L127" s="12">
        <f>(testdata[[#This Row],[high]]+testdata[[#This Row],[low]])/2</f>
        <v>231.505</v>
      </c>
      <c r="M127" s="15">
        <f>testdata[[#This Row],[MidPrice]]+Multiplier*testdata[[#This Row],[ATR]]</f>
        <v>236.15999449659972</v>
      </c>
      <c r="N127" s="15">
        <f>testdata[[#This Row],[MidPrice]]-Multiplier*testdata[[#This Row],[ATR]]</f>
        <v>226.85000550340027</v>
      </c>
      <c r="O127" s="15">
        <f>IF(OR(testdata[[#This Row],[UpperE]]&lt;O126,F126&gt;O126),testdata[[#This Row],[UpperE]],O126)</f>
        <v>235.14257881661621</v>
      </c>
      <c r="P127" s="15">
        <f>IF(OR(testdata[[#This Row],[LowerE]]&gt;P126,F126&lt;P126),testdata[[#This Row],[LowerE]],P126)</f>
        <v>228.62662679887495</v>
      </c>
      <c r="Q127" s="8">
        <f>IF(T126=O126,testdata[[#This Row],[Upper]],testdata[[#This Row],[Lower]])</f>
        <v>228.62662679887495</v>
      </c>
      <c r="R127" s="8" t="e">
        <f>IF(testdata[[#This Row],[SuperTrend]]=testdata[[#This Row],[Upper]],testdata[[#This Row],[Upper]],NA())</f>
        <v>#N/A</v>
      </c>
      <c r="S127" s="8">
        <f>IF(testdata[[#This Row],[SuperTrend]]=testdata[[#This Row],[Lower]],testdata[[#This Row],[Lower]],NA())</f>
        <v>228.62662679887495</v>
      </c>
      <c r="T127" s="8">
        <f>IF(testdata[[#This Row],[close]]&lt;=testdata[[#This Row],[STpot]],testdata[[#This Row],[Upper]],testdata[[#This Row],[Lower]])</f>
        <v>228.62662679887495</v>
      </c>
      <c r="V127" s="2">
        <v>42919</v>
      </c>
      <c r="W127" s="8"/>
      <c r="X127" s="8">
        <v>228.62662679887401</v>
      </c>
      <c r="Y127" s="8">
        <v>228.62662679887401</v>
      </c>
      <c r="Z127" t="str">
        <f t="shared" si="1"/>
        <v/>
      </c>
    </row>
    <row r="128" spans="1:26" x14ac:dyDescent="0.25">
      <c r="A128" s="5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5">
        <f>MAX(testdata[[#This Row],[H-L]:[|L-pC|]])</f>
        <v>1.25</v>
      </c>
      <c r="K128" s="12">
        <f>(K127*13+testdata[[#This Row],[TR]])/14</f>
        <v>1.5301173441856324</v>
      </c>
      <c r="L128" s="12">
        <f>(testdata[[#This Row],[high]]+testdata[[#This Row],[low]])/2</f>
        <v>231.08500000000001</v>
      </c>
      <c r="M128" s="15">
        <f>testdata[[#This Row],[MidPrice]]+Multiplier*testdata[[#This Row],[ATR]]</f>
        <v>235.6753520325569</v>
      </c>
      <c r="N128" s="15">
        <f>testdata[[#This Row],[MidPrice]]-Multiplier*testdata[[#This Row],[ATR]]</f>
        <v>226.49464796744311</v>
      </c>
      <c r="O128" s="15">
        <f>IF(OR(testdata[[#This Row],[UpperE]]&lt;O127,F127&gt;O127),testdata[[#This Row],[UpperE]],O127)</f>
        <v>235.14257881661621</v>
      </c>
      <c r="P128" s="15">
        <f>IF(OR(testdata[[#This Row],[LowerE]]&gt;P127,F127&lt;P127),testdata[[#This Row],[LowerE]],P127)</f>
        <v>228.62662679887495</v>
      </c>
      <c r="Q128" s="8">
        <f>IF(T127=O127,testdata[[#This Row],[Upper]],testdata[[#This Row],[Lower]])</f>
        <v>228.62662679887495</v>
      </c>
      <c r="R128" s="8" t="e">
        <f>IF(testdata[[#This Row],[SuperTrend]]=testdata[[#This Row],[Upper]],testdata[[#This Row],[Upper]],NA())</f>
        <v>#N/A</v>
      </c>
      <c r="S128" s="8">
        <f>IF(testdata[[#This Row],[SuperTrend]]=testdata[[#This Row],[Lower]],testdata[[#This Row],[Lower]],NA())</f>
        <v>228.62662679887495</v>
      </c>
      <c r="T128" s="8">
        <f>IF(testdata[[#This Row],[close]]&lt;=testdata[[#This Row],[STpot]],testdata[[#This Row],[Upper]],testdata[[#This Row],[Lower]])</f>
        <v>228.62662679887495</v>
      </c>
      <c r="V128" s="2">
        <v>42921</v>
      </c>
      <c r="W128" s="8"/>
      <c r="X128" s="8">
        <v>228.62662679887401</v>
      </c>
      <c r="Y128" s="8">
        <v>228.62662679887401</v>
      </c>
      <c r="Z128" t="str">
        <f t="shared" si="1"/>
        <v/>
      </c>
    </row>
    <row r="129" spans="1:26" x14ac:dyDescent="0.25">
      <c r="A129" s="5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5">
        <f>MAX(testdata[[#This Row],[H-L]:[|L-pC|]])</f>
        <v>2.3199999999999932</v>
      </c>
      <c r="K129" s="12">
        <f>(K128*13+testdata[[#This Row],[TR]])/14</f>
        <v>1.5865375338866581</v>
      </c>
      <c r="L129" s="12">
        <f>(testdata[[#This Row],[high]]+testdata[[#This Row],[low]])/2</f>
        <v>229.965</v>
      </c>
      <c r="M129" s="15">
        <f>testdata[[#This Row],[MidPrice]]+Multiplier*testdata[[#This Row],[ATR]]</f>
        <v>234.72461260165997</v>
      </c>
      <c r="N129" s="15">
        <f>testdata[[#This Row],[MidPrice]]-Multiplier*testdata[[#This Row],[ATR]]</f>
        <v>225.20538739834004</v>
      </c>
      <c r="O129" s="15">
        <f>IF(OR(testdata[[#This Row],[UpperE]]&lt;O128,F128&gt;O128),testdata[[#This Row],[UpperE]],O128)</f>
        <v>234.72461260165997</v>
      </c>
      <c r="P129" s="15">
        <f>IF(OR(testdata[[#This Row],[LowerE]]&gt;P128,F128&lt;P128),testdata[[#This Row],[LowerE]],P128)</f>
        <v>228.62662679887495</v>
      </c>
      <c r="Q129" s="8">
        <f>IF(T128=O128,testdata[[#This Row],[Upper]],testdata[[#This Row],[Lower]])</f>
        <v>228.62662679887495</v>
      </c>
      <c r="R129" s="8" t="e">
        <f>IF(testdata[[#This Row],[SuperTrend]]=testdata[[#This Row],[Upper]],testdata[[#This Row],[Upper]],NA())</f>
        <v>#N/A</v>
      </c>
      <c r="S129" s="8">
        <f>IF(testdata[[#This Row],[SuperTrend]]=testdata[[#This Row],[Lower]],testdata[[#This Row],[Lower]],NA())</f>
        <v>228.62662679887495</v>
      </c>
      <c r="T129" s="8">
        <f>IF(testdata[[#This Row],[close]]&lt;=testdata[[#This Row],[STpot]],testdata[[#This Row],[Upper]],testdata[[#This Row],[Lower]])</f>
        <v>228.62662679887495</v>
      </c>
      <c r="V129" s="2">
        <v>42922</v>
      </c>
      <c r="W129" s="8"/>
      <c r="X129" s="8">
        <v>228.62662679887401</v>
      </c>
      <c r="Y129" s="8">
        <v>228.62662679887401</v>
      </c>
      <c r="Z129" t="str">
        <f t="shared" si="1"/>
        <v/>
      </c>
    </row>
    <row r="130" spans="1:26" x14ac:dyDescent="0.25">
      <c r="A130" s="5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5">
        <f>MAX(testdata[[#This Row],[H-L]:[|L-pC|]])</f>
        <v>1.6499999999999773</v>
      </c>
      <c r="K130" s="12">
        <f>(K129*13+testdata[[#This Row],[TR]])/14</f>
        <v>1.5910705671804666</v>
      </c>
      <c r="L130" s="12">
        <f>(testdata[[#This Row],[high]]+testdata[[#This Row],[low]])/2</f>
        <v>230.19499999999999</v>
      </c>
      <c r="M130" s="15">
        <f>testdata[[#This Row],[MidPrice]]+Multiplier*testdata[[#This Row],[ATR]]</f>
        <v>234.96821170154141</v>
      </c>
      <c r="N130" s="15">
        <f>testdata[[#This Row],[MidPrice]]-Multiplier*testdata[[#This Row],[ATR]]</f>
        <v>225.42178829845858</v>
      </c>
      <c r="O130" s="15">
        <f>IF(OR(testdata[[#This Row],[UpperE]]&lt;O129,F129&gt;O129),testdata[[#This Row],[UpperE]],O129)</f>
        <v>234.72461260165997</v>
      </c>
      <c r="P130" s="15">
        <f>IF(OR(testdata[[#This Row],[LowerE]]&gt;P129,F129&lt;P129),testdata[[#This Row],[LowerE]],P129)</f>
        <v>228.62662679887495</v>
      </c>
      <c r="Q130" s="8">
        <f>IF(T129=O129,testdata[[#This Row],[Upper]],testdata[[#This Row],[Lower]])</f>
        <v>228.62662679887495</v>
      </c>
      <c r="R130" s="8" t="e">
        <f>IF(testdata[[#This Row],[SuperTrend]]=testdata[[#This Row],[Upper]],testdata[[#This Row],[Upper]],NA())</f>
        <v>#N/A</v>
      </c>
      <c r="S130" s="8">
        <f>IF(testdata[[#This Row],[SuperTrend]]=testdata[[#This Row],[Lower]],testdata[[#This Row],[Lower]],NA())</f>
        <v>228.62662679887495</v>
      </c>
      <c r="T130" s="8">
        <f>IF(testdata[[#This Row],[close]]&lt;=testdata[[#This Row],[STpot]],testdata[[#This Row],[Upper]],testdata[[#This Row],[Lower]])</f>
        <v>228.62662679887495</v>
      </c>
      <c r="V130" s="2">
        <v>42923</v>
      </c>
      <c r="W130" s="8"/>
      <c r="X130" s="8">
        <v>228.62662679887401</v>
      </c>
      <c r="Y130" s="8">
        <v>228.62662679887401</v>
      </c>
      <c r="Z130" t="str">
        <f t="shared" si="1"/>
        <v/>
      </c>
    </row>
    <row r="131" spans="1:26" x14ac:dyDescent="0.25">
      <c r="A131" s="5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5">
        <f>MAX(testdata[[#This Row],[H-L]:[|L-pC|]])</f>
        <v>0.98999999999998067</v>
      </c>
      <c r="K131" s="12">
        <f>(K130*13+testdata[[#This Row],[TR]])/14</f>
        <v>1.5481369552390034</v>
      </c>
      <c r="L131" s="12">
        <f>(testdata[[#This Row],[high]]+testdata[[#This Row],[low]])/2</f>
        <v>231.01499999999999</v>
      </c>
      <c r="M131" s="15">
        <f>testdata[[#This Row],[MidPrice]]+Multiplier*testdata[[#This Row],[ATR]]</f>
        <v>235.65941086571701</v>
      </c>
      <c r="N131" s="15">
        <f>testdata[[#This Row],[MidPrice]]-Multiplier*testdata[[#This Row],[ATR]]</f>
        <v>226.37058913428297</v>
      </c>
      <c r="O131" s="15">
        <f>IF(OR(testdata[[#This Row],[UpperE]]&lt;O130,F130&gt;O130),testdata[[#This Row],[UpperE]],O130)</f>
        <v>234.72461260165997</v>
      </c>
      <c r="P131" s="15">
        <f>IF(OR(testdata[[#This Row],[LowerE]]&gt;P130,F130&lt;P130),testdata[[#This Row],[LowerE]],P130)</f>
        <v>228.62662679887495</v>
      </c>
      <c r="Q131" s="8">
        <f>IF(T130=O130,testdata[[#This Row],[Upper]],testdata[[#This Row],[Lower]])</f>
        <v>228.62662679887495</v>
      </c>
      <c r="R131" s="8" t="e">
        <f>IF(testdata[[#This Row],[SuperTrend]]=testdata[[#This Row],[Upper]],testdata[[#This Row],[Upper]],NA())</f>
        <v>#N/A</v>
      </c>
      <c r="S131" s="8">
        <f>IF(testdata[[#This Row],[SuperTrend]]=testdata[[#This Row],[Lower]],testdata[[#This Row],[Lower]],NA())</f>
        <v>228.62662679887495</v>
      </c>
      <c r="T131" s="8">
        <f>IF(testdata[[#This Row],[close]]&lt;=testdata[[#This Row],[STpot]],testdata[[#This Row],[Upper]],testdata[[#This Row],[Lower]])</f>
        <v>228.62662679887495</v>
      </c>
      <c r="V131" s="2">
        <v>42926</v>
      </c>
      <c r="W131" s="8"/>
      <c r="X131" s="8">
        <v>228.62662679887401</v>
      </c>
      <c r="Y131" s="8">
        <v>228.62662679887401</v>
      </c>
      <c r="Z131" t="str">
        <f t="shared" si="1"/>
        <v/>
      </c>
    </row>
    <row r="132" spans="1:26" x14ac:dyDescent="0.25">
      <c r="A132" s="5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5">
        <f>MAX(testdata[[#This Row],[H-L]:[|L-pC|]])</f>
        <v>1.6200000000000045</v>
      </c>
      <c r="K132" s="12">
        <f>(K131*13+testdata[[#This Row],[TR]])/14</f>
        <v>1.5532700298647892</v>
      </c>
      <c r="L132" s="12">
        <f>(testdata[[#This Row],[high]]+testdata[[#This Row],[low]])/2</f>
        <v>230.46</v>
      </c>
      <c r="M132" s="15">
        <f>testdata[[#This Row],[MidPrice]]+Multiplier*testdata[[#This Row],[ATR]]</f>
        <v>235.11981008959438</v>
      </c>
      <c r="N132" s="15">
        <f>testdata[[#This Row],[MidPrice]]-Multiplier*testdata[[#This Row],[ATR]]</f>
        <v>225.80018991040563</v>
      </c>
      <c r="O132" s="15">
        <f>IF(OR(testdata[[#This Row],[UpperE]]&lt;O131,F131&gt;O131),testdata[[#This Row],[UpperE]],O131)</f>
        <v>234.72461260165997</v>
      </c>
      <c r="P132" s="15">
        <f>IF(OR(testdata[[#This Row],[LowerE]]&gt;P131,F131&lt;P131),testdata[[#This Row],[LowerE]],P131)</f>
        <v>228.62662679887495</v>
      </c>
      <c r="Q132" s="8">
        <f>IF(T131=O131,testdata[[#This Row],[Upper]],testdata[[#This Row],[Lower]])</f>
        <v>228.62662679887495</v>
      </c>
      <c r="R132" s="8" t="e">
        <f>IF(testdata[[#This Row],[SuperTrend]]=testdata[[#This Row],[Upper]],testdata[[#This Row],[Upper]],NA())</f>
        <v>#N/A</v>
      </c>
      <c r="S132" s="8">
        <f>IF(testdata[[#This Row],[SuperTrend]]=testdata[[#This Row],[Lower]],testdata[[#This Row],[Lower]],NA())</f>
        <v>228.62662679887495</v>
      </c>
      <c r="T132" s="8">
        <f>IF(testdata[[#This Row],[close]]&lt;=testdata[[#This Row],[STpot]],testdata[[#This Row],[Upper]],testdata[[#This Row],[Lower]])</f>
        <v>228.62662679887495</v>
      </c>
      <c r="V132" s="2">
        <v>42927</v>
      </c>
      <c r="W132" s="8"/>
      <c r="X132" s="8">
        <v>228.62662679887401</v>
      </c>
      <c r="Y132" s="8">
        <v>228.62662679887401</v>
      </c>
      <c r="Z132" t="str">
        <f t="shared" si="1"/>
        <v/>
      </c>
    </row>
    <row r="133" spans="1:26" x14ac:dyDescent="0.25">
      <c r="A133" s="5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5">
        <f>MAX(testdata[[#This Row],[H-L]:[|L-pC|]])</f>
        <v>1.9099999999999966</v>
      </c>
      <c r="K133" s="12">
        <f>(K132*13+testdata[[#This Row],[TR]])/14</f>
        <v>1.5787507420173041</v>
      </c>
      <c r="L133" s="12">
        <f>(testdata[[#This Row],[high]]+testdata[[#This Row],[low]])/2</f>
        <v>232.41500000000002</v>
      </c>
      <c r="M133" s="15">
        <f>testdata[[#This Row],[MidPrice]]+Multiplier*testdata[[#This Row],[ATR]]</f>
        <v>237.15125222605192</v>
      </c>
      <c r="N133" s="15">
        <f>testdata[[#This Row],[MidPrice]]-Multiplier*testdata[[#This Row],[ATR]]</f>
        <v>227.67874777394812</v>
      </c>
      <c r="O133" s="15">
        <f>IF(OR(testdata[[#This Row],[UpperE]]&lt;O132,F132&gt;O132),testdata[[#This Row],[UpperE]],O132)</f>
        <v>234.72461260165997</v>
      </c>
      <c r="P133" s="15">
        <f>IF(OR(testdata[[#This Row],[LowerE]]&gt;P132,F132&lt;P132),testdata[[#This Row],[LowerE]],P132)</f>
        <v>228.62662679887495</v>
      </c>
      <c r="Q133" s="8">
        <f>IF(T132=O132,testdata[[#This Row],[Upper]],testdata[[#This Row],[Lower]])</f>
        <v>228.62662679887495</v>
      </c>
      <c r="R133" s="8" t="e">
        <f>IF(testdata[[#This Row],[SuperTrend]]=testdata[[#This Row],[Upper]],testdata[[#This Row],[Upper]],NA())</f>
        <v>#N/A</v>
      </c>
      <c r="S133" s="8">
        <f>IF(testdata[[#This Row],[SuperTrend]]=testdata[[#This Row],[Lower]],testdata[[#This Row],[Lower]],NA())</f>
        <v>228.62662679887495</v>
      </c>
      <c r="T133" s="8">
        <f>IF(testdata[[#This Row],[close]]&lt;=testdata[[#This Row],[STpot]],testdata[[#This Row],[Upper]],testdata[[#This Row],[Lower]])</f>
        <v>228.62662679887495</v>
      </c>
      <c r="V133" s="2">
        <v>42928</v>
      </c>
      <c r="W133" s="8"/>
      <c r="X133" s="8">
        <v>228.62662679887401</v>
      </c>
      <c r="Y133" s="8">
        <v>228.62662679887401</v>
      </c>
      <c r="Z133" t="str">
        <f t="shared" si="1"/>
        <v/>
      </c>
    </row>
    <row r="134" spans="1:26" x14ac:dyDescent="0.25">
      <c r="A134" s="5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5">
        <f>MAX(testdata[[#This Row],[H-L]:[|L-pC|]])</f>
        <v>0.76000000000001933</v>
      </c>
      <c r="K134" s="12">
        <f>(K133*13+testdata[[#This Row],[TR]])/14</f>
        <v>1.5202685461589265</v>
      </c>
      <c r="L134" s="12">
        <f>(testdata[[#This Row],[high]]+testdata[[#This Row],[low]])/2</f>
        <v>232.8</v>
      </c>
      <c r="M134" s="15">
        <f>testdata[[#This Row],[MidPrice]]+Multiplier*testdata[[#This Row],[ATR]]</f>
        <v>237.36080563847679</v>
      </c>
      <c r="N134" s="15">
        <f>testdata[[#This Row],[MidPrice]]-Multiplier*testdata[[#This Row],[ATR]]</f>
        <v>228.23919436152323</v>
      </c>
      <c r="O134" s="15">
        <f>IF(OR(testdata[[#This Row],[UpperE]]&lt;O133,F133&gt;O133),testdata[[#This Row],[UpperE]],O133)</f>
        <v>234.72461260165997</v>
      </c>
      <c r="P134" s="15">
        <f>IF(OR(testdata[[#This Row],[LowerE]]&gt;P133,F133&lt;P133),testdata[[#This Row],[LowerE]],P133)</f>
        <v>228.62662679887495</v>
      </c>
      <c r="Q134" s="8">
        <f>IF(T133=O133,testdata[[#This Row],[Upper]],testdata[[#This Row],[Lower]])</f>
        <v>228.62662679887495</v>
      </c>
      <c r="R134" s="8" t="e">
        <f>IF(testdata[[#This Row],[SuperTrend]]=testdata[[#This Row],[Upper]],testdata[[#This Row],[Upper]],NA())</f>
        <v>#N/A</v>
      </c>
      <c r="S134" s="8">
        <f>IF(testdata[[#This Row],[SuperTrend]]=testdata[[#This Row],[Lower]],testdata[[#This Row],[Lower]],NA())</f>
        <v>228.62662679887495</v>
      </c>
      <c r="T134" s="8">
        <f>IF(testdata[[#This Row],[close]]&lt;=testdata[[#This Row],[STpot]],testdata[[#This Row],[Upper]],testdata[[#This Row],[Lower]])</f>
        <v>228.62662679887495</v>
      </c>
      <c r="V134" s="2">
        <v>42929</v>
      </c>
      <c r="W134" s="8"/>
      <c r="X134" s="8">
        <v>228.62662679887401</v>
      </c>
      <c r="Y134" s="8">
        <v>228.62662679887401</v>
      </c>
      <c r="Z134" t="str">
        <f t="shared" si="1"/>
        <v/>
      </c>
    </row>
    <row r="135" spans="1:26" x14ac:dyDescent="0.25">
      <c r="A135" s="5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5">
        <f>MAX(testdata[[#This Row],[H-L]:[|L-pC|]])</f>
        <v>1.5800000000000125</v>
      </c>
      <c r="K135" s="12">
        <f>(K134*13+testdata[[#This Row],[TR]])/14</f>
        <v>1.5245350785761469</v>
      </c>
      <c r="L135" s="12">
        <f>(testdata[[#This Row],[high]]+testdata[[#This Row],[low]])/2</f>
        <v>233.74</v>
      </c>
      <c r="M135" s="15">
        <f>testdata[[#This Row],[MidPrice]]+Multiplier*testdata[[#This Row],[ATR]]</f>
        <v>238.31360523572846</v>
      </c>
      <c r="N135" s="15">
        <f>testdata[[#This Row],[MidPrice]]-Multiplier*testdata[[#This Row],[ATR]]</f>
        <v>229.16639476427156</v>
      </c>
      <c r="O135" s="15">
        <f>IF(OR(testdata[[#This Row],[UpperE]]&lt;O134,F134&gt;O134),testdata[[#This Row],[UpperE]],O134)</f>
        <v>234.72461260165997</v>
      </c>
      <c r="P135" s="15">
        <f>IF(OR(testdata[[#This Row],[LowerE]]&gt;P134,F134&lt;P134),testdata[[#This Row],[LowerE]],P134)</f>
        <v>229.16639476427156</v>
      </c>
      <c r="Q135" s="8">
        <f>IF(T134=O134,testdata[[#This Row],[Upper]],testdata[[#This Row],[Lower]])</f>
        <v>229.16639476427156</v>
      </c>
      <c r="R135" s="8" t="e">
        <f>IF(testdata[[#This Row],[SuperTrend]]=testdata[[#This Row],[Upper]],testdata[[#This Row],[Upper]],NA())</f>
        <v>#N/A</v>
      </c>
      <c r="S135" s="8">
        <f>IF(testdata[[#This Row],[SuperTrend]]=testdata[[#This Row],[Lower]],testdata[[#This Row],[Lower]],NA())</f>
        <v>229.16639476427156</v>
      </c>
      <c r="T135" s="8">
        <f>IF(testdata[[#This Row],[close]]&lt;=testdata[[#This Row],[STpot]],testdata[[#This Row],[Upper]],testdata[[#This Row],[Lower]])</f>
        <v>229.16639476427156</v>
      </c>
      <c r="V135" s="2">
        <v>42930</v>
      </c>
      <c r="W135" s="8"/>
      <c r="X135" s="8">
        <v>229.16639476427099</v>
      </c>
      <c r="Y135" s="8">
        <v>229.16639476427099</v>
      </c>
      <c r="Z135" t="str">
        <f t="shared" si="1"/>
        <v/>
      </c>
    </row>
    <row r="136" spans="1:26" x14ac:dyDescent="0.25">
      <c r="A136" s="5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5">
        <f>MAX(testdata[[#This Row],[H-L]:[|L-pC|]])</f>
        <v>0.55000000000001137</v>
      </c>
      <c r="K136" s="12">
        <f>(K135*13+testdata[[#This Row],[TR]])/14</f>
        <v>1.4549254301064229</v>
      </c>
      <c r="L136" s="12">
        <f>(testdata[[#This Row],[high]]+testdata[[#This Row],[low]])/2</f>
        <v>234.19499999999999</v>
      </c>
      <c r="M136" s="15">
        <f>testdata[[#This Row],[MidPrice]]+Multiplier*testdata[[#This Row],[ATR]]</f>
        <v>238.55977629031926</v>
      </c>
      <c r="N136" s="15">
        <f>testdata[[#This Row],[MidPrice]]-Multiplier*testdata[[#This Row],[ATR]]</f>
        <v>229.83022370968072</v>
      </c>
      <c r="O136" s="15">
        <f>IF(OR(testdata[[#This Row],[UpperE]]&lt;O135,F135&gt;O135),testdata[[#This Row],[UpperE]],O135)</f>
        <v>234.72461260165997</v>
      </c>
      <c r="P136" s="15">
        <f>IF(OR(testdata[[#This Row],[LowerE]]&gt;P135,F135&lt;P135),testdata[[#This Row],[LowerE]],P135)</f>
        <v>229.83022370968072</v>
      </c>
      <c r="Q136" s="8">
        <f>IF(T135=O135,testdata[[#This Row],[Upper]],testdata[[#This Row],[Lower]])</f>
        <v>229.83022370968072</v>
      </c>
      <c r="R136" s="8" t="e">
        <f>IF(testdata[[#This Row],[SuperTrend]]=testdata[[#This Row],[Upper]],testdata[[#This Row],[Upper]],NA())</f>
        <v>#N/A</v>
      </c>
      <c r="S136" s="8">
        <f>IF(testdata[[#This Row],[SuperTrend]]=testdata[[#This Row],[Lower]],testdata[[#This Row],[Lower]],NA())</f>
        <v>229.83022370968072</v>
      </c>
      <c r="T136" s="8">
        <f>IF(testdata[[#This Row],[close]]&lt;=testdata[[#This Row],[STpot]],testdata[[#This Row],[Upper]],testdata[[#This Row],[Lower]])</f>
        <v>229.83022370968072</v>
      </c>
      <c r="V136" s="2">
        <v>42933</v>
      </c>
      <c r="W136" s="8"/>
      <c r="X136" s="8">
        <v>229.83022370968001</v>
      </c>
      <c r="Y136" s="8">
        <v>229.83022370968001</v>
      </c>
      <c r="Z136" t="str">
        <f t="shared" si="1"/>
        <v/>
      </c>
    </row>
    <row r="137" spans="1:26" x14ac:dyDescent="0.25">
      <c r="A137" s="5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5">
        <f>MAX(testdata[[#This Row],[H-L]:[|L-pC|]])</f>
        <v>1</v>
      </c>
      <c r="K137" s="12">
        <f>(K136*13+testdata[[#This Row],[TR]])/14</f>
        <v>1.4224307565273926</v>
      </c>
      <c r="L137" s="12">
        <f>(testdata[[#This Row],[high]]+testdata[[#This Row],[low]])/2</f>
        <v>233.79</v>
      </c>
      <c r="M137" s="15">
        <f>testdata[[#This Row],[MidPrice]]+Multiplier*testdata[[#This Row],[ATR]]</f>
        <v>238.05729226958218</v>
      </c>
      <c r="N137" s="15">
        <f>testdata[[#This Row],[MidPrice]]-Multiplier*testdata[[#This Row],[ATR]]</f>
        <v>229.52270773041781</v>
      </c>
      <c r="O137" s="15">
        <f>IF(OR(testdata[[#This Row],[UpperE]]&lt;O136,F136&gt;O136),testdata[[#This Row],[UpperE]],O136)</f>
        <v>234.72461260165997</v>
      </c>
      <c r="P137" s="15">
        <f>IF(OR(testdata[[#This Row],[LowerE]]&gt;P136,F136&lt;P136),testdata[[#This Row],[LowerE]],P136)</f>
        <v>229.83022370968072</v>
      </c>
      <c r="Q137" s="8">
        <f>IF(T136=O136,testdata[[#This Row],[Upper]],testdata[[#This Row],[Lower]])</f>
        <v>229.83022370968072</v>
      </c>
      <c r="R137" s="8" t="e">
        <f>IF(testdata[[#This Row],[SuperTrend]]=testdata[[#This Row],[Upper]],testdata[[#This Row],[Upper]],NA())</f>
        <v>#N/A</v>
      </c>
      <c r="S137" s="8">
        <f>IF(testdata[[#This Row],[SuperTrend]]=testdata[[#This Row],[Lower]],testdata[[#This Row],[Lower]],NA())</f>
        <v>229.83022370968072</v>
      </c>
      <c r="T137" s="8">
        <f>IF(testdata[[#This Row],[close]]&lt;=testdata[[#This Row],[STpot]],testdata[[#This Row],[Upper]],testdata[[#This Row],[Lower]])</f>
        <v>229.83022370968072</v>
      </c>
      <c r="V137" s="2">
        <v>42934</v>
      </c>
      <c r="W137" s="8"/>
      <c r="X137" s="8">
        <v>229.83022370968001</v>
      </c>
      <c r="Y137" s="8">
        <v>229.83022370968001</v>
      </c>
      <c r="Z137" t="str">
        <f t="shared" si="1"/>
        <v/>
      </c>
    </row>
    <row r="138" spans="1:26" x14ac:dyDescent="0.25">
      <c r="A138" s="5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5">
        <f>MAX(testdata[[#This Row],[H-L]:[|L-pC|]])</f>
        <v>1.2699999999999818</v>
      </c>
      <c r="K138" s="12">
        <f>(K137*13+testdata[[#This Row],[TR]])/14</f>
        <v>1.4115428453468633</v>
      </c>
      <c r="L138" s="12">
        <f>(testdata[[#This Row],[high]]+testdata[[#This Row],[low]])/2</f>
        <v>235.04</v>
      </c>
      <c r="M138" s="15">
        <f>testdata[[#This Row],[MidPrice]]+Multiplier*testdata[[#This Row],[ATR]]</f>
        <v>239.27462853604058</v>
      </c>
      <c r="N138" s="15">
        <f>testdata[[#This Row],[MidPrice]]-Multiplier*testdata[[#This Row],[ATR]]</f>
        <v>230.8053714639594</v>
      </c>
      <c r="O138" s="15">
        <f>IF(OR(testdata[[#This Row],[UpperE]]&lt;O137,F137&gt;O137),testdata[[#This Row],[UpperE]],O137)</f>
        <v>234.72461260165997</v>
      </c>
      <c r="P138" s="15">
        <f>IF(OR(testdata[[#This Row],[LowerE]]&gt;P137,F137&lt;P137),testdata[[#This Row],[LowerE]],P137)</f>
        <v>230.8053714639594</v>
      </c>
      <c r="Q138" s="8">
        <f>IF(T137=O137,testdata[[#This Row],[Upper]],testdata[[#This Row],[Lower]])</f>
        <v>230.8053714639594</v>
      </c>
      <c r="R138" s="8" t="e">
        <f>IF(testdata[[#This Row],[SuperTrend]]=testdata[[#This Row],[Upper]],testdata[[#This Row],[Upper]],NA())</f>
        <v>#N/A</v>
      </c>
      <c r="S138" s="8">
        <f>IF(testdata[[#This Row],[SuperTrend]]=testdata[[#This Row],[Lower]],testdata[[#This Row],[Lower]],NA())</f>
        <v>230.8053714639594</v>
      </c>
      <c r="T138" s="8">
        <f>IF(testdata[[#This Row],[close]]&lt;=testdata[[#This Row],[STpot]],testdata[[#This Row],[Upper]],testdata[[#This Row],[Lower]])</f>
        <v>230.8053714639594</v>
      </c>
      <c r="V138" s="2">
        <v>42935</v>
      </c>
      <c r="W138" s="8"/>
      <c r="X138" s="8">
        <v>230.80537146395901</v>
      </c>
      <c r="Y138" s="8">
        <v>230.80537146395901</v>
      </c>
      <c r="Z138" t="str">
        <f t="shared" si="1"/>
        <v/>
      </c>
    </row>
    <row r="139" spans="1:26" x14ac:dyDescent="0.25">
      <c r="A139" s="5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5">
        <f>MAX(testdata[[#This Row],[H-L]:[|L-pC|]])</f>
        <v>0.90000000000000568</v>
      </c>
      <c r="K139" s="12">
        <f>(K138*13+testdata[[#This Row],[TR]])/14</f>
        <v>1.3750040706792306</v>
      </c>
      <c r="L139" s="12">
        <f>(testdata[[#This Row],[high]]+testdata[[#This Row],[low]])/2</f>
        <v>235.45999999999998</v>
      </c>
      <c r="M139" s="15">
        <f>testdata[[#This Row],[MidPrice]]+Multiplier*testdata[[#This Row],[ATR]]</f>
        <v>239.58501221203767</v>
      </c>
      <c r="N139" s="15">
        <f>testdata[[#This Row],[MidPrice]]-Multiplier*testdata[[#This Row],[ATR]]</f>
        <v>231.33498778796229</v>
      </c>
      <c r="O139" s="15">
        <f>IF(OR(testdata[[#This Row],[UpperE]]&lt;O138,F138&gt;O138),testdata[[#This Row],[UpperE]],O138)</f>
        <v>239.58501221203767</v>
      </c>
      <c r="P139" s="15">
        <f>IF(OR(testdata[[#This Row],[LowerE]]&gt;P138,F138&lt;P138),testdata[[#This Row],[LowerE]],P138)</f>
        <v>231.33498778796229</v>
      </c>
      <c r="Q139" s="8">
        <f>IF(T138=O138,testdata[[#This Row],[Upper]],testdata[[#This Row],[Lower]])</f>
        <v>231.33498778796229</v>
      </c>
      <c r="R139" s="8" t="e">
        <f>IF(testdata[[#This Row],[SuperTrend]]=testdata[[#This Row],[Upper]],testdata[[#This Row],[Upper]],NA())</f>
        <v>#N/A</v>
      </c>
      <c r="S139" s="8">
        <f>IF(testdata[[#This Row],[SuperTrend]]=testdata[[#This Row],[Lower]],testdata[[#This Row],[Lower]],NA())</f>
        <v>231.33498778796229</v>
      </c>
      <c r="T139" s="8">
        <f>IF(testdata[[#This Row],[close]]&lt;=testdata[[#This Row],[STpot]],testdata[[#This Row],[Upper]],testdata[[#This Row],[Lower]])</f>
        <v>231.33498778796229</v>
      </c>
      <c r="V139" s="2">
        <v>42936</v>
      </c>
      <c r="W139" s="8"/>
      <c r="X139" s="8">
        <v>231.33498778796201</v>
      </c>
      <c r="Y139" s="8">
        <v>231.33498778796201</v>
      </c>
      <c r="Z139" t="str">
        <f t="shared" si="1"/>
        <v/>
      </c>
    </row>
    <row r="140" spans="1:26" x14ac:dyDescent="0.25">
      <c r="A140" s="5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5">
        <f>MAX(testdata[[#This Row],[H-L]:[|L-pC|]])</f>
        <v>0.88000000000002387</v>
      </c>
      <c r="K140" s="12">
        <f>(K139*13+testdata[[#This Row],[TR]])/14</f>
        <v>1.3396466370592872</v>
      </c>
      <c r="L140" s="12">
        <f>(testdata[[#This Row],[high]]+testdata[[#This Row],[low]])/2</f>
        <v>235.07999999999998</v>
      </c>
      <c r="M140" s="15">
        <f>testdata[[#This Row],[MidPrice]]+Multiplier*testdata[[#This Row],[ATR]]</f>
        <v>239.09893991117784</v>
      </c>
      <c r="N140" s="15">
        <f>testdata[[#This Row],[MidPrice]]-Multiplier*testdata[[#This Row],[ATR]]</f>
        <v>231.06106008882213</v>
      </c>
      <c r="O140" s="15">
        <f>IF(OR(testdata[[#This Row],[UpperE]]&lt;O139,F139&gt;O139),testdata[[#This Row],[UpperE]],O139)</f>
        <v>239.09893991117784</v>
      </c>
      <c r="P140" s="15">
        <f>IF(OR(testdata[[#This Row],[LowerE]]&gt;P139,F139&lt;P139),testdata[[#This Row],[LowerE]],P139)</f>
        <v>231.33498778796229</v>
      </c>
      <c r="Q140" s="8">
        <f>IF(T139=O139,testdata[[#This Row],[Upper]],testdata[[#This Row],[Lower]])</f>
        <v>231.33498778796229</v>
      </c>
      <c r="R140" s="8" t="e">
        <f>IF(testdata[[#This Row],[SuperTrend]]=testdata[[#This Row],[Upper]],testdata[[#This Row],[Upper]],NA())</f>
        <v>#N/A</v>
      </c>
      <c r="S140" s="8">
        <f>IF(testdata[[#This Row],[SuperTrend]]=testdata[[#This Row],[Lower]],testdata[[#This Row],[Lower]],NA())</f>
        <v>231.33498778796229</v>
      </c>
      <c r="T140" s="8">
        <f>IF(testdata[[#This Row],[close]]&lt;=testdata[[#This Row],[STpot]],testdata[[#This Row],[Upper]],testdata[[#This Row],[Lower]])</f>
        <v>231.33498778796229</v>
      </c>
      <c r="V140" s="2">
        <v>42937</v>
      </c>
      <c r="W140" s="8"/>
      <c r="X140" s="8">
        <v>231.33498778796201</v>
      </c>
      <c r="Y140" s="8">
        <v>231.33498778796201</v>
      </c>
      <c r="Z140" t="str">
        <f t="shared" si="1"/>
        <v/>
      </c>
    </row>
    <row r="141" spans="1:26" x14ac:dyDescent="0.25">
      <c r="A141" s="5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5">
        <f>MAX(testdata[[#This Row],[H-L]:[|L-pC|]])</f>
        <v>0.65999999999999659</v>
      </c>
      <c r="K141" s="12">
        <f>(K140*13+testdata[[#This Row],[TR]])/14</f>
        <v>1.2911004486979094</v>
      </c>
      <c r="L141" s="12">
        <f>(testdata[[#This Row],[high]]+testdata[[#This Row],[low]])/2</f>
        <v>235.16000000000003</v>
      </c>
      <c r="M141" s="15">
        <f>testdata[[#This Row],[MidPrice]]+Multiplier*testdata[[#This Row],[ATR]]</f>
        <v>239.03330134609377</v>
      </c>
      <c r="N141" s="15">
        <f>testdata[[#This Row],[MidPrice]]-Multiplier*testdata[[#This Row],[ATR]]</f>
        <v>231.28669865390629</v>
      </c>
      <c r="O141" s="15">
        <f>IF(OR(testdata[[#This Row],[UpperE]]&lt;O140,F140&gt;O140),testdata[[#This Row],[UpperE]],O140)</f>
        <v>239.03330134609377</v>
      </c>
      <c r="P141" s="15">
        <f>IF(OR(testdata[[#This Row],[LowerE]]&gt;P140,F140&lt;P140),testdata[[#This Row],[LowerE]],P140)</f>
        <v>231.33498778796229</v>
      </c>
      <c r="Q141" s="8">
        <f>IF(T140=O140,testdata[[#This Row],[Upper]],testdata[[#This Row],[Lower]])</f>
        <v>231.33498778796229</v>
      </c>
      <c r="R141" s="8" t="e">
        <f>IF(testdata[[#This Row],[SuperTrend]]=testdata[[#This Row],[Upper]],testdata[[#This Row],[Upper]],NA())</f>
        <v>#N/A</v>
      </c>
      <c r="S141" s="8">
        <f>IF(testdata[[#This Row],[SuperTrend]]=testdata[[#This Row],[Lower]],testdata[[#This Row],[Lower]],NA())</f>
        <v>231.33498778796229</v>
      </c>
      <c r="T141" s="8">
        <f>IF(testdata[[#This Row],[close]]&lt;=testdata[[#This Row],[STpot]],testdata[[#This Row],[Upper]],testdata[[#This Row],[Lower]])</f>
        <v>231.33498778796229</v>
      </c>
      <c r="V141" s="2">
        <v>42940</v>
      </c>
      <c r="W141" s="8"/>
      <c r="X141" s="8">
        <v>231.33498778796201</v>
      </c>
      <c r="Y141" s="8">
        <v>231.33498778796201</v>
      </c>
      <c r="Z141" t="str">
        <f t="shared" si="1"/>
        <v/>
      </c>
    </row>
    <row r="142" spans="1:26" x14ac:dyDescent="0.25">
      <c r="A142" s="5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5">
        <f>MAX(testdata[[#This Row],[H-L]:[|L-pC|]])</f>
        <v>0.93999999999999773</v>
      </c>
      <c r="K142" s="12">
        <f>(K141*13+testdata[[#This Row],[TR]])/14</f>
        <v>1.2660218452194871</v>
      </c>
      <c r="L142" s="12">
        <f>(testdata[[#This Row],[high]]+testdata[[#This Row],[low]])/2</f>
        <v>235.97499999999999</v>
      </c>
      <c r="M142" s="15">
        <f>testdata[[#This Row],[MidPrice]]+Multiplier*testdata[[#This Row],[ATR]]</f>
        <v>239.77306553565845</v>
      </c>
      <c r="N142" s="15">
        <f>testdata[[#This Row],[MidPrice]]-Multiplier*testdata[[#This Row],[ATR]]</f>
        <v>232.17693446434154</v>
      </c>
      <c r="O142" s="15">
        <f>IF(OR(testdata[[#This Row],[UpperE]]&lt;O141,F141&gt;O141),testdata[[#This Row],[UpperE]],O141)</f>
        <v>239.03330134609377</v>
      </c>
      <c r="P142" s="15">
        <f>IF(OR(testdata[[#This Row],[LowerE]]&gt;P141,F141&lt;P141),testdata[[#This Row],[LowerE]],P141)</f>
        <v>232.17693446434154</v>
      </c>
      <c r="Q142" s="8">
        <f>IF(T141=O141,testdata[[#This Row],[Upper]],testdata[[#This Row],[Lower]])</f>
        <v>232.17693446434154</v>
      </c>
      <c r="R142" s="8" t="e">
        <f>IF(testdata[[#This Row],[SuperTrend]]=testdata[[#This Row],[Upper]],testdata[[#This Row],[Upper]],NA())</f>
        <v>#N/A</v>
      </c>
      <c r="S142" s="8">
        <f>IF(testdata[[#This Row],[SuperTrend]]=testdata[[#This Row],[Lower]],testdata[[#This Row],[Lower]],NA())</f>
        <v>232.17693446434154</v>
      </c>
      <c r="T142" s="8">
        <f>IF(testdata[[#This Row],[close]]&lt;=testdata[[#This Row],[STpot]],testdata[[#This Row],[Upper]],testdata[[#This Row],[Lower]])</f>
        <v>232.17693446434154</v>
      </c>
      <c r="V142" s="2">
        <v>42941</v>
      </c>
      <c r="W142" s="8"/>
      <c r="X142" s="8">
        <v>232.176934464341</v>
      </c>
      <c r="Y142" s="8">
        <v>232.176934464341</v>
      </c>
      <c r="Z142" t="str">
        <f t="shared" si="1"/>
        <v/>
      </c>
    </row>
    <row r="143" spans="1:26" x14ac:dyDescent="0.25">
      <c r="A143" s="5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5">
        <f>MAX(testdata[[#This Row],[H-L]:[|L-pC|]])</f>
        <v>0.63000000000002387</v>
      </c>
      <c r="K143" s="12">
        <f>(K142*13+testdata[[#This Row],[TR]])/14</f>
        <v>1.2205917134180968</v>
      </c>
      <c r="L143" s="12">
        <f>(testdata[[#This Row],[high]]+testdata[[#This Row],[low]])/2</f>
        <v>235.95499999999998</v>
      </c>
      <c r="M143" s="15">
        <f>testdata[[#This Row],[MidPrice]]+Multiplier*testdata[[#This Row],[ATR]]</f>
        <v>239.61677514025428</v>
      </c>
      <c r="N143" s="15">
        <f>testdata[[#This Row],[MidPrice]]-Multiplier*testdata[[#This Row],[ATR]]</f>
        <v>232.29322485974569</v>
      </c>
      <c r="O143" s="15">
        <f>IF(OR(testdata[[#This Row],[UpperE]]&lt;O142,F142&gt;O142),testdata[[#This Row],[UpperE]],O142)</f>
        <v>239.03330134609377</v>
      </c>
      <c r="P143" s="15">
        <f>IF(OR(testdata[[#This Row],[LowerE]]&gt;P142,F142&lt;P142),testdata[[#This Row],[LowerE]],P142)</f>
        <v>232.29322485974569</v>
      </c>
      <c r="Q143" s="8">
        <f>IF(T142=O142,testdata[[#This Row],[Upper]],testdata[[#This Row],[Lower]])</f>
        <v>232.29322485974569</v>
      </c>
      <c r="R143" s="8" t="e">
        <f>IF(testdata[[#This Row],[SuperTrend]]=testdata[[#This Row],[Upper]],testdata[[#This Row],[Upper]],NA())</f>
        <v>#N/A</v>
      </c>
      <c r="S143" s="8">
        <f>IF(testdata[[#This Row],[SuperTrend]]=testdata[[#This Row],[Lower]],testdata[[#This Row],[Lower]],NA())</f>
        <v>232.29322485974569</v>
      </c>
      <c r="T143" s="8">
        <f>IF(testdata[[#This Row],[close]]&lt;=testdata[[#This Row],[STpot]],testdata[[#This Row],[Upper]],testdata[[#This Row],[Lower]])</f>
        <v>232.29322485974569</v>
      </c>
      <c r="V143" s="2">
        <v>42942</v>
      </c>
      <c r="W143" s="8"/>
      <c r="X143" s="8">
        <v>232.29322485974501</v>
      </c>
      <c r="Y143" s="8">
        <v>232.29322485974501</v>
      </c>
      <c r="Z143" t="str">
        <f t="shared" si="1"/>
        <v/>
      </c>
    </row>
    <row r="144" spans="1:26" x14ac:dyDescent="0.25">
      <c r="A144" s="5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5">
        <f>MAX(testdata[[#This Row],[H-L]:[|L-pC|]])</f>
        <v>2.210000000000008</v>
      </c>
      <c r="K144" s="12">
        <f>(K143*13+testdata[[#This Row],[TR]])/14</f>
        <v>1.2912637338882331</v>
      </c>
      <c r="L144" s="12">
        <f>(testdata[[#This Row],[high]]+testdata[[#This Row],[low]])/2</f>
        <v>235.36500000000001</v>
      </c>
      <c r="M144" s="15">
        <f>testdata[[#This Row],[MidPrice]]+Multiplier*testdata[[#This Row],[ATR]]</f>
        <v>239.2387912016647</v>
      </c>
      <c r="N144" s="15">
        <f>testdata[[#This Row],[MidPrice]]-Multiplier*testdata[[#This Row],[ATR]]</f>
        <v>231.49120879833532</v>
      </c>
      <c r="O144" s="15">
        <f>IF(OR(testdata[[#This Row],[UpperE]]&lt;O143,F143&gt;O143),testdata[[#This Row],[UpperE]],O143)</f>
        <v>239.03330134609377</v>
      </c>
      <c r="P144" s="15">
        <f>IF(OR(testdata[[#This Row],[LowerE]]&gt;P143,F143&lt;P143),testdata[[#This Row],[LowerE]],P143)</f>
        <v>232.29322485974569</v>
      </c>
      <c r="Q144" s="8">
        <f>IF(T143=O143,testdata[[#This Row],[Upper]],testdata[[#This Row],[Lower]])</f>
        <v>232.29322485974569</v>
      </c>
      <c r="R144" s="8" t="e">
        <f>IF(testdata[[#This Row],[SuperTrend]]=testdata[[#This Row],[Upper]],testdata[[#This Row],[Upper]],NA())</f>
        <v>#N/A</v>
      </c>
      <c r="S144" s="8">
        <f>IF(testdata[[#This Row],[SuperTrend]]=testdata[[#This Row],[Lower]],testdata[[#This Row],[Lower]],NA())</f>
        <v>232.29322485974569</v>
      </c>
      <c r="T144" s="8">
        <f>IF(testdata[[#This Row],[close]]&lt;=testdata[[#This Row],[STpot]],testdata[[#This Row],[Upper]],testdata[[#This Row],[Lower]])</f>
        <v>232.29322485974569</v>
      </c>
      <c r="V144" s="2">
        <v>42943</v>
      </c>
      <c r="W144" s="8"/>
      <c r="X144" s="8">
        <v>232.29322485974501</v>
      </c>
      <c r="Y144" s="8">
        <v>232.29322485974501</v>
      </c>
      <c r="Z144" t="str">
        <f t="shared" ref="Z144:Z207" si="2">IF(ROUND(Y144,8)&lt;&gt;ROUND(T144,8),"ERR","")</f>
        <v/>
      </c>
    </row>
    <row r="145" spans="1:26" x14ac:dyDescent="0.25">
      <c r="A145" s="5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5">
        <f>MAX(testdata[[#This Row],[H-L]:[|L-pC|]])</f>
        <v>1.0199999999999818</v>
      </c>
      <c r="K145" s="12">
        <f>(K144*13+testdata[[#This Row],[TR]])/14</f>
        <v>1.2718877528962154</v>
      </c>
      <c r="L145" s="12">
        <f>(testdata[[#This Row],[high]]+testdata[[#This Row],[low]])/2</f>
        <v>235.125</v>
      </c>
      <c r="M145" s="15">
        <f>testdata[[#This Row],[MidPrice]]+Multiplier*testdata[[#This Row],[ATR]]</f>
        <v>238.94066325868866</v>
      </c>
      <c r="N145" s="15">
        <f>testdata[[#This Row],[MidPrice]]-Multiplier*testdata[[#This Row],[ATR]]</f>
        <v>231.30933674131134</v>
      </c>
      <c r="O145" s="15">
        <f>IF(OR(testdata[[#This Row],[UpperE]]&lt;O144,F144&gt;O144),testdata[[#This Row],[UpperE]],O144)</f>
        <v>238.94066325868866</v>
      </c>
      <c r="P145" s="15">
        <f>IF(OR(testdata[[#This Row],[LowerE]]&gt;P144,F144&lt;P144),testdata[[#This Row],[LowerE]],P144)</f>
        <v>232.29322485974569</v>
      </c>
      <c r="Q145" s="8">
        <f>IF(T144=O144,testdata[[#This Row],[Upper]],testdata[[#This Row],[Lower]])</f>
        <v>232.29322485974569</v>
      </c>
      <c r="R145" s="8" t="e">
        <f>IF(testdata[[#This Row],[SuperTrend]]=testdata[[#This Row],[Upper]],testdata[[#This Row],[Upper]],NA())</f>
        <v>#N/A</v>
      </c>
      <c r="S145" s="8">
        <f>IF(testdata[[#This Row],[SuperTrend]]=testdata[[#This Row],[Lower]],testdata[[#This Row],[Lower]],NA())</f>
        <v>232.29322485974569</v>
      </c>
      <c r="T145" s="8">
        <f>IF(testdata[[#This Row],[close]]&lt;=testdata[[#This Row],[STpot]],testdata[[#This Row],[Upper]],testdata[[#This Row],[Lower]])</f>
        <v>232.29322485974569</v>
      </c>
      <c r="V145" s="2">
        <v>42944</v>
      </c>
      <c r="W145" s="8"/>
      <c r="X145" s="8">
        <v>232.29322485974501</v>
      </c>
      <c r="Y145" s="8">
        <v>232.29322485974501</v>
      </c>
      <c r="Z145" t="str">
        <f t="shared" si="2"/>
        <v/>
      </c>
    </row>
    <row r="146" spans="1:26" x14ac:dyDescent="0.25">
      <c r="A146" s="5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5">
        <f>MAX(testdata[[#This Row],[H-L]:[|L-pC|]])</f>
        <v>0.90000000000000568</v>
      </c>
      <c r="K146" s="12">
        <f>(K145*13+testdata[[#This Row],[TR]])/14</f>
        <v>1.2453243419750577</v>
      </c>
      <c r="L146" s="12">
        <f>(testdata[[#This Row],[high]]+testdata[[#This Row],[low]])/2</f>
        <v>235.51999999999998</v>
      </c>
      <c r="M146" s="15">
        <f>testdata[[#This Row],[MidPrice]]+Multiplier*testdata[[#This Row],[ATR]]</f>
        <v>239.25597302592516</v>
      </c>
      <c r="N146" s="15">
        <f>testdata[[#This Row],[MidPrice]]-Multiplier*testdata[[#This Row],[ATR]]</f>
        <v>231.78402697407481</v>
      </c>
      <c r="O146" s="15">
        <f>IF(OR(testdata[[#This Row],[UpperE]]&lt;O145,F145&gt;O145),testdata[[#This Row],[UpperE]],O145)</f>
        <v>238.94066325868866</v>
      </c>
      <c r="P146" s="15">
        <f>IF(OR(testdata[[#This Row],[LowerE]]&gt;P145,F145&lt;P145),testdata[[#This Row],[LowerE]],P145)</f>
        <v>232.29322485974569</v>
      </c>
      <c r="Q146" s="8">
        <f>IF(T145=O145,testdata[[#This Row],[Upper]],testdata[[#This Row],[Lower]])</f>
        <v>232.29322485974569</v>
      </c>
      <c r="R146" s="8" t="e">
        <f>IF(testdata[[#This Row],[SuperTrend]]=testdata[[#This Row],[Upper]],testdata[[#This Row],[Upper]],NA())</f>
        <v>#N/A</v>
      </c>
      <c r="S146" s="8">
        <f>IF(testdata[[#This Row],[SuperTrend]]=testdata[[#This Row],[Lower]],testdata[[#This Row],[Lower]],NA())</f>
        <v>232.29322485974569</v>
      </c>
      <c r="T146" s="8">
        <f>IF(testdata[[#This Row],[close]]&lt;=testdata[[#This Row],[STpot]],testdata[[#This Row],[Upper]],testdata[[#This Row],[Lower]])</f>
        <v>232.29322485974569</v>
      </c>
      <c r="V146" s="2">
        <v>42947</v>
      </c>
      <c r="W146" s="8"/>
      <c r="X146" s="8">
        <v>232.29322485974501</v>
      </c>
      <c r="Y146" s="8">
        <v>232.29322485974501</v>
      </c>
      <c r="Z146" t="str">
        <f t="shared" si="2"/>
        <v/>
      </c>
    </row>
    <row r="147" spans="1:26" x14ac:dyDescent="0.25">
      <c r="A147" s="5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5">
        <f>MAX(testdata[[#This Row],[H-L]:[|L-pC|]])</f>
        <v>0.75</v>
      </c>
      <c r="K147" s="12">
        <f>(K146*13+testdata[[#This Row],[TR]])/14</f>
        <v>1.2099440318339822</v>
      </c>
      <c r="L147" s="12">
        <f>(testdata[[#This Row],[high]]+testdata[[#This Row],[low]])/2</f>
        <v>235.61500000000001</v>
      </c>
      <c r="M147" s="15">
        <f>testdata[[#This Row],[MidPrice]]+Multiplier*testdata[[#This Row],[ATR]]</f>
        <v>239.24483209550195</v>
      </c>
      <c r="N147" s="15">
        <f>testdata[[#This Row],[MidPrice]]-Multiplier*testdata[[#This Row],[ATR]]</f>
        <v>231.98516790449807</v>
      </c>
      <c r="O147" s="15">
        <f>IF(OR(testdata[[#This Row],[UpperE]]&lt;O146,F146&gt;O146),testdata[[#This Row],[UpperE]],O146)</f>
        <v>238.94066325868866</v>
      </c>
      <c r="P147" s="15">
        <f>IF(OR(testdata[[#This Row],[LowerE]]&gt;P146,F146&lt;P146),testdata[[#This Row],[LowerE]],P146)</f>
        <v>232.29322485974569</v>
      </c>
      <c r="Q147" s="8">
        <f>IF(T146=O146,testdata[[#This Row],[Upper]],testdata[[#This Row],[Lower]])</f>
        <v>232.29322485974569</v>
      </c>
      <c r="R147" s="8" t="e">
        <f>IF(testdata[[#This Row],[SuperTrend]]=testdata[[#This Row],[Upper]],testdata[[#This Row],[Upper]],NA())</f>
        <v>#N/A</v>
      </c>
      <c r="S147" s="8">
        <f>IF(testdata[[#This Row],[SuperTrend]]=testdata[[#This Row],[Lower]],testdata[[#This Row],[Lower]],NA())</f>
        <v>232.29322485974569</v>
      </c>
      <c r="T147" s="8">
        <f>IF(testdata[[#This Row],[close]]&lt;=testdata[[#This Row],[STpot]],testdata[[#This Row],[Upper]],testdata[[#This Row],[Lower]])</f>
        <v>232.29322485974569</v>
      </c>
      <c r="V147" s="2">
        <v>42948</v>
      </c>
      <c r="W147" s="8"/>
      <c r="X147" s="8">
        <v>232.29322485974501</v>
      </c>
      <c r="Y147" s="8">
        <v>232.29322485974501</v>
      </c>
      <c r="Z147" t="str">
        <f t="shared" si="2"/>
        <v/>
      </c>
    </row>
    <row r="148" spans="1:26" x14ac:dyDescent="0.25">
      <c r="A148" s="5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5">
        <f>MAX(testdata[[#This Row],[H-L]:[|L-pC|]])</f>
        <v>1.1800000000000068</v>
      </c>
      <c r="K148" s="12">
        <f>(K147*13+testdata[[#This Row],[TR]])/14</f>
        <v>1.2078051724172698</v>
      </c>
      <c r="L148" s="12">
        <f>(testdata[[#This Row],[high]]+testdata[[#This Row],[low]])/2</f>
        <v>235.5</v>
      </c>
      <c r="M148" s="15">
        <f>testdata[[#This Row],[MidPrice]]+Multiplier*testdata[[#This Row],[ATR]]</f>
        <v>239.1234155172518</v>
      </c>
      <c r="N148" s="15">
        <f>testdata[[#This Row],[MidPrice]]-Multiplier*testdata[[#This Row],[ATR]]</f>
        <v>231.8765844827482</v>
      </c>
      <c r="O148" s="15">
        <f>IF(OR(testdata[[#This Row],[UpperE]]&lt;O147,F147&gt;O147),testdata[[#This Row],[UpperE]],O147)</f>
        <v>238.94066325868866</v>
      </c>
      <c r="P148" s="15">
        <f>IF(OR(testdata[[#This Row],[LowerE]]&gt;P147,F147&lt;P147),testdata[[#This Row],[LowerE]],P147)</f>
        <v>232.29322485974569</v>
      </c>
      <c r="Q148" s="8">
        <f>IF(T147=O147,testdata[[#This Row],[Upper]],testdata[[#This Row],[Lower]])</f>
        <v>232.29322485974569</v>
      </c>
      <c r="R148" s="8" t="e">
        <f>IF(testdata[[#This Row],[SuperTrend]]=testdata[[#This Row],[Upper]],testdata[[#This Row],[Upper]],NA())</f>
        <v>#N/A</v>
      </c>
      <c r="S148" s="8">
        <f>IF(testdata[[#This Row],[SuperTrend]]=testdata[[#This Row],[Lower]],testdata[[#This Row],[Lower]],NA())</f>
        <v>232.29322485974569</v>
      </c>
      <c r="T148" s="8">
        <f>IF(testdata[[#This Row],[close]]&lt;=testdata[[#This Row],[STpot]],testdata[[#This Row],[Upper]],testdata[[#This Row],[Lower]])</f>
        <v>232.29322485974569</v>
      </c>
      <c r="V148" s="2">
        <v>42949</v>
      </c>
      <c r="W148" s="8"/>
      <c r="X148" s="8">
        <v>232.29322485974501</v>
      </c>
      <c r="Y148" s="8">
        <v>232.29322485974501</v>
      </c>
      <c r="Z148" t="str">
        <f t="shared" si="2"/>
        <v/>
      </c>
    </row>
    <row r="149" spans="1:26" x14ac:dyDescent="0.25">
      <c r="A149" s="5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5">
        <f>MAX(testdata[[#This Row],[H-L]:[|L-pC|]])</f>
        <v>0.76000000000001933</v>
      </c>
      <c r="K149" s="12">
        <f>(K148*13+testdata[[#This Row],[TR]])/14</f>
        <v>1.1758190886731807</v>
      </c>
      <c r="L149" s="12">
        <f>(testdata[[#This Row],[high]]+testdata[[#This Row],[low]])/2</f>
        <v>235.505</v>
      </c>
      <c r="M149" s="15">
        <f>testdata[[#This Row],[MidPrice]]+Multiplier*testdata[[#This Row],[ATR]]</f>
        <v>239.03245726601955</v>
      </c>
      <c r="N149" s="15">
        <f>testdata[[#This Row],[MidPrice]]-Multiplier*testdata[[#This Row],[ATR]]</f>
        <v>231.97754273398044</v>
      </c>
      <c r="O149" s="15">
        <f>IF(OR(testdata[[#This Row],[UpperE]]&lt;O148,F148&gt;O148),testdata[[#This Row],[UpperE]],O148)</f>
        <v>238.94066325868866</v>
      </c>
      <c r="P149" s="15">
        <f>IF(OR(testdata[[#This Row],[LowerE]]&gt;P148,F148&lt;P148),testdata[[#This Row],[LowerE]],P148)</f>
        <v>232.29322485974569</v>
      </c>
      <c r="Q149" s="8">
        <f>IF(T148=O148,testdata[[#This Row],[Upper]],testdata[[#This Row],[Lower]])</f>
        <v>232.29322485974569</v>
      </c>
      <c r="R149" s="8" t="e">
        <f>IF(testdata[[#This Row],[SuperTrend]]=testdata[[#This Row],[Upper]],testdata[[#This Row],[Upper]],NA())</f>
        <v>#N/A</v>
      </c>
      <c r="S149" s="8">
        <f>IF(testdata[[#This Row],[SuperTrend]]=testdata[[#This Row],[Lower]],testdata[[#This Row],[Lower]],NA())</f>
        <v>232.29322485974569</v>
      </c>
      <c r="T149" s="8">
        <f>IF(testdata[[#This Row],[close]]&lt;=testdata[[#This Row],[STpot]],testdata[[#This Row],[Upper]],testdata[[#This Row],[Lower]])</f>
        <v>232.29322485974569</v>
      </c>
      <c r="V149" s="2">
        <v>42950</v>
      </c>
      <c r="W149" s="8"/>
      <c r="X149" s="8">
        <v>232.29322485974501</v>
      </c>
      <c r="Y149" s="8">
        <v>232.29322485974501</v>
      </c>
      <c r="Z149" t="str">
        <f t="shared" si="2"/>
        <v/>
      </c>
    </row>
    <row r="150" spans="1:26" x14ac:dyDescent="0.25">
      <c r="A150" s="5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5">
        <f>MAX(testdata[[#This Row],[H-L]:[|L-pC|]])</f>
        <v>0.79000000000002046</v>
      </c>
      <c r="K150" s="12">
        <f>(K149*13+testdata[[#This Row],[TR]])/14</f>
        <v>1.1482605823393837</v>
      </c>
      <c r="L150" s="12">
        <f>(testdata[[#This Row],[high]]+testdata[[#This Row],[low]])/2</f>
        <v>235.88</v>
      </c>
      <c r="M150" s="15">
        <f>testdata[[#This Row],[MidPrice]]+Multiplier*testdata[[#This Row],[ATR]]</f>
        <v>239.32478174701814</v>
      </c>
      <c r="N150" s="15">
        <f>testdata[[#This Row],[MidPrice]]-Multiplier*testdata[[#This Row],[ATR]]</f>
        <v>232.43521825298185</v>
      </c>
      <c r="O150" s="15">
        <f>IF(OR(testdata[[#This Row],[UpperE]]&lt;O149,F149&gt;O149),testdata[[#This Row],[UpperE]],O149)</f>
        <v>238.94066325868866</v>
      </c>
      <c r="P150" s="15">
        <f>IF(OR(testdata[[#This Row],[LowerE]]&gt;P149,F149&lt;P149),testdata[[#This Row],[LowerE]],P149)</f>
        <v>232.43521825298185</v>
      </c>
      <c r="Q150" s="8">
        <f>IF(T149=O149,testdata[[#This Row],[Upper]],testdata[[#This Row],[Lower]])</f>
        <v>232.43521825298185</v>
      </c>
      <c r="R150" s="8" t="e">
        <f>IF(testdata[[#This Row],[SuperTrend]]=testdata[[#This Row],[Upper]],testdata[[#This Row],[Upper]],NA())</f>
        <v>#N/A</v>
      </c>
      <c r="S150" s="8">
        <f>IF(testdata[[#This Row],[SuperTrend]]=testdata[[#This Row],[Lower]],testdata[[#This Row],[Lower]],NA())</f>
        <v>232.43521825298185</v>
      </c>
      <c r="T150" s="8">
        <f>IF(testdata[[#This Row],[close]]&lt;=testdata[[#This Row],[STpot]],testdata[[#This Row],[Upper]],testdata[[#This Row],[Lower]])</f>
        <v>232.43521825298185</v>
      </c>
      <c r="V150" s="2">
        <v>42951</v>
      </c>
      <c r="W150" s="8"/>
      <c r="X150" s="8">
        <v>232.435218252981</v>
      </c>
      <c r="Y150" s="8">
        <v>232.435218252981</v>
      </c>
      <c r="Z150" t="str">
        <f t="shared" si="2"/>
        <v/>
      </c>
    </row>
    <row r="151" spans="1:26" x14ac:dyDescent="0.25">
      <c r="A151" s="5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5">
        <f>MAX(testdata[[#This Row],[H-L]:[|L-pC|]])</f>
        <v>0.46999999999999886</v>
      </c>
      <c r="K151" s="12">
        <f>(K150*13+testdata[[#This Row],[TR]])/14</f>
        <v>1.0998133978865705</v>
      </c>
      <c r="L151" s="12">
        <f>(testdata[[#This Row],[high]]+testdata[[#This Row],[low]])/2</f>
        <v>236.10500000000002</v>
      </c>
      <c r="M151" s="15">
        <f>testdata[[#This Row],[MidPrice]]+Multiplier*testdata[[#This Row],[ATR]]</f>
        <v>239.40444019365972</v>
      </c>
      <c r="N151" s="15">
        <f>testdata[[#This Row],[MidPrice]]-Multiplier*testdata[[#This Row],[ATR]]</f>
        <v>232.80555980634031</v>
      </c>
      <c r="O151" s="15">
        <f>IF(OR(testdata[[#This Row],[UpperE]]&lt;O150,F150&gt;O150),testdata[[#This Row],[UpperE]],O150)</f>
        <v>238.94066325868866</v>
      </c>
      <c r="P151" s="15">
        <f>IF(OR(testdata[[#This Row],[LowerE]]&gt;P150,F150&lt;P150),testdata[[#This Row],[LowerE]],P150)</f>
        <v>232.80555980634031</v>
      </c>
      <c r="Q151" s="8">
        <f>IF(T150=O150,testdata[[#This Row],[Upper]],testdata[[#This Row],[Lower]])</f>
        <v>232.80555980634031</v>
      </c>
      <c r="R151" s="8" t="e">
        <f>IF(testdata[[#This Row],[SuperTrend]]=testdata[[#This Row],[Upper]],testdata[[#This Row],[Upper]],NA())</f>
        <v>#N/A</v>
      </c>
      <c r="S151" s="8">
        <f>IF(testdata[[#This Row],[SuperTrend]]=testdata[[#This Row],[Lower]],testdata[[#This Row],[Lower]],NA())</f>
        <v>232.80555980634031</v>
      </c>
      <c r="T151" s="8">
        <f>IF(testdata[[#This Row],[close]]&lt;=testdata[[#This Row],[STpot]],testdata[[#This Row],[Upper]],testdata[[#This Row],[Lower]])</f>
        <v>232.80555980634031</v>
      </c>
      <c r="V151" s="2">
        <v>42954</v>
      </c>
      <c r="W151" s="8"/>
      <c r="X151" s="8">
        <v>232.80555980634</v>
      </c>
      <c r="Y151" s="8">
        <v>232.80555980634</v>
      </c>
      <c r="Z151" t="str">
        <f t="shared" si="2"/>
        <v/>
      </c>
    </row>
    <row r="152" spans="1:26" x14ac:dyDescent="0.25">
      <c r="A152" s="5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5">
        <f>MAX(testdata[[#This Row],[H-L]:[|L-pC|]])</f>
        <v>1.9800000000000182</v>
      </c>
      <c r="K152" s="12">
        <f>(K151*13+testdata[[#This Row],[TR]])/14</f>
        <v>1.1626838694661024</v>
      </c>
      <c r="L152" s="12">
        <f>(testdata[[#This Row],[high]]+testdata[[#This Row],[low]])/2</f>
        <v>236.34</v>
      </c>
      <c r="M152" s="15">
        <f>testdata[[#This Row],[MidPrice]]+Multiplier*testdata[[#This Row],[ATR]]</f>
        <v>239.82805160839831</v>
      </c>
      <c r="N152" s="15">
        <f>testdata[[#This Row],[MidPrice]]-Multiplier*testdata[[#This Row],[ATR]]</f>
        <v>232.8519483916017</v>
      </c>
      <c r="O152" s="15">
        <f>IF(OR(testdata[[#This Row],[UpperE]]&lt;O151,F151&gt;O151),testdata[[#This Row],[UpperE]],O151)</f>
        <v>238.94066325868866</v>
      </c>
      <c r="P152" s="15">
        <f>IF(OR(testdata[[#This Row],[LowerE]]&gt;P151,F151&lt;P151),testdata[[#This Row],[LowerE]],P151)</f>
        <v>232.8519483916017</v>
      </c>
      <c r="Q152" s="8">
        <f>IF(T151=O151,testdata[[#This Row],[Upper]],testdata[[#This Row],[Lower]])</f>
        <v>232.8519483916017</v>
      </c>
      <c r="R152" s="8" t="e">
        <f>IF(testdata[[#This Row],[SuperTrend]]=testdata[[#This Row],[Upper]],testdata[[#This Row],[Upper]],NA())</f>
        <v>#N/A</v>
      </c>
      <c r="S152" s="8">
        <f>IF(testdata[[#This Row],[SuperTrend]]=testdata[[#This Row],[Lower]],testdata[[#This Row],[Lower]],NA())</f>
        <v>232.8519483916017</v>
      </c>
      <c r="T152" s="8">
        <f>IF(testdata[[#This Row],[close]]&lt;=testdata[[#This Row],[STpot]],testdata[[#This Row],[Upper]],testdata[[#This Row],[Lower]])</f>
        <v>232.8519483916017</v>
      </c>
      <c r="V152" s="2">
        <v>42955</v>
      </c>
      <c r="W152" s="8"/>
      <c r="X152" s="8">
        <v>232.85194839160101</v>
      </c>
      <c r="Y152" s="8">
        <v>232.85194839160101</v>
      </c>
      <c r="Z152" t="str">
        <f t="shared" si="2"/>
        <v/>
      </c>
    </row>
    <row r="153" spans="1:26" x14ac:dyDescent="0.25">
      <c r="A153" s="5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5">
        <f>MAX(testdata[[#This Row],[H-L]:[|L-pC|]])</f>
        <v>1.1899999999999977</v>
      </c>
      <c r="K153" s="12">
        <f>(K152*13+testdata[[#This Row],[TR]])/14</f>
        <v>1.1646350216470951</v>
      </c>
      <c r="L153" s="12">
        <f>(testdata[[#This Row],[high]]+testdata[[#This Row],[low]])/2</f>
        <v>235.215</v>
      </c>
      <c r="M153" s="15">
        <f>testdata[[#This Row],[MidPrice]]+Multiplier*testdata[[#This Row],[ATR]]</f>
        <v>238.70890506494129</v>
      </c>
      <c r="N153" s="15">
        <f>testdata[[#This Row],[MidPrice]]-Multiplier*testdata[[#This Row],[ATR]]</f>
        <v>231.72109493505872</v>
      </c>
      <c r="O153" s="15">
        <f>IF(OR(testdata[[#This Row],[UpperE]]&lt;O152,F152&gt;O152),testdata[[#This Row],[UpperE]],O152)</f>
        <v>238.70890506494129</v>
      </c>
      <c r="P153" s="15">
        <f>IF(OR(testdata[[#This Row],[LowerE]]&gt;P152,F152&lt;P152),testdata[[#This Row],[LowerE]],P152)</f>
        <v>232.8519483916017</v>
      </c>
      <c r="Q153" s="8">
        <f>IF(T152=O152,testdata[[#This Row],[Upper]],testdata[[#This Row],[Lower]])</f>
        <v>232.8519483916017</v>
      </c>
      <c r="R153" s="10" t="e">
        <f>IF(testdata[[#This Row],[SuperTrend]]=testdata[[#This Row],[Upper]],testdata[[#This Row],[Upper]],NA())</f>
        <v>#N/A</v>
      </c>
      <c r="S153" s="10">
        <f>IF(testdata[[#This Row],[SuperTrend]]=testdata[[#This Row],[Lower]],testdata[[#This Row],[Lower]],NA())</f>
        <v>232.8519483916017</v>
      </c>
      <c r="T153" s="10">
        <f>IF(testdata[[#This Row],[close]]&lt;=testdata[[#This Row],[STpot]],testdata[[#This Row],[Upper]],testdata[[#This Row],[Lower]])</f>
        <v>232.8519483916017</v>
      </c>
      <c r="V153" s="2">
        <v>42956</v>
      </c>
      <c r="W153" s="8"/>
      <c r="X153" s="8">
        <v>232.85194839160101</v>
      </c>
      <c r="Y153" s="8">
        <v>232.85194839160101</v>
      </c>
      <c r="Z153" t="str">
        <f t="shared" si="2"/>
        <v/>
      </c>
    </row>
    <row r="154" spans="1:26" x14ac:dyDescent="0.25">
      <c r="A154" s="5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5">
        <f>MAX(testdata[[#This Row],[H-L]:[|L-pC|]])</f>
        <v>3.3799999999999955</v>
      </c>
      <c r="K154" s="12">
        <f>(K153*13+testdata[[#This Row],[TR]])/14</f>
        <v>1.3228753772437309</v>
      </c>
      <c r="L154" s="12">
        <f>(testdata[[#This Row],[high]]+testdata[[#This Row],[low]])/2</f>
        <v>233.67500000000001</v>
      </c>
      <c r="M154" s="15">
        <f>testdata[[#This Row],[MidPrice]]+Multiplier*testdata[[#This Row],[ATR]]</f>
        <v>237.6436261317312</v>
      </c>
      <c r="N154" s="15">
        <f>testdata[[#This Row],[MidPrice]]-Multiplier*testdata[[#This Row],[ATR]]</f>
        <v>229.70637386826883</v>
      </c>
      <c r="O154" s="15">
        <f>IF(OR(testdata[[#This Row],[UpperE]]&lt;O153,F153&gt;O153),testdata[[#This Row],[UpperE]],O153)</f>
        <v>237.6436261317312</v>
      </c>
      <c r="P154" s="15">
        <f>IF(OR(testdata[[#This Row],[LowerE]]&gt;P153,F153&lt;P153),testdata[[#This Row],[LowerE]],P153)</f>
        <v>232.8519483916017</v>
      </c>
      <c r="Q154" s="8">
        <f>IF(T153=O153,testdata[[#This Row],[Upper]],testdata[[#This Row],[Lower]])</f>
        <v>232.8519483916017</v>
      </c>
      <c r="R154" s="10">
        <f>IF(testdata[[#This Row],[SuperTrend]]=testdata[[#This Row],[Upper]],testdata[[#This Row],[Upper]],NA())</f>
        <v>237.6436261317312</v>
      </c>
      <c r="S154" s="10" t="e">
        <f>IF(testdata[[#This Row],[SuperTrend]]=testdata[[#This Row],[Lower]],testdata[[#This Row],[Lower]],NA())</f>
        <v>#N/A</v>
      </c>
      <c r="T154" s="10">
        <f>IF(testdata[[#This Row],[close]]&lt;=testdata[[#This Row],[STpot]],testdata[[#This Row],[Upper]],testdata[[#This Row],[Lower]])</f>
        <v>237.6436261317312</v>
      </c>
      <c r="V154" s="2">
        <v>42957</v>
      </c>
      <c r="W154" s="8">
        <v>237.643626131731</v>
      </c>
      <c r="X154" s="8"/>
      <c r="Y154" s="8">
        <v>237.643626131731</v>
      </c>
      <c r="Z154" t="str">
        <f t="shared" si="2"/>
        <v/>
      </c>
    </row>
    <row r="155" spans="1:26" x14ac:dyDescent="0.25">
      <c r="A155" s="5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5">
        <f>MAX(testdata[[#This Row],[H-L]:[|L-pC|]])</f>
        <v>1.0099999999999909</v>
      </c>
      <c r="K155" s="12">
        <f>(K154*13+testdata[[#This Row],[TR]])/14</f>
        <v>1.3005271360120354</v>
      </c>
      <c r="L155" s="12">
        <f>(testdata[[#This Row],[high]]+testdata[[#This Row],[low]])/2</f>
        <v>232.91499999999999</v>
      </c>
      <c r="M155" s="15">
        <f>testdata[[#This Row],[MidPrice]]+Multiplier*testdata[[#This Row],[ATR]]</f>
        <v>236.81658140803609</v>
      </c>
      <c r="N155" s="15">
        <f>testdata[[#This Row],[MidPrice]]-Multiplier*testdata[[#This Row],[ATR]]</f>
        <v>229.0134185919639</v>
      </c>
      <c r="O155" s="15">
        <f>IF(OR(testdata[[#This Row],[UpperE]]&lt;O154,F154&gt;O154),testdata[[#This Row],[UpperE]],O154)</f>
        <v>236.81658140803609</v>
      </c>
      <c r="P155" s="15">
        <f>IF(OR(testdata[[#This Row],[LowerE]]&gt;P154,F154&lt;P154),testdata[[#This Row],[LowerE]],P154)</f>
        <v>229.0134185919639</v>
      </c>
      <c r="Q155" s="8">
        <f>IF(T154=O154,testdata[[#This Row],[Upper]],testdata[[#This Row],[Lower]])</f>
        <v>236.81658140803609</v>
      </c>
      <c r="R155" s="8">
        <f>IF(testdata[[#This Row],[SuperTrend]]=testdata[[#This Row],[Upper]],testdata[[#This Row],[Upper]],NA())</f>
        <v>236.81658140803609</v>
      </c>
      <c r="S155" s="8" t="e">
        <f>IF(testdata[[#This Row],[SuperTrend]]=testdata[[#This Row],[Lower]],testdata[[#This Row],[Lower]],NA())</f>
        <v>#N/A</v>
      </c>
      <c r="T155" s="8">
        <f>IF(testdata[[#This Row],[close]]&lt;=testdata[[#This Row],[STpot]],testdata[[#This Row],[Upper]],testdata[[#This Row],[Lower]])</f>
        <v>236.81658140803609</v>
      </c>
      <c r="V155" s="2">
        <v>42958</v>
      </c>
      <c r="W155" s="8">
        <v>236.816581408036</v>
      </c>
      <c r="X155" s="8"/>
      <c r="Y155" s="8">
        <v>236.816581408036</v>
      </c>
      <c r="Z155" t="str">
        <f t="shared" si="2"/>
        <v/>
      </c>
    </row>
    <row r="156" spans="1:26" x14ac:dyDescent="0.25">
      <c r="A156" s="5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5">
        <f>MAX(testdata[[#This Row],[H-L]:[|L-pC|]])</f>
        <v>2.539999999999992</v>
      </c>
      <c r="K156" s="12">
        <f>(K155*13+testdata[[#This Row],[TR]])/14</f>
        <v>1.3890609120111752</v>
      </c>
      <c r="L156" s="12">
        <f>(testdata[[#This Row],[high]]+testdata[[#This Row],[low]])/2</f>
        <v>234.72</v>
      </c>
      <c r="M156" s="15">
        <f>testdata[[#This Row],[MidPrice]]+Multiplier*testdata[[#This Row],[ATR]]</f>
        <v>238.88718273603354</v>
      </c>
      <c r="N156" s="15">
        <f>testdata[[#This Row],[MidPrice]]-Multiplier*testdata[[#This Row],[ATR]]</f>
        <v>230.55281726396646</v>
      </c>
      <c r="O156" s="15">
        <f>IF(OR(testdata[[#This Row],[UpperE]]&lt;O155,F155&gt;O155),testdata[[#This Row],[UpperE]],O155)</f>
        <v>236.81658140803609</v>
      </c>
      <c r="P156" s="15">
        <f>IF(OR(testdata[[#This Row],[LowerE]]&gt;P155,F155&lt;P155),testdata[[#This Row],[LowerE]],P155)</f>
        <v>230.55281726396646</v>
      </c>
      <c r="Q156" s="8">
        <f>IF(T155=O155,testdata[[#This Row],[Upper]],testdata[[#This Row],[Lower]])</f>
        <v>236.81658140803609</v>
      </c>
      <c r="R156" s="8">
        <f>IF(testdata[[#This Row],[SuperTrend]]=testdata[[#This Row],[Upper]],testdata[[#This Row],[Upper]],NA())</f>
        <v>236.81658140803609</v>
      </c>
      <c r="S156" s="8" t="e">
        <f>IF(testdata[[#This Row],[SuperTrend]]=testdata[[#This Row],[Lower]],testdata[[#This Row],[Lower]],NA())</f>
        <v>#N/A</v>
      </c>
      <c r="T156" s="8">
        <f>IF(testdata[[#This Row],[close]]&lt;=testdata[[#This Row],[STpot]],testdata[[#This Row],[Upper]],testdata[[#This Row],[Lower]])</f>
        <v>236.81658140803609</v>
      </c>
      <c r="V156" s="2">
        <v>42961</v>
      </c>
      <c r="W156" s="8">
        <v>236.816581408036</v>
      </c>
      <c r="X156" s="8"/>
      <c r="Y156" s="8">
        <v>236.816581408036</v>
      </c>
      <c r="Z156" t="str">
        <f t="shared" si="2"/>
        <v/>
      </c>
    </row>
    <row r="157" spans="1:26" x14ac:dyDescent="0.25">
      <c r="A157" s="5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5">
        <f>MAX(testdata[[#This Row],[H-L]:[|L-pC|]])</f>
        <v>0.79999999999998295</v>
      </c>
      <c r="K157" s="12">
        <f>(K156*13+testdata[[#This Row],[TR]])/14</f>
        <v>1.3469851325818045</v>
      </c>
      <c r="L157" s="12">
        <f>(testdata[[#This Row],[high]]+testdata[[#This Row],[low]])/2</f>
        <v>235.11</v>
      </c>
      <c r="M157" s="15">
        <f>testdata[[#This Row],[MidPrice]]+Multiplier*testdata[[#This Row],[ATR]]</f>
        <v>239.15095539774543</v>
      </c>
      <c r="N157" s="15">
        <f>testdata[[#This Row],[MidPrice]]-Multiplier*testdata[[#This Row],[ATR]]</f>
        <v>231.06904460225459</v>
      </c>
      <c r="O157" s="15">
        <f>IF(OR(testdata[[#This Row],[UpperE]]&lt;O156,F156&gt;O156),testdata[[#This Row],[UpperE]],O156)</f>
        <v>236.81658140803609</v>
      </c>
      <c r="P157" s="15">
        <f>IF(OR(testdata[[#This Row],[LowerE]]&gt;P156,F156&lt;P156),testdata[[#This Row],[LowerE]],P156)</f>
        <v>231.06904460225459</v>
      </c>
      <c r="Q157" s="8">
        <f>IF(T156=O156,testdata[[#This Row],[Upper]],testdata[[#This Row],[Lower]])</f>
        <v>236.81658140803609</v>
      </c>
      <c r="R157" s="8">
        <f>IF(testdata[[#This Row],[SuperTrend]]=testdata[[#This Row],[Upper]],testdata[[#This Row],[Upper]],NA())</f>
        <v>236.81658140803609</v>
      </c>
      <c r="S157" s="8" t="e">
        <f>IF(testdata[[#This Row],[SuperTrend]]=testdata[[#This Row],[Lower]],testdata[[#This Row],[Lower]],NA())</f>
        <v>#N/A</v>
      </c>
      <c r="T157" s="8">
        <f>IF(testdata[[#This Row],[close]]&lt;=testdata[[#This Row],[STpot]],testdata[[#This Row],[Upper]],testdata[[#This Row],[Lower]])</f>
        <v>236.81658140803609</v>
      </c>
      <c r="V157" s="2">
        <v>42962</v>
      </c>
      <c r="W157" s="8">
        <v>236.816581408036</v>
      </c>
      <c r="X157" s="8"/>
      <c r="Y157" s="8">
        <v>236.816581408036</v>
      </c>
      <c r="Z157" t="str">
        <f t="shared" si="2"/>
        <v/>
      </c>
    </row>
    <row r="158" spans="1:26" x14ac:dyDescent="0.25">
      <c r="A158" s="5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5">
        <f>MAX(testdata[[#This Row],[H-L]:[|L-pC|]])</f>
        <v>1.0699999999999932</v>
      </c>
      <c r="K158" s="12">
        <f>(K157*13+testdata[[#This Row],[TR]])/14</f>
        <v>1.3272004802545323</v>
      </c>
      <c r="L158" s="12">
        <f>(testdata[[#This Row],[high]]+testdata[[#This Row],[low]])/2</f>
        <v>235.52500000000001</v>
      </c>
      <c r="M158" s="15">
        <f>testdata[[#This Row],[MidPrice]]+Multiplier*testdata[[#This Row],[ATR]]</f>
        <v>239.5066014407636</v>
      </c>
      <c r="N158" s="15">
        <f>testdata[[#This Row],[MidPrice]]-Multiplier*testdata[[#This Row],[ATR]]</f>
        <v>231.54339855923641</v>
      </c>
      <c r="O158" s="15">
        <f>IF(OR(testdata[[#This Row],[UpperE]]&lt;O157,F157&gt;O157),testdata[[#This Row],[UpperE]],O157)</f>
        <v>236.81658140803609</v>
      </c>
      <c r="P158" s="15">
        <f>IF(OR(testdata[[#This Row],[LowerE]]&gt;P157,F157&lt;P157),testdata[[#This Row],[LowerE]],P157)</f>
        <v>231.54339855923641</v>
      </c>
      <c r="Q158" s="8">
        <f>IF(T157=O157,testdata[[#This Row],[Upper]],testdata[[#This Row],[Lower]])</f>
        <v>236.81658140803609</v>
      </c>
      <c r="R158" s="8">
        <f>IF(testdata[[#This Row],[SuperTrend]]=testdata[[#This Row],[Upper]],testdata[[#This Row],[Upper]],NA())</f>
        <v>236.81658140803609</v>
      </c>
      <c r="S158" s="8" t="e">
        <f>IF(testdata[[#This Row],[SuperTrend]]=testdata[[#This Row],[Lower]],testdata[[#This Row],[Lower]],NA())</f>
        <v>#N/A</v>
      </c>
      <c r="T158" s="8">
        <f>IF(testdata[[#This Row],[close]]&lt;=testdata[[#This Row],[STpot]],testdata[[#This Row],[Upper]],testdata[[#This Row],[Lower]])</f>
        <v>236.81658140803609</v>
      </c>
      <c r="V158" s="2">
        <v>42963</v>
      </c>
      <c r="W158" s="8">
        <v>236.816581408036</v>
      </c>
      <c r="X158" s="8"/>
      <c r="Y158" s="8">
        <v>236.816581408036</v>
      </c>
      <c r="Z158" t="str">
        <f t="shared" si="2"/>
        <v/>
      </c>
    </row>
    <row r="159" spans="1:26" x14ac:dyDescent="0.25">
      <c r="A159" s="5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5">
        <f>MAX(testdata[[#This Row],[H-L]:[|L-pC|]])</f>
        <v>3.6700000000000159</v>
      </c>
      <c r="K159" s="12">
        <f>(K158*13+testdata[[#This Row],[TR]])/14</f>
        <v>1.4945433030934954</v>
      </c>
      <c r="L159" s="12">
        <f>(testdata[[#This Row],[high]]+testdata[[#This Row],[low]])/2</f>
        <v>233.45999999999998</v>
      </c>
      <c r="M159" s="15">
        <f>testdata[[#This Row],[MidPrice]]+Multiplier*testdata[[#This Row],[ATR]]</f>
        <v>237.94362990928047</v>
      </c>
      <c r="N159" s="15">
        <f>testdata[[#This Row],[MidPrice]]-Multiplier*testdata[[#This Row],[ATR]]</f>
        <v>228.97637009071948</v>
      </c>
      <c r="O159" s="15">
        <f>IF(OR(testdata[[#This Row],[UpperE]]&lt;O158,F158&gt;O158),testdata[[#This Row],[UpperE]],O158)</f>
        <v>236.81658140803609</v>
      </c>
      <c r="P159" s="15">
        <f>IF(OR(testdata[[#This Row],[LowerE]]&gt;P158,F158&lt;P158),testdata[[#This Row],[LowerE]],P158)</f>
        <v>231.54339855923641</v>
      </c>
      <c r="Q159" s="8">
        <f>IF(T158=O158,testdata[[#This Row],[Upper]],testdata[[#This Row],[Lower]])</f>
        <v>236.81658140803609</v>
      </c>
      <c r="R159" s="8">
        <f>IF(testdata[[#This Row],[SuperTrend]]=testdata[[#This Row],[Upper]],testdata[[#This Row],[Upper]],NA())</f>
        <v>236.81658140803609</v>
      </c>
      <c r="S159" s="8" t="e">
        <f>IF(testdata[[#This Row],[SuperTrend]]=testdata[[#This Row],[Lower]],testdata[[#This Row],[Lower]],NA())</f>
        <v>#N/A</v>
      </c>
      <c r="T159" s="8">
        <f>IF(testdata[[#This Row],[close]]&lt;=testdata[[#This Row],[STpot]],testdata[[#This Row],[Upper]],testdata[[#This Row],[Lower]])</f>
        <v>236.81658140803609</v>
      </c>
      <c r="V159" s="2">
        <v>42964</v>
      </c>
      <c r="W159" s="8">
        <v>236.816581408036</v>
      </c>
      <c r="X159" s="8"/>
      <c r="Y159" s="8">
        <v>236.816581408036</v>
      </c>
      <c r="Z159" t="str">
        <f t="shared" si="2"/>
        <v/>
      </c>
    </row>
    <row r="160" spans="1:26" x14ac:dyDescent="0.25">
      <c r="A160" s="5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5">
        <f>MAX(testdata[[#This Row],[H-L]:[|L-pC|]])</f>
        <v>1.8900000000000148</v>
      </c>
      <c r="K160" s="12">
        <f>(K159*13+testdata[[#This Row],[TR]])/14</f>
        <v>1.5227902100153894</v>
      </c>
      <c r="L160" s="12">
        <f>(testdata[[#This Row],[high]]+testdata[[#This Row],[low]])/2</f>
        <v>231.88499999999999</v>
      </c>
      <c r="M160" s="15">
        <f>testdata[[#This Row],[MidPrice]]+Multiplier*testdata[[#This Row],[ATR]]</f>
        <v>236.45337063004615</v>
      </c>
      <c r="N160" s="15">
        <f>testdata[[#This Row],[MidPrice]]-Multiplier*testdata[[#This Row],[ATR]]</f>
        <v>227.31662936995383</v>
      </c>
      <c r="O160" s="15">
        <f>IF(OR(testdata[[#This Row],[UpperE]]&lt;O159,F159&gt;O159),testdata[[#This Row],[UpperE]],O159)</f>
        <v>236.45337063004615</v>
      </c>
      <c r="P160" s="15">
        <f>IF(OR(testdata[[#This Row],[LowerE]]&gt;P159,F159&lt;P159),testdata[[#This Row],[LowerE]],P159)</f>
        <v>231.54339855923641</v>
      </c>
      <c r="Q160" s="8">
        <f>IF(T159=O159,testdata[[#This Row],[Upper]],testdata[[#This Row],[Lower]])</f>
        <v>236.45337063004615</v>
      </c>
      <c r="R160" s="8">
        <f>IF(testdata[[#This Row],[SuperTrend]]=testdata[[#This Row],[Upper]],testdata[[#This Row],[Upper]],NA())</f>
        <v>236.45337063004615</v>
      </c>
      <c r="S160" s="8" t="e">
        <f>IF(testdata[[#This Row],[SuperTrend]]=testdata[[#This Row],[Lower]],testdata[[#This Row],[Lower]],NA())</f>
        <v>#N/A</v>
      </c>
      <c r="T160" s="8">
        <f>IF(testdata[[#This Row],[close]]&lt;=testdata[[#This Row],[STpot]],testdata[[#This Row],[Upper]],testdata[[#This Row],[Lower]])</f>
        <v>236.45337063004615</v>
      </c>
      <c r="V160" s="2">
        <v>42965</v>
      </c>
      <c r="W160" s="8">
        <v>236.45337063004601</v>
      </c>
      <c r="X160" s="8"/>
      <c r="Y160" s="8">
        <v>236.45337063004601</v>
      </c>
      <c r="Z160" t="str">
        <f t="shared" si="2"/>
        <v/>
      </c>
    </row>
    <row r="161" spans="1:26" x14ac:dyDescent="0.25">
      <c r="A161" s="5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5">
        <f>MAX(testdata[[#This Row],[H-L]:[|L-pC|]])</f>
        <v>1.3099999999999739</v>
      </c>
      <c r="K161" s="12">
        <f>(K160*13+testdata[[#This Row],[TR]])/14</f>
        <v>1.5075909093000026</v>
      </c>
      <c r="L161" s="12">
        <f>(testdata[[#This Row],[high]]+testdata[[#This Row],[low]])/2</f>
        <v>231.23500000000001</v>
      </c>
      <c r="M161" s="15">
        <f>testdata[[#This Row],[MidPrice]]+Multiplier*testdata[[#This Row],[ATR]]</f>
        <v>235.75777272790003</v>
      </c>
      <c r="N161" s="15">
        <f>testdata[[#This Row],[MidPrice]]-Multiplier*testdata[[#This Row],[ATR]]</f>
        <v>226.71222727209999</v>
      </c>
      <c r="O161" s="15">
        <f>IF(OR(testdata[[#This Row],[UpperE]]&lt;O160,F160&gt;O160),testdata[[#This Row],[UpperE]],O160)</f>
        <v>235.75777272790003</v>
      </c>
      <c r="P161" s="15">
        <f>IF(OR(testdata[[#This Row],[LowerE]]&gt;P160,F160&lt;P160),testdata[[#This Row],[LowerE]],P160)</f>
        <v>226.71222727209999</v>
      </c>
      <c r="Q161" s="8">
        <f>IF(T160=O160,testdata[[#This Row],[Upper]],testdata[[#This Row],[Lower]])</f>
        <v>235.75777272790003</v>
      </c>
      <c r="R161" s="8">
        <f>IF(testdata[[#This Row],[SuperTrend]]=testdata[[#This Row],[Upper]],testdata[[#This Row],[Upper]],NA())</f>
        <v>235.75777272790003</v>
      </c>
      <c r="S161" s="8" t="e">
        <f>IF(testdata[[#This Row],[SuperTrend]]=testdata[[#This Row],[Lower]],testdata[[#This Row],[Lower]],NA())</f>
        <v>#N/A</v>
      </c>
      <c r="T161" s="8">
        <f>IF(testdata[[#This Row],[close]]&lt;=testdata[[#This Row],[STpot]],testdata[[#This Row],[Upper]],testdata[[#This Row],[Lower]])</f>
        <v>235.75777272790003</v>
      </c>
      <c r="V161" s="2">
        <v>42968</v>
      </c>
      <c r="W161" s="8">
        <v>235.7577727279</v>
      </c>
      <c r="X161" s="8"/>
      <c r="Y161" s="8">
        <v>235.7577727279</v>
      </c>
      <c r="Z161" t="str">
        <f t="shared" si="2"/>
        <v/>
      </c>
    </row>
    <row r="162" spans="1:26" x14ac:dyDescent="0.25">
      <c r="A162" s="5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5">
        <f>MAX(testdata[[#This Row],[H-L]:[|L-pC|]])</f>
        <v>2.5999999999999943</v>
      </c>
      <c r="K162" s="12">
        <f>(K161*13+testdata[[#This Row],[TR]])/14</f>
        <v>1.5856201300642876</v>
      </c>
      <c r="L162" s="12">
        <f>(testdata[[#This Row],[high]]+testdata[[#This Row],[low]])/2</f>
        <v>233.20999999999998</v>
      </c>
      <c r="M162" s="15">
        <f>testdata[[#This Row],[MidPrice]]+Multiplier*testdata[[#This Row],[ATR]]</f>
        <v>237.96686039019283</v>
      </c>
      <c r="N162" s="15">
        <f>testdata[[#This Row],[MidPrice]]-Multiplier*testdata[[#This Row],[ATR]]</f>
        <v>228.45313960980712</v>
      </c>
      <c r="O162" s="15">
        <f>IF(OR(testdata[[#This Row],[UpperE]]&lt;O161,F161&gt;O161),testdata[[#This Row],[UpperE]],O161)</f>
        <v>235.75777272790003</v>
      </c>
      <c r="P162" s="15">
        <f>IF(OR(testdata[[#This Row],[LowerE]]&gt;P161,F161&lt;P161),testdata[[#This Row],[LowerE]],P161)</f>
        <v>228.45313960980712</v>
      </c>
      <c r="Q162" s="8">
        <f>IF(T161=O161,testdata[[#This Row],[Upper]],testdata[[#This Row],[Lower]])</f>
        <v>235.75777272790003</v>
      </c>
      <c r="R162" s="8">
        <f>IF(testdata[[#This Row],[SuperTrend]]=testdata[[#This Row],[Upper]],testdata[[#This Row],[Upper]],NA())</f>
        <v>235.75777272790003</v>
      </c>
      <c r="S162" s="8" t="e">
        <f>IF(testdata[[#This Row],[SuperTrend]]=testdata[[#This Row],[Lower]],testdata[[#This Row],[Lower]],NA())</f>
        <v>#N/A</v>
      </c>
      <c r="T162" s="8">
        <f>IF(testdata[[#This Row],[close]]&lt;=testdata[[#This Row],[STpot]],testdata[[#This Row],[Upper]],testdata[[#This Row],[Lower]])</f>
        <v>235.75777272790003</v>
      </c>
      <c r="V162" s="2">
        <v>42969</v>
      </c>
      <c r="W162" s="8">
        <v>235.7577727279</v>
      </c>
      <c r="X162" s="8"/>
      <c r="Y162" s="8">
        <v>235.7577727279</v>
      </c>
      <c r="Z162" t="str">
        <f t="shared" si="2"/>
        <v/>
      </c>
    </row>
    <row r="163" spans="1:26" x14ac:dyDescent="0.25">
      <c r="A163" s="5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5">
        <f>MAX(testdata[[#This Row],[H-L]:[|L-pC|]])</f>
        <v>1.2199999999999989</v>
      </c>
      <c r="K163" s="12">
        <f>(K162*13+testdata[[#This Row],[TR]])/14</f>
        <v>1.559504406488267</v>
      </c>
      <c r="L163" s="12">
        <f>(testdata[[#This Row],[high]]+testdata[[#This Row],[low]])/2</f>
        <v>233.23000000000002</v>
      </c>
      <c r="M163" s="15">
        <f>testdata[[#This Row],[MidPrice]]+Multiplier*testdata[[#This Row],[ATR]]</f>
        <v>237.90851321946482</v>
      </c>
      <c r="N163" s="15">
        <f>testdata[[#This Row],[MidPrice]]-Multiplier*testdata[[#This Row],[ATR]]</f>
        <v>228.55148678053521</v>
      </c>
      <c r="O163" s="15">
        <f>IF(OR(testdata[[#This Row],[UpperE]]&lt;O162,F162&gt;O162),testdata[[#This Row],[UpperE]],O162)</f>
        <v>235.75777272790003</v>
      </c>
      <c r="P163" s="15">
        <f>IF(OR(testdata[[#This Row],[LowerE]]&gt;P162,F162&lt;P162),testdata[[#This Row],[LowerE]],P162)</f>
        <v>228.55148678053521</v>
      </c>
      <c r="Q163" s="8">
        <f>IF(T162=O162,testdata[[#This Row],[Upper]],testdata[[#This Row],[Lower]])</f>
        <v>235.75777272790003</v>
      </c>
      <c r="R163" s="8">
        <f>IF(testdata[[#This Row],[SuperTrend]]=testdata[[#This Row],[Upper]],testdata[[#This Row],[Upper]],NA())</f>
        <v>235.75777272790003</v>
      </c>
      <c r="S163" s="8" t="e">
        <f>IF(testdata[[#This Row],[SuperTrend]]=testdata[[#This Row],[Lower]],testdata[[#This Row],[Lower]],NA())</f>
        <v>#N/A</v>
      </c>
      <c r="T163" s="8">
        <f>IF(testdata[[#This Row],[close]]&lt;=testdata[[#This Row],[STpot]],testdata[[#This Row],[Upper]],testdata[[#This Row],[Lower]])</f>
        <v>235.75777272790003</v>
      </c>
      <c r="V163" s="2">
        <v>42970</v>
      </c>
      <c r="W163" s="8">
        <v>235.7577727279</v>
      </c>
      <c r="X163" s="8"/>
      <c r="Y163" s="8">
        <v>235.7577727279</v>
      </c>
      <c r="Z163" t="str">
        <f t="shared" si="2"/>
        <v/>
      </c>
    </row>
    <row r="164" spans="1:26" x14ac:dyDescent="0.25">
      <c r="A164" s="5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5">
        <f>MAX(testdata[[#This Row],[H-L]:[|L-pC|]])</f>
        <v>1.3700000000000045</v>
      </c>
      <c r="K164" s="12">
        <f>(K163*13+testdata[[#This Row],[TR]])/14</f>
        <v>1.5459683774533912</v>
      </c>
      <c r="L164" s="12">
        <f>(testdata[[#This Row],[high]]+testdata[[#This Row],[low]])/2</f>
        <v>233.095</v>
      </c>
      <c r="M164" s="15">
        <f>testdata[[#This Row],[MidPrice]]+Multiplier*testdata[[#This Row],[ATR]]</f>
        <v>237.73290513236017</v>
      </c>
      <c r="N164" s="15">
        <f>testdata[[#This Row],[MidPrice]]-Multiplier*testdata[[#This Row],[ATR]]</f>
        <v>228.45709486763982</v>
      </c>
      <c r="O164" s="15">
        <f>IF(OR(testdata[[#This Row],[UpperE]]&lt;O163,F163&gt;O163),testdata[[#This Row],[UpperE]],O163)</f>
        <v>235.75777272790003</v>
      </c>
      <c r="P164" s="15">
        <f>IF(OR(testdata[[#This Row],[LowerE]]&gt;P163,F163&lt;P163),testdata[[#This Row],[LowerE]],P163)</f>
        <v>228.55148678053521</v>
      </c>
      <c r="Q164" s="8">
        <f>IF(T163=O163,testdata[[#This Row],[Upper]],testdata[[#This Row],[Lower]])</f>
        <v>235.75777272790003</v>
      </c>
      <c r="R164" s="8">
        <f>IF(testdata[[#This Row],[SuperTrend]]=testdata[[#This Row],[Upper]],testdata[[#This Row],[Upper]],NA())</f>
        <v>235.75777272790003</v>
      </c>
      <c r="S164" s="8" t="e">
        <f>IF(testdata[[#This Row],[SuperTrend]]=testdata[[#This Row],[Lower]],testdata[[#This Row],[Lower]],NA())</f>
        <v>#N/A</v>
      </c>
      <c r="T164" s="8">
        <f>IF(testdata[[#This Row],[close]]&lt;=testdata[[#This Row],[STpot]],testdata[[#This Row],[Upper]],testdata[[#This Row],[Lower]])</f>
        <v>235.75777272790003</v>
      </c>
      <c r="V164" s="2">
        <v>42971</v>
      </c>
      <c r="W164" s="8">
        <v>235.7577727279</v>
      </c>
      <c r="X164" s="8"/>
      <c r="Y164" s="8">
        <v>235.7577727279</v>
      </c>
      <c r="Z164" t="str">
        <f t="shared" si="2"/>
        <v/>
      </c>
    </row>
    <row r="165" spans="1:26" x14ac:dyDescent="0.25">
      <c r="A165" s="5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5">
        <f>MAX(testdata[[#This Row],[H-L]:[|L-pC|]])</f>
        <v>1.5500000000000114</v>
      </c>
      <c r="K165" s="12">
        <f>(K164*13+testdata[[#This Row],[TR]])/14</f>
        <v>1.5462563504924354</v>
      </c>
      <c r="L165" s="12">
        <f>(testdata[[#This Row],[high]]+testdata[[#This Row],[low]])/2</f>
        <v>233.60500000000002</v>
      </c>
      <c r="M165" s="15">
        <f>testdata[[#This Row],[MidPrice]]+Multiplier*testdata[[#This Row],[ATR]]</f>
        <v>238.24376905147733</v>
      </c>
      <c r="N165" s="15">
        <f>testdata[[#This Row],[MidPrice]]-Multiplier*testdata[[#This Row],[ATR]]</f>
        <v>228.96623094852271</v>
      </c>
      <c r="O165" s="15">
        <f>IF(OR(testdata[[#This Row],[UpperE]]&lt;O164,F164&gt;O164),testdata[[#This Row],[UpperE]],O164)</f>
        <v>235.75777272790003</v>
      </c>
      <c r="P165" s="15">
        <f>IF(OR(testdata[[#This Row],[LowerE]]&gt;P164,F164&lt;P164),testdata[[#This Row],[LowerE]],P164)</f>
        <v>228.96623094852271</v>
      </c>
      <c r="Q165" s="8">
        <f>IF(T164=O164,testdata[[#This Row],[Upper]],testdata[[#This Row],[Lower]])</f>
        <v>235.75777272790003</v>
      </c>
      <c r="R165" s="8">
        <f>IF(testdata[[#This Row],[SuperTrend]]=testdata[[#This Row],[Upper]],testdata[[#This Row],[Upper]],NA())</f>
        <v>235.75777272790003</v>
      </c>
      <c r="S165" s="8" t="e">
        <f>IF(testdata[[#This Row],[SuperTrend]]=testdata[[#This Row],[Lower]],testdata[[#This Row],[Lower]],NA())</f>
        <v>#N/A</v>
      </c>
      <c r="T165" s="8">
        <f>IF(testdata[[#This Row],[close]]&lt;=testdata[[#This Row],[STpot]],testdata[[#This Row],[Upper]],testdata[[#This Row],[Lower]])</f>
        <v>235.75777272790003</v>
      </c>
      <c r="V165" s="2">
        <v>42972</v>
      </c>
      <c r="W165" s="8">
        <v>235.7577727279</v>
      </c>
      <c r="X165" s="8"/>
      <c r="Y165" s="8">
        <v>235.7577727279</v>
      </c>
      <c r="Z165" t="str">
        <f t="shared" si="2"/>
        <v/>
      </c>
    </row>
    <row r="166" spans="1:26" x14ac:dyDescent="0.25">
      <c r="A166" s="5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5">
        <f>MAX(testdata[[#This Row],[H-L]:[|L-pC|]])</f>
        <v>1.0600000000000023</v>
      </c>
      <c r="K166" s="12">
        <f>(K165*13+testdata[[#This Row],[TR]])/14</f>
        <v>1.5115237540286901</v>
      </c>
      <c r="L166" s="12">
        <f>(testdata[[#This Row],[high]]+testdata[[#This Row],[low]])/2</f>
        <v>233.27</v>
      </c>
      <c r="M166" s="15">
        <f>testdata[[#This Row],[MidPrice]]+Multiplier*testdata[[#This Row],[ATR]]</f>
        <v>237.80457126208609</v>
      </c>
      <c r="N166" s="15">
        <f>testdata[[#This Row],[MidPrice]]-Multiplier*testdata[[#This Row],[ATR]]</f>
        <v>228.73542873791394</v>
      </c>
      <c r="O166" s="15">
        <f>IF(OR(testdata[[#This Row],[UpperE]]&lt;O165,F165&gt;O165),testdata[[#This Row],[UpperE]],O165)</f>
        <v>235.75777272790003</v>
      </c>
      <c r="P166" s="15">
        <f>IF(OR(testdata[[#This Row],[LowerE]]&gt;P165,F165&lt;P165),testdata[[#This Row],[LowerE]],P165)</f>
        <v>228.96623094852271</v>
      </c>
      <c r="Q166" s="8">
        <f>IF(T165=O165,testdata[[#This Row],[Upper]],testdata[[#This Row],[Lower]])</f>
        <v>235.75777272790003</v>
      </c>
      <c r="R166" s="8">
        <f>IF(testdata[[#This Row],[SuperTrend]]=testdata[[#This Row],[Upper]],testdata[[#This Row],[Upper]],NA())</f>
        <v>235.75777272790003</v>
      </c>
      <c r="S166" s="8" t="e">
        <f>IF(testdata[[#This Row],[SuperTrend]]=testdata[[#This Row],[Lower]],testdata[[#This Row],[Lower]],NA())</f>
        <v>#N/A</v>
      </c>
      <c r="T166" s="8">
        <f>IF(testdata[[#This Row],[close]]&lt;=testdata[[#This Row],[STpot]],testdata[[#This Row],[Upper]],testdata[[#This Row],[Lower]])</f>
        <v>235.75777272790003</v>
      </c>
      <c r="V166" s="2">
        <v>42975</v>
      </c>
      <c r="W166" s="8">
        <v>235.7577727279</v>
      </c>
      <c r="X166" s="8"/>
      <c r="Y166" s="8">
        <v>235.7577727279</v>
      </c>
      <c r="Z166" t="str">
        <f t="shared" si="2"/>
        <v/>
      </c>
    </row>
    <row r="167" spans="1:26" x14ac:dyDescent="0.25">
      <c r="A167" s="5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5">
        <f>MAX(testdata[[#This Row],[H-L]:[|L-pC|]])</f>
        <v>2.1200000000000045</v>
      </c>
      <c r="K167" s="12">
        <f>(K166*13+testdata[[#This Row],[TR]])/14</f>
        <v>1.5549863430266411</v>
      </c>
      <c r="L167" s="12">
        <f>(testdata[[#This Row],[high]]+testdata[[#This Row],[low]])/2</f>
        <v>232.69</v>
      </c>
      <c r="M167" s="15">
        <f>testdata[[#This Row],[MidPrice]]+Multiplier*testdata[[#This Row],[ATR]]</f>
        <v>237.35495902907991</v>
      </c>
      <c r="N167" s="15">
        <f>testdata[[#This Row],[MidPrice]]-Multiplier*testdata[[#This Row],[ATR]]</f>
        <v>228.02504097092009</v>
      </c>
      <c r="O167" s="15">
        <f>IF(OR(testdata[[#This Row],[UpperE]]&lt;O166,F166&gt;O166),testdata[[#This Row],[UpperE]],O166)</f>
        <v>235.75777272790003</v>
      </c>
      <c r="P167" s="15">
        <f>IF(OR(testdata[[#This Row],[LowerE]]&gt;P166,F166&lt;P166),testdata[[#This Row],[LowerE]],P166)</f>
        <v>228.96623094852271</v>
      </c>
      <c r="Q167" s="8">
        <f>IF(T166=O166,testdata[[#This Row],[Upper]],testdata[[#This Row],[Lower]])</f>
        <v>235.75777272790003</v>
      </c>
      <c r="R167" s="8">
        <f>IF(testdata[[#This Row],[SuperTrend]]=testdata[[#This Row],[Upper]],testdata[[#This Row],[Upper]],NA())</f>
        <v>235.75777272790003</v>
      </c>
      <c r="S167" s="8" t="e">
        <f>IF(testdata[[#This Row],[SuperTrend]]=testdata[[#This Row],[Lower]],testdata[[#This Row],[Lower]],NA())</f>
        <v>#N/A</v>
      </c>
      <c r="T167" s="8">
        <f>IF(testdata[[#This Row],[close]]&lt;=testdata[[#This Row],[STpot]],testdata[[#This Row],[Upper]],testdata[[#This Row],[Lower]])</f>
        <v>235.75777272790003</v>
      </c>
      <c r="V167" s="2">
        <v>42976</v>
      </c>
      <c r="W167" s="8">
        <v>235.7577727279</v>
      </c>
      <c r="X167" s="8"/>
      <c r="Y167" s="8">
        <v>235.7577727279</v>
      </c>
      <c r="Z167" t="str">
        <f t="shared" si="2"/>
        <v/>
      </c>
    </row>
    <row r="168" spans="1:26" x14ac:dyDescent="0.25">
      <c r="A168" s="5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5">
        <f>MAX(testdata[[#This Row],[H-L]:[|L-pC|]])</f>
        <v>1.6299999999999955</v>
      </c>
      <c r="K168" s="12">
        <f>(K167*13+testdata[[#This Row],[TR]])/14</f>
        <v>1.5603444613818807</v>
      </c>
      <c r="L168" s="12">
        <f>(testdata[[#This Row],[high]]+testdata[[#This Row],[low]])/2</f>
        <v>234.05500000000001</v>
      </c>
      <c r="M168" s="15">
        <f>testdata[[#This Row],[MidPrice]]+Multiplier*testdata[[#This Row],[ATR]]</f>
        <v>238.73603338414566</v>
      </c>
      <c r="N168" s="15">
        <f>testdata[[#This Row],[MidPrice]]-Multiplier*testdata[[#This Row],[ATR]]</f>
        <v>229.37396661585436</v>
      </c>
      <c r="O168" s="15">
        <f>IF(OR(testdata[[#This Row],[UpperE]]&lt;O167,F167&gt;O167),testdata[[#This Row],[UpperE]],O167)</f>
        <v>235.75777272790003</v>
      </c>
      <c r="P168" s="15">
        <f>IF(OR(testdata[[#This Row],[LowerE]]&gt;P167,F167&lt;P167),testdata[[#This Row],[LowerE]],P167)</f>
        <v>229.37396661585436</v>
      </c>
      <c r="Q168" s="8">
        <f>IF(T167=O167,testdata[[#This Row],[Upper]],testdata[[#This Row],[Lower]])</f>
        <v>235.75777272790003</v>
      </c>
      <c r="R168" s="8">
        <f>IF(testdata[[#This Row],[SuperTrend]]=testdata[[#This Row],[Upper]],testdata[[#This Row],[Upper]],NA())</f>
        <v>235.75777272790003</v>
      </c>
      <c r="S168" s="8" t="e">
        <f>IF(testdata[[#This Row],[SuperTrend]]=testdata[[#This Row],[Lower]],testdata[[#This Row],[Lower]],NA())</f>
        <v>#N/A</v>
      </c>
      <c r="T168" s="8">
        <f>IF(testdata[[#This Row],[close]]&lt;=testdata[[#This Row],[STpot]],testdata[[#This Row],[Upper]],testdata[[#This Row],[Lower]])</f>
        <v>235.75777272790003</v>
      </c>
      <c r="V168" s="2">
        <v>42977</v>
      </c>
      <c r="W168" s="8">
        <v>235.7577727279</v>
      </c>
      <c r="X168" s="8"/>
      <c r="Y168" s="8">
        <v>235.7577727279</v>
      </c>
      <c r="Z168" t="str">
        <f t="shared" si="2"/>
        <v/>
      </c>
    </row>
    <row r="169" spans="1:26" x14ac:dyDescent="0.25">
      <c r="A169" s="5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5">
        <f>MAX(testdata[[#This Row],[H-L]:[|L-pC|]])</f>
        <v>1.6800000000000068</v>
      </c>
      <c r="K169" s="12">
        <f>(K168*13+testdata[[#This Row],[TR]])/14</f>
        <v>1.5688912855688897</v>
      </c>
      <c r="L169" s="12">
        <f>(testdata[[#This Row],[high]]+testdata[[#This Row],[low]])/2</f>
        <v>235.43</v>
      </c>
      <c r="M169" s="15">
        <f>testdata[[#This Row],[MidPrice]]+Multiplier*testdata[[#This Row],[ATR]]</f>
        <v>240.13667385670666</v>
      </c>
      <c r="N169" s="15">
        <f>testdata[[#This Row],[MidPrice]]-Multiplier*testdata[[#This Row],[ATR]]</f>
        <v>230.72332614329335</v>
      </c>
      <c r="O169" s="15">
        <f>IF(OR(testdata[[#This Row],[UpperE]]&lt;O168,F168&gt;O168),testdata[[#This Row],[UpperE]],O168)</f>
        <v>235.75777272790003</v>
      </c>
      <c r="P169" s="15">
        <f>IF(OR(testdata[[#This Row],[LowerE]]&gt;P168,F168&lt;P168),testdata[[#This Row],[LowerE]],P168)</f>
        <v>230.72332614329335</v>
      </c>
      <c r="Q169" s="8">
        <f>IF(T168=O168,testdata[[#This Row],[Upper]],testdata[[#This Row],[Lower]])</f>
        <v>235.75777272790003</v>
      </c>
      <c r="R169" s="8" t="e">
        <f>IF(testdata[[#This Row],[SuperTrend]]=testdata[[#This Row],[Upper]],testdata[[#This Row],[Upper]],NA())</f>
        <v>#N/A</v>
      </c>
      <c r="S169" s="8">
        <f>IF(testdata[[#This Row],[SuperTrend]]=testdata[[#This Row],[Lower]],testdata[[#This Row],[Lower]],NA())</f>
        <v>230.72332614329335</v>
      </c>
      <c r="T169" s="8">
        <f>IF(testdata[[#This Row],[close]]&lt;=testdata[[#This Row],[STpot]],testdata[[#This Row],[Upper]],testdata[[#This Row],[Lower]])</f>
        <v>230.72332614329335</v>
      </c>
      <c r="V169" s="2">
        <v>42978</v>
      </c>
      <c r="W169" s="8"/>
      <c r="X169" s="8">
        <v>230.72332614329301</v>
      </c>
      <c r="Y169" s="8">
        <v>230.72332614329301</v>
      </c>
      <c r="Z169" t="str">
        <f t="shared" si="2"/>
        <v/>
      </c>
    </row>
    <row r="170" spans="1:26" x14ac:dyDescent="0.25">
      <c r="A170" s="5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5">
        <f>MAX(testdata[[#This Row],[H-L]:[|L-pC|]])</f>
        <v>0.80000000000001137</v>
      </c>
      <c r="K170" s="12">
        <f>(K169*13+testdata[[#This Row],[TR]])/14</f>
        <v>1.5139704794568269</v>
      </c>
      <c r="L170" s="12">
        <f>(testdata[[#This Row],[high]]+testdata[[#This Row],[low]])/2</f>
        <v>236.465</v>
      </c>
      <c r="M170" s="15">
        <f>testdata[[#This Row],[MidPrice]]+Multiplier*testdata[[#This Row],[ATR]]</f>
        <v>241.00691143837048</v>
      </c>
      <c r="N170" s="15">
        <f>testdata[[#This Row],[MidPrice]]-Multiplier*testdata[[#This Row],[ATR]]</f>
        <v>231.92308856162953</v>
      </c>
      <c r="O170" s="15">
        <f>IF(OR(testdata[[#This Row],[UpperE]]&lt;O169,F169&gt;O169),testdata[[#This Row],[UpperE]],O169)</f>
        <v>241.00691143837048</v>
      </c>
      <c r="P170" s="15">
        <f>IF(OR(testdata[[#This Row],[LowerE]]&gt;P169,F169&lt;P169),testdata[[#This Row],[LowerE]],P169)</f>
        <v>231.92308856162953</v>
      </c>
      <c r="Q170" s="8">
        <f>IF(T169=O169,testdata[[#This Row],[Upper]],testdata[[#This Row],[Lower]])</f>
        <v>231.92308856162953</v>
      </c>
      <c r="R170" s="8" t="e">
        <f>IF(testdata[[#This Row],[SuperTrend]]=testdata[[#This Row],[Upper]],testdata[[#This Row],[Upper]],NA())</f>
        <v>#N/A</v>
      </c>
      <c r="S170" s="8">
        <f>IF(testdata[[#This Row],[SuperTrend]]=testdata[[#This Row],[Lower]],testdata[[#This Row],[Lower]],NA())</f>
        <v>231.92308856162953</v>
      </c>
      <c r="T170" s="8">
        <f>IF(testdata[[#This Row],[close]]&lt;=testdata[[#This Row],[STpot]],testdata[[#This Row],[Upper]],testdata[[#This Row],[Lower]])</f>
        <v>231.92308856162953</v>
      </c>
      <c r="V170" s="2">
        <v>42979</v>
      </c>
      <c r="W170" s="8"/>
      <c r="X170" s="8">
        <v>231.92308856162899</v>
      </c>
      <c r="Y170" s="8">
        <v>231.92308856162899</v>
      </c>
      <c r="Z170" t="str">
        <f t="shared" si="2"/>
        <v/>
      </c>
    </row>
    <row r="171" spans="1:26" x14ac:dyDescent="0.25">
      <c r="A171" s="5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5">
        <f>MAX(testdata[[#This Row],[H-L]:[|L-pC|]])</f>
        <v>2.75</v>
      </c>
      <c r="K171" s="12">
        <f>(K170*13+testdata[[#This Row],[TR]])/14</f>
        <v>1.6022583023527679</v>
      </c>
      <c r="L171" s="12">
        <f>(testdata[[#This Row],[high]]+testdata[[#This Row],[low]])/2</f>
        <v>234.785</v>
      </c>
      <c r="M171" s="15">
        <f>testdata[[#This Row],[MidPrice]]+Multiplier*testdata[[#This Row],[ATR]]</f>
        <v>239.59177490705829</v>
      </c>
      <c r="N171" s="15">
        <f>testdata[[#This Row],[MidPrice]]-Multiplier*testdata[[#This Row],[ATR]]</f>
        <v>229.9782250929417</v>
      </c>
      <c r="O171" s="15">
        <f>IF(OR(testdata[[#This Row],[UpperE]]&lt;O170,F170&gt;O170),testdata[[#This Row],[UpperE]],O170)</f>
        <v>239.59177490705829</v>
      </c>
      <c r="P171" s="15">
        <f>IF(OR(testdata[[#This Row],[LowerE]]&gt;P170,F170&lt;P170),testdata[[#This Row],[LowerE]],P170)</f>
        <v>231.92308856162953</v>
      </c>
      <c r="Q171" s="8">
        <f>IF(T170=O170,testdata[[#This Row],[Upper]],testdata[[#This Row],[Lower]])</f>
        <v>231.92308856162953</v>
      </c>
      <c r="R171" s="8" t="e">
        <f>IF(testdata[[#This Row],[SuperTrend]]=testdata[[#This Row],[Upper]],testdata[[#This Row],[Upper]],NA())</f>
        <v>#N/A</v>
      </c>
      <c r="S171" s="8">
        <f>IF(testdata[[#This Row],[SuperTrend]]=testdata[[#This Row],[Lower]],testdata[[#This Row],[Lower]],NA())</f>
        <v>231.92308856162953</v>
      </c>
      <c r="T171" s="8">
        <f>IF(testdata[[#This Row],[close]]&lt;=testdata[[#This Row],[STpot]],testdata[[#This Row],[Upper]],testdata[[#This Row],[Lower]])</f>
        <v>231.92308856162953</v>
      </c>
      <c r="V171" s="2">
        <v>42983</v>
      </c>
      <c r="W171" s="8"/>
      <c r="X171" s="8">
        <v>231.92308856162899</v>
      </c>
      <c r="Y171" s="8">
        <v>231.92308856162899</v>
      </c>
      <c r="Z171" t="str">
        <f t="shared" si="2"/>
        <v/>
      </c>
    </row>
    <row r="172" spans="1:26" x14ac:dyDescent="0.25">
      <c r="A172" s="5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5">
        <f>MAX(testdata[[#This Row],[H-L]:[|L-pC|]])</f>
        <v>1.1599999999999966</v>
      </c>
      <c r="K172" s="12">
        <f>(K171*13+testdata[[#This Row],[TR]])/14</f>
        <v>1.5706684236132842</v>
      </c>
      <c r="L172" s="12">
        <f>(testdata[[#This Row],[high]]+testdata[[#This Row],[low]])/2</f>
        <v>235.28</v>
      </c>
      <c r="M172" s="15">
        <f>testdata[[#This Row],[MidPrice]]+Multiplier*testdata[[#This Row],[ATR]]</f>
        <v>239.99200527083985</v>
      </c>
      <c r="N172" s="15">
        <f>testdata[[#This Row],[MidPrice]]-Multiplier*testdata[[#This Row],[ATR]]</f>
        <v>230.56799472916015</v>
      </c>
      <c r="O172" s="15">
        <f>IF(OR(testdata[[#This Row],[UpperE]]&lt;O171,F171&gt;O171),testdata[[#This Row],[UpperE]],O171)</f>
        <v>239.59177490705829</v>
      </c>
      <c r="P172" s="15">
        <f>IF(OR(testdata[[#This Row],[LowerE]]&gt;P171,F171&lt;P171),testdata[[#This Row],[LowerE]],P171)</f>
        <v>231.92308856162953</v>
      </c>
      <c r="Q172" s="8">
        <f>IF(T171=O171,testdata[[#This Row],[Upper]],testdata[[#This Row],[Lower]])</f>
        <v>231.92308856162953</v>
      </c>
      <c r="R172" s="8" t="e">
        <f>IF(testdata[[#This Row],[SuperTrend]]=testdata[[#This Row],[Upper]],testdata[[#This Row],[Upper]],NA())</f>
        <v>#N/A</v>
      </c>
      <c r="S172" s="8">
        <f>IF(testdata[[#This Row],[SuperTrend]]=testdata[[#This Row],[Lower]],testdata[[#This Row],[Lower]],NA())</f>
        <v>231.92308856162953</v>
      </c>
      <c r="T172" s="8">
        <f>IF(testdata[[#This Row],[close]]&lt;=testdata[[#This Row],[STpot]],testdata[[#This Row],[Upper]],testdata[[#This Row],[Lower]])</f>
        <v>231.92308856162953</v>
      </c>
      <c r="V172" s="2">
        <v>42984</v>
      </c>
      <c r="W172" s="8"/>
      <c r="X172" s="8">
        <v>231.92308856162899</v>
      </c>
      <c r="Y172" s="8">
        <v>231.92308856162899</v>
      </c>
      <c r="Z172" t="str">
        <f t="shared" si="2"/>
        <v/>
      </c>
    </row>
    <row r="173" spans="1:26" x14ac:dyDescent="0.25">
      <c r="A173" s="5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5">
        <f>MAX(testdata[[#This Row],[H-L]:[|L-pC|]])</f>
        <v>0.83000000000001251</v>
      </c>
      <c r="K173" s="12">
        <f>(K172*13+testdata[[#This Row],[TR]])/14</f>
        <v>1.5177635362123361</v>
      </c>
      <c r="L173" s="12">
        <f>(testdata[[#This Row],[high]]+testdata[[#This Row],[low]])/2</f>
        <v>235.35500000000002</v>
      </c>
      <c r="M173" s="15">
        <f>testdata[[#This Row],[MidPrice]]+Multiplier*testdata[[#This Row],[ATR]]</f>
        <v>239.90829060863703</v>
      </c>
      <c r="N173" s="15">
        <f>testdata[[#This Row],[MidPrice]]-Multiplier*testdata[[#This Row],[ATR]]</f>
        <v>230.801709391363</v>
      </c>
      <c r="O173" s="15">
        <f>IF(OR(testdata[[#This Row],[UpperE]]&lt;O172,F172&gt;O172),testdata[[#This Row],[UpperE]],O172)</f>
        <v>239.59177490705829</v>
      </c>
      <c r="P173" s="15">
        <f>IF(OR(testdata[[#This Row],[LowerE]]&gt;P172,F172&lt;P172),testdata[[#This Row],[LowerE]],P172)</f>
        <v>231.92308856162953</v>
      </c>
      <c r="Q173" s="8">
        <f>IF(T172=O172,testdata[[#This Row],[Upper]],testdata[[#This Row],[Lower]])</f>
        <v>231.92308856162953</v>
      </c>
      <c r="R173" s="8" t="e">
        <f>IF(testdata[[#This Row],[SuperTrend]]=testdata[[#This Row],[Upper]],testdata[[#This Row],[Upper]],NA())</f>
        <v>#N/A</v>
      </c>
      <c r="S173" s="8">
        <f>IF(testdata[[#This Row],[SuperTrend]]=testdata[[#This Row],[Lower]],testdata[[#This Row],[Lower]],NA())</f>
        <v>231.92308856162953</v>
      </c>
      <c r="T173" s="8">
        <f>IF(testdata[[#This Row],[close]]&lt;=testdata[[#This Row],[STpot]],testdata[[#This Row],[Upper]],testdata[[#This Row],[Lower]])</f>
        <v>231.92308856162953</v>
      </c>
      <c r="V173" s="2">
        <v>42985</v>
      </c>
      <c r="W173" s="8"/>
      <c r="X173" s="8">
        <v>231.92308856162899</v>
      </c>
      <c r="Y173" s="8">
        <v>231.92308856162899</v>
      </c>
      <c r="Z173" t="str">
        <f t="shared" si="2"/>
        <v/>
      </c>
    </row>
    <row r="174" spans="1:26" x14ac:dyDescent="0.25">
      <c r="A174" s="5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5">
        <f>MAX(testdata[[#This Row],[H-L]:[|L-pC|]])</f>
        <v>0.77000000000001023</v>
      </c>
      <c r="K174" s="12">
        <f>(K173*13+testdata[[#This Row],[TR]])/14</f>
        <v>1.4643518550543126</v>
      </c>
      <c r="L174" s="12">
        <f>(testdata[[#This Row],[high]]+testdata[[#This Row],[low]])/2</f>
        <v>235.23500000000001</v>
      </c>
      <c r="M174" s="15">
        <f>testdata[[#This Row],[MidPrice]]+Multiplier*testdata[[#This Row],[ATR]]</f>
        <v>239.62805556516295</v>
      </c>
      <c r="N174" s="15">
        <f>testdata[[#This Row],[MidPrice]]-Multiplier*testdata[[#This Row],[ATR]]</f>
        <v>230.84194443483707</v>
      </c>
      <c r="O174" s="15">
        <f>IF(OR(testdata[[#This Row],[UpperE]]&lt;O173,F173&gt;O173),testdata[[#This Row],[UpperE]],O173)</f>
        <v>239.59177490705829</v>
      </c>
      <c r="P174" s="15">
        <f>IF(OR(testdata[[#This Row],[LowerE]]&gt;P173,F173&lt;P173),testdata[[#This Row],[LowerE]],P173)</f>
        <v>231.92308856162953</v>
      </c>
      <c r="Q174" s="8">
        <f>IF(T173=O173,testdata[[#This Row],[Upper]],testdata[[#This Row],[Lower]])</f>
        <v>231.92308856162953</v>
      </c>
      <c r="R174" s="8" t="e">
        <f>IF(testdata[[#This Row],[SuperTrend]]=testdata[[#This Row],[Upper]],testdata[[#This Row],[Upper]],NA())</f>
        <v>#N/A</v>
      </c>
      <c r="S174" s="8">
        <f>IF(testdata[[#This Row],[SuperTrend]]=testdata[[#This Row],[Lower]],testdata[[#This Row],[Lower]],NA())</f>
        <v>231.92308856162953</v>
      </c>
      <c r="T174" s="8">
        <f>IF(testdata[[#This Row],[close]]&lt;=testdata[[#This Row],[STpot]],testdata[[#This Row],[Upper]],testdata[[#This Row],[Lower]])</f>
        <v>231.92308856162953</v>
      </c>
      <c r="V174" s="2">
        <v>42986</v>
      </c>
      <c r="W174" s="8"/>
      <c r="X174" s="8">
        <v>231.92308856162899</v>
      </c>
      <c r="Y174" s="8">
        <v>231.92308856162899</v>
      </c>
      <c r="Z174" t="str">
        <f t="shared" si="2"/>
        <v/>
      </c>
    </row>
    <row r="175" spans="1:26" x14ac:dyDescent="0.25">
      <c r="A175" s="5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5">
        <f>MAX(testdata[[#This Row],[H-L]:[|L-pC|]])</f>
        <v>2.5999999999999943</v>
      </c>
      <c r="K175" s="12">
        <f>(K174*13+testdata[[#This Row],[TR]])/14</f>
        <v>1.5454695796932898</v>
      </c>
      <c r="L175" s="12">
        <f>(testdata[[#This Row],[high]]+testdata[[#This Row],[low]])/2</f>
        <v>237.10000000000002</v>
      </c>
      <c r="M175" s="15">
        <f>testdata[[#This Row],[MidPrice]]+Multiplier*testdata[[#This Row],[ATR]]</f>
        <v>241.73640873907991</v>
      </c>
      <c r="N175" s="15">
        <f>testdata[[#This Row],[MidPrice]]-Multiplier*testdata[[#This Row],[ATR]]</f>
        <v>232.46359126092014</v>
      </c>
      <c r="O175" s="15">
        <f>IF(OR(testdata[[#This Row],[UpperE]]&lt;O174,F174&gt;O174),testdata[[#This Row],[UpperE]],O174)</f>
        <v>239.59177490705829</v>
      </c>
      <c r="P175" s="15">
        <f>IF(OR(testdata[[#This Row],[LowerE]]&gt;P174,F174&lt;P174),testdata[[#This Row],[LowerE]],P174)</f>
        <v>232.46359126092014</v>
      </c>
      <c r="Q175" s="8">
        <f>IF(T174=O174,testdata[[#This Row],[Upper]],testdata[[#This Row],[Lower]])</f>
        <v>232.46359126092014</v>
      </c>
      <c r="R175" s="8" t="e">
        <f>IF(testdata[[#This Row],[SuperTrend]]=testdata[[#This Row],[Upper]],testdata[[#This Row],[Upper]],NA())</f>
        <v>#N/A</v>
      </c>
      <c r="S175" s="8">
        <f>IF(testdata[[#This Row],[SuperTrend]]=testdata[[#This Row],[Lower]],testdata[[#This Row],[Lower]],NA())</f>
        <v>232.46359126092014</v>
      </c>
      <c r="T175" s="8">
        <f>IF(testdata[[#This Row],[close]]&lt;=testdata[[#This Row],[STpot]],testdata[[#This Row],[Upper]],testdata[[#This Row],[Lower]])</f>
        <v>232.46359126092014</v>
      </c>
      <c r="V175" s="2">
        <v>42989</v>
      </c>
      <c r="W175" s="8"/>
      <c r="X175" s="8">
        <v>232.46359126092</v>
      </c>
      <c r="Y175" s="8">
        <v>232.46359126092</v>
      </c>
      <c r="Z175" t="str">
        <f t="shared" si="2"/>
        <v/>
      </c>
    </row>
    <row r="176" spans="1:26" x14ac:dyDescent="0.25">
      <c r="A176" s="5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5">
        <f>MAX(testdata[[#This Row],[H-L]:[|L-pC|]])</f>
        <v>0.84000000000000341</v>
      </c>
      <c r="K176" s="12">
        <f>(K175*13+testdata[[#This Row],[TR]])/14</f>
        <v>1.4950788954294836</v>
      </c>
      <c r="L176" s="12">
        <f>(testdata[[#This Row],[high]]+testdata[[#This Row],[low]])/2</f>
        <v>238.14</v>
      </c>
      <c r="M176" s="15">
        <f>testdata[[#This Row],[MidPrice]]+Multiplier*testdata[[#This Row],[ATR]]</f>
        <v>242.62523668628845</v>
      </c>
      <c r="N176" s="15">
        <f>testdata[[#This Row],[MidPrice]]-Multiplier*testdata[[#This Row],[ATR]]</f>
        <v>233.65476331371153</v>
      </c>
      <c r="O176" s="15">
        <f>IF(OR(testdata[[#This Row],[UpperE]]&lt;O175,F175&gt;O175),testdata[[#This Row],[UpperE]],O175)</f>
        <v>239.59177490705829</v>
      </c>
      <c r="P176" s="15">
        <f>IF(OR(testdata[[#This Row],[LowerE]]&gt;P175,F175&lt;P175),testdata[[#This Row],[LowerE]],P175)</f>
        <v>233.65476331371153</v>
      </c>
      <c r="Q176" s="8">
        <f>IF(T175=O175,testdata[[#This Row],[Upper]],testdata[[#This Row],[Lower]])</f>
        <v>233.65476331371153</v>
      </c>
      <c r="R176" s="8" t="e">
        <f>IF(testdata[[#This Row],[SuperTrend]]=testdata[[#This Row],[Upper]],testdata[[#This Row],[Upper]],NA())</f>
        <v>#N/A</v>
      </c>
      <c r="S176" s="8">
        <f>IF(testdata[[#This Row],[SuperTrend]]=testdata[[#This Row],[Lower]],testdata[[#This Row],[Lower]],NA())</f>
        <v>233.65476331371153</v>
      </c>
      <c r="T176" s="8">
        <f>IF(testdata[[#This Row],[close]]&lt;=testdata[[#This Row],[STpot]],testdata[[#This Row],[Upper]],testdata[[#This Row],[Lower]])</f>
        <v>233.65476331371153</v>
      </c>
      <c r="V176" s="2">
        <v>42990</v>
      </c>
      <c r="W176" s="8"/>
      <c r="X176" s="8">
        <v>233.65476331371099</v>
      </c>
      <c r="Y176" s="8">
        <v>233.65476331371099</v>
      </c>
      <c r="Z176" t="str">
        <f t="shared" si="2"/>
        <v/>
      </c>
    </row>
    <row r="177" spans="1:26" x14ac:dyDescent="0.25">
      <c r="A177" s="5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5">
        <f>MAX(testdata[[#This Row],[H-L]:[|L-pC|]])</f>
        <v>0.59000000000000341</v>
      </c>
      <c r="K177" s="12">
        <f>(K176*13+testdata[[#This Row],[TR]])/14</f>
        <v>1.4304304028988064</v>
      </c>
      <c r="L177" s="12">
        <f>(testdata[[#This Row],[high]]+testdata[[#This Row],[low]])/2</f>
        <v>238.27499999999998</v>
      </c>
      <c r="M177" s="15">
        <f>testdata[[#This Row],[MidPrice]]+Multiplier*testdata[[#This Row],[ATR]]</f>
        <v>242.56629120869638</v>
      </c>
      <c r="N177" s="15">
        <f>testdata[[#This Row],[MidPrice]]-Multiplier*testdata[[#This Row],[ATR]]</f>
        <v>233.98370879130357</v>
      </c>
      <c r="O177" s="15">
        <f>IF(OR(testdata[[#This Row],[UpperE]]&lt;O176,F176&gt;O176),testdata[[#This Row],[UpperE]],O176)</f>
        <v>239.59177490705829</v>
      </c>
      <c r="P177" s="15">
        <f>IF(OR(testdata[[#This Row],[LowerE]]&gt;P176,F176&lt;P176),testdata[[#This Row],[LowerE]],P176)</f>
        <v>233.98370879130357</v>
      </c>
      <c r="Q177" s="8">
        <f>IF(T176=O176,testdata[[#This Row],[Upper]],testdata[[#This Row],[Lower]])</f>
        <v>233.98370879130357</v>
      </c>
      <c r="R177" s="8" t="e">
        <f>IF(testdata[[#This Row],[SuperTrend]]=testdata[[#This Row],[Upper]],testdata[[#This Row],[Upper]],NA())</f>
        <v>#N/A</v>
      </c>
      <c r="S177" s="8">
        <f>IF(testdata[[#This Row],[SuperTrend]]=testdata[[#This Row],[Lower]],testdata[[#This Row],[Lower]],NA())</f>
        <v>233.98370879130357</v>
      </c>
      <c r="T177" s="8">
        <f>IF(testdata[[#This Row],[close]]&lt;=testdata[[#This Row],[STpot]],testdata[[#This Row],[Upper]],testdata[[#This Row],[Lower]])</f>
        <v>233.98370879130357</v>
      </c>
      <c r="V177" s="2">
        <v>42991</v>
      </c>
      <c r="W177" s="8"/>
      <c r="X177" s="8">
        <v>233.983708791303</v>
      </c>
      <c r="Y177" s="8">
        <v>233.983708791303</v>
      </c>
      <c r="Z177" t="str">
        <f t="shared" si="2"/>
        <v/>
      </c>
    </row>
    <row r="178" spans="1:26" x14ac:dyDescent="0.25">
      <c r="A178" s="5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5">
        <f>MAX(testdata[[#This Row],[H-L]:[|L-pC|]])</f>
        <v>0.68999999999999773</v>
      </c>
      <c r="K178" s="12">
        <f>(K177*13+testdata[[#This Row],[TR]])/14</f>
        <v>1.3775425169774631</v>
      </c>
      <c r="L178" s="12">
        <f>(testdata[[#This Row],[high]]+testdata[[#This Row],[low]])/2</f>
        <v>238.33500000000001</v>
      </c>
      <c r="M178" s="15">
        <f>testdata[[#This Row],[MidPrice]]+Multiplier*testdata[[#This Row],[ATR]]</f>
        <v>242.46762755093241</v>
      </c>
      <c r="N178" s="15">
        <f>testdata[[#This Row],[MidPrice]]-Multiplier*testdata[[#This Row],[ATR]]</f>
        <v>234.20237244906761</v>
      </c>
      <c r="O178" s="15">
        <f>IF(OR(testdata[[#This Row],[UpperE]]&lt;O177,F177&gt;O177),testdata[[#This Row],[UpperE]],O177)</f>
        <v>239.59177490705829</v>
      </c>
      <c r="P178" s="15">
        <f>IF(OR(testdata[[#This Row],[LowerE]]&gt;P177,F177&lt;P177),testdata[[#This Row],[LowerE]],P177)</f>
        <v>234.20237244906761</v>
      </c>
      <c r="Q178" s="8">
        <f>IF(T177=O177,testdata[[#This Row],[Upper]],testdata[[#This Row],[Lower]])</f>
        <v>234.20237244906761</v>
      </c>
      <c r="R178" s="8" t="e">
        <f>IF(testdata[[#This Row],[SuperTrend]]=testdata[[#This Row],[Upper]],testdata[[#This Row],[Upper]],NA())</f>
        <v>#N/A</v>
      </c>
      <c r="S178" s="8">
        <f>IF(testdata[[#This Row],[SuperTrend]]=testdata[[#This Row],[Lower]],testdata[[#This Row],[Lower]],NA())</f>
        <v>234.20237244906761</v>
      </c>
      <c r="T178" s="8">
        <f>IF(testdata[[#This Row],[close]]&lt;=testdata[[#This Row],[STpot]],testdata[[#This Row],[Upper]],testdata[[#This Row],[Lower]])</f>
        <v>234.20237244906761</v>
      </c>
      <c r="V178" s="2">
        <v>42992</v>
      </c>
      <c r="W178" s="8"/>
      <c r="X178" s="8">
        <v>234.20237244906701</v>
      </c>
      <c r="Y178" s="8">
        <v>234.20237244906701</v>
      </c>
      <c r="Z178" t="str">
        <f t="shared" si="2"/>
        <v/>
      </c>
    </row>
    <row r="179" spans="1:26" x14ac:dyDescent="0.25">
      <c r="A179" s="5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5">
        <f>MAX(testdata[[#This Row],[H-L]:[|L-pC|]])</f>
        <v>0.68999999999999773</v>
      </c>
      <c r="K179" s="12">
        <f>(K178*13+testdata[[#This Row],[TR]])/14</f>
        <v>1.3284323371933584</v>
      </c>
      <c r="L179" s="12">
        <f>(testdata[[#This Row],[high]]+testdata[[#This Row],[low]])/2</f>
        <v>238.535</v>
      </c>
      <c r="M179" s="15">
        <f>testdata[[#This Row],[MidPrice]]+Multiplier*testdata[[#This Row],[ATR]]</f>
        <v>242.52029701158008</v>
      </c>
      <c r="N179" s="15">
        <f>testdata[[#This Row],[MidPrice]]-Multiplier*testdata[[#This Row],[ATR]]</f>
        <v>234.54970298841991</v>
      </c>
      <c r="O179" s="15">
        <f>IF(OR(testdata[[#This Row],[UpperE]]&lt;O178,F178&gt;O178),testdata[[#This Row],[UpperE]],O178)</f>
        <v>239.59177490705829</v>
      </c>
      <c r="P179" s="15">
        <f>IF(OR(testdata[[#This Row],[LowerE]]&gt;P178,F178&lt;P178),testdata[[#This Row],[LowerE]],P178)</f>
        <v>234.54970298841991</v>
      </c>
      <c r="Q179" s="8">
        <f>IF(T178=O178,testdata[[#This Row],[Upper]],testdata[[#This Row],[Lower]])</f>
        <v>234.54970298841991</v>
      </c>
      <c r="R179" s="8" t="e">
        <f>IF(testdata[[#This Row],[SuperTrend]]=testdata[[#This Row],[Upper]],testdata[[#This Row],[Upper]],NA())</f>
        <v>#N/A</v>
      </c>
      <c r="S179" s="8">
        <f>IF(testdata[[#This Row],[SuperTrend]]=testdata[[#This Row],[Lower]],testdata[[#This Row],[Lower]],NA())</f>
        <v>234.54970298841991</v>
      </c>
      <c r="T179" s="8">
        <f>IF(testdata[[#This Row],[close]]&lt;=testdata[[#This Row],[STpot]],testdata[[#This Row],[Upper]],testdata[[#This Row],[Lower]])</f>
        <v>234.54970298841991</v>
      </c>
      <c r="V179" s="2">
        <v>42993</v>
      </c>
      <c r="W179" s="8"/>
      <c r="X179" s="8">
        <v>234.549702988419</v>
      </c>
      <c r="Y179" s="8">
        <v>234.549702988419</v>
      </c>
      <c r="Z179" t="str">
        <f t="shared" si="2"/>
        <v/>
      </c>
    </row>
    <row r="180" spans="1:26" x14ac:dyDescent="0.25">
      <c r="A180" s="5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5">
        <f>MAX(testdata[[#This Row],[H-L]:[|L-pC|]])</f>
        <v>0.88999999999998636</v>
      </c>
      <c r="K180" s="12">
        <f>(K179*13+testdata[[#This Row],[TR]])/14</f>
        <v>1.297115741679546</v>
      </c>
      <c r="L180" s="12">
        <f>(testdata[[#This Row],[high]]+testdata[[#This Row],[low]])/2</f>
        <v>239.26999999999998</v>
      </c>
      <c r="M180" s="15">
        <f>testdata[[#This Row],[MidPrice]]+Multiplier*testdata[[#This Row],[ATR]]</f>
        <v>243.16134722503861</v>
      </c>
      <c r="N180" s="15">
        <f>testdata[[#This Row],[MidPrice]]-Multiplier*testdata[[#This Row],[ATR]]</f>
        <v>235.37865277496135</v>
      </c>
      <c r="O180" s="15">
        <f>IF(OR(testdata[[#This Row],[UpperE]]&lt;O179,F179&gt;O179),testdata[[#This Row],[UpperE]],O179)</f>
        <v>239.59177490705829</v>
      </c>
      <c r="P180" s="15">
        <f>IF(OR(testdata[[#This Row],[LowerE]]&gt;P179,F179&lt;P179),testdata[[#This Row],[LowerE]],P179)</f>
        <v>235.37865277496135</v>
      </c>
      <c r="Q180" s="8">
        <f>IF(T179=O179,testdata[[#This Row],[Upper]],testdata[[#This Row],[Lower]])</f>
        <v>235.37865277496135</v>
      </c>
      <c r="R180" s="8" t="e">
        <f>IF(testdata[[#This Row],[SuperTrend]]=testdata[[#This Row],[Upper]],testdata[[#This Row],[Upper]],NA())</f>
        <v>#N/A</v>
      </c>
      <c r="S180" s="8">
        <f>IF(testdata[[#This Row],[SuperTrend]]=testdata[[#This Row],[Lower]],testdata[[#This Row],[Lower]],NA())</f>
        <v>235.37865277496135</v>
      </c>
      <c r="T180" s="8">
        <f>IF(testdata[[#This Row],[close]]&lt;=testdata[[#This Row],[STpot]],testdata[[#This Row],[Upper]],testdata[[#This Row],[Lower]])</f>
        <v>235.37865277496135</v>
      </c>
      <c r="V180" s="2">
        <v>42996</v>
      </c>
      <c r="W180" s="8"/>
      <c r="X180" s="8">
        <v>235.37865277496101</v>
      </c>
      <c r="Y180" s="8">
        <v>235.37865277496101</v>
      </c>
      <c r="Z180" t="str">
        <f t="shared" si="2"/>
        <v/>
      </c>
    </row>
    <row r="181" spans="1:26" x14ac:dyDescent="0.25">
      <c r="A181" s="5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5">
        <f>MAX(testdata[[#This Row],[H-L]:[|L-pC|]])</f>
        <v>0.45000000000001705</v>
      </c>
      <c r="K181" s="12">
        <f>(K180*13+testdata[[#This Row],[TR]])/14</f>
        <v>1.2366074744167226</v>
      </c>
      <c r="L181" s="12">
        <f>(testdata[[#This Row],[high]]+testdata[[#This Row],[low]])/2</f>
        <v>239.39499999999998</v>
      </c>
      <c r="M181" s="15">
        <f>testdata[[#This Row],[MidPrice]]+Multiplier*testdata[[#This Row],[ATR]]</f>
        <v>243.10482242325014</v>
      </c>
      <c r="N181" s="15">
        <f>testdata[[#This Row],[MidPrice]]-Multiplier*testdata[[#This Row],[ATR]]</f>
        <v>235.68517757674982</v>
      </c>
      <c r="O181" s="15">
        <f>IF(OR(testdata[[#This Row],[UpperE]]&lt;O180,F180&gt;O180),testdata[[#This Row],[UpperE]],O180)</f>
        <v>239.59177490705829</v>
      </c>
      <c r="P181" s="15">
        <f>IF(OR(testdata[[#This Row],[LowerE]]&gt;P180,F180&lt;P180),testdata[[#This Row],[LowerE]],P180)</f>
        <v>235.68517757674982</v>
      </c>
      <c r="Q181" s="8">
        <f>IF(T180=O180,testdata[[#This Row],[Upper]],testdata[[#This Row],[Lower]])</f>
        <v>235.68517757674982</v>
      </c>
      <c r="R181" s="8" t="e">
        <f>IF(testdata[[#This Row],[SuperTrend]]=testdata[[#This Row],[Upper]],testdata[[#This Row],[Upper]],NA())</f>
        <v>#N/A</v>
      </c>
      <c r="S181" s="8">
        <f>IF(testdata[[#This Row],[SuperTrend]]=testdata[[#This Row],[Lower]],testdata[[#This Row],[Lower]],NA())</f>
        <v>235.68517757674982</v>
      </c>
      <c r="T181" s="8">
        <f>IF(testdata[[#This Row],[close]]&lt;=testdata[[#This Row],[STpot]],testdata[[#This Row],[Upper]],testdata[[#This Row],[Lower]])</f>
        <v>235.68517757674982</v>
      </c>
      <c r="V181" s="2">
        <v>42997</v>
      </c>
      <c r="W181" s="8"/>
      <c r="X181" s="8">
        <v>235.685177576749</v>
      </c>
      <c r="Y181" s="8">
        <v>235.685177576749</v>
      </c>
      <c r="Z181" t="str">
        <f t="shared" si="2"/>
        <v/>
      </c>
    </row>
    <row r="182" spans="1:26" x14ac:dyDescent="0.25">
      <c r="A182" s="5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5">
        <f>MAX(testdata[[#This Row],[H-L]:[|L-pC|]])</f>
        <v>1.2199999999999989</v>
      </c>
      <c r="K182" s="12">
        <f>(K181*13+testdata[[#This Row],[TR]])/14</f>
        <v>1.2354212262440996</v>
      </c>
      <c r="L182" s="12">
        <f>(testdata[[#This Row],[high]]+testdata[[#This Row],[low]])/2</f>
        <v>239.13</v>
      </c>
      <c r="M182" s="15">
        <f>testdata[[#This Row],[MidPrice]]+Multiplier*testdata[[#This Row],[ATR]]</f>
        <v>242.83626367873228</v>
      </c>
      <c r="N182" s="15">
        <f>testdata[[#This Row],[MidPrice]]-Multiplier*testdata[[#This Row],[ATR]]</f>
        <v>235.42373632126771</v>
      </c>
      <c r="O182" s="15">
        <f>IF(OR(testdata[[#This Row],[UpperE]]&lt;O181,F181&gt;O181),testdata[[#This Row],[UpperE]],O181)</f>
        <v>239.59177490705829</v>
      </c>
      <c r="P182" s="15">
        <f>IF(OR(testdata[[#This Row],[LowerE]]&gt;P181,F181&lt;P181),testdata[[#This Row],[LowerE]],P181)</f>
        <v>235.68517757674982</v>
      </c>
      <c r="Q182" s="8">
        <f>IF(T181=O181,testdata[[#This Row],[Upper]],testdata[[#This Row],[Lower]])</f>
        <v>235.68517757674982</v>
      </c>
      <c r="R182" s="8" t="e">
        <f>IF(testdata[[#This Row],[SuperTrend]]=testdata[[#This Row],[Upper]],testdata[[#This Row],[Upper]],NA())</f>
        <v>#N/A</v>
      </c>
      <c r="S182" s="8">
        <f>IF(testdata[[#This Row],[SuperTrend]]=testdata[[#This Row],[Lower]],testdata[[#This Row],[Lower]],NA())</f>
        <v>235.68517757674982</v>
      </c>
      <c r="T182" s="8">
        <f>IF(testdata[[#This Row],[close]]&lt;=testdata[[#This Row],[STpot]],testdata[[#This Row],[Upper]],testdata[[#This Row],[Lower]])</f>
        <v>235.68517757674982</v>
      </c>
      <c r="V182" s="2">
        <v>42998</v>
      </c>
      <c r="W182" s="8"/>
      <c r="X182" s="8">
        <v>235.685177576749</v>
      </c>
      <c r="Y182" s="8">
        <v>235.685177576749</v>
      </c>
      <c r="Z182" t="str">
        <f t="shared" si="2"/>
        <v/>
      </c>
    </row>
    <row r="183" spans="1:26" x14ac:dyDescent="0.25">
      <c r="A183" s="5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5">
        <f>MAX(testdata[[#This Row],[H-L]:[|L-pC|]])</f>
        <v>0.83000000000001251</v>
      </c>
      <c r="K183" s="12">
        <f>(K182*13+testdata[[#This Row],[TR]])/14</f>
        <v>1.2064625672266647</v>
      </c>
      <c r="L183" s="12">
        <f>(testdata[[#This Row],[high]]+testdata[[#This Row],[low]])/2</f>
        <v>239.16</v>
      </c>
      <c r="M183" s="15">
        <f>testdata[[#This Row],[MidPrice]]+Multiplier*testdata[[#This Row],[ATR]]</f>
        <v>242.77938770167998</v>
      </c>
      <c r="N183" s="15">
        <f>testdata[[#This Row],[MidPrice]]-Multiplier*testdata[[#This Row],[ATR]]</f>
        <v>235.54061229832001</v>
      </c>
      <c r="O183" s="15">
        <f>IF(OR(testdata[[#This Row],[UpperE]]&lt;O182,F182&gt;O182),testdata[[#This Row],[UpperE]],O182)</f>
        <v>242.77938770167998</v>
      </c>
      <c r="P183" s="15">
        <f>IF(OR(testdata[[#This Row],[LowerE]]&gt;P182,F182&lt;P182),testdata[[#This Row],[LowerE]],P182)</f>
        <v>235.68517757674982</v>
      </c>
      <c r="Q183" s="8">
        <f>IF(T182=O182,testdata[[#This Row],[Upper]],testdata[[#This Row],[Lower]])</f>
        <v>235.68517757674982</v>
      </c>
      <c r="R183" s="8" t="e">
        <f>IF(testdata[[#This Row],[SuperTrend]]=testdata[[#This Row],[Upper]],testdata[[#This Row],[Upper]],NA())</f>
        <v>#N/A</v>
      </c>
      <c r="S183" s="8">
        <f>IF(testdata[[#This Row],[SuperTrend]]=testdata[[#This Row],[Lower]],testdata[[#This Row],[Lower]],NA())</f>
        <v>235.68517757674982</v>
      </c>
      <c r="T183" s="8">
        <f>IF(testdata[[#This Row],[close]]&lt;=testdata[[#This Row],[STpot]],testdata[[#This Row],[Upper]],testdata[[#This Row],[Lower]])</f>
        <v>235.68517757674982</v>
      </c>
      <c r="V183" s="2">
        <v>42999</v>
      </c>
      <c r="W183" s="8"/>
      <c r="X183" s="8">
        <v>235.685177576749</v>
      </c>
      <c r="Y183" s="8">
        <v>235.685177576749</v>
      </c>
      <c r="Z183" t="str">
        <f t="shared" si="2"/>
        <v/>
      </c>
    </row>
    <row r="184" spans="1:26" x14ac:dyDescent="0.25">
      <c r="A184" s="5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5">
        <f>MAX(testdata[[#This Row],[H-L]:[|L-pC|]])</f>
        <v>0.57999999999998408</v>
      </c>
      <c r="K184" s="12">
        <f>(K183*13+testdata[[#This Row],[TR]])/14</f>
        <v>1.1617152409961875</v>
      </c>
      <c r="L184" s="12">
        <f>(testdata[[#This Row],[high]]+testdata[[#This Row],[low]])/2</f>
        <v>238.91</v>
      </c>
      <c r="M184" s="15">
        <f>testdata[[#This Row],[MidPrice]]+Multiplier*testdata[[#This Row],[ATR]]</f>
        <v>242.39514572298856</v>
      </c>
      <c r="N184" s="15">
        <f>testdata[[#This Row],[MidPrice]]-Multiplier*testdata[[#This Row],[ATR]]</f>
        <v>235.42485427701143</v>
      </c>
      <c r="O184" s="15">
        <f>IF(OR(testdata[[#This Row],[UpperE]]&lt;O183,F183&gt;O183),testdata[[#This Row],[UpperE]],O183)</f>
        <v>242.39514572298856</v>
      </c>
      <c r="P184" s="15">
        <f>IF(OR(testdata[[#This Row],[LowerE]]&gt;P183,F183&lt;P183),testdata[[#This Row],[LowerE]],P183)</f>
        <v>235.68517757674982</v>
      </c>
      <c r="Q184" s="8">
        <f>IF(T183=O183,testdata[[#This Row],[Upper]],testdata[[#This Row],[Lower]])</f>
        <v>235.68517757674982</v>
      </c>
      <c r="R184" s="8" t="e">
        <f>IF(testdata[[#This Row],[SuperTrend]]=testdata[[#This Row],[Upper]],testdata[[#This Row],[Upper]],NA())</f>
        <v>#N/A</v>
      </c>
      <c r="S184" s="8">
        <f>IF(testdata[[#This Row],[SuperTrend]]=testdata[[#This Row],[Lower]],testdata[[#This Row],[Lower]],NA())</f>
        <v>235.68517757674982</v>
      </c>
      <c r="T184" s="8">
        <f>IF(testdata[[#This Row],[close]]&lt;=testdata[[#This Row],[STpot]],testdata[[#This Row],[Upper]],testdata[[#This Row],[Lower]])</f>
        <v>235.68517757674982</v>
      </c>
      <c r="V184" s="2">
        <v>43000</v>
      </c>
      <c r="W184" s="8"/>
      <c r="X184" s="8">
        <v>235.685177576749</v>
      </c>
      <c r="Y184" s="8">
        <v>235.685177576749</v>
      </c>
      <c r="Z184" t="str">
        <f t="shared" si="2"/>
        <v/>
      </c>
    </row>
    <row r="185" spans="1:26" x14ac:dyDescent="0.25">
      <c r="A185" s="5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5">
        <f>MAX(testdata[[#This Row],[H-L]:[|L-pC|]])</f>
        <v>1.4099999999999966</v>
      </c>
      <c r="K185" s="12">
        <f>(K184*13+testdata[[#This Row],[TR]])/14</f>
        <v>1.1794498666393167</v>
      </c>
      <c r="L185" s="12">
        <f>(testdata[[#This Row],[high]]+testdata[[#This Row],[low]])/2</f>
        <v>238.42500000000001</v>
      </c>
      <c r="M185" s="15">
        <f>testdata[[#This Row],[MidPrice]]+Multiplier*testdata[[#This Row],[ATR]]</f>
        <v>241.96334959991796</v>
      </c>
      <c r="N185" s="15">
        <f>testdata[[#This Row],[MidPrice]]-Multiplier*testdata[[#This Row],[ATR]]</f>
        <v>234.88665040008206</v>
      </c>
      <c r="O185" s="15">
        <f>IF(OR(testdata[[#This Row],[UpperE]]&lt;O184,F184&gt;O184),testdata[[#This Row],[UpperE]],O184)</f>
        <v>241.96334959991796</v>
      </c>
      <c r="P185" s="15">
        <f>IF(OR(testdata[[#This Row],[LowerE]]&gt;P184,F184&lt;P184),testdata[[#This Row],[LowerE]],P184)</f>
        <v>235.68517757674982</v>
      </c>
      <c r="Q185" s="8">
        <f>IF(T184=O184,testdata[[#This Row],[Upper]],testdata[[#This Row],[Lower]])</f>
        <v>235.68517757674982</v>
      </c>
      <c r="R185" s="8" t="e">
        <f>IF(testdata[[#This Row],[SuperTrend]]=testdata[[#This Row],[Upper]],testdata[[#This Row],[Upper]],NA())</f>
        <v>#N/A</v>
      </c>
      <c r="S185" s="8">
        <f>IF(testdata[[#This Row],[SuperTrend]]=testdata[[#This Row],[Lower]],testdata[[#This Row],[Lower]],NA())</f>
        <v>235.68517757674982</v>
      </c>
      <c r="T185" s="8">
        <f>IF(testdata[[#This Row],[close]]&lt;=testdata[[#This Row],[STpot]],testdata[[#This Row],[Upper]],testdata[[#This Row],[Lower]])</f>
        <v>235.68517757674982</v>
      </c>
      <c r="V185" s="2">
        <v>43003</v>
      </c>
      <c r="W185" s="8"/>
      <c r="X185" s="8">
        <v>235.685177576749</v>
      </c>
      <c r="Y185" s="8">
        <v>235.685177576749</v>
      </c>
      <c r="Z185" t="str">
        <f t="shared" si="2"/>
        <v/>
      </c>
    </row>
    <row r="186" spans="1:26" x14ac:dyDescent="0.25">
      <c r="A186" s="5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5">
        <f>MAX(testdata[[#This Row],[H-L]:[|L-pC|]])</f>
        <v>0.86000000000001364</v>
      </c>
      <c r="K186" s="12">
        <f>(K185*13+testdata[[#This Row],[TR]])/14</f>
        <v>1.1566320190222237</v>
      </c>
      <c r="L186" s="12">
        <f>(testdata[[#This Row],[high]]+testdata[[#This Row],[low]])/2</f>
        <v>238.84</v>
      </c>
      <c r="M186" s="15">
        <f>testdata[[#This Row],[MidPrice]]+Multiplier*testdata[[#This Row],[ATR]]</f>
        <v>242.30989605706668</v>
      </c>
      <c r="N186" s="15">
        <f>testdata[[#This Row],[MidPrice]]-Multiplier*testdata[[#This Row],[ATR]]</f>
        <v>235.37010394293333</v>
      </c>
      <c r="O186" s="15">
        <f>IF(OR(testdata[[#This Row],[UpperE]]&lt;O185,F185&gt;O185),testdata[[#This Row],[UpperE]],O185)</f>
        <v>241.96334959991796</v>
      </c>
      <c r="P186" s="15">
        <f>IF(OR(testdata[[#This Row],[LowerE]]&gt;P185,F185&lt;P185),testdata[[#This Row],[LowerE]],P185)</f>
        <v>235.68517757674982</v>
      </c>
      <c r="Q186" s="8">
        <f>IF(T185=O185,testdata[[#This Row],[Upper]],testdata[[#This Row],[Lower]])</f>
        <v>235.68517757674982</v>
      </c>
      <c r="R186" s="8" t="e">
        <f>IF(testdata[[#This Row],[SuperTrend]]=testdata[[#This Row],[Upper]],testdata[[#This Row],[Upper]],NA())</f>
        <v>#N/A</v>
      </c>
      <c r="S186" s="8">
        <f>IF(testdata[[#This Row],[SuperTrend]]=testdata[[#This Row],[Lower]],testdata[[#This Row],[Lower]],NA())</f>
        <v>235.68517757674982</v>
      </c>
      <c r="T186" s="8">
        <f>IF(testdata[[#This Row],[close]]&lt;=testdata[[#This Row],[STpot]],testdata[[#This Row],[Upper]],testdata[[#This Row],[Lower]])</f>
        <v>235.68517757674982</v>
      </c>
      <c r="V186" s="2">
        <v>43004</v>
      </c>
      <c r="W186" s="8"/>
      <c r="X186" s="8">
        <v>235.685177576749</v>
      </c>
      <c r="Y186" s="8">
        <v>235.685177576749</v>
      </c>
      <c r="Z186" t="str">
        <f t="shared" si="2"/>
        <v/>
      </c>
    </row>
    <row r="187" spans="1:26" x14ac:dyDescent="0.25">
      <c r="A187" s="5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5">
        <f>MAX(testdata[[#This Row],[H-L]:[|L-pC|]])</f>
        <v>1.5600000000000023</v>
      </c>
      <c r="K187" s="12">
        <f>(K186*13+testdata[[#This Row],[TR]])/14</f>
        <v>1.1854440176634935</v>
      </c>
      <c r="L187" s="12">
        <f>(testdata[[#This Row],[high]]+testdata[[#This Row],[low]])/2</f>
        <v>239.25</v>
      </c>
      <c r="M187" s="15">
        <f>testdata[[#This Row],[MidPrice]]+Multiplier*testdata[[#This Row],[ATR]]</f>
        <v>242.80633205299048</v>
      </c>
      <c r="N187" s="15">
        <f>testdata[[#This Row],[MidPrice]]-Multiplier*testdata[[#This Row],[ATR]]</f>
        <v>235.69366794700952</v>
      </c>
      <c r="O187" s="15">
        <f>IF(OR(testdata[[#This Row],[UpperE]]&lt;O186,F186&gt;O186),testdata[[#This Row],[UpperE]],O186)</f>
        <v>241.96334959991796</v>
      </c>
      <c r="P187" s="15">
        <f>IF(OR(testdata[[#This Row],[LowerE]]&gt;P186,F186&lt;P186),testdata[[#This Row],[LowerE]],P186)</f>
        <v>235.69366794700952</v>
      </c>
      <c r="Q187" s="8">
        <f>IF(T186=O186,testdata[[#This Row],[Upper]],testdata[[#This Row],[Lower]])</f>
        <v>235.69366794700952</v>
      </c>
      <c r="R187" s="8" t="e">
        <f>IF(testdata[[#This Row],[SuperTrend]]=testdata[[#This Row],[Upper]],testdata[[#This Row],[Upper]],NA())</f>
        <v>#N/A</v>
      </c>
      <c r="S187" s="8">
        <f>IF(testdata[[#This Row],[SuperTrend]]=testdata[[#This Row],[Lower]],testdata[[#This Row],[Lower]],NA())</f>
        <v>235.69366794700952</v>
      </c>
      <c r="T187" s="8">
        <f>IF(testdata[[#This Row],[close]]&lt;=testdata[[#This Row],[STpot]],testdata[[#This Row],[Upper]],testdata[[#This Row],[Lower]])</f>
        <v>235.69366794700952</v>
      </c>
      <c r="V187" s="2">
        <v>43005</v>
      </c>
      <c r="W187" s="8"/>
      <c r="X187" s="8">
        <v>235.693667947009</v>
      </c>
      <c r="Y187" s="8">
        <v>235.693667947009</v>
      </c>
      <c r="Z187" t="str">
        <f t="shared" si="2"/>
        <v/>
      </c>
    </row>
    <row r="188" spans="1:26" x14ac:dyDescent="0.25">
      <c r="A188" s="5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5">
        <f>MAX(testdata[[#This Row],[H-L]:[|L-pC|]])</f>
        <v>0.78000000000000114</v>
      </c>
      <c r="K188" s="12">
        <f>(K187*13+testdata[[#This Row],[TR]])/14</f>
        <v>1.1564837306875297</v>
      </c>
      <c r="L188" s="12">
        <f>(testdata[[#This Row],[high]]+testdata[[#This Row],[low]])/2</f>
        <v>239.58999999999997</v>
      </c>
      <c r="M188" s="15">
        <f>testdata[[#This Row],[MidPrice]]+Multiplier*testdata[[#This Row],[ATR]]</f>
        <v>243.05945119206257</v>
      </c>
      <c r="N188" s="15">
        <f>testdata[[#This Row],[MidPrice]]-Multiplier*testdata[[#This Row],[ATR]]</f>
        <v>236.12054880793738</v>
      </c>
      <c r="O188" s="15">
        <f>IF(OR(testdata[[#This Row],[UpperE]]&lt;O187,F187&gt;O187),testdata[[#This Row],[UpperE]],O187)</f>
        <v>241.96334959991796</v>
      </c>
      <c r="P188" s="15">
        <f>IF(OR(testdata[[#This Row],[LowerE]]&gt;P187,F187&lt;P187),testdata[[#This Row],[LowerE]],P187)</f>
        <v>236.12054880793738</v>
      </c>
      <c r="Q188" s="8">
        <f>IF(T187=O187,testdata[[#This Row],[Upper]],testdata[[#This Row],[Lower]])</f>
        <v>236.12054880793738</v>
      </c>
      <c r="R188" s="8" t="e">
        <f>IF(testdata[[#This Row],[SuperTrend]]=testdata[[#This Row],[Upper]],testdata[[#This Row],[Upper]],NA())</f>
        <v>#N/A</v>
      </c>
      <c r="S188" s="8">
        <f>IF(testdata[[#This Row],[SuperTrend]]=testdata[[#This Row],[Lower]],testdata[[#This Row],[Lower]],NA())</f>
        <v>236.12054880793738</v>
      </c>
      <c r="T188" s="8">
        <f>IF(testdata[[#This Row],[close]]&lt;=testdata[[#This Row],[STpot]],testdata[[#This Row],[Upper]],testdata[[#This Row],[Lower]])</f>
        <v>236.12054880793738</v>
      </c>
      <c r="V188" s="2">
        <v>43006</v>
      </c>
      <c r="W188" s="8"/>
      <c r="X188" s="8">
        <v>236.12054880793701</v>
      </c>
      <c r="Y188" s="8">
        <v>236.12054880793701</v>
      </c>
      <c r="Z188" t="str">
        <f t="shared" si="2"/>
        <v/>
      </c>
    </row>
    <row r="189" spans="1:26" x14ac:dyDescent="0.25">
      <c r="A189" s="5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5">
        <f>MAX(testdata[[#This Row],[H-L]:[|L-pC|]])</f>
        <v>1.1399999999999864</v>
      </c>
      <c r="K189" s="12">
        <f>(K188*13+testdata[[#This Row],[TR]])/14</f>
        <v>1.1553063213527053</v>
      </c>
      <c r="L189" s="12">
        <f>(testdata[[#This Row],[high]]+testdata[[#This Row],[low]])/2</f>
        <v>240.25</v>
      </c>
      <c r="M189" s="15">
        <f>testdata[[#This Row],[MidPrice]]+Multiplier*testdata[[#This Row],[ATR]]</f>
        <v>243.71591896405812</v>
      </c>
      <c r="N189" s="15">
        <f>testdata[[#This Row],[MidPrice]]-Multiplier*testdata[[#This Row],[ATR]]</f>
        <v>236.78408103594188</v>
      </c>
      <c r="O189" s="15">
        <f>IF(OR(testdata[[#This Row],[UpperE]]&lt;O188,F188&gt;O188),testdata[[#This Row],[UpperE]],O188)</f>
        <v>241.96334959991796</v>
      </c>
      <c r="P189" s="15">
        <f>IF(OR(testdata[[#This Row],[LowerE]]&gt;P188,F188&lt;P188),testdata[[#This Row],[LowerE]],P188)</f>
        <v>236.78408103594188</v>
      </c>
      <c r="Q189" s="8">
        <f>IF(T188=O188,testdata[[#This Row],[Upper]],testdata[[#This Row],[Lower]])</f>
        <v>236.78408103594188</v>
      </c>
      <c r="R189" s="8" t="e">
        <f>IF(testdata[[#This Row],[SuperTrend]]=testdata[[#This Row],[Upper]],testdata[[#This Row],[Upper]],NA())</f>
        <v>#N/A</v>
      </c>
      <c r="S189" s="8">
        <f>IF(testdata[[#This Row],[SuperTrend]]=testdata[[#This Row],[Lower]],testdata[[#This Row],[Lower]],NA())</f>
        <v>236.78408103594188</v>
      </c>
      <c r="T189" s="8">
        <f>IF(testdata[[#This Row],[close]]&lt;=testdata[[#This Row],[STpot]],testdata[[#This Row],[Upper]],testdata[[#This Row],[Lower]])</f>
        <v>236.78408103594188</v>
      </c>
      <c r="V189" s="2">
        <v>43007</v>
      </c>
      <c r="W189" s="8"/>
      <c r="X189" s="8">
        <v>236.784081035941</v>
      </c>
      <c r="Y189" s="8">
        <v>236.784081035941</v>
      </c>
      <c r="Z189" t="str">
        <f t="shared" si="2"/>
        <v/>
      </c>
    </row>
    <row r="190" spans="1:26" x14ac:dyDescent="0.25">
      <c r="A190" s="5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5">
        <f>MAX(testdata[[#This Row],[H-L]:[|L-pC|]])</f>
        <v>1.039999999999992</v>
      </c>
      <c r="K190" s="12">
        <f>(K189*13+testdata[[#This Row],[TR]])/14</f>
        <v>1.1470701555417973</v>
      </c>
      <c r="L190" s="12">
        <f>(testdata[[#This Row],[high]]+testdata[[#This Row],[low]])/2</f>
        <v>241.29000000000002</v>
      </c>
      <c r="M190" s="15">
        <f>testdata[[#This Row],[MidPrice]]+Multiplier*testdata[[#This Row],[ATR]]</f>
        <v>244.73121046662541</v>
      </c>
      <c r="N190" s="15">
        <f>testdata[[#This Row],[MidPrice]]-Multiplier*testdata[[#This Row],[ATR]]</f>
        <v>237.84878953337463</v>
      </c>
      <c r="O190" s="15">
        <f>IF(OR(testdata[[#This Row],[UpperE]]&lt;O189,F189&gt;O189),testdata[[#This Row],[UpperE]],O189)</f>
        <v>241.96334959991796</v>
      </c>
      <c r="P190" s="15">
        <f>IF(OR(testdata[[#This Row],[LowerE]]&gt;P189,F189&lt;P189),testdata[[#This Row],[LowerE]],P189)</f>
        <v>237.84878953337463</v>
      </c>
      <c r="Q190" s="8">
        <f>IF(T189=O189,testdata[[#This Row],[Upper]],testdata[[#This Row],[Lower]])</f>
        <v>237.84878953337463</v>
      </c>
      <c r="R190" s="8" t="e">
        <f>IF(testdata[[#This Row],[SuperTrend]]=testdata[[#This Row],[Upper]],testdata[[#This Row],[Upper]],NA())</f>
        <v>#N/A</v>
      </c>
      <c r="S190" s="8">
        <f>IF(testdata[[#This Row],[SuperTrend]]=testdata[[#This Row],[Lower]],testdata[[#This Row],[Lower]],NA())</f>
        <v>237.84878953337463</v>
      </c>
      <c r="T190" s="8">
        <f>IF(testdata[[#This Row],[close]]&lt;=testdata[[#This Row],[STpot]],testdata[[#This Row],[Upper]],testdata[[#This Row],[Lower]])</f>
        <v>237.84878953337463</v>
      </c>
      <c r="V190" s="2">
        <v>43010</v>
      </c>
      <c r="W190" s="8"/>
      <c r="X190" s="8">
        <v>237.848789533374</v>
      </c>
      <c r="Y190" s="8">
        <v>237.848789533374</v>
      </c>
      <c r="Z190" t="str">
        <f t="shared" si="2"/>
        <v/>
      </c>
    </row>
    <row r="191" spans="1:26" x14ac:dyDescent="0.25">
      <c r="A191" s="5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5">
        <f>MAX(testdata[[#This Row],[H-L]:[|L-pC|]])</f>
        <v>0.64000000000001478</v>
      </c>
      <c r="K191" s="12">
        <f>(K190*13+testdata[[#This Row],[TR]])/14</f>
        <v>1.1108508587173842</v>
      </c>
      <c r="L191" s="12">
        <f>(testdata[[#This Row],[high]]+testdata[[#This Row],[low]])/2</f>
        <v>242.01</v>
      </c>
      <c r="M191" s="15">
        <f>testdata[[#This Row],[MidPrice]]+Multiplier*testdata[[#This Row],[ATR]]</f>
        <v>245.34255257615214</v>
      </c>
      <c r="N191" s="15">
        <f>testdata[[#This Row],[MidPrice]]-Multiplier*testdata[[#This Row],[ATR]]</f>
        <v>238.67744742384784</v>
      </c>
      <c r="O191" s="15">
        <f>IF(OR(testdata[[#This Row],[UpperE]]&lt;O190,F190&gt;O190),testdata[[#This Row],[UpperE]],O190)</f>
        <v>241.96334959991796</v>
      </c>
      <c r="P191" s="15">
        <f>IF(OR(testdata[[#This Row],[LowerE]]&gt;P190,F190&lt;P190),testdata[[#This Row],[LowerE]],P190)</f>
        <v>238.67744742384784</v>
      </c>
      <c r="Q191" s="8">
        <f>IF(T190=O190,testdata[[#This Row],[Upper]],testdata[[#This Row],[Lower]])</f>
        <v>238.67744742384784</v>
      </c>
      <c r="R191" s="8" t="e">
        <f>IF(testdata[[#This Row],[SuperTrend]]=testdata[[#This Row],[Upper]],testdata[[#This Row],[Upper]],NA())</f>
        <v>#N/A</v>
      </c>
      <c r="S191" s="8">
        <f>IF(testdata[[#This Row],[SuperTrend]]=testdata[[#This Row],[Lower]],testdata[[#This Row],[Lower]],NA())</f>
        <v>238.67744742384784</v>
      </c>
      <c r="T191" s="8">
        <f>IF(testdata[[#This Row],[close]]&lt;=testdata[[#This Row],[STpot]],testdata[[#This Row],[Upper]],testdata[[#This Row],[Lower]])</f>
        <v>238.67744742384784</v>
      </c>
      <c r="V191" s="2">
        <v>43011</v>
      </c>
      <c r="W191" s="8"/>
      <c r="X191" s="8">
        <v>238.67744742384701</v>
      </c>
      <c r="Y191" s="8">
        <v>238.67744742384701</v>
      </c>
      <c r="Z191" t="str">
        <f t="shared" si="2"/>
        <v/>
      </c>
    </row>
    <row r="192" spans="1:26" x14ac:dyDescent="0.25">
      <c r="A192" s="5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5">
        <f>MAX(testdata[[#This Row],[H-L]:[|L-pC|]])</f>
        <v>0.84000000000000341</v>
      </c>
      <c r="K192" s="12">
        <f>(K191*13+testdata[[#This Row],[TR]])/14</f>
        <v>1.0915043688089998</v>
      </c>
      <c r="L192" s="12">
        <f>(testdata[[#This Row],[high]]+testdata[[#This Row],[low]])/2</f>
        <v>242.43</v>
      </c>
      <c r="M192" s="15">
        <f>testdata[[#This Row],[MidPrice]]+Multiplier*testdata[[#This Row],[ATR]]</f>
        <v>245.70451310642702</v>
      </c>
      <c r="N192" s="15">
        <f>testdata[[#This Row],[MidPrice]]-Multiplier*testdata[[#This Row],[ATR]]</f>
        <v>239.155486893573</v>
      </c>
      <c r="O192" s="15">
        <f>IF(OR(testdata[[#This Row],[UpperE]]&lt;O191,F191&gt;O191),testdata[[#This Row],[UpperE]],O191)</f>
        <v>245.70451310642702</v>
      </c>
      <c r="P192" s="15">
        <f>IF(OR(testdata[[#This Row],[LowerE]]&gt;P191,F191&lt;P191),testdata[[#This Row],[LowerE]],P191)</f>
        <v>239.155486893573</v>
      </c>
      <c r="Q192" s="8">
        <f>IF(T191=O191,testdata[[#This Row],[Upper]],testdata[[#This Row],[Lower]])</f>
        <v>239.155486893573</v>
      </c>
      <c r="R192" s="8" t="e">
        <f>IF(testdata[[#This Row],[SuperTrend]]=testdata[[#This Row],[Upper]],testdata[[#This Row],[Upper]],NA())</f>
        <v>#N/A</v>
      </c>
      <c r="S192" s="8">
        <f>IF(testdata[[#This Row],[SuperTrend]]=testdata[[#This Row],[Lower]],testdata[[#This Row],[Lower]],NA())</f>
        <v>239.155486893573</v>
      </c>
      <c r="T192" s="8">
        <f>IF(testdata[[#This Row],[close]]&lt;=testdata[[#This Row],[STpot]],testdata[[#This Row],[Upper]],testdata[[#This Row],[Lower]])</f>
        <v>239.155486893573</v>
      </c>
      <c r="V192" s="2">
        <v>43012</v>
      </c>
      <c r="W192" s="8"/>
      <c r="X192" s="8">
        <v>239.155486893573</v>
      </c>
      <c r="Y192" s="8">
        <v>239.155486893573</v>
      </c>
      <c r="Z192" t="str">
        <f t="shared" si="2"/>
        <v/>
      </c>
    </row>
    <row r="193" spans="1:26" x14ac:dyDescent="0.25">
      <c r="A193" s="5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5">
        <f>MAX(testdata[[#This Row],[H-L]:[|L-pC|]])</f>
        <v>1.4599999999999795</v>
      </c>
      <c r="K193" s="12">
        <f>(K192*13+testdata[[#This Row],[TR]])/14</f>
        <v>1.1178254853226413</v>
      </c>
      <c r="L193" s="12">
        <f>(testdata[[#This Row],[high]]+testdata[[#This Row],[low]])/2</f>
        <v>243.32999999999998</v>
      </c>
      <c r="M193" s="15">
        <f>testdata[[#This Row],[MidPrice]]+Multiplier*testdata[[#This Row],[ATR]]</f>
        <v>246.68347645596791</v>
      </c>
      <c r="N193" s="15">
        <f>testdata[[#This Row],[MidPrice]]-Multiplier*testdata[[#This Row],[ATR]]</f>
        <v>239.97652354403206</v>
      </c>
      <c r="O193" s="15">
        <f>IF(OR(testdata[[#This Row],[UpperE]]&lt;O192,F192&gt;O192),testdata[[#This Row],[UpperE]],O192)</f>
        <v>245.70451310642702</v>
      </c>
      <c r="P193" s="15">
        <f>IF(OR(testdata[[#This Row],[LowerE]]&gt;P192,F192&lt;P192),testdata[[#This Row],[LowerE]],P192)</f>
        <v>239.97652354403206</v>
      </c>
      <c r="Q193" s="8">
        <f>IF(T192=O192,testdata[[#This Row],[Upper]],testdata[[#This Row],[Lower]])</f>
        <v>239.97652354403206</v>
      </c>
      <c r="R193" s="8" t="e">
        <f>IF(testdata[[#This Row],[SuperTrend]]=testdata[[#This Row],[Upper]],testdata[[#This Row],[Upper]],NA())</f>
        <v>#N/A</v>
      </c>
      <c r="S193" s="8">
        <f>IF(testdata[[#This Row],[SuperTrend]]=testdata[[#This Row],[Lower]],testdata[[#This Row],[Lower]],NA())</f>
        <v>239.97652354403206</v>
      </c>
      <c r="T193" s="8">
        <f>IF(testdata[[#This Row],[close]]&lt;=testdata[[#This Row],[STpot]],testdata[[#This Row],[Upper]],testdata[[#This Row],[Lower]])</f>
        <v>239.97652354403206</v>
      </c>
      <c r="V193" s="2">
        <v>43013</v>
      </c>
      <c r="W193" s="8"/>
      <c r="X193" s="8">
        <v>239.97652354403201</v>
      </c>
      <c r="Y193" s="8">
        <v>239.97652354403201</v>
      </c>
      <c r="Z193" t="str">
        <f t="shared" si="2"/>
        <v/>
      </c>
    </row>
    <row r="194" spans="1:26" x14ac:dyDescent="0.25">
      <c r="A194" s="5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5">
        <f>MAX(testdata[[#This Row],[H-L]:[|L-pC|]])</f>
        <v>0.81000000000000227</v>
      </c>
      <c r="K194" s="12">
        <f>(K193*13+testdata[[#This Row],[TR]])/14</f>
        <v>1.0958379506567384</v>
      </c>
      <c r="L194" s="12">
        <f>(testdata[[#This Row],[high]]+testdata[[#This Row],[low]])/2</f>
        <v>243.655</v>
      </c>
      <c r="M194" s="15">
        <f>testdata[[#This Row],[MidPrice]]+Multiplier*testdata[[#This Row],[ATR]]</f>
        <v>246.9425138519702</v>
      </c>
      <c r="N194" s="15">
        <f>testdata[[#This Row],[MidPrice]]-Multiplier*testdata[[#This Row],[ATR]]</f>
        <v>240.3674861480298</v>
      </c>
      <c r="O194" s="15">
        <f>IF(OR(testdata[[#This Row],[UpperE]]&lt;O193,F193&gt;O193),testdata[[#This Row],[UpperE]],O193)</f>
        <v>245.70451310642702</v>
      </c>
      <c r="P194" s="15">
        <f>IF(OR(testdata[[#This Row],[LowerE]]&gt;P193,F193&lt;P193),testdata[[#This Row],[LowerE]],P193)</f>
        <v>240.3674861480298</v>
      </c>
      <c r="Q194" s="8">
        <f>IF(T193=O193,testdata[[#This Row],[Upper]],testdata[[#This Row],[Lower]])</f>
        <v>240.3674861480298</v>
      </c>
      <c r="R194" s="8" t="e">
        <f>IF(testdata[[#This Row],[SuperTrend]]=testdata[[#This Row],[Upper]],testdata[[#This Row],[Upper]],NA())</f>
        <v>#N/A</v>
      </c>
      <c r="S194" s="8">
        <f>IF(testdata[[#This Row],[SuperTrend]]=testdata[[#This Row],[Lower]],testdata[[#This Row],[Lower]],NA())</f>
        <v>240.3674861480298</v>
      </c>
      <c r="T194" s="8">
        <f>IF(testdata[[#This Row],[close]]&lt;=testdata[[#This Row],[STpot]],testdata[[#This Row],[Upper]],testdata[[#This Row],[Lower]])</f>
        <v>240.3674861480298</v>
      </c>
      <c r="V194" s="2">
        <v>43014</v>
      </c>
      <c r="W194" s="8"/>
      <c r="X194" s="8">
        <v>240.367486148029</v>
      </c>
      <c r="Y194" s="8">
        <v>240.367486148029</v>
      </c>
      <c r="Z194" t="str">
        <f t="shared" si="2"/>
        <v/>
      </c>
    </row>
    <row r="195" spans="1:26" x14ac:dyDescent="0.25">
      <c r="A195" s="5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5">
        <f>MAX(testdata[[#This Row],[H-L]:[|L-pC|]])</f>
        <v>1.0099999999999909</v>
      </c>
      <c r="K195" s="12">
        <f>(K194*13+testdata[[#This Row],[TR]])/14</f>
        <v>1.0897066684669707</v>
      </c>
      <c r="L195" s="12">
        <f>(testdata[[#This Row],[high]]+testdata[[#This Row],[low]])/2</f>
        <v>243.55500000000001</v>
      </c>
      <c r="M195" s="15">
        <f>testdata[[#This Row],[MidPrice]]+Multiplier*testdata[[#This Row],[ATR]]</f>
        <v>246.82412000540091</v>
      </c>
      <c r="N195" s="15">
        <f>testdata[[#This Row],[MidPrice]]-Multiplier*testdata[[#This Row],[ATR]]</f>
        <v>240.2858799945991</v>
      </c>
      <c r="O195" s="15">
        <f>IF(OR(testdata[[#This Row],[UpperE]]&lt;O194,F194&gt;O194),testdata[[#This Row],[UpperE]],O194)</f>
        <v>245.70451310642702</v>
      </c>
      <c r="P195" s="15">
        <f>IF(OR(testdata[[#This Row],[LowerE]]&gt;P194,F194&lt;P194),testdata[[#This Row],[LowerE]],P194)</f>
        <v>240.3674861480298</v>
      </c>
      <c r="Q195" s="8">
        <f>IF(T194=O194,testdata[[#This Row],[Upper]],testdata[[#This Row],[Lower]])</f>
        <v>240.3674861480298</v>
      </c>
      <c r="R195" s="8" t="e">
        <f>IF(testdata[[#This Row],[SuperTrend]]=testdata[[#This Row],[Upper]],testdata[[#This Row],[Upper]],NA())</f>
        <v>#N/A</v>
      </c>
      <c r="S195" s="8">
        <f>IF(testdata[[#This Row],[SuperTrend]]=testdata[[#This Row],[Lower]],testdata[[#This Row],[Lower]],NA())</f>
        <v>240.3674861480298</v>
      </c>
      <c r="T195" s="8">
        <f>IF(testdata[[#This Row],[close]]&lt;=testdata[[#This Row],[STpot]],testdata[[#This Row],[Upper]],testdata[[#This Row],[Lower]])</f>
        <v>240.3674861480298</v>
      </c>
      <c r="V195" s="2">
        <v>43017</v>
      </c>
      <c r="W195" s="8"/>
      <c r="X195" s="8">
        <v>240.367486148029</v>
      </c>
      <c r="Y195" s="8">
        <v>240.367486148029</v>
      </c>
      <c r="Z195" t="str">
        <f t="shared" si="2"/>
        <v/>
      </c>
    </row>
    <row r="196" spans="1:26" x14ac:dyDescent="0.25">
      <c r="A196" s="5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5">
        <f>MAX(testdata[[#This Row],[H-L]:[|L-pC|]])</f>
        <v>1.0600000000000023</v>
      </c>
      <c r="K196" s="12">
        <f>(K195*13+testdata[[#This Row],[TR]])/14</f>
        <v>1.087584763576473</v>
      </c>
      <c r="L196" s="12">
        <f>(testdata[[#This Row],[high]]+testdata[[#This Row],[low]])/2</f>
        <v>243.88499999999999</v>
      </c>
      <c r="M196" s="15">
        <f>testdata[[#This Row],[MidPrice]]+Multiplier*testdata[[#This Row],[ATR]]</f>
        <v>247.14775429072941</v>
      </c>
      <c r="N196" s="15">
        <f>testdata[[#This Row],[MidPrice]]-Multiplier*testdata[[#This Row],[ATR]]</f>
        <v>240.62224570927057</v>
      </c>
      <c r="O196" s="15">
        <f>IF(OR(testdata[[#This Row],[UpperE]]&lt;O195,F195&gt;O195),testdata[[#This Row],[UpperE]],O195)</f>
        <v>245.70451310642702</v>
      </c>
      <c r="P196" s="15">
        <f>IF(OR(testdata[[#This Row],[LowerE]]&gt;P195,F195&lt;P195),testdata[[#This Row],[LowerE]],P195)</f>
        <v>240.62224570927057</v>
      </c>
      <c r="Q196" s="8">
        <f>IF(T195=O195,testdata[[#This Row],[Upper]],testdata[[#This Row],[Lower]])</f>
        <v>240.62224570927057</v>
      </c>
      <c r="R196" s="8" t="e">
        <f>IF(testdata[[#This Row],[SuperTrend]]=testdata[[#This Row],[Upper]],testdata[[#This Row],[Upper]],NA())</f>
        <v>#N/A</v>
      </c>
      <c r="S196" s="8">
        <f>IF(testdata[[#This Row],[SuperTrend]]=testdata[[#This Row],[Lower]],testdata[[#This Row],[Lower]],NA())</f>
        <v>240.62224570927057</v>
      </c>
      <c r="T196" s="8">
        <f>IF(testdata[[#This Row],[close]]&lt;=testdata[[#This Row],[STpot]],testdata[[#This Row],[Upper]],testdata[[#This Row],[Lower]])</f>
        <v>240.62224570927057</v>
      </c>
      <c r="V196" s="2">
        <v>43018</v>
      </c>
      <c r="W196" s="8"/>
      <c r="X196" s="8">
        <v>240.62224570927</v>
      </c>
      <c r="Y196" s="8">
        <v>240.62224570927</v>
      </c>
      <c r="Z196" t="str">
        <f t="shared" si="2"/>
        <v/>
      </c>
    </row>
    <row r="197" spans="1:26" x14ac:dyDescent="0.25">
      <c r="A197" s="5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5">
        <f>MAX(testdata[[#This Row],[H-L]:[|L-pC|]])</f>
        <v>0.67000000000001592</v>
      </c>
      <c r="K197" s="12">
        <f>(K196*13+testdata[[#This Row],[TR]])/14</f>
        <v>1.0577572804638691</v>
      </c>
      <c r="L197" s="12">
        <f>(testdata[[#This Row],[high]]+testdata[[#This Row],[low]])/2</f>
        <v>244.035</v>
      </c>
      <c r="M197" s="15">
        <f>testdata[[#This Row],[MidPrice]]+Multiplier*testdata[[#This Row],[ATR]]</f>
        <v>247.20827184139159</v>
      </c>
      <c r="N197" s="15">
        <f>testdata[[#This Row],[MidPrice]]-Multiplier*testdata[[#This Row],[ATR]]</f>
        <v>240.8617281586084</v>
      </c>
      <c r="O197" s="15">
        <f>IF(OR(testdata[[#This Row],[UpperE]]&lt;O196,F196&gt;O196),testdata[[#This Row],[UpperE]],O196)</f>
        <v>245.70451310642702</v>
      </c>
      <c r="P197" s="15">
        <f>IF(OR(testdata[[#This Row],[LowerE]]&gt;P196,F196&lt;P196),testdata[[#This Row],[LowerE]],P196)</f>
        <v>240.8617281586084</v>
      </c>
      <c r="Q197" s="8">
        <f>IF(T196=O196,testdata[[#This Row],[Upper]],testdata[[#This Row],[Lower]])</f>
        <v>240.8617281586084</v>
      </c>
      <c r="R197" s="8" t="e">
        <f>IF(testdata[[#This Row],[SuperTrend]]=testdata[[#This Row],[Upper]],testdata[[#This Row],[Upper]],NA())</f>
        <v>#N/A</v>
      </c>
      <c r="S197" s="8">
        <f>IF(testdata[[#This Row],[SuperTrend]]=testdata[[#This Row],[Lower]],testdata[[#This Row],[Lower]],NA())</f>
        <v>240.8617281586084</v>
      </c>
      <c r="T197" s="8">
        <f>IF(testdata[[#This Row],[close]]&lt;=testdata[[#This Row],[STpot]],testdata[[#This Row],[Upper]],testdata[[#This Row],[Lower]])</f>
        <v>240.8617281586084</v>
      </c>
      <c r="V197" s="2">
        <v>43019</v>
      </c>
      <c r="W197" s="8"/>
      <c r="X197" s="8">
        <v>240.861728158608</v>
      </c>
      <c r="Y197" s="8">
        <v>240.861728158608</v>
      </c>
      <c r="Z197" t="str">
        <f t="shared" si="2"/>
        <v/>
      </c>
    </row>
    <row r="198" spans="1:26" x14ac:dyDescent="0.25">
      <c r="A198" s="5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5">
        <f>MAX(testdata[[#This Row],[H-L]:[|L-pC|]])</f>
        <v>0.66999999999998749</v>
      </c>
      <c r="K198" s="12">
        <f>(K197*13+testdata[[#This Row],[TR]])/14</f>
        <v>1.0300603318593062</v>
      </c>
      <c r="L198" s="12">
        <f>(testdata[[#This Row],[high]]+testdata[[#This Row],[low]])/2</f>
        <v>244.07499999999999</v>
      </c>
      <c r="M198" s="15">
        <f>testdata[[#This Row],[MidPrice]]+Multiplier*testdata[[#This Row],[ATR]]</f>
        <v>247.16518099557791</v>
      </c>
      <c r="N198" s="15">
        <f>testdata[[#This Row],[MidPrice]]-Multiplier*testdata[[#This Row],[ATR]]</f>
        <v>240.98481900442206</v>
      </c>
      <c r="O198" s="15">
        <f>IF(OR(testdata[[#This Row],[UpperE]]&lt;O197,F197&gt;O197),testdata[[#This Row],[UpperE]],O197)</f>
        <v>245.70451310642702</v>
      </c>
      <c r="P198" s="15">
        <f>IF(OR(testdata[[#This Row],[LowerE]]&gt;P197,F197&lt;P197),testdata[[#This Row],[LowerE]],P197)</f>
        <v>240.98481900442206</v>
      </c>
      <c r="Q198" s="8">
        <f>IF(T197=O197,testdata[[#This Row],[Upper]],testdata[[#This Row],[Lower]])</f>
        <v>240.98481900442206</v>
      </c>
      <c r="R198" s="8" t="e">
        <f>IF(testdata[[#This Row],[SuperTrend]]=testdata[[#This Row],[Upper]],testdata[[#This Row],[Upper]],NA())</f>
        <v>#N/A</v>
      </c>
      <c r="S198" s="8">
        <f>IF(testdata[[#This Row],[SuperTrend]]=testdata[[#This Row],[Lower]],testdata[[#This Row],[Lower]],NA())</f>
        <v>240.98481900442206</v>
      </c>
      <c r="T198" s="8">
        <f>IF(testdata[[#This Row],[close]]&lt;=testdata[[#This Row],[STpot]],testdata[[#This Row],[Upper]],testdata[[#This Row],[Lower]])</f>
        <v>240.98481900442206</v>
      </c>
      <c r="V198" s="2">
        <v>43020</v>
      </c>
      <c r="W198" s="8"/>
      <c r="X198" s="8">
        <v>240.98481900442201</v>
      </c>
      <c r="Y198" s="8">
        <v>240.98481900442201</v>
      </c>
      <c r="Z198" t="str">
        <f t="shared" si="2"/>
        <v/>
      </c>
    </row>
    <row r="199" spans="1:26" x14ac:dyDescent="0.25">
      <c r="A199" s="5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5">
        <f>MAX(testdata[[#This Row],[H-L]:[|L-pC|]])</f>
        <v>0.61000000000001364</v>
      </c>
      <c r="K199" s="12">
        <f>(K198*13+testdata[[#This Row],[TR]])/14</f>
        <v>1.0000560224407853</v>
      </c>
      <c r="L199" s="12">
        <f>(testdata[[#This Row],[high]]+testdata[[#This Row],[low]])/2</f>
        <v>244.30500000000001</v>
      </c>
      <c r="M199" s="15">
        <f>testdata[[#This Row],[MidPrice]]+Multiplier*testdata[[#This Row],[ATR]]</f>
        <v>247.30516806732237</v>
      </c>
      <c r="N199" s="15">
        <f>testdata[[#This Row],[MidPrice]]-Multiplier*testdata[[#This Row],[ATR]]</f>
        <v>241.30483193267764</v>
      </c>
      <c r="O199" s="15">
        <f>IF(OR(testdata[[#This Row],[UpperE]]&lt;O198,F198&gt;O198),testdata[[#This Row],[UpperE]],O198)</f>
        <v>245.70451310642702</v>
      </c>
      <c r="P199" s="15">
        <f>IF(OR(testdata[[#This Row],[LowerE]]&gt;P198,F198&lt;P198),testdata[[#This Row],[LowerE]],P198)</f>
        <v>241.30483193267764</v>
      </c>
      <c r="Q199" s="8">
        <f>IF(T198=O198,testdata[[#This Row],[Upper]],testdata[[#This Row],[Lower]])</f>
        <v>241.30483193267764</v>
      </c>
      <c r="R199" s="8" t="e">
        <f>IF(testdata[[#This Row],[SuperTrend]]=testdata[[#This Row],[Upper]],testdata[[#This Row],[Upper]],NA())</f>
        <v>#N/A</v>
      </c>
      <c r="S199" s="8">
        <f>IF(testdata[[#This Row],[SuperTrend]]=testdata[[#This Row],[Lower]],testdata[[#This Row],[Lower]],NA())</f>
        <v>241.30483193267764</v>
      </c>
      <c r="T199" s="8">
        <f>IF(testdata[[#This Row],[close]]&lt;=testdata[[#This Row],[STpot]],testdata[[#This Row],[Upper]],testdata[[#This Row],[Lower]])</f>
        <v>241.30483193267764</v>
      </c>
      <c r="V199" s="2">
        <v>43021</v>
      </c>
      <c r="W199" s="8"/>
      <c r="X199" s="8">
        <v>241.30483193267699</v>
      </c>
      <c r="Y199" s="8">
        <v>241.30483193267699</v>
      </c>
      <c r="Z199" t="str">
        <f t="shared" si="2"/>
        <v/>
      </c>
    </row>
    <row r="200" spans="1:26" x14ac:dyDescent="0.25">
      <c r="A200" s="5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5">
        <f>MAX(testdata[[#This Row],[H-L]:[|L-pC|]])</f>
        <v>0.65999999999999659</v>
      </c>
      <c r="K200" s="12">
        <f>(K199*13+testdata[[#This Row],[TR]])/14</f>
        <v>0.97576630655215746</v>
      </c>
      <c r="L200" s="12">
        <f>(testdata[[#This Row],[high]]+testdata[[#This Row],[low]])/2</f>
        <v>244.51</v>
      </c>
      <c r="M200" s="15">
        <f>testdata[[#This Row],[MidPrice]]+Multiplier*testdata[[#This Row],[ATR]]</f>
        <v>247.43729891965646</v>
      </c>
      <c r="N200" s="15">
        <f>testdata[[#This Row],[MidPrice]]-Multiplier*testdata[[#This Row],[ATR]]</f>
        <v>241.58270108034353</v>
      </c>
      <c r="O200" s="15">
        <f>IF(OR(testdata[[#This Row],[UpperE]]&lt;O199,F199&gt;O199),testdata[[#This Row],[UpperE]],O199)</f>
        <v>245.70451310642702</v>
      </c>
      <c r="P200" s="15">
        <f>IF(OR(testdata[[#This Row],[LowerE]]&gt;P199,F199&lt;P199),testdata[[#This Row],[LowerE]],P199)</f>
        <v>241.58270108034353</v>
      </c>
      <c r="Q200" s="8">
        <f>IF(T199=O199,testdata[[#This Row],[Upper]],testdata[[#This Row],[Lower]])</f>
        <v>241.58270108034353</v>
      </c>
      <c r="R200" s="8" t="e">
        <f>IF(testdata[[#This Row],[SuperTrend]]=testdata[[#This Row],[Upper]],testdata[[#This Row],[Upper]],NA())</f>
        <v>#N/A</v>
      </c>
      <c r="S200" s="8">
        <f>IF(testdata[[#This Row],[SuperTrend]]=testdata[[#This Row],[Lower]],testdata[[#This Row],[Lower]],NA())</f>
        <v>241.58270108034353</v>
      </c>
      <c r="T200" s="8">
        <f>IF(testdata[[#This Row],[close]]&lt;=testdata[[#This Row],[STpot]],testdata[[#This Row],[Upper]],testdata[[#This Row],[Lower]])</f>
        <v>241.58270108034353</v>
      </c>
      <c r="V200" s="2">
        <v>43024</v>
      </c>
      <c r="W200" s="8"/>
      <c r="X200" s="8">
        <v>241.58270108034301</v>
      </c>
      <c r="Y200" s="8">
        <v>241.58270108034301</v>
      </c>
      <c r="Z200" t="str">
        <f t="shared" si="2"/>
        <v/>
      </c>
    </row>
    <row r="201" spans="1:26" x14ac:dyDescent="0.25">
      <c r="A201" s="5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5">
        <f>MAX(testdata[[#This Row],[H-L]:[|L-pC|]])</f>
        <v>0.51999999999998181</v>
      </c>
      <c r="K201" s="12">
        <f>(K200*13+testdata[[#This Row],[TR]])/14</f>
        <v>0.94321157036985925</v>
      </c>
      <c r="L201" s="12">
        <f>(testdata[[#This Row],[high]]+testdata[[#This Row],[low]])/2</f>
        <v>244.59</v>
      </c>
      <c r="M201" s="15">
        <f>testdata[[#This Row],[MidPrice]]+Multiplier*testdata[[#This Row],[ATR]]</f>
        <v>247.41963471110958</v>
      </c>
      <c r="N201" s="15">
        <f>testdata[[#This Row],[MidPrice]]-Multiplier*testdata[[#This Row],[ATR]]</f>
        <v>241.76036528889043</v>
      </c>
      <c r="O201" s="15">
        <f>IF(OR(testdata[[#This Row],[UpperE]]&lt;O200,F200&gt;O200),testdata[[#This Row],[UpperE]],O200)</f>
        <v>245.70451310642702</v>
      </c>
      <c r="P201" s="15">
        <f>IF(OR(testdata[[#This Row],[LowerE]]&gt;P200,F200&lt;P200),testdata[[#This Row],[LowerE]],P200)</f>
        <v>241.76036528889043</v>
      </c>
      <c r="Q201" s="8">
        <f>IF(T200=O200,testdata[[#This Row],[Upper]],testdata[[#This Row],[Lower]])</f>
        <v>241.76036528889043</v>
      </c>
      <c r="R201" s="8" t="e">
        <f>IF(testdata[[#This Row],[SuperTrend]]=testdata[[#This Row],[Upper]],testdata[[#This Row],[Upper]],NA())</f>
        <v>#N/A</v>
      </c>
      <c r="S201" s="8">
        <f>IF(testdata[[#This Row],[SuperTrend]]=testdata[[#This Row],[Lower]],testdata[[#This Row],[Lower]],NA())</f>
        <v>241.76036528889043</v>
      </c>
      <c r="T201" s="8">
        <f>IF(testdata[[#This Row],[close]]&lt;=testdata[[#This Row],[STpot]],testdata[[#This Row],[Upper]],testdata[[#This Row],[Lower]])</f>
        <v>241.76036528889043</v>
      </c>
      <c r="V201" s="2">
        <v>43025</v>
      </c>
      <c r="W201" s="8"/>
      <c r="X201" s="8">
        <v>241.76036528889</v>
      </c>
      <c r="Y201" s="8">
        <v>241.76036528889</v>
      </c>
      <c r="Z201" t="str">
        <f t="shared" si="2"/>
        <v/>
      </c>
    </row>
    <row r="202" spans="1:26" x14ac:dyDescent="0.25">
      <c r="A202" s="5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5">
        <f>MAX(testdata[[#This Row],[H-L]:[|L-pC|]])</f>
        <v>0.45999999999997954</v>
      </c>
      <c r="K202" s="12">
        <f>(K201*13+testdata[[#This Row],[TR]])/14</f>
        <v>0.9086964582005822</v>
      </c>
      <c r="L202" s="12">
        <f>(testdata[[#This Row],[high]]+testdata[[#This Row],[low]])/2</f>
        <v>245.04500000000002</v>
      </c>
      <c r="M202" s="15">
        <f>testdata[[#This Row],[MidPrice]]+Multiplier*testdata[[#This Row],[ATR]]</f>
        <v>247.77108937460176</v>
      </c>
      <c r="N202" s="15">
        <f>testdata[[#This Row],[MidPrice]]-Multiplier*testdata[[#This Row],[ATR]]</f>
        <v>242.31891062539827</v>
      </c>
      <c r="O202" s="15">
        <f>IF(OR(testdata[[#This Row],[UpperE]]&lt;O201,F201&gt;O201),testdata[[#This Row],[UpperE]],O201)</f>
        <v>245.70451310642702</v>
      </c>
      <c r="P202" s="15">
        <f>IF(OR(testdata[[#This Row],[LowerE]]&gt;P201,F201&lt;P201),testdata[[#This Row],[LowerE]],P201)</f>
        <v>242.31891062539827</v>
      </c>
      <c r="Q202" s="8">
        <f>IF(T201=O201,testdata[[#This Row],[Upper]],testdata[[#This Row],[Lower]])</f>
        <v>242.31891062539827</v>
      </c>
      <c r="R202" s="8" t="e">
        <f>IF(testdata[[#This Row],[SuperTrend]]=testdata[[#This Row],[Upper]],testdata[[#This Row],[Upper]],NA())</f>
        <v>#N/A</v>
      </c>
      <c r="S202" s="8">
        <f>IF(testdata[[#This Row],[SuperTrend]]=testdata[[#This Row],[Lower]],testdata[[#This Row],[Lower]],NA())</f>
        <v>242.31891062539827</v>
      </c>
      <c r="T202" s="8">
        <f>IF(testdata[[#This Row],[close]]&lt;=testdata[[#This Row],[STpot]],testdata[[#This Row],[Upper]],testdata[[#This Row],[Lower]])</f>
        <v>242.31891062539827</v>
      </c>
      <c r="V202" s="2">
        <v>43026</v>
      </c>
      <c r="W202" s="8"/>
      <c r="X202" s="8">
        <v>242.31891062539799</v>
      </c>
      <c r="Y202" s="8">
        <v>242.31891062539799</v>
      </c>
      <c r="Z202" t="str">
        <f t="shared" si="2"/>
        <v/>
      </c>
    </row>
    <row r="203" spans="1:26" x14ac:dyDescent="0.25">
      <c r="A203" s="5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5">
        <f>MAX(testdata[[#This Row],[H-L]:[|L-pC|]])</f>
        <v>1.4199999999999875</v>
      </c>
      <c r="K203" s="12">
        <f>(K202*13+testdata[[#This Row],[TR]])/14</f>
        <v>0.94521813975768254</v>
      </c>
      <c r="L203" s="12">
        <f>(testdata[[#This Row],[high]]+testdata[[#This Row],[low]])/2</f>
        <v>244.43</v>
      </c>
      <c r="M203" s="15">
        <f>testdata[[#This Row],[MidPrice]]+Multiplier*testdata[[#This Row],[ATR]]</f>
        <v>247.26565441927306</v>
      </c>
      <c r="N203" s="15">
        <f>testdata[[#This Row],[MidPrice]]-Multiplier*testdata[[#This Row],[ATR]]</f>
        <v>241.59434558072695</v>
      </c>
      <c r="O203" s="15">
        <f>IF(OR(testdata[[#This Row],[UpperE]]&lt;O202,F202&gt;O202),testdata[[#This Row],[UpperE]],O202)</f>
        <v>245.70451310642702</v>
      </c>
      <c r="P203" s="15">
        <f>IF(OR(testdata[[#This Row],[LowerE]]&gt;P202,F202&lt;P202),testdata[[#This Row],[LowerE]],P202)</f>
        <v>242.31891062539827</v>
      </c>
      <c r="Q203" s="8">
        <f>IF(T202=O202,testdata[[#This Row],[Upper]],testdata[[#This Row],[Lower]])</f>
        <v>242.31891062539827</v>
      </c>
      <c r="R203" s="8" t="e">
        <f>IF(testdata[[#This Row],[SuperTrend]]=testdata[[#This Row],[Upper]],testdata[[#This Row],[Upper]],NA())</f>
        <v>#N/A</v>
      </c>
      <c r="S203" s="8">
        <f>IF(testdata[[#This Row],[SuperTrend]]=testdata[[#This Row],[Lower]],testdata[[#This Row],[Lower]],NA())</f>
        <v>242.31891062539827</v>
      </c>
      <c r="T203" s="8">
        <f>IF(testdata[[#This Row],[close]]&lt;=testdata[[#This Row],[STpot]],testdata[[#This Row],[Upper]],testdata[[#This Row],[Lower]])</f>
        <v>242.31891062539827</v>
      </c>
      <c r="V203" s="2">
        <v>43027</v>
      </c>
      <c r="W203" s="8"/>
      <c r="X203" s="8">
        <v>242.31891062539799</v>
      </c>
      <c r="Y203" s="8">
        <v>242.31891062539799</v>
      </c>
      <c r="Z203" t="str">
        <f t="shared" si="2"/>
        <v/>
      </c>
    </row>
    <row r="204" spans="1:26" x14ac:dyDescent="0.25">
      <c r="A204" s="5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5">
        <f>MAX(testdata[[#This Row],[H-L]:[|L-pC|]])</f>
        <v>1.3100000000000023</v>
      </c>
      <c r="K204" s="12">
        <f>(K203*13+testdata[[#This Row],[TR]])/14</f>
        <v>0.97127398691784816</v>
      </c>
      <c r="L204" s="12">
        <f>(testdata[[#This Row],[high]]+testdata[[#This Row],[low]])/2</f>
        <v>245.745</v>
      </c>
      <c r="M204" s="15">
        <f>testdata[[#This Row],[MidPrice]]+Multiplier*testdata[[#This Row],[ATR]]</f>
        <v>248.65882196075356</v>
      </c>
      <c r="N204" s="15">
        <f>testdata[[#This Row],[MidPrice]]-Multiplier*testdata[[#This Row],[ATR]]</f>
        <v>242.83117803924645</v>
      </c>
      <c r="O204" s="15">
        <f>IF(OR(testdata[[#This Row],[UpperE]]&lt;O203,F203&gt;O203),testdata[[#This Row],[UpperE]],O203)</f>
        <v>245.70451310642702</v>
      </c>
      <c r="P204" s="15">
        <f>IF(OR(testdata[[#This Row],[LowerE]]&gt;P203,F203&lt;P203),testdata[[#This Row],[LowerE]],P203)</f>
        <v>242.83117803924645</v>
      </c>
      <c r="Q204" s="8">
        <f>IF(T203=O203,testdata[[#This Row],[Upper]],testdata[[#This Row],[Lower]])</f>
        <v>242.83117803924645</v>
      </c>
      <c r="R204" s="8" t="e">
        <f>IF(testdata[[#This Row],[SuperTrend]]=testdata[[#This Row],[Upper]],testdata[[#This Row],[Upper]],NA())</f>
        <v>#N/A</v>
      </c>
      <c r="S204" s="8">
        <f>IF(testdata[[#This Row],[SuperTrend]]=testdata[[#This Row],[Lower]],testdata[[#This Row],[Lower]],NA())</f>
        <v>242.83117803924645</v>
      </c>
      <c r="T204" s="8">
        <f>IF(testdata[[#This Row],[close]]&lt;=testdata[[#This Row],[STpot]],testdata[[#This Row],[Upper]],testdata[[#This Row],[Lower]])</f>
        <v>242.83117803924645</v>
      </c>
      <c r="V204" s="2">
        <v>43028</v>
      </c>
      <c r="W204" s="8"/>
      <c r="X204" s="8">
        <v>242.831178039246</v>
      </c>
      <c r="Y204" s="8">
        <v>242.831178039246</v>
      </c>
      <c r="Z204" t="str">
        <f t="shared" si="2"/>
        <v/>
      </c>
    </row>
    <row r="205" spans="1:26" x14ac:dyDescent="0.25">
      <c r="A205" s="5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5">
        <f>MAX(testdata[[#This Row],[H-L]:[|L-pC|]])</f>
        <v>1.4199999999999875</v>
      </c>
      <c r="K205" s="12">
        <f>(K204*13+testdata[[#This Row],[TR]])/14</f>
        <v>1.0033258449951439</v>
      </c>
      <c r="L205" s="12">
        <f>(testdata[[#This Row],[high]]+testdata[[#This Row],[low]])/2</f>
        <v>246.04000000000002</v>
      </c>
      <c r="M205" s="15">
        <f>testdata[[#This Row],[MidPrice]]+Multiplier*testdata[[#This Row],[ATR]]</f>
        <v>249.04997753498546</v>
      </c>
      <c r="N205" s="15">
        <f>testdata[[#This Row],[MidPrice]]-Multiplier*testdata[[#This Row],[ATR]]</f>
        <v>243.03002246501458</v>
      </c>
      <c r="O205" s="15">
        <f>IF(OR(testdata[[#This Row],[UpperE]]&lt;O204,F204&gt;O204),testdata[[#This Row],[UpperE]],O204)</f>
        <v>249.04997753498546</v>
      </c>
      <c r="P205" s="15">
        <f>IF(OR(testdata[[#This Row],[LowerE]]&gt;P204,F204&lt;P204),testdata[[#This Row],[LowerE]],P204)</f>
        <v>243.03002246501458</v>
      </c>
      <c r="Q205" s="8">
        <f>IF(T204=O204,testdata[[#This Row],[Upper]],testdata[[#This Row],[Lower]])</f>
        <v>243.03002246501458</v>
      </c>
      <c r="R205" s="8" t="e">
        <f>IF(testdata[[#This Row],[SuperTrend]]=testdata[[#This Row],[Upper]],testdata[[#This Row],[Upper]],NA())</f>
        <v>#N/A</v>
      </c>
      <c r="S205" s="8">
        <f>IF(testdata[[#This Row],[SuperTrend]]=testdata[[#This Row],[Lower]],testdata[[#This Row],[Lower]],NA())</f>
        <v>243.03002246501458</v>
      </c>
      <c r="T205" s="8">
        <f>IF(testdata[[#This Row],[close]]&lt;=testdata[[#This Row],[STpot]],testdata[[#This Row],[Upper]],testdata[[#This Row],[Lower]])</f>
        <v>243.03002246501458</v>
      </c>
      <c r="V205" s="2">
        <v>43031</v>
      </c>
      <c r="W205" s="8"/>
      <c r="X205" s="8">
        <v>243.03002246501401</v>
      </c>
      <c r="Y205" s="8">
        <v>243.03002246501401</v>
      </c>
      <c r="Z205" t="str">
        <f t="shared" si="2"/>
        <v/>
      </c>
    </row>
    <row r="206" spans="1:26" x14ac:dyDescent="0.25">
      <c r="A206" s="5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5">
        <f>MAX(testdata[[#This Row],[H-L]:[|L-pC|]])</f>
        <v>0.68999999999999773</v>
      </c>
      <c r="K206" s="12">
        <f>(K205*13+testdata[[#This Row],[TR]])/14</f>
        <v>0.98094542749549063</v>
      </c>
      <c r="L206" s="12">
        <f>(testdata[[#This Row],[high]]+testdata[[#This Row],[low]])/2</f>
        <v>245.77499999999998</v>
      </c>
      <c r="M206" s="15">
        <f>testdata[[#This Row],[MidPrice]]+Multiplier*testdata[[#This Row],[ATR]]</f>
        <v>248.71783628248645</v>
      </c>
      <c r="N206" s="15">
        <f>testdata[[#This Row],[MidPrice]]-Multiplier*testdata[[#This Row],[ATR]]</f>
        <v>242.83216371751351</v>
      </c>
      <c r="O206" s="15">
        <f>IF(OR(testdata[[#This Row],[UpperE]]&lt;O205,F205&gt;O205),testdata[[#This Row],[UpperE]],O205)</f>
        <v>248.71783628248645</v>
      </c>
      <c r="P206" s="15">
        <f>IF(OR(testdata[[#This Row],[LowerE]]&gt;P205,F205&lt;P205),testdata[[#This Row],[LowerE]],P205)</f>
        <v>243.03002246501458</v>
      </c>
      <c r="Q206" s="8">
        <f>IF(T205=O205,testdata[[#This Row],[Upper]],testdata[[#This Row],[Lower]])</f>
        <v>243.03002246501458</v>
      </c>
      <c r="R206" s="8" t="e">
        <f>IF(testdata[[#This Row],[SuperTrend]]=testdata[[#This Row],[Upper]],testdata[[#This Row],[Upper]],NA())</f>
        <v>#N/A</v>
      </c>
      <c r="S206" s="8">
        <f>IF(testdata[[#This Row],[SuperTrend]]=testdata[[#This Row],[Lower]],testdata[[#This Row],[Lower]],NA())</f>
        <v>243.03002246501458</v>
      </c>
      <c r="T206" s="8">
        <f>IF(testdata[[#This Row],[close]]&lt;=testdata[[#This Row],[STpot]],testdata[[#This Row],[Upper]],testdata[[#This Row],[Lower]])</f>
        <v>243.03002246501458</v>
      </c>
      <c r="V206" s="2">
        <v>43032</v>
      </c>
      <c r="W206" s="8"/>
      <c r="X206" s="8">
        <v>243.03002246501401</v>
      </c>
      <c r="Y206" s="8">
        <v>243.03002246501401</v>
      </c>
      <c r="Z206" t="str">
        <f t="shared" si="2"/>
        <v/>
      </c>
    </row>
    <row r="207" spans="1:26" x14ac:dyDescent="0.25">
      <c r="A207" s="5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5">
        <f>MAX(testdata[[#This Row],[H-L]:[|L-pC|]])</f>
        <v>2.4500000000000171</v>
      </c>
      <c r="K207" s="12">
        <f>(K206*13+testdata[[#This Row],[TR]])/14</f>
        <v>1.0858778969600997</v>
      </c>
      <c r="L207" s="12">
        <f>(testdata[[#This Row],[high]]+testdata[[#This Row],[low]])/2</f>
        <v>244.495</v>
      </c>
      <c r="M207" s="15">
        <f>testdata[[#This Row],[MidPrice]]+Multiplier*testdata[[#This Row],[ATR]]</f>
        <v>247.75263369088032</v>
      </c>
      <c r="N207" s="15">
        <f>testdata[[#This Row],[MidPrice]]-Multiplier*testdata[[#This Row],[ATR]]</f>
        <v>241.23736630911969</v>
      </c>
      <c r="O207" s="15">
        <f>IF(OR(testdata[[#This Row],[UpperE]]&lt;O206,F206&gt;O206),testdata[[#This Row],[UpperE]],O206)</f>
        <v>247.75263369088032</v>
      </c>
      <c r="P207" s="15">
        <f>IF(OR(testdata[[#This Row],[LowerE]]&gt;P206,F206&lt;P206),testdata[[#This Row],[LowerE]],P206)</f>
        <v>243.03002246501458</v>
      </c>
      <c r="Q207" s="8">
        <f>IF(T206=O206,testdata[[#This Row],[Upper]],testdata[[#This Row],[Lower]])</f>
        <v>243.03002246501458</v>
      </c>
      <c r="R207" s="8" t="e">
        <f>IF(testdata[[#This Row],[SuperTrend]]=testdata[[#This Row],[Upper]],testdata[[#This Row],[Upper]],NA())</f>
        <v>#N/A</v>
      </c>
      <c r="S207" s="8">
        <f>IF(testdata[[#This Row],[SuperTrend]]=testdata[[#This Row],[Lower]],testdata[[#This Row],[Lower]],NA())</f>
        <v>243.03002246501458</v>
      </c>
      <c r="T207" s="8">
        <f>IF(testdata[[#This Row],[close]]&lt;=testdata[[#This Row],[STpot]],testdata[[#This Row],[Upper]],testdata[[#This Row],[Lower]])</f>
        <v>243.03002246501458</v>
      </c>
      <c r="V207" s="2">
        <v>43033</v>
      </c>
      <c r="W207" s="8"/>
      <c r="X207" s="8">
        <v>243.03002246501401</v>
      </c>
      <c r="Y207" s="8">
        <v>243.03002246501401</v>
      </c>
      <c r="Z207" t="str">
        <f t="shared" si="2"/>
        <v/>
      </c>
    </row>
    <row r="208" spans="1:26" x14ac:dyDescent="0.25">
      <c r="A208" s="5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5">
        <f>MAX(testdata[[#This Row],[H-L]:[|L-pC|]])</f>
        <v>0.96000000000000796</v>
      </c>
      <c r="K208" s="12">
        <f>(K207*13+testdata[[#This Row],[TR]])/14</f>
        <v>1.0768866186058075</v>
      </c>
      <c r="L208" s="12">
        <f>(testdata[[#This Row],[high]]+testdata[[#This Row],[low]])/2</f>
        <v>245.2</v>
      </c>
      <c r="M208" s="15">
        <f>testdata[[#This Row],[MidPrice]]+Multiplier*testdata[[#This Row],[ATR]]</f>
        <v>248.43065985581742</v>
      </c>
      <c r="N208" s="15">
        <f>testdata[[#This Row],[MidPrice]]-Multiplier*testdata[[#This Row],[ATR]]</f>
        <v>241.96934014418255</v>
      </c>
      <c r="O208" s="15">
        <f>IF(OR(testdata[[#This Row],[UpperE]]&lt;O207,F207&gt;O207),testdata[[#This Row],[UpperE]],O207)</f>
        <v>247.75263369088032</v>
      </c>
      <c r="P208" s="15">
        <f>IF(OR(testdata[[#This Row],[LowerE]]&gt;P207,F207&lt;P207),testdata[[#This Row],[LowerE]],P207)</f>
        <v>243.03002246501458</v>
      </c>
      <c r="Q208" s="8">
        <f>IF(T207=O207,testdata[[#This Row],[Upper]],testdata[[#This Row],[Lower]])</f>
        <v>243.03002246501458</v>
      </c>
      <c r="R208" s="8" t="e">
        <f>IF(testdata[[#This Row],[SuperTrend]]=testdata[[#This Row],[Upper]],testdata[[#This Row],[Upper]],NA())</f>
        <v>#N/A</v>
      </c>
      <c r="S208" s="8">
        <f>IF(testdata[[#This Row],[SuperTrend]]=testdata[[#This Row],[Lower]],testdata[[#This Row],[Lower]],NA())</f>
        <v>243.03002246501458</v>
      </c>
      <c r="T208" s="8">
        <f>IF(testdata[[#This Row],[close]]&lt;=testdata[[#This Row],[STpot]],testdata[[#This Row],[Upper]],testdata[[#This Row],[Lower]])</f>
        <v>243.03002246501458</v>
      </c>
      <c r="V208" s="2">
        <v>43034</v>
      </c>
      <c r="W208" s="8"/>
      <c r="X208" s="8">
        <v>243.03002246501401</v>
      </c>
      <c r="Y208" s="8">
        <v>243.03002246501401</v>
      </c>
      <c r="Z208" t="str">
        <f t="shared" ref="Z208:Z271" si="3">IF(ROUND(Y208,8)&lt;&gt;ROUND(T208,8),"ERR","")</f>
        <v/>
      </c>
    </row>
    <row r="209" spans="1:26" x14ac:dyDescent="0.25">
      <c r="A209" s="5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5">
        <f>MAX(testdata[[#This Row],[H-L]:[|L-pC|]])</f>
        <v>2.1800000000000068</v>
      </c>
      <c r="K209" s="12">
        <f>(K208*13+testdata[[#This Row],[TR]])/14</f>
        <v>1.155680431562536</v>
      </c>
      <c r="L209" s="12">
        <f>(testdata[[#This Row],[high]]+testdata[[#This Row],[low]])/2</f>
        <v>246.035</v>
      </c>
      <c r="M209" s="15">
        <f>testdata[[#This Row],[MidPrice]]+Multiplier*testdata[[#This Row],[ATR]]</f>
        <v>249.50204129468761</v>
      </c>
      <c r="N209" s="15">
        <f>testdata[[#This Row],[MidPrice]]-Multiplier*testdata[[#This Row],[ATR]]</f>
        <v>242.56795870531238</v>
      </c>
      <c r="O209" s="15">
        <f>IF(OR(testdata[[#This Row],[UpperE]]&lt;O208,F208&gt;O208),testdata[[#This Row],[UpperE]],O208)</f>
        <v>247.75263369088032</v>
      </c>
      <c r="P209" s="15">
        <f>IF(OR(testdata[[#This Row],[LowerE]]&gt;P208,F208&lt;P208),testdata[[#This Row],[LowerE]],P208)</f>
        <v>243.03002246501458</v>
      </c>
      <c r="Q209" s="8">
        <f>IF(T208=O208,testdata[[#This Row],[Upper]],testdata[[#This Row],[Lower]])</f>
        <v>243.03002246501458</v>
      </c>
      <c r="R209" s="8" t="e">
        <f>IF(testdata[[#This Row],[SuperTrend]]=testdata[[#This Row],[Upper]],testdata[[#This Row],[Upper]],NA())</f>
        <v>#N/A</v>
      </c>
      <c r="S209" s="8">
        <f>IF(testdata[[#This Row],[SuperTrend]]=testdata[[#This Row],[Lower]],testdata[[#This Row],[Lower]],NA())</f>
        <v>243.03002246501458</v>
      </c>
      <c r="T209" s="8">
        <f>IF(testdata[[#This Row],[close]]&lt;=testdata[[#This Row],[STpot]],testdata[[#This Row],[Upper]],testdata[[#This Row],[Lower]])</f>
        <v>243.03002246501458</v>
      </c>
      <c r="V209" s="2">
        <v>43035</v>
      </c>
      <c r="W209" s="8"/>
      <c r="X209" s="8">
        <v>243.03002246501401</v>
      </c>
      <c r="Y209" s="8">
        <v>243.03002246501401</v>
      </c>
      <c r="Z209" t="str">
        <f t="shared" si="3"/>
        <v/>
      </c>
    </row>
    <row r="210" spans="1:26" x14ac:dyDescent="0.25">
      <c r="A210" s="5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5">
        <f>MAX(testdata[[#This Row],[H-L]:[|L-pC|]])</f>
        <v>1.2400000000000091</v>
      </c>
      <c r="K210" s="12">
        <f>(K209*13+testdata[[#This Row],[TR]])/14</f>
        <v>1.1617032578794984</v>
      </c>
      <c r="L210" s="12">
        <f>(testdata[[#This Row],[high]]+testdata[[#This Row],[low]])/2</f>
        <v>246.26999999999998</v>
      </c>
      <c r="M210" s="15">
        <f>testdata[[#This Row],[MidPrice]]+Multiplier*testdata[[#This Row],[ATR]]</f>
        <v>249.75510977363848</v>
      </c>
      <c r="N210" s="15">
        <f>testdata[[#This Row],[MidPrice]]-Multiplier*testdata[[#This Row],[ATR]]</f>
        <v>242.78489022636148</v>
      </c>
      <c r="O210" s="15">
        <f>IF(OR(testdata[[#This Row],[UpperE]]&lt;O209,F209&gt;O209),testdata[[#This Row],[UpperE]],O209)</f>
        <v>247.75263369088032</v>
      </c>
      <c r="P210" s="15">
        <f>IF(OR(testdata[[#This Row],[LowerE]]&gt;P209,F209&lt;P209),testdata[[#This Row],[LowerE]],P209)</f>
        <v>243.03002246501458</v>
      </c>
      <c r="Q210" s="8">
        <f>IF(T209=O209,testdata[[#This Row],[Upper]],testdata[[#This Row],[Lower]])</f>
        <v>243.03002246501458</v>
      </c>
      <c r="R210" s="8" t="e">
        <f>IF(testdata[[#This Row],[SuperTrend]]=testdata[[#This Row],[Upper]],testdata[[#This Row],[Upper]],NA())</f>
        <v>#N/A</v>
      </c>
      <c r="S210" s="8">
        <f>IF(testdata[[#This Row],[SuperTrend]]=testdata[[#This Row],[Lower]],testdata[[#This Row],[Lower]],NA())</f>
        <v>243.03002246501458</v>
      </c>
      <c r="T210" s="8">
        <f>IF(testdata[[#This Row],[close]]&lt;=testdata[[#This Row],[STpot]],testdata[[#This Row],[Upper]],testdata[[#This Row],[Lower]])</f>
        <v>243.03002246501458</v>
      </c>
      <c r="V210" s="2">
        <v>43038</v>
      </c>
      <c r="W210" s="8"/>
      <c r="X210" s="8">
        <v>243.03002246501401</v>
      </c>
      <c r="Y210" s="8">
        <v>243.03002246501401</v>
      </c>
      <c r="Z210" t="str">
        <f t="shared" si="3"/>
        <v/>
      </c>
    </row>
    <row r="211" spans="1:26" x14ac:dyDescent="0.25">
      <c r="A211" s="5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5">
        <f>MAX(testdata[[#This Row],[H-L]:[|L-pC|]])</f>
        <v>0.66999999999998749</v>
      </c>
      <c r="K211" s="12">
        <f>(K210*13+testdata[[#This Row],[TR]])/14</f>
        <v>1.1265815966023904</v>
      </c>
      <c r="L211" s="12">
        <f>(testdata[[#This Row],[high]]+testdata[[#This Row],[low]])/2</f>
        <v>246.38499999999999</v>
      </c>
      <c r="M211" s="15">
        <f>testdata[[#This Row],[MidPrice]]+Multiplier*testdata[[#This Row],[ATR]]</f>
        <v>249.76474478980717</v>
      </c>
      <c r="N211" s="15">
        <f>testdata[[#This Row],[MidPrice]]-Multiplier*testdata[[#This Row],[ATR]]</f>
        <v>243.00525521019281</v>
      </c>
      <c r="O211" s="15">
        <f>IF(OR(testdata[[#This Row],[UpperE]]&lt;O210,F210&gt;O210),testdata[[#This Row],[UpperE]],O210)</f>
        <v>247.75263369088032</v>
      </c>
      <c r="P211" s="15">
        <f>IF(OR(testdata[[#This Row],[LowerE]]&gt;P210,F210&lt;P210),testdata[[#This Row],[LowerE]],P210)</f>
        <v>243.03002246501458</v>
      </c>
      <c r="Q211" s="8">
        <f>IF(T210=O210,testdata[[#This Row],[Upper]],testdata[[#This Row],[Lower]])</f>
        <v>243.03002246501458</v>
      </c>
      <c r="R211" s="8" t="e">
        <f>IF(testdata[[#This Row],[SuperTrend]]=testdata[[#This Row],[Upper]],testdata[[#This Row],[Upper]],NA())</f>
        <v>#N/A</v>
      </c>
      <c r="S211" s="8">
        <f>IF(testdata[[#This Row],[SuperTrend]]=testdata[[#This Row],[Lower]],testdata[[#This Row],[Lower]],NA())</f>
        <v>243.03002246501458</v>
      </c>
      <c r="T211" s="8">
        <f>IF(testdata[[#This Row],[close]]&lt;=testdata[[#This Row],[STpot]],testdata[[#This Row],[Upper]],testdata[[#This Row],[Lower]])</f>
        <v>243.03002246501458</v>
      </c>
      <c r="V211" s="2">
        <v>43039</v>
      </c>
      <c r="W211" s="8"/>
      <c r="X211" s="8">
        <v>243.03002246501401</v>
      </c>
      <c r="Y211" s="8">
        <v>243.03002246501401</v>
      </c>
      <c r="Z211" t="str">
        <f t="shared" si="3"/>
        <v/>
      </c>
    </row>
    <row r="212" spans="1:26" x14ac:dyDescent="0.25">
      <c r="A212" s="5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5">
        <f>MAX(testdata[[#This Row],[H-L]:[|L-pC|]])</f>
        <v>1.2999999999999829</v>
      </c>
      <c r="K212" s="12">
        <f>(K211*13+testdata[[#This Row],[TR]])/14</f>
        <v>1.1389686254165041</v>
      </c>
      <c r="L212" s="12">
        <f>(testdata[[#This Row],[high]]+testdata[[#This Row],[low]])/2</f>
        <v>246.98000000000002</v>
      </c>
      <c r="M212" s="15">
        <f>testdata[[#This Row],[MidPrice]]+Multiplier*testdata[[#This Row],[ATR]]</f>
        <v>250.39690587624952</v>
      </c>
      <c r="N212" s="15">
        <f>testdata[[#This Row],[MidPrice]]-Multiplier*testdata[[#This Row],[ATR]]</f>
        <v>243.56309412375052</v>
      </c>
      <c r="O212" s="15">
        <f>IF(OR(testdata[[#This Row],[UpperE]]&lt;O211,F211&gt;O211),testdata[[#This Row],[UpperE]],O211)</f>
        <v>247.75263369088032</v>
      </c>
      <c r="P212" s="15">
        <f>IF(OR(testdata[[#This Row],[LowerE]]&gt;P211,F211&lt;P211),testdata[[#This Row],[LowerE]],P211)</f>
        <v>243.56309412375052</v>
      </c>
      <c r="Q212" s="8">
        <f>IF(T211=O211,testdata[[#This Row],[Upper]],testdata[[#This Row],[Lower]])</f>
        <v>243.56309412375052</v>
      </c>
      <c r="R212" s="8" t="e">
        <f>IF(testdata[[#This Row],[SuperTrend]]=testdata[[#This Row],[Upper]],testdata[[#This Row],[Upper]],NA())</f>
        <v>#N/A</v>
      </c>
      <c r="S212" s="8">
        <f>IF(testdata[[#This Row],[SuperTrend]]=testdata[[#This Row],[Lower]],testdata[[#This Row],[Lower]],NA())</f>
        <v>243.56309412375052</v>
      </c>
      <c r="T212" s="8">
        <f>IF(testdata[[#This Row],[close]]&lt;=testdata[[#This Row],[STpot]],testdata[[#This Row],[Upper]],testdata[[#This Row],[Lower]])</f>
        <v>243.56309412375052</v>
      </c>
      <c r="V212" s="2">
        <v>43040</v>
      </c>
      <c r="W212" s="8"/>
      <c r="X212" s="8">
        <v>243.56309412375001</v>
      </c>
      <c r="Y212" s="8">
        <v>243.56309412375001</v>
      </c>
      <c r="Z212" t="str">
        <f t="shared" si="3"/>
        <v/>
      </c>
    </row>
    <row r="213" spans="1:26" x14ac:dyDescent="0.25">
      <c r="A213" s="5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5">
        <f>MAX(testdata[[#This Row],[H-L]:[|L-pC|]])</f>
        <v>1.4899999999999807</v>
      </c>
      <c r="K213" s="12">
        <f>(K212*13+testdata[[#This Row],[TR]])/14</f>
        <v>1.1640422950296097</v>
      </c>
      <c r="L213" s="12">
        <f>(testdata[[#This Row],[high]]+testdata[[#This Row],[low]])/2</f>
        <v>246.23500000000001</v>
      </c>
      <c r="M213" s="15">
        <f>testdata[[#This Row],[MidPrice]]+Multiplier*testdata[[#This Row],[ATR]]</f>
        <v>249.72712688508884</v>
      </c>
      <c r="N213" s="15">
        <f>testdata[[#This Row],[MidPrice]]-Multiplier*testdata[[#This Row],[ATR]]</f>
        <v>242.74287311491119</v>
      </c>
      <c r="O213" s="15">
        <f>IF(OR(testdata[[#This Row],[UpperE]]&lt;O212,F212&gt;O212),testdata[[#This Row],[UpperE]],O212)</f>
        <v>247.75263369088032</v>
      </c>
      <c r="P213" s="15">
        <f>IF(OR(testdata[[#This Row],[LowerE]]&gt;P212,F212&lt;P212),testdata[[#This Row],[LowerE]],P212)</f>
        <v>243.56309412375052</v>
      </c>
      <c r="Q213" s="8">
        <f>IF(T212=O212,testdata[[#This Row],[Upper]],testdata[[#This Row],[Lower]])</f>
        <v>243.56309412375052</v>
      </c>
      <c r="R213" s="8" t="e">
        <f>IF(testdata[[#This Row],[SuperTrend]]=testdata[[#This Row],[Upper]],testdata[[#This Row],[Upper]],NA())</f>
        <v>#N/A</v>
      </c>
      <c r="S213" s="8">
        <f>IF(testdata[[#This Row],[SuperTrend]]=testdata[[#This Row],[Lower]],testdata[[#This Row],[Lower]],NA())</f>
        <v>243.56309412375052</v>
      </c>
      <c r="T213" s="8">
        <f>IF(testdata[[#This Row],[close]]&lt;=testdata[[#This Row],[STpot]],testdata[[#This Row],[Upper]],testdata[[#This Row],[Lower]])</f>
        <v>243.56309412375052</v>
      </c>
      <c r="V213" s="2">
        <v>43041</v>
      </c>
      <c r="W213" s="8"/>
      <c r="X213" s="8">
        <v>243.56309412375001</v>
      </c>
      <c r="Y213" s="8">
        <v>243.56309412375001</v>
      </c>
      <c r="Z213" t="str">
        <f t="shared" si="3"/>
        <v/>
      </c>
    </row>
    <row r="214" spans="1:26" x14ac:dyDescent="0.25">
      <c r="A214" s="5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5">
        <f>MAX(testdata[[#This Row],[H-L]:[|L-pC|]])</f>
        <v>1.1499999999999773</v>
      </c>
      <c r="K214" s="12">
        <f>(K213*13+testdata[[#This Row],[TR]])/14</f>
        <v>1.1630392739560644</v>
      </c>
      <c r="L214" s="12">
        <f>(testdata[[#This Row],[high]]+testdata[[#This Row],[low]])/2</f>
        <v>247.125</v>
      </c>
      <c r="M214" s="15">
        <f>testdata[[#This Row],[MidPrice]]+Multiplier*testdata[[#This Row],[ATR]]</f>
        <v>250.61411782186821</v>
      </c>
      <c r="N214" s="15">
        <f>testdata[[#This Row],[MidPrice]]-Multiplier*testdata[[#This Row],[ATR]]</f>
        <v>243.63588217813179</v>
      </c>
      <c r="O214" s="15">
        <f>IF(OR(testdata[[#This Row],[UpperE]]&lt;O213,F213&gt;O213),testdata[[#This Row],[UpperE]],O213)</f>
        <v>247.75263369088032</v>
      </c>
      <c r="P214" s="15">
        <f>IF(OR(testdata[[#This Row],[LowerE]]&gt;P213,F213&lt;P213),testdata[[#This Row],[LowerE]],P213)</f>
        <v>243.63588217813179</v>
      </c>
      <c r="Q214" s="8">
        <f>IF(T213=O213,testdata[[#This Row],[Upper]],testdata[[#This Row],[Lower]])</f>
        <v>243.63588217813179</v>
      </c>
      <c r="R214" s="8" t="e">
        <f>IF(testdata[[#This Row],[SuperTrend]]=testdata[[#This Row],[Upper]],testdata[[#This Row],[Upper]],NA())</f>
        <v>#N/A</v>
      </c>
      <c r="S214" s="8">
        <f>IF(testdata[[#This Row],[SuperTrend]]=testdata[[#This Row],[Lower]],testdata[[#This Row],[Lower]],NA())</f>
        <v>243.63588217813179</v>
      </c>
      <c r="T214" s="8">
        <f>IF(testdata[[#This Row],[close]]&lt;=testdata[[#This Row],[STpot]],testdata[[#This Row],[Upper]],testdata[[#This Row],[Lower]])</f>
        <v>243.63588217813179</v>
      </c>
      <c r="V214" s="2">
        <v>43042</v>
      </c>
      <c r="W214" s="8"/>
      <c r="X214" s="8">
        <v>243.635882178131</v>
      </c>
      <c r="Y214" s="8">
        <v>243.635882178131</v>
      </c>
      <c r="Z214" t="str">
        <f t="shared" si="3"/>
        <v/>
      </c>
    </row>
    <row r="215" spans="1:26" x14ac:dyDescent="0.25">
      <c r="A215" s="5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5">
        <f>MAX(testdata[[#This Row],[H-L]:[|L-pC|]])</f>
        <v>0.75</v>
      </c>
      <c r="K215" s="12">
        <f>(K214*13+testdata[[#This Row],[TR]])/14</f>
        <v>1.1335364686734883</v>
      </c>
      <c r="L215" s="12">
        <f>(testdata[[#This Row],[high]]+testdata[[#This Row],[low]])/2</f>
        <v>247.80500000000001</v>
      </c>
      <c r="M215" s="15">
        <f>testdata[[#This Row],[MidPrice]]+Multiplier*testdata[[#This Row],[ATR]]</f>
        <v>251.20560940602047</v>
      </c>
      <c r="N215" s="15">
        <f>testdata[[#This Row],[MidPrice]]-Multiplier*testdata[[#This Row],[ATR]]</f>
        <v>244.40439059397954</v>
      </c>
      <c r="O215" s="15">
        <f>IF(OR(testdata[[#This Row],[UpperE]]&lt;O214,F214&gt;O214),testdata[[#This Row],[UpperE]],O214)</f>
        <v>247.75263369088032</v>
      </c>
      <c r="P215" s="15">
        <f>IF(OR(testdata[[#This Row],[LowerE]]&gt;P214,F214&lt;P214),testdata[[#This Row],[LowerE]],P214)</f>
        <v>244.40439059397954</v>
      </c>
      <c r="Q215" s="8">
        <f>IF(T214=O214,testdata[[#This Row],[Upper]],testdata[[#This Row],[Lower]])</f>
        <v>244.40439059397954</v>
      </c>
      <c r="R215" s="8" t="e">
        <f>IF(testdata[[#This Row],[SuperTrend]]=testdata[[#This Row],[Upper]],testdata[[#This Row],[Upper]],NA())</f>
        <v>#N/A</v>
      </c>
      <c r="S215" s="8">
        <f>IF(testdata[[#This Row],[SuperTrend]]=testdata[[#This Row],[Lower]],testdata[[#This Row],[Lower]],NA())</f>
        <v>244.40439059397954</v>
      </c>
      <c r="T215" s="8">
        <f>IF(testdata[[#This Row],[close]]&lt;=testdata[[#This Row],[STpot]],testdata[[#This Row],[Upper]],testdata[[#This Row],[Lower]])</f>
        <v>244.40439059397954</v>
      </c>
      <c r="V215" s="2">
        <v>43045</v>
      </c>
      <c r="W215" s="8"/>
      <c r="X215" s="8">
        <v>244.404390593979</v>
      </c>
      <c r="Y215" s="8">
        <v>244.404390593979</v>
      </c>
      <c r="Z215" t="str">
        <f t="shared" si="3"/>
        <v/>
      </c>
    </row>
    <row r="216" spans="1:26" x14ac:dyDescent="0.25">
      <c r="A216" s="5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5">
        <f>MAX(testdata[[#This Row],[H-L]:[|L-pC|]])</f>
        <v>1.210000000000008</v>
      </c>
      <c r="K216" s="12">
        <f>(K215*13+testdata[[#This Row],[TR]])/14</f>
        <v>1.1389981494825254</v>
      </c>
      <c r="L216" s="12">
        <f>(testdata[[#This Row],[high]]+testdata[[#This Row],[low]])/2</f>
        <v>247.91500000000002</v>
      </c>
      <c r="M216" s="15">
        <f>testdata[[#This Row],[MidPrice]]+Multiplier*testdata[[#This Row],[ATR]]</f>
        <v>251.3319944484476</v>
      </c>
      <c r="N216" s="15">
        <f>testdata[[#This Row],[MidPrice]]-Multiplier*testdata[[#This Row],[ATR]]</f>
        <v>244.49800555155244</v>
      </c>
      <c r="O216" s="15">
        <f>IF(OR(testdata[[#This Row],[UpperE]]&lt;O215,F215&gt;O215),testdata[[#This Row],[UpperE]],O215)</f>
        <v>251.3319944484476</v>
      </c>
      <c r="P216" s="15">
        <f>IF(OR(testdata[[#This Row],[LowerE]]&gt;P215,F215&lt;P215),testdata[[#This Row],[LowerE]],P215)</f>
        <v>244.49800555155244</v>
      </c>
      <c r="Q216" s="8">
        <f>IF(T215=O215,testdata[[#This Row],[Upper]],testdata[[#This Row],[Lower]])</f>
        <v>244.49800555155244</v>
      </c>
      <c r="R216" s="8" t="e">
        <f>IF(testdata[[#This Row],[SuperTrend]]=testdata[[#This Row],[Upper]],testdata[[#This Row],[Upper]],NA())</f>
        <v>#N/A</v>
      </c>
      <c r="S216" s="8">
        <f>IF(testdata[[#This Row],[SuperTrend]]=testdata[[#This Row],[Lower]],testdata[[#This Row],[Lower]],NA())</f>
        <v>244.49800555155244</v>
      </c>
      <c r="T216" s="8">
        <f>IF(testdata[[#This Row],[close]]&lt;=testdata[[#This Row],[STpot]],testdata[[#This Row],[Upper]],testdata[[#This Row],[Lower]])</f>
        <v>244.49800555155244</v>
      </c>
      <c r="V216" s="2">
        <v>43046</v>
      </c>
      <c r="W216" s="8"/>
      <c r="X216" s="8">
        <v>244.49800555155201</v>
      </c>
      <c r="Y216" s="8">
        <v>244.49800555155201</v>
      </c>
      <c r="Z216" t="str">
        <f t="shared" si="3"/>
        <v/>
      </c>
    </row>
    <row r="217" spans="1:26" x14ac:dyDescent="0.25">
      <c r="A217" s="5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5">
        <f>MAX(testdata[[#This Row],[H-L]:[|L-pC|]])</f>
        <v>1.0199999999999818</v>
      </c>
      <c r="K217" s="12">
        <f>(K216*13+testdata[[#This Row],[TR]])/14</f>
        <v>1.1304982816623437</v>
      </c>
      <c r="L217" s="12">
        <f>(testdata[[#This Row],[high]]+testdata[[#This Row],[low]])/2</f>
        <v>247.88</v>
      </c>
      <c r="M217" s="15">
        <f>testdata[[#This Row],[MidPrice]]+Multiplier*testdata[[#This Row],[ATR]]</f>
        <v>251.27149484498702</v>
      </c>
      <c r="N217" s="15">
        <f>testdata[[#This Row],[MidPrice]]-Multiplier*testdata[[#This Row],[ATR]]</f>
        <v>244.48850515501297</v>
      </c>
      <c r="O217" s="15">
        <f>IF(OR(testdata[[#This Row],[UpperE]]&lt;O216,F216&gt;O216),testdata[[#This Row],[UpperE]],O216)</f>
        <v>251.27149484498702</v>
      </c>
      <c r="P217" s="15">
        <f>IF(OR(testdata[[#This Row],[LowerE]]&gt;P216,F216&lt;P216),testdata[[#This Row],[LowerE]],P216)</f>
        <v>244.49800555155244</v>
      </c>
      <c r="Q217" s="8">
        <f>IF(T216=O216,testdata[[#This Row],[Upper]],testdata[[#This Row],[Lower]])</f>
        <v>244.49800555155244</v>
      </c>
      <c r="R217" s="8" t="e">
        <f>IF(testdata[[#This Row],[SuperTrend]]=testdata[[#This Row],[Upper]],testdata[[#This Row],[Upper]],NA())</f>
        <v>#N/A</v>
      </c>
      <c r="S217" s="8">
        <f>IF(testdata[[#This Row],[SuperTrend]]=testdata[[#This Row],[Lower]],testdata[[#This Row],[Lower]],NA())</f>
        <v>244.49800555155244</v>
      </c>
      <c r="T217" s="8">
        <f>IF(testdata[[#This Row],[close]]&lt;=testdata[[#This Row],[STpot]],testdata[[#This Row],[Upper]],testdata[[#This Row],[Lower]])</f>
        <v>244.49800555155244</v>
      </c>
      <c r="V217" s="2">
        <v>43047</v>
      </c>
      <c r="W217" s="8"/>
      <c r="X217" s="8">
        <v>244.49800555155201</v>
      </c>
      <c r="Y217" s="8">
        <v>244.49800555155201</v>
      </c>
      <c r="Z217" t="str">
        <f t="shared" si="3"/>
        <v/>
      </c>
    </row>
    <row r="218" spans="1:26" x14ac:dyDescent="0.25">
      <c r="A218" s="5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5">
        <f>MAX(testdata[[#This Row],[H-L]:[|L-pC|]])</f>
        <v>2.6399999999999864</v>
      </c>
      <c r="K218" s="12">
        <f>(K217*13+testdata[[#This Row],[TR]])/14</f>
        <v>1.2383198329721752</v>
      </c>
      <c r="L218" s="12">
        <f>(testdata[[#This Row],[high]]+testdata[[#This Row],[low]])/2</f>
        <v>246.625</v>
      </c>
      <c r="M218" s="15">
        <f>testdata[[#This Row],[MidPrice]]+Multiplier*testdata[[#This Row],[ATR]]</f>
        <v>250.33995949891653</v>
      </c>
      <c r="N218" s="15">
        <f>testdata[[#This Row],[MidPrice]]-Multiplier*testdata[[#This Row],[ATR]]</f>
        <v>242.91004050108347</v>
      </c>
      <c r="O218" s="15">
        <f>IF(OR(testdata[[#This Row],[UpperE]]&lt;O217,F217&gt;O217),testdata[[#This Row],[UpperE]],O217)</f>
        <v>250.33995949891653</v>
      </c>
      <c r="P218" s="15">
        <f>IF(OR(testdata[[#This Row],[LowerE]]&gt;P217,F217&lt;P217),testdata[[#This Row],[LowerE]],P217)</f>
        <v>244.49800555155244</v>
      </c>
      <c r="Q218" s="8">
        <f>IF(T217=O217,testdata[[#This Row],[Upper]],testdata[[#This Row],[Lower]])</f>
        <v>244.49800555155244</v>
      </c>
      <c r="R218" s="8" t="e">
        <f>IF(testdata[[#This Row],[SuperTrend]]=testdata[[#This Row],[Upper]],testdata[[#This Row],[Upper]],NA())</f>
        <v>#N/A</v>
      </c>
      <c r="S218" s="8">
        <f>IF(testdata[[#This Row],[SuperTrend]]=testdata[[#This Row],[Lower]],testdata[[#This Row],[Lower]],NA())</f>
        <v>244.49800555155244</v>
      </c>
      <c r="T218" s="8">
        <f>IF(testdata[[#This Row],[close]]&lt;=testdata[[#This Row],[STpot]],testdata[[#This Row],[Upper]],testdata[[#This Row],[Lower]])</f>
        <v>244.49800555155244</v>
      </c>
      <c r="V218" s="2">
        <v>43048</v>
      </c>
      <c r="W218" s="8"/>
      <c r="X218" s="8">
        <v>244.49800555155201</v>
      </c>
      <c r="Y218" s="8">
        <v>244.49800555155201</v>
      </c>
      <c r="Z218" t="str">
        <f t="shared" si="3"/>
        <v/>
      </c>
    </row>
    <row r="219" spans="1:26" x14ac:dyDescent="0.25">
      <c r="A219" s="5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5">
        <f>MAX(testdata[[#This Row],[H-L]:[|L-pC|]])</f>
        <v>0.87999999999999545</v>
      </c>
      <c r="K219" s="12">
        <f>(K218*13+testdata[[#This Row],[TR]])/14</f>
        <v>1.212725559188448</v>
      </c>
      <c r="L219" s="12">
        <f>(testdata[[#This Row],[high]]+testdata[[#This Row],[low]])/2</f>
        <v>247.06</v>
      </c>
      <c r="M219" s="15">
        <f>testdata[[#This Row],[MidPrice]]+Multiplier*testdata[[#This Row],[ATR]]</f>
        <v>250.69817667756536</v>
      </c>
      <c r="N219" s="15">
        <f>testdata[[#This Row],[MidPrice]]-Multiplier*testdata[[#This Row],[ATR]]</f>
        <v>243.42182332243465</v>
      </c>
      <c r="O219" s="15">
        <f>IF(OR(testdata[[#This Row],[UpperE]]&lt;O218,F218&gt;O218),testdata[[#This Row],[UpperE]],O218)</f>
        <v>250.33995949891653</v>
      </c>
      <c r="P219" s="15">
        <f>IF(OR(testdata[[#This Row],[LowerE]]&gt;P218,F218&lt;P218),testdata[[#This Row],[LowerE]],P218)</f>
        <v>244.49800555155244</v>
      </c>
      <c r="Q219" s="8">
        <f>IF(T218=O218,testdata[[#This Row],[Upper]],testdata[[#This Row],[Lower]])</f>
        <v>244.49800555155244</v>
      </c>
      <c r="R219" s="8" t="e">
        <f>IF(testdata[[#This Row],[SuperTrend]]=testdata[[#This Row],[Upper]],testdata[[#This Row],[Upper]],NA())</f>
        <v>#N/A</v>
      </c>
      <c r="S219" s="8">
        <f>IF(testdata[[#This Row],[SuperTrend]]=testdata[[#This Row],[Lower]],testdata[[#This Row],[Lower]],NA())</f>
        <v>244.49800555155244</v>
      </c>
      <c r="T219" s="8">
        <f>IF(testdata[[#This Row],[close]]&lt;=testdata[[#This Row],[STpot]],testdata[[#This Row],[Upper]],testdata[[#This Row],[Lower]])</f>
        <v>244.49800555155244</v>
      </c>
      <c r="V219" s="2">
        <v>43049</v>
      </c>
      <c r="W219" s="8"/>
      <c r="X219" s="8">
        <v>244.49800555155201</v>
      </c>
      <c r="Y219" s="8">
        <v>244.49800555155201</v>
      </c>
      <c r="Z219" t="str">
        <f t="shared" si="3"/>
        <v/>
      </c>
    </row>
    <row r="220" spans="1:26" x14ac:dyDescent="0.25">
      <c r="A220" s="5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5">
        <f>MAX(testdata[[#This Row],[H-L]:[|L-pC|]])</f>
        <v>1.2699999999999818</v>
      </c>
      <c r="K220" s="12">
        <f>(K219*13+testdata[[#This Row],[TR]])/14</f>
        <v>1.2168165906749862</v>
      </c>
      <c r="L220" s="12">
        <f>(testdata[[#This Row],[high]]+testdata[[#This Row],[low]])/2</f>
        <v>247.155</v>
      </c>
      <c r="M220" s="15">
        <f>testdata[[#This Row],[MidPrice]]+Multiplier*testdata[[#This Row],[ATR]]</f>
        <v>250.80544977202496</v>
      </c>
      <c r="N220" s="15">
        <f>testdata[[#This Row],[MidPrice]]-Multiplier*testdata[[#This Row],[ATR]]</f>
        <v>243.50455022797505</v>
      </c>
      <c r="O220" s="15">
        <f>IF(OR(testdata[[#This Row],[UpperE]]&lt;O219,F219&gt;O219),testdata[[#This Row],[UpperE]],O219)</f>
        <v>250.33995949891653</v>
      </c>
      <c r="P220" s="15">
        <f>IF(OR(testdata[[#This Row],[LowerE]]&gt;P219,F219&lt;P219),testdata[[#This Row],[LowerE]],P219)</f>
        <v>244.49800555155244</v>
      </c>
      <c r="Q220" s="8">
        <f>IF(T219=O219,testdata[[#This Row],[Upper]],testdata[[#This Row],[Lower]])</f>
        <v>244.49800555155244</v>
      </c>
      <c r="R220" s="8" t="e">
        <f>IF(testdata[[#This Row],[SuperTrend]]=testdata[[#This Row],[Upper]],testdata[[#This Row],[Upper]],NA())</f>
        <v>#N/A</v>
      </c>
      <c r="S220" s="8">
        <f>IF(testdata[[#This Row],[SuperTrend]]=testdata[[#This Row],[Lower]],testdata[[#This Row],[Lower]],NA())</f>
        <v>244.49800555155244</v>
      </c>
      <c r="T220" s="8">
        <f>IF(testdata[[#This Row],[close]]&lt;=testdata[[#This Row],[STpot]],testdata[[#This Row],[Upper]],testdata[[#This Row],[Lower]])</f>
        <v>244.49800555155244</v>
      </c>
      <c r="V220" s="2">
        <v>43052</v>
      </c>
      <c r="W220" s="8"/>
      <c r="X220" s="8">
        <v>244.49800555155201</v>
      </c>
      <c r="Y220" s="8">
        <v>244.49800555155201</v>
      </c>
      <c r="Z220" t="str">
        <f t="shared" si="3"/>
        <v/>
      </c>
    </row>
    <row r="221" spans="1:26" x14ac:dyDescent="0.25">
      <c r="A221" s="5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5">
        <f>MAX(testdata[[#This Row],[H-L]:[|L-pC|]])</f>
        <v>1.7399999999999807</v>
      </c>
      <c r="K221" s="12">
        <f>(K220*13+testdata[[#This Row],[TR]])/14</f>
        <v>1.2541868341981999</v>
      </c>
      <c r="L221" s="12">
        <f>(testdata[[#This Row],[high]]+testdata[[#This Row],[low]])/2</f>
        <v>246.44</v>
      </c>
      <c r="M221" s="15">
        <f>testdata[[#This Row],[MidPrice]]+Multiplier*testdata[[#This Row],[ATR]]</f>
        <v>250.20256050259459</v>
      </c>
      <c r="N221" s="15">
        <f>testdata[[#This Row],[MidPrice]]-Multiplier*testdata[[#This Row],[ATR]]</f>
        <v>242.6774394974054</v>
      </c>
      <c r="O221" s="15">
        <f>IF(OR(testdata[[#This Row],[UpperE]]&lt;O220,F220&gt;O220),testdata[[#This Row],[UpperE]],O220)</f>
        <v>250.20256050259459</v>
      </c>
      <c r="P221" s="15">
        <f>IF(OR(testdata[[#This Row],[LowerE]]&gt;P220,F220&lt;P220),testdata[[#This Row],[LowerE]],P220)</f>
        <v>244.49800555155244</v>
      </c>
      <c r="Q221" s="8">
        <f>IF(T220=O220,testdata[[#This Row],[Upper]],testdata[[#This Row],[Lower]])</f>
        <v>244.49800555155244</v>
      </c>
      <c r="R221" s="8" t="e">
        <f>IF(testdata[[#This Row],[SuperTrend]]=testdata[[#This Row],[Upper]],testdata[[#This Row],[Upper]],NA())</f>
        <v>#N/A</v>
      </c>
      <c r="S221" s="8">
        <f>IF(testdata[[#This Row],[SuperTrend]]=testdata[[#This Row],[Lower]],testdata[[#This Row],[Lower]],NA())</f>
        <v>244.49800555155244</v>
      </c>
      <c r="T221" s="8">
        <f>IF(testdata[[#This Row],[close]]&lt;=testdata[[#This Row],[STpot]],testdata[[#This Row],[Upper]],testdata[[#This Row],[Lower]])</f>
        <v>244.49800555155244</v>
      </c>
      <c r="V221" s="2">
        <v>43053</v>
      </c>
      <c r="W221" s="8"/>
      <c r="X221" s="8">
        <v>244.49800555155201</v>
      </c>
      <c r="Y221" s="8">
        <v>244.49800555155201</v>
      </c>
      <c r="Z221" t="str">
        <f t="shared" si="3"/>
        <v/>
      </c>
    </row>
    <row r="222" spans="1:26" x14ac:dyDescent="0.25">
      <c r="A222" s="5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5">
        <f>MAX(testdata[[#This Row],[H-L]:[|L-pC|]])</f>
        <v>2.0100000000000193</v>
      </c>
      <c r="K222" s="12">
        <f>(K221*13+testdata[[#This Row],[TR]])/14</f>
        <v>1.3081734888983299</v>
      </c>
      <c r="L222" s="12">
        <f>(testdata[[#This Row],[high]]+testdata[[#This Row],[low]])/2</f>
        <v>245.71499999999997</v>
      </c>
      <c r="M222" s="15">
        <f>testdata[[#This Row],[MidPrice]]+Multiplier*testdata[[#This Row],[ATR]]</f>
        <v>249.63952046669496</v>
      </c>
      <c r="N222" s="15">
        <f>testdata[[#This Row],[MidPrice]]-Multiplier*testdata[[#This Row],[ATR]]</f>
        <v>241.79047953330499</v>
      </c>
      <c r="O222" s="15">
        <f>IF(OR(testdata[[#This Row],[UpperE]]&lt;O221,F221&gt;O221),testdata[[#This Row],[UpperE]],O221)</f>
        <v>249.63952046669496</v>
      </c>
      <c r="P222" s="15">
        <f>IF(OR(testdata[[#This Row],[LowerE]]&gt;P221,F221&lt;P221),testdata[[#This Row],[LowerE]],P221)</f>
        <v>244.49800555155244</v>
      </c>
      <c r="Q222" s="8">
        <f>IF(T221=O221,testdata[[#This Row],[Upper]],testdata[[#This Row],[Lower]])</f>
        <v>244.49800555155244</v>
      </c>
      <c r="R222" s="8" t="e">
        <f>IF(testdata[[#This Row],[SuperTrend]]=testdata[[#This Row],[Upper]],testdata[[#This Row],[Upper]],NA())</f>
        <v>#N/A</v>
      </c>
      <c r="S222" s="8">
        <f>IF(testdata[[#This Row],[SuperTrend]]=testdata[[#This Row],[Lower]],testdata[[#This Row],[Lower]],NA())</f>
        <v>244.49800555155244</v>
      </c>
      <c r="T222" s="8">
        <f>IF(testdata[[#This Row],[close]]&lt;=testdata[[#This Row],[STpot]],testdata[[#This Row],[Upper]],testdata[[#This Row],[Lower]])</f>
        <v>244.49800555155244</v>
      </c>
      <c r="V222" s="2">
        <v>43054</v>
      </c>
      <c r="W222" s="8"/>
      <c r="X222" s="8">
        <v>244.49800555155201</v>
      </c>
      <c r="Y222" s="8">
        <v>244.49800555155201</v>
      </c>
      <c r="Z222" t="str">
        <f t="shared" si="3"/>
        <v/>
      </c>
    </row>
    <row r="223" spans="1:26" x14ac:dyDescent="0.25">
      <c r="A223" s="5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5">
        <f>MAX(testdata[[#This Row],[H-L]:[|L-pC|]])</f>
        <v>2.4900000000000091</v>
      </c>
      <c r="K223" s="12">
        <f>(K222*13+testdata[[#This Row],[TR]])/14</f>
        <v>1.3925896682627354</v>
      </c>
      <c r="L223" s="12">
        <f>(testdata[[#This Row],[high]]+testdata[[#This Row],[low]])/2</f>
        <v>247.47</v>
      </c>
      <c r="M223" s="15">
        <f>testdata[[#This Row],[MidPrice]]+Multiplier*testdata[[#This Row],[ATR]]</f>
        <v>251.64776900478822</v>
      </c>
      <c r="N223" s="15">
        <f>testdata[[#This Row],[MidPrice]]-Multiplier*testdata[[#This Row],[ATR]]</f>
        <v>243.29223099521178</v>
      </c>
      <c r="O223" s="15">
        <f>IF(OR(testdata[[#This Row],[UpperE]]&lt;O222,F222&gt;O222),testdata[[#This Row],[UpperE]],O222)</f>
        <v>249.63952046669496</v>
      </c>
      <c r="P223" s="15">
        <f>IF(OR(testdata[[#This Row],[LowerE]]&gt;P222,F222&lt;P222),testdata[[#This Row],[LowerE]],P222)</f>
        <v>244.49800555155244</v>
      </c>
      <c r="Q223" s="8">
        <f>IF(T222=O222,testdata[[#This Row],[Upper]],testdata[[#This Row],[Lower]])</f>
        <v>244.49800555155244</v>
      </c>
      <c r="R223" s="8" t="e">
        <f>IF(testdata[[#This Row],[SuperTrend]]=testdata[[#This Row],[Upper]],testdata[[#This Row],[Upper]],NA())</f>
        <v>#N/A</v>
      </c>
      <c r="S223" s="8">
        <f>IF(testdata[[#This Row],[SuperTrend]]=testdata[[#This Row],[Lower]],testdata[[#This Row],[Lower]],NA())</f>
        <v>244.49800555155244</v>
      </c>
      <c r="T223" s="8">
        <f>IF(testdata[[#This Row],[close]]&lt;=testdata[[#This Row],[STpot]],testdata[[#This Row],[Upper]],testdata[[#This Row],[Lower]])</f>
        <v>244.49800555155244</v>
      </c>
      <c r="V223" s="2">
        <v>43055</v>
      </c>
      <c r="W223" s="8"/>
      <c r="X223" s="8">
        <v>244.49800555155201</v>
      </c>
      <c r="Y223" s="8">
        <v>244.49800555155201</v>
      </c>
      <c r="Z223" t="str">
        <f t="shared" si="3"/>
        <v/>
      </c>
    </row>
    <row r="224" spans="1:26" x14ac:dyDescent="0.25">
      <c r="A224" s="5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5">
        <f>MAX(testdata[[#This Row],[H-L]:[|L-pC|]])</f>
        <v>0.81999999999999318</v>
      </c>
      <c r="K224" s="12">
        <f>(K223*13+testdata[[#This Row],[TR]])/14</f>
        <v>1.3516904062439681</v>
      </c>
      <c r="L224" s="12">
        <f>(testdata[[#This Row],[high]]+testdata[[#This Row],[low]])/2</f>
        <v>247.39499999999998</v>
      </c>
      <c r="M224" s="15">
        <f>testdata[[#This Row],[MidPrice]]+Multiplier*testdata[[#This Row],[ATR]]</f>
        <v>251.45007121873189</v>
      </c>
      <c r="N224" s="15">
        <f>testdata[[#This Row],[MidPrice]]-Multiplier*testdata[[#This Row],[ATR]]</f>
        <v>243.33992878126807</v>
      </c>
      <c r="O224" s="15">
        <f>IF(OR(testdata[[#This Row],[UpperE]]&lt;O223,F223&gt;O223),testdata[[#This Row],[UpperE]],O223)</f>
        <v>249.63952046669496</v>
      </c>
      <c r="P224" s="15">
        <f>IF(OR(testdata[[#This Row],[LowerE]]&gt;P223,F223&lt;P223),testdata[[#This Row],[LowerE]],P223)</f>
        <v>244.49800555155244</v>
      </c>
      <c r="Q224" s="8">
        <f>IF(T223=O223,testdata[[#This Row],[Upper]],testdata[[#This Row],[Lower]])</f>
        <v>244.49800555155244</v>
      </c>
      <c r="R224" s="8" t="e">
        <f>IF(testdata[[#This Row],[SuperTrend]]=testdata[[#This Row],[Upper]],testdata[[#This Row],[Upper]],NA())</f>
        <v>#N/A</v>
      </c>
      <c r="S224" s="8">
        <f>IF(testdata[[#This Row],[SuperTrend]]=testdata[[#This Row],[Lower]],testdata[[#This Row],[Lower]],NA())</f>
        <v>244.49800555155244</v>
      </c>
      <c r="T224" s="8">
        <f>IF(testdata[[#This Row],[close]]&lt;=testdata[[#This Row],[STpot]],testdata[[#This Row],[Upper]],testdata[[#This Row],[Lower]])</f>
        <v>244.49800555155244</v>
      </c>
      <c r="V224" s="2">
        <v>43056</v>
      </c>
      <c r="W224" s="8"/>
      <c r="X224" s="8">
        <v>244.49800555155201</v>
      </c>
      <c r="Y224" s="8">
        <v>244.49800555155201</v>
      </c>
      <c r="Z224" t="str">
        <f t="shared" si="3"/>
        <v/>
      </c>
    </row>
    <row r="225" spans="1:26" x14ac:dyDescent="0.25">
      <c r="A225" s="5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5">
        <f>MAX(testdata[[#This Row],[H-L]:[|L-pC|]])</f>
        <v>0.63999999999998636</v>
      </c>
      <c r="K225" s="12">
        <f>(K224*13+testdata[[#This Row],[TR]])/14</f>
        <v>1.3008553772265408</v>
      </c>
      <c r="L225" s="12">
        <f>(testdata[[#This Row],[high]]+testdata[[#This Row],[low]])/2</f>
        <v>247.41</v>
      </c>
      <c r="M225" s="15">
        <f>testdata[[#This Row],[MidPrice]]+Multiplier*testdata[[#This Row],[ATR]]</f>
        <v>251.31256613167963</v>
      </c>
      <c r="N225" s="15">
        <f>testdata[[#This Row],[MidPrice]]-Multiplier*testdata[[#This Row],[ATR]]</f>
        <v>243.50743386832036</v>
      </c>
      <c r="O225" s="15">
        <f>IF(OR(testdata[[#This Row],[UpperE]]&lt;O224,F224&gt;O224),testdata[[#This Row],[UpperE]],O224)</f>
        <v>249.63952046669496</v>
      </c>
      <c r="P225" s="15">
        <f>IF(OR(testdata[[#This Row],[LowerE]]&gt;P224,F224&lt;P224),testdata[[#This Row],[LowerE]],P224)</f>
        <v>244.49800555155244</v>
      </c>
      <c r="Q225" s="8">
        <f>IF(T224=O224,testdata[[#This Row],[Upper]],testdata[[#This Row],[Lower]])</f>
        <v>244.49800555155244</v>
      </c>
      <c r="R225" s="8" t="e">
        <f>IF(testdata[[#This Row],[SuperTrend]]=testdata[[#This Row],[Upper]],testdata[[#This Row],[Upper]],NA())</f>
        <v>#N/A</v>
      </c>
      <c r="S225" s="8">
        <f>IF(testdata[[#This Row],[SuperTrend]]=testdata[[#This Row],[Lower]],testdata[[#This Row],[Lower]],NA())</f>
        <v>244.49800555155244</v>
      </c>
      <c r="T225" s="8">
        <f>IF(testdata[[#This Row],[close]]&lt;=testdata[[#This Row],[STpot]],testdata[[#This Row],[Upper]],testdata[[#This Row],[Lower]])</f>
        <v>244.49800555155244</v>
      </c>
      <c r="V225" s="2">
        <v>43059</v>
      </c>
      <c r="W225" s="8"/>
      <c r="X225" s="8">
        <v>244.49800555155201</v>
      </c>
      <c r="Y225" s="8">
        <v>244.49800555155201</v>
      </c>
      <c r="Z225" t="str">
        <f t="shared" si="3"/>
        <v/>
      </c>
    </row>
    <row r="226" spans="1:26" x14ac:dyDescent="0.25">
      <c r="A226" s="5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5">
        <f>MAX(testdata[[#This Row],[H-L]:[|L-pC|]])</f>
        <v>1.8600000000000136</v>
      </c>
      <c r="K226" s="12">
        <f>(K225*13+testdata[[#This Row],[TR]])/14</f>
        <v>1.3407942788532172</v>
      </c>
      <c r="L226" s="12">
        <f>(testdata[[#This Row],[high]]+testdata[[#This Row],[low]])/2</f>
        <v>248.4</v>
      </c>
      <c r="M226" s="15">
        <f>testdata[[#This Row],[MidPrice]]+Multiplier*testdata[[#This Row],[ATR]]</f>
        <v>252.42238283655965</v>
      </c>
      <c r="N226" s="15">
        <f>testdata[[#This Row],[MidPrice]]-Multiplier*testdata[[#This Row],[ATR]]</f>
        <v>244.37761716344036</v>
      </c>
      <c r="O226" s="15">
        <f>IF(OR(testdata[[#This Row],[UpperE]]&lt;O225,F225&gt;O225),testdata[[#This Row],[UpperE]],O225)</f>
        <v>249.63952046669496</v>
      </c>
      <c r="P226" s="15">
        <f>IF(OR(testdata[[#This Row],[LowerE]]&gt;P225,F225&lt;P225),testdata[[#This Row],[LowerE]],P225)</f>
        <v>244.49800555155244</v>
      </c>
      <c r="Q226" s="8">
        <f>IF(T225=O225,testdata[[#This Row],[Upper]],testdata[[#This Row],[Lower]])</f>
        <v>244.49800555155244</v>
      </c>
      <c r="R226" s="8" t="e">
        <f>IF(testdata[[#This Row],[SuperTrend]]=testdata[[#This Row],[Upper]],testdata[[#This Row],[Upper]],NA())</f>
        <v>#N/A</v>
      </c>
      <c r="S226" s="8">
        <f>IF(testdata[[#This Row],[SuperTrend]]=testdata[[#This Row],[Lower]],testdata[[#This Row],[Lower]],NA())</f>
        <v>244.49800555155244</v>
      </c>
      <c r="T226" s="8">
        <f>IF(testdata[[#This Row],[close]]&lt;=testdata[[#This Row],[STpot]],testdata[[#This Row],[Upper]],testdata[[#This Row],[Lower]])</f>
        <v>244.49800555155244</v>
      </c>
      <c r="V226" s="2">
        <v>43060</v>
      </c>
      <c r="W226" s="8"/>
      <c r="X226" s="8">
        <v>244.49800555155201</v>
      </c>
      <c r="Y226" s="8">
        <v>244.49800555155201</v>
      </c>
      <c r="Z226" t="str">
        <f t="shared" si="3"/>
        <v/>
      </c>
    </row>
    <row r="227" spans="1:26" x14ac:dyDescent="0.25">
      <c r="A227" s="5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5">
        <f>MAX(testdata[[#This Row],[H-L]:[|L-pC|]])</f>
        <v>0.55000000000001137</v>
      </c>
      <c r="K227" s="12">
        <f>(K226*13+testdata[[#This Row],[TR]])/14</f>
        <v>1.2843089732208455</v>
      </c>
      <c r="L227" s="12">
        <f>(testdata[[#This Row],[high]]+testdata[[#This Row],[low]])/2</f>
        <v>249.005</v>
      </c>
      <c r="M227" s="15">
        <f>testdata[[#This Row],[MidPrice]]+Multiplier*testdata[[#This Row],[ATR]]</f>
        <v>252.85792691966253</v>
      </c>
      <c r="N227" s="15">
        <f>testdata[[#This Row],[MidPrice]]-Multiplier*testdata[[#This Row],[ATR]]</f>
        <v>245.15207308033746</v>
      </c>
      <c r="O227" s="15">
        <f>IF(OR(testdata[[#This Row],[UpperE]]&lt;O226,F226&gt;O226),testdata[[#This Row],[UpperE]],O226)</f>
        <v>249.63952046669496</v>
      </c>
      <c r="P227" s="15">
        <f>IF(OR(testdata[[#This Row],[LowerE]]&gt;P226,F226&lt;P226),testdata[[#This Row],[LowerE]],P226)</f>
        <v>245.15207308033746</v>
      </c>
      <c r="Q227" s="8">
        <f>IF(T226=O226,testdata[[#This Row],[Upper]],testdata[[#This Row],[Lower]])</f>
        <v>245.15207308033746</v>
      </c>
      <c r="R227" s="8" t="e">
        <f>IF(testdata[[#This Row],[SuperTrend]]=testdata[[#This Row],[Upper]],testdata[[#This Row],[Upper]],NA())</f>
        <v>#N/A</v>
      </c>
      <c r="S227" s="8">
        <f>IF(testdata[[#This Row],[SuperTrend]]=testdata[[#This Row],[Lower]],testdata[[#This Row],[Lower]],NA())</f>
        <v>245.15207308033746</v>
      </c>
      <c r="T227" s="8">
        <f>IF(testdata[[#This Row],[close]]&lt;=testdata[[#This Row],[STpot]],testdata[[#This Row],[Upper]],testdata[[#This Row],[Lower]])</f>
        <v>245.15207308033746</v>
      </c>
      <c r="V227" s="2">
        <v>43061</v>
      </c>
      <c r="W227" s="8"/>
      <c r="X227" s="8">
        <v>245.152073080337</v>
      </c>
      <c r="Y227" s="8">
        <v>245.152073080337</v>
      </c>
      <c r="Z227" t="str">
        <f t="shared" si="3"/>
        <v/>
      </c>
    </row>
    <row r="228" spans="1:26" x14ac:dyDescent="0.25">
      <c r="A228" s="5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5">
        <f>MAX(testdata[[#This Row],[H-L]:[|L-pC|]])</f>
        <v>0.68999999999999773</v>
      </c>
      <c r="K228" s="12">
        <f>(K227*13+testdata[[#This Row],[TR]])/14</f>
        <v>1.2418583322764991</v>
      </c>
      <c r="L228" s="12">
        <f>(testdata[[#This Row],[high]]+testdata[[#This Row],[low]])/2</f>
        <v>249.44499999999999</v>
      </c>
      <c r="M228" s="15">
        <f>testdata[[#This Row],[MidPrice]]+Multiplier*testdata[[#This Row],[ATR]]</f>
        <v>253.17057499682949</v>
      </c>
      <c r="N228" s="15">
        <f>testdata[[#This Row],[MidPrice]]-Multiplier*testdata[[#This Row],[ATR]]</f>
        <v>245.7194250031705</v>
      </c>
      <c r="O228" s="15">
        <f>IF(OR(testdata[[#This Row],[UpperE]]&lt;O227,F227&gt;O227),testdata[[#This Row],[UpperE]],O227)</f>
        <v>249.63952046669496</v>
      </c>
      <c r="P228" s="15">
        <f>IF(OR(testdata[[#This Row],[LowerE]]&gt;P227,F227&lt;P227),testdata[[#This Row],[LowerE]],P227)</f>
        <v>245.7194250031705</v>
      </c>
      <c r="Q228" s="8">
        <f>IF(T227=O227,testdata[[#This Row],[Upper]],testdata[[#This Row],[Lower]])</f>
        <v>245.7194250031705</v>
      </c>
      <c r="R228" s="8" t="e">
        <f>IF(testdata[[#This Row],[SuperTrend]]=testdata[[#This Row],[Upper]],testdata[[#This Row],[Upper]],NA())</f>
        <v>#N/A</v>
      </c>
      <c r="S228" s="8">
        <f>IF(testdata[[#This Row],[SuperTrend]]=testdata[[#This Row],[Lower]],testdata[[#This Row],[Lower]],NA())</f>
        <v>245.7194250031705</v>
      </c>
      <c r="T228" s="8">
        <f>IF(testdata[[#This Row],[close]]&lt;=testdata[[#This Row],[STpot]],testdata[[#This Row],[Upper]],testdata[[#This Row],[Lower]])</f>
        <v>245.7194250031705</v>
      </c>
      <c r="V228" s="2">
        <v>43063</v>
      </c>
      <c r="W228" s="8"/>
      <c r="X228" s="8">
        <v>245.71942500316999</v>
      </c>
      <c r="Y228" s="8">
        <v>245.71942500316999</v>
      </c>
      <c r="Z228" t="str">
        <f t="shared" si="3"/>
        <v/>
      </c>
    </row>
    <row r="229" spans="1:26" x14ac:dyDescent="0.25">
      <c r="A229" s="5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5">
        <f>MAX(testdata[[#This Row],[H-L]:[|L-pC|]])</f>
        <v>0.72000000000002728</v>
      </c>
      <c r="K229" s="12">
        <f>(K228*13+testdata[[#This Row],[TR]])/14</f>
        <v>1.204582737113894</v>
      </c>
      <c r="L229" s="12">
        <f>(testdata[[#This Row],[high]]+testdata[[#This Row],[low]])/2</f>
        <v>249.5</v>
      </c>
      <c r="M229" s="15">
        <f>testdata[[#This Row],[MidPrice]]+Multiplier*testdata[[#This Row],[ATR]]</f>
        <v>253.11374821134169</v>
      </c>
      <c r="N229" s="15">
        <f>testdata[[#This Row],[MidPrice]]-Multiplier*testdata[[#This Row],[ATR]]</f>
        <v>245.88625178865831</v>
      </c>
      <c r="O229" s="15">
        <f>IF(OR(testdata[[#This Row],[UpperE]]&lt;O228,F228&gt;O228),testdata[[#This Row],[UpperE]],O228)</f>
        <v>249.63952046669496</v>
      </c>
      <c r="P229" s="15">
        <f>IF(OR(testdata[[#This Row],[LowerE]]&gt;P228,F228&lt;P228),testdata[[#This Row],[LowerE]],P228)</f>
        <v>245.88625178865831</v>
      </c>
      <c r="Q229" s="8">
        <f>IF(T228=O228,testdata[[#This Row],[Upper]],testdata[[#This Row],[Lower]])</f>
        <v>245.88625178865831</v>
      </c>
      <c r="R229" s="8" t="e">
        <f>IF(testdata[[#This Row],[SuperTrend]]=testdata[[#This Row],[Upper]],testdata[[#This Row],[Upper]],NA())</f>
        <v>#N/A</v>
      </c>
      <c r="S229" s="8">
        <f>IF(testdata[[#This Row],[SuperTrend]]=testdata[[#This Row],[Lower]],testdata[[#This Row],[Lower]],NA())</f>
        <v>245.88625178865831</v>
      </c>
      <c r="T229" s="8">
        <f>IF(testdata[[#This Row],[close]]&lt;=testdata[[#This Row],[STpot]],testdata[[#This Row],[Upper]],testdata[[#This Row],[Lower]])</f>
        <v>245.88625178865831</v>
      </c>
      <c r="V229" s="2">
        <v>43066</v>
      </c>
      <c r="W229" s="8"/>
      <c r="X229" s="8">
        <v>245.886251788658</v>
      </c>
      <c r="Y229" s="8">
        <v>245.886251788658</v>
      </c>
      <c r="Z229" t="str">
        <f t="shared" si="3"/>
        <v/>
      </c>
    </row>
    <row r="230" spans="1:26" x14ac:dyDescent="0.25">
      <c r="A230" s="5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5">
        <f>MAX(testdata[[#This Row],[H-L]:[|L-pC|]])</f>
        <v>2.5599999999999739</v>
      </c>
      <c r="K230" s="12">
        <f>(K229*13+testdata[[#This Row],[TR]])/14</f>
        <v>1.301398255891471</v>
      </c>
      <c r="L230" s="12">
        <f>(testdata[[#This Row],[high]]+testdata[[#This Row],[low]])/2</f>
        <v>250.845</v>
      </c>
      <c r="M230" s="15">
        <f>testdata[[#This Row],[MidPrice]]+Multiplier*testdata[[#This Row],[ATR]]</f>
        <v>254.74919476767442</v>
      </c>
      <c r="N230" s="15">
        <f>testdata[[#This Row],[MidPrice]]-Multiplier*testdata[[#This Row],[ATR]]</f>
        <v>246.94080523232557</v>
      </c>
      <c r="O230" s="15">
        <f>IF(OR(testdata[[#This Row],[UpperE]]&lt;O229,F229&gt;O229),testdata[[#This Row],[UpperE]],O229)</f>
        <v>249.63952046669496</v>
      </c>
      <c r="P230" s="15">
        <f>IF(OR(testdata[[#This Row],[LowerE]]&gt;P229,F229&lt;P229),testdata[[#This Row],[LowerE]],P229)</f>
        <v>246.94080523232557</v>
      </c>
      <c r="Q230" s="8">
        <f>IF(T229=O229,testdata[[#This Row],[Upper]],testdata[[#This Row],[Lower]])</f>
        <v>246.94080523232557</v>
      </c>
      <c r="R230" s="8" t="e">
        <f>IF(testdata[[#This Row],[SuperTrend]]=testdata[[#This Row],[Upper]],testdata[[#This Row],[Upper]],NA())</f>
        <v>#N/A</v>
      </c>
      <c r="S230" s="8">
        <f>IF(testdata[[#This Row],[SuperTrend]]=testdata[[#This Row],[Lower]],testdata[[#This Row],[Lower]],NA())</f>
        <v>246.94080523232557</v>
      </c>
      <c r="T230" s="8">
        <f>IF(testdata[[#This Row],[close]]&lt;=testdata[[#This Row],[STpot]],testdata[[#This Row],[Upper]],testdata[[#This Row],[Lower]])</f>
        <v>246.94080523232557</v>
      </c>
      <c r="V230" s="2">
        <v>43067</v>
      </c>
      <c r="W230" s="8"/>
      <c r="X230" s="8">
        <v>246.940805232325</v>
      </c>
      <c r="Y230" s="8">
        <v>246.940805232325</v>
      </c>
      <c r="Z230" t="str">
        <f t="shared" si="3"/>
        <v/>
      </c>
    </row>
    <row r="231" spans="1:26" x14ac:dyDescent="0.25">
      <c r="A231" s="5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5">
        <f>MAX(testdata[[#This Row],[H-L]:[|L-pC|]])</f>
        <v>1.3700000000000045</v>
      </c>
      <c r="K231" s="12">
        <f>(K230*13+testdata[[#This Row],[TR]])/14</f>
        <v>1.3062983804706521</v>
      </c>
      <c r="L231" s="12">
        <f>(testdata[[#This Row],[high]]+testdata[[#This Row],[low]])/2</f>
        <v>251.935</v>
      </c>
      <c r="M231" s="15">
        <f>testdata[[#This Row],[MidPrice]]+Multiplier*testdata[[#This Row],[ATR]]</f>
        <v>255.85389514141195</v>
      </c>
      <c r="N231" s="15">
        <f>testdata[[#This Row],[MidPrice]]-Multiplier*testdata[[#This Row],[ATR]]</f>
        <v>248.01610485858805</v>
      </c>
      <c r="O231" s="15">
        <f>IF(OR(testdata[[#This Row],[UpperE]]&lt;O230,F230&gt;O230),testdata[[#This Row],[UpperE]],O230)</f>
        <v>255.85389514141195</v>
      </c>
      <c r="P231" s="15">
        <f>IF(OR(testdata[[#This Row],[LowerE]]&gt;P230,F230&lt;P230),testdata[[#This Row],[LowerE]],P230)</f>
        <v>248.01610485858805</v>
      </c>
      <c r="Q231" s="8">
        <f>IF(T230=O230,testdata[[#This Row],[Upper]],testdata[[#This Row],[Lower]])</f>
        <v>248.01610485858805</v>
      </c>
      <c r="R231" s="8" t="e">
        <f>IF(testdata[[#This Row],[SuperTrend]]=testdata[[#This Row],[Upper]],testdata[[#This Row],[Upper]],NA())</f>
        <v>#N/A</v>
      </c>
      <c r="S231" s="8">
        <f>IF(testdata[[#This Row],[SuperTrend]]=testdata[[#This Row],[Lower]],testdata[[#This Row],[Lower]],NA())</f>
        <v>248.01610485858805</v>
      </c>
      <c r="T231" s="8">
        <f>IF(testdata[[#This Row],[close]]&lt;=testdata[[#This Row],[STpot]],testdata[[#This Row],[Upper]],testdata[[#This Row],[Lower]])</f>
        <v>248.01610485858805</v>
      </c>
      <c r="V231" s="2">
        <v>43068</v>
      </c>
      <c r="W231" s="8"/>
      <c r="X231" s="8">
        <v>248.01610485858799</v>
      </c>
      <c r="Y231" s="8">
        <v>248.01610485858799</v>
      </c>
      <c r="Z231" t="str">
        <f t="shared" si="3"/>
        <v/>
      </c>
    </row>
    <row r="232" spans="1:26" x14ac:dyDescent="0.25">
      <c r="A232" s="5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5">
        <f>MAX(testdata[[#This Row],[H-L]:[|L-pC|]])</f>
        <v>3.1999999999999886</v>
      </c>
      <c r="K232" s="12">
        <f>(K231*13+testdata[[#This Row],[TR]])/14</f>
        <v>1.4415627818656047</v>
      </c>
      <c r="L232" s="12">
        <f>(testdata[[#This Row],[high]]+testdata[[#This Row],[low]])/2</f>
        <v>253.8</v>
      </c>
      <c r="M232" s="15">
        <f>testdata[[#This Row],[MidPrice]]+Multiplier*testdata[[#This Row],[ATR]]</f>
        <v>258.12468834559684</v>
      </c>
      <c r="N232" s="15">
        <f>testdata[[#This Row],[MidPrice]]-Multiplier*testdata[[#This Row],[ATR]]</f>
        <v>249.47531165440319</v>
      </c>
      <c r="O232" s="15">
        <f>IF(OR(testdata[[#This Row],[UpperE]]&lt;O231,F231&gt;O231),testdata[[#This Row],[UpperE]],O231)</f>
        <v>255.85389514141195</v>
      </c>
      <c r="P232" s="15">
        <f>IF(OR(testdata[[#This Row],[LowerE]]&gt;P231,F231&lt;P231),testdata[[#This Row],[LowerE]],P231)</f>
        <v>249.47531165440319</v>
      </c>
      <c r="Q232" s="8">
        <f>IF(T231=O231,testdata[[#This Row],[Upper]],testdata[[#This Row],[Lower]])</f>
        <v>249.47531165440319</v>
      </c>
      <c r="R232" s="8" t="e">
        <f>IF(testdata[[#This Row],[SuperTrend]]=testdata[[#This Row],[Upper]],testdata[[#This Row],[Upper]],NA())</f>
        <v>#N/A</v>
      </c>
      <c r="S232" s="8">
        <f>IF(testdata[[#This Row],[SuperTrend]]=testdata[[#This Row],[Lower]],testdata[[#This Row],[Lower]],NA())</f>
        <v>249.47531165440319</v>
      </c>
      <c r="T232" s="8">
        <f>IF(testdata[[#This Row],[close]]&lt;=testdata[[#This Row],[STpot]],testdata[[#This Row],[Upper]],testdata[[#This Row],[Lower]])</f>
        <v>249.47531165440319</v>
      </c>
      <c r="V232" s="2">
        <v>43069</v>
      </c>
      <c r="W232" s="8"/>
      <c r="X232" s="8">
        <v>249.47531165440299</v>
      </c>
      <c r="Y232" s="8">
        <v>249.47531165440299</v>
      </c>
      <c r="Z232" t="str">
        <f t="shared" si="3"/>
        <v/>
      </c>
    </row>
    <row r="233" spans="1:26" x14ac:dyDescent="0.25">
      <c r="A233" s="5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5">
        <f>MAX(testdata[[#This Row],[H-L]:[|L-pC|]])</f>
        <v>4.3599999999999852</v>
      </c>
      <c r="K233" s="12">
        <f>(K232*13+testdata[[#This Row],[TR]])/14</f>
        <v>1.6500225831609174</v>
      </c>
      <c r="L233" s="12">
        <f>(testdata[[#This Row],[high]]+testdata[[#This Row],[low]])/2</f>
        <v>252.05</v>
      </c>
      <c r="M233" s="15">
        <f>testdata[[#This Row],[MidPrice]]+Multiplier*testdata[[#This Row],[ATR]]</f>
        <v>257.00006774948275</v>
      </c>
      <c r="N233" s="15">
        <f>testdata[[#This Row],[MidPrice]]-Multiplier*testdata[[#This Row],[ATR]]</f>
        <v>247.09993225051727</v>
      </c>
      <c r="O233" s="15">
        <f>IF(OR(testdata[[#This Row],[UpperE]]&lt;O232,F232&gt;O232),testdata[[#This Row],[UpperE]],O232)</f>
        <v>255.85389514141195</v>
      </c>
      <c r="P233" s="15">
        <f>IF(OR(testdata[[#This Row],[LowerE]]&gt;P232,F232&lt;P232),testdata[[#This Row],[LowerE]],P232)</f>
        <v>249.47531165440319</v>
      </c>
      <c r="Q233" s="8">
        <f>IF(T232=O232,testdata[[#This Row],[Upper]],testdata[[#This Row],[Lower]])</f>
        <v>249.47531165440319</v>
      </c>
      <c r="R233" s="8" t="e">
        <f>IF(testdata[[#This Row],[SuperTrend]]=testdata[[#This Row],[Upper]],testdata[[#This Row],[Upper]],NA())</f>
        <v>#N/A</v>
      </c>
      <c r="S233" s="8">
        <f>IF(testdata[[#This Row],[SuperTrend]]=testdata[[#This Row],[Lower]],testdata[[#This Row],[Lower]],NA())</f>
        <v>249.47531165440319</v>
      </c>
      <c r="T233" s="8">
        <f>IF(testdata[[#This Row],[close]]&lt;=testdata[[#This Row],[STpot]],testdata[[#This Row],[Upper]],testdata[[#This Row],[Lower]])</f>
        <v>249.47531165440319</v>
      </c>
      <c r="V233" s="2">
        <v>43070</v>
      </c>
      <c r="W233" s="8"/>
      <c r="X233" s="8">
        <v>249.47531165440299</v>
      </c>
      <c r="Y233" s="8">
        <v>249.47531165440299</v>
      </c>
      <c r="Z233" t="str">
        <f t="shared" si="3"/>
        <v/>
      </c>
    </row>
    <row r="234" spans="1:26" x14ac:dyDescent="0.25">
      <c r="A234" s="5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5">
        <f>MAX(testdata[[#This Row],[H-L]:[|L-pC|]])</f>
        <v>2.5999999999999943</v>
      </c>
      <c r="K234" s="12">
        <f>(K233*13+testdata[[#This Row],[TR]])/14</f>
        <v>1.7178781129351373</v>
      </c>
      <c r="L234" s="12">
        <f>(testdata[[#This Row],[high]]+testdata[[#This Row],[low]])/2</f>
        <v>254.35000000000002</v>
      </c>
      <c r="M234" s="15">
        <f>testdata[[#This Row],[MidPrice]]+Multiplier*testdata[[#This Row],[ATR]]</f>
        <v>259.50363433880545</v>
      </c>
      <c r="N234" s="15">
        <f>testdata[[#This Row],[MidPrice]]-Multiplier*testdata[[#This Row],[ATR]]</f>
        <v>249.19636566119462</v>
      </c>
      <c r="O234" s="15">
        <f>IF(OR(testdata[[#This Row],[UpperE]]&lt;O233,F233&gt;O233),testdata[[#This Row],[UpperE]],O233)</f>
        <v>255.85389514141195</v>
      </c>
      <c r="P234" s="15">
        <f>IF(OR(testdata[[#This Row],[LowerE]]&gt;P233,F233&lt;P233),testdata[[#This Row],[LowerE]],P233)</f>
        <v>249.47531165440319</v>
      </c>
      <c r="Q234" s="8">
        <f>IF(T233=O233,testdata[[#This Row],[Upper]],testdata[[#This Row],[Lower]])</f>
        <v>249.47531165440319</v>
      </c>
      <c r="R234" s="8" t="e">
        <f>IF(testdata[[#This Row],[SuperTrend]]=testdata[[#This Row],[Upper]],testdata[[#This Row],[Upper]],NA())</f>
        <v>#N/A</v>
      </c>
      <c r="S234" s="8">
        <f>IF(testdata[[#This Row],[SuperTrend]]=testdata[[#This Row],[Lower]],testdata[[#This Row],[Lower]],NA())</f>
        <v>249.47531165440319</v>
      </c>
      <c r="T234" s="8">
        <f>IF(testdata[[#This Row],[close]]&lt;=testdata[[#This Row],[STpot]],testdata[[#This Row],[Upper]],testdata[[#This Row],[Lower]])</f>
        <v>249.47531165440319</v>
      </c>
      <c r="V234" s="2">
        <v>43073</v>
      </c>
      <c r="W234" s="8"/>
      <c r="X234" s="8">
        <v>249.47531165440299</v>
      </c>
      <c r="Y234" s="8">
        <v>249.47531165440299</v>
      </c>
      <c r="Z234" t="str">
        <f t="shared" si="3"/>
        <v/>
      </c>
    </row>
    <row r="235" spans="1:26" x14ac:dyDescent="0.25">
      <c r="A235" s="5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5">
        <f>MAX(testdata[[#This Row],[H-L]:[|L-pC|]])</f>
        <v>2.0199999999999818</v>
      </c>
      <c r="K235" s="12">
        <f>(K234*13+testdata[[#This Row],[TR]])/14</f>
        <v>1.7394582477254834</v>
      </c>
      <c r="L235" s="12">
        <f>(testdata[[#This Row],[high]]+testdata[[#This Row],[low]])/2</f>
        <v>253.06</v>
      </c>
      <c r="M235" s="15">
        <f>testdata[[#This Row],[MidPrice]]+Multiplier*testdata[[#This Row],[ATR]]</f>
        <v>258.27837474317647</v>
      </c>
      <c r="N235" s="15">
        <f>testdata[[#This Row],[MidPrice]]-Multiplier*testdata[[#This Row],[ATR]]</f>
        <v>247.84162525682356</v>
      </c>
      <c r="O235" s="15">
        <f>IF(OR(testdata[[#This Row],[UpperE]]&lt;O234,F234&gt;O234),testdata[[#This Row],[UpperE]],O234)</f>
        <v>255.85389514141195</v>
      </c>
      <c r="P235" s="15">
        <f>IF(OR(testdata[[#This Row],[LowerE]]&gt;P234,F234&lt;P234),testdata[[#This Row],[LowerE]],P234)</f>
        <v>249.47531165440319</v>
      </c>
      <c r="Q235" s="8">
        <f>IF(T234=O234,testdata[[#This Row],[Upper]],testdata[[#This Row],[Lower]])</f>
        <v>249.47531165440319</v>
      </c>
      <c r="R235" s="8" t="e">
        <f>IF(testdata[[#This Row],[SuperTrend]]=testdata[[#This Row],[Upper]],testdata[[#This Row],[Upper]],NA())</f>
        <v>#N/A</v>
      </c>
      <c r="S235" s="8">
        <f>IF(testdata[[#This Row],[SuperTrend]]=testdata[[#This Row],[Lower]],testdata[[#This Row],[Lower]],NA())</f>
        <v>249.47531165440319</v>
      </c>
      <c r="T235" s="8">
        <f>IF(testdata[[#This Row],[close]]&lt;=testdata[[#This Row],[STpot]],testdata[[#This Row],[Upper]],testdata[[#This Row],[Lower]])</f>
        <v>249.47531165440319</v>
      </c>
      <c r="V235" s="2">
        <v>43074</v>
      </c>
      <c r="W235" s="8"/>
      <c r="X235" s="8">
        <v>249.47531165440299</v>
      </c>
      <c r="Y235" s="8">
        <v>249.47531165440299</v>
      </c>
      <c r="Z235" t="str">
        <f t="shared" si="3"/>
        <v/>
      </c>
    </row>
    <row r="236" spans="1:26" x14ac:dyDescent="0.25">
      <c r="A236" s="5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5">
        <f>MAX(testdata[[#This Row],[H-L]:[|L-pC|]])</f>
        <v>0.96999999999999886</v>
      </c>
      <c r="K236" s="12">
        <f>(K235*13+testdata[[#This Row],[TR]])/14</f>
        <v>1.6844969443165201</v>
      </c>
      <c r="L236" s="12">
        <f>(testdata[[#This Row],[high]]+testdata[[#This Row],[low]])/2</f>
        <v>252.22500000000002</v>
      </c>
      <c r="M236" s="15">
        <f>testdata[[#This Row],[MidPrice]]+Multiplier*testdata[[#This Row],[ATR]]</f>
        <v>257.27849083294956</v>
      </c>
      <c r="N236" s="15">
        <f>testdata[[#This Row],[MidPrice]]-Multiplier*testdata[[#This Row],[ATR]]</f>
        <v>247.17150916705046</v>
      </c>
      <c r="O236" s="15">
        <f>IF(OR(testdata[[#This Row],[UpperE]]&lt;O235,F235&gt;O235),testdata[[#This Row],[UpperE]],O235)</f>
        <v>255.85389514141195</v>
      </c>
      <c r="P236" s="15">
        <f>IF(OR(testdata[[#This Row],[LowerE]]&gt;P235,F235&lt;P235),testdata[[#This Row],[LowerE]],P235)</f>
        <v>249.47531165440319</v>
      </c>
      <c r="Q236" s="8">
        <f>IF(T235=O235,testdata[[#This Row],[Upper]],testdata[[#This Row],[Lower]])</f>
        <v>249.47531165440319</v>
      </c>
      <c r="R236" s="8" t="e">
        <f>IF(testdata[[#This Row],[SuperTrend]]=testdata[[#This Row],[Upper]],testdata[[#This Row],[Upper]],NA())</f>
        <v>#N/A</v>
      </c>
      <c r="S236" s="8">
        <f>IF(testdata[[#This Row],[SuperTrend]]=testdata[[#This Row],[Lower]],testdata[[#This Row],[Lower]],NA())</f>
        <v>249.47531165440319</v>
      </c>
      <c r="T236" s="8">
        <f>IF(testdata[[#This Row],[close]]&lt;=testdata[[#This Row],[STpot]],testdata[[#This Row],[Upper]],testdata[[#This Row],[Lower]])</f>
        <v>249.47531165440319</v>
      </c>
      <c r="V236" s="2">
        <v>43075</v>
      </c>
      <c r="W236" s="8"/>
      <c r="X236" s="8">
        <v>249.47531165440299</v>
      </c>
      <c r="Y236" s="8">
        <v>249.47531165440299</v>
      </c>
      <c r="Z236" t="str">
        <f t="shared" si="3"/>
        <v/>
      </c>
    </row>
    <row r="237" spans="1:26" x14ac:dyDescent="0.25">
      <c r="A237" s="5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5">
        <f>MAX(testdata[[#This Row],[H-L]:[|L-pC|]])</f>
        <v>1.4199999999999875</v>
      </c>
      <c r="K237" s="12">
        <f>(K236*13+testdata[[#This Row],[TR]])/14</f>
        <v>1.6656043054367677</v>
      </c>
      <c r="L237" s="12">
        <f>(testdata[[#This Row],[high]]+testdata[[#This Row],[low]])/2</f>
        <v>252.67000000000002</v>
      </c>
      <c r="M237" s="15">
        <f>testdata[[#This Row],[MidPrice]]+Multiplier*testdata[[#This Row],[ATR]]</f>
        <v>257.66681291631033</v>
      </c>
      <c r="N237" s="15">
        <f>testdata[[#This Row],[MidPrice]]-Multiplier*testdata[[#This Row],[ATR]]</f>
        <v>247.67318708368973</v>
      </c>
      <c r="O237" s="15">
        <f>IF(OR(testdata[[#This Row],[UpperE]]&lt;O236,F236&gt;O236),testdata[[#This Row],[UpperE]],O236)</f>
        <v>255.85389514141195</v>
      </c>
      <c r="P237" s="15">
        <f>IF(OR(testdata[[#This Row],[LowerE]]&gt;P236,F236&lt;P236),testdata[[#This Row],[LowerE]],P236)</f>
        <v>249.47531165440319</v>
      </c>
      <c r="Q237" s="8">
        <f>IF(T236=O236,testdata[[#This Row],[Upper]],testdata[[#This Row],[Lower]])</f>
        <v>249.47531165440319</v>
      </c>
      <c r="R237" s="8" t="e">
        <f>IF(testdata[[#This Row],[SuperTrend]]=testdata[[#This Row],[Upper]],testdata[[#This Row],[Upper]],NA())</f>
        <v>#N/A</v>
      </c>
      <c r="S237" s="8">
        <f>IF(testdata[[#This Row],[SuperTrend]]=testdata[[#This Row],[Lower]],testdata[[#This Row],[Lower]],NA())</f>
        <v>249.47531165440319</v>
      </c>
      <c r="T237" s="8">
        <f>IF(testdata[[#This Row],[close]]&lt;=testdata[[#This Row],[STpot]],testdata[[#This Row],[Upper]],testdata[[#This Row],[Lower]])</f>
        <v>249.47531165440319</v>
      </c>
      <c r="V237" s="2">
        <v>43076</v>
      </c>
      <c r="W237" s="8"/>
      <c r="X237" s="8">
        <v>249.47531165440299</v>
      </c>
      <c r="Y237" s="8">
        <v>249.47531165440299</v>
      </c>
      <c r="Z237" t="str">
        <f t="shared" si="3"/>
        <v/>
      </c>
    </row>
    <row r="238" spans="1:26" x14ac:dyDescent="0.25">
      <c r="A238" s="5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5">
        <f>MAX(testdata[[#This Row],[H-L]:[|L-pC|]])</f>
        <v>1.4300000000000068</v>
      </c>
      <c r="K238" s="12">
        <f>(K237*13+testdata[[#This Row],[TR]])/14</f>
        <v>1.6487754264769989</v>
      </c>
      <c r="L238" s="12">
        <f>(testdata[[#This Row],[high]]+testdata[[#This Row],[low]])/2</f>
        <v>253.715</v>
      </c>
      <c r="M238" s="15">
        <f>testdata[[#This Row],[MidPrice]]+Multiplier*testdata[[#This Row],[ATR]]</f>
        <v>258.66132627943102</v>
      </c>
      <c r="N238" s="15">
        <f>testdata[[#This Row],[MidPrice]]-Multiplier*testdata[[#This Row],[ATR]]</f>
        <v>248.76867372056901</v>
      </c>
      <c r="O238" s="15">
        <f>IF(OR(testdata[[#This Row],[UpperE]]&lt;O237,F237&gt;O237),testdata[[#This Row],[UpperE]],O237)</f>
        <v>255.85389514141195</v>
      </c>
      <c r="P238" s="15">
        <f>IF(OR(testdata[[#This Row],[LowerE]]&gt;P237,F237&lt;P237),testdata[[#This Row],[LowerE]],P237)</f>
        <v>249.47531165440319</v>
      </c>
      <c r="Q238" s="8">
        <f>IF(T237=O237,testdata[[#This Row],[Upper]],testdata[[#This Row],[Lower]])</f>
        <v>249.47531165440319</v>
      </c>
      <c r="R238" s="8" t="e">
        <f>IF(testdata[[#This Row],[SuperTrend]]=testdata[[#This Row],[Upper]],testdata[[#This Row],[Upper]],NA())</f>
        <v>#N/A</v>
      </c>
      <c r="S238" s="8">
        <f>IF(testdata[[#This Row],[SuperTrend]]=testdata[[#This Row],[Lower]],testdata[[#This Row],[Lower]],NA())</f>
        <v>249.47531165440319</v>
      </c>
      <c r="T238" s="8">
        <f>IF(testdata[[#This Row],[close]]&lt;=testdata[[#This Row],[STpot]],testdata[[#This Row],[Upper]],testdata[[#This Row],[Lower]])</f>
        <v>249.47531165440319</v>
      </c>
      <c r="V238" s="2">
        <v>43077</v>
      </c>
      <c r="W238" s="8"/>
      <c r="X238" s="8">
        <v>249.47531165440299</v>
      </c>
      <c r="Y238" s="8">
        <v>249.47531165440299</v>
      </c>
      <c r="Z238" t="str">
        <f t="shared" si="3"/>
        <v/>
      </c>
    </row>
    <row r="239" spans="1:26" x14ac:dyDescent="0.25">
      <c r="A239" s="5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5">
        <f>MAX(testdata[[#This Row],[H-L]:[|L-pC|]])</f>
        <v>0.86000000000001364</v>
      </c>
      <c r="K239" s="12">
        <f>(K238*13+testdata[[#This Row],[TR]])/14</f>
        <v>1.5924343245857855</v>
      </c>
      <c r="L239" s="12">
        <f>(testdata[[#This Row],[high]]+testdata[[#This Row],[low]])/2</f>
        <v>254.82</v>
      </c>
      <c r="M239" s="15">
        <f>testdata[[#This Row],[MidPrice]]+Multiplier*testdata[[#This Row],[ATR]]</f>
        <v>259.59730297375734</v>
      </c>
      <c r="N239" s="15">
        <f>testdata[[#This Row],[MidPrice]]-Multiplier*testdata[[#This Row],[ATR]]</f>
        <v>250.04269702624265</v>
      </c>
      <c r="O239" s="15">
        <f>IF(OR(testdata[[#This Row],[UpperE]]&lt;O238,F238&gt;O238),testdata[[#This Row],[UpperE]],O238)</f>
        <v>255.85389514141195</v>
      </c>
      <c r="P239" s="15">
        <f>IF(OR(testdata[[#This Row],[LowerE]]&gt;P238,F238&lt;P238),testdata[[#This Row],[LowerE]],P238)</f>
        <v>250.04269702624265</v>
      </c>
      <c r="Q239" s="8">
        <f>IF(T238=O238,testdata[[#This Row],[Upper]],testdata[[#This Row],[Lower]])</f>
        <v>250.04269702624265</v>
      </c>
      <c r="R239" s="8" t="e">
        <f>IF(testdata[[#This Row],[SuperTrend]]=testdata[[#This Row],[Upper]],testdata[[#This Row],[Upper]],NA())</f>
        <v>#N/A</v>
      </c>
      <c r="S239" s="8">
        <f>IF(testdata[[#This Row],[SuperTrend]]=testdata[[#This Row],[Lower]],testdata[[#This Row],[Lower]],NA())</f>
        <v>250.04269702624265</v>
      </c>
      <c r="T239" s="8">
        <f>IF(testdata[[#This Row],[close]]&lt;=testdata[[#This Row],[STpot]],testdata[[#This Row],[Upper]],testdata[[#This Row],[Lower]])</f>
        <v>250.04269702624265</v>
      </c>
      <c r="V239" s="2">
        <v>43080</v>
      </c>
      <c r="W239" s="8"/>
      <c r="X239" s="8">
        <v>250.042697026242</v>
      </c>
      <c r="Y239" s="8">
        <v>250.042697026242</v>
      </c>
      <c r="Z239" t="str">
        <f t="shared" si="3"/>
        <v/>
      </c>
    </row>
    <row r="240" spans="1:26" x14ac:dyDescent="0.25">
      <c r="A240" s="5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5">
        <f>MAX(testdata[[#This Row],[H-L]:[|L-pC|]])</f>
        <v>0.95999999999997954</v>
      </c>
      <c r="K240" s="12">
        <f>(K239*13+testdata[[#This Row],[TR]])/14</f>
        <v>1.5472604442582278</v>
      </c>
      <c r="L240" s="12">
        <f>(testdata[[#This Row],[high]]+testdata[[#This Row],[low]])/2</f>
        <v>255.685</v>
      </c>
      <c r="M240" s="15">
        <f>testdata[[#This Row],[MidPrice]]+Multiplier*testdata[[#This Row],[ATR]]</f>
        <v>260.32678133277466</v>
      </c>
      <c r="N240" s="15">
        <f>testdata[[#This Row],[MidPrice]]-Multiplier*testdata[[#This Row],[ATR]]</f>
        <v>251.04321866722532</v>
      </c>
      <c r="O240" s="15">
        <f>IF(OR(testdata[[#This Row],[UpperE]]&lt;O239,F239&gt;O239),testdata[[#This Row],[UpperE]],O239)</f>
        <v>255.85389514141195</v>
      </c>
      <c r="P240" s="15">
        <f>IF(OR(testdata[[#This Row],[LowerE]]&gt;P239,F239&lt;P239),testdata[[#This Row],[LowerE]],P239)</f>
        <v>251.04321866722532</v>
      </c>
      <c r="Q240" s="8">
        <f>IF(T239=O239,testdata[[#This Row],[Upper]],testdata[[#This Row],[Lower]])</f>
        <v>251.04321866722532</v>
      </c>
      <c r="R240" s="8" t="e">
        <f>IF(testdata[[#This Row],[SuperTrend]]=testdata[[#This Row],[Upper]],testdata[[#This Row],[Upper]],NA())</f>
        <v>#N/A</v>
      </c>
      <c r="S240" s="8">
        <f>IF(testdata[[#This Row],[SuperTrend]]=testdata[[#This Row],[Lower]],testdata[[#This Row],[Lower]],NA())</f>
        <v>251.04321866722532</v>
      </c>
      <c r="T240" s="8">
        <f>IF(testdata[[#This Row],[close]]&lt;=testdata[[#This Row],[STpot]],testdata[[#This Row],[Upper]],testdata[[#This Row],[Lower]])</f>
        <v>251.04321866722532</v>
      </c>
      <c r="V240" s="2">
        <v>43081</v>
      </c>
      <c r="W240" s="8"/>
      <c r="X240" s="8">
        <v>251.04321866722501</v>
      </c>
      <c r="Y240" s="8">
        <v>251.04321866722501</v>
      </c>
      <c r="Z240" t="str">
        <f t="shared" si="3"/>
        <v/>
      </c>
    </row>
    <row r="241" spans="1:26" x14ac:dyDescent="0.25">
      <c r="A241" s="5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5">
        <f>MAX(testdata[[#This Row],[H-L]:[|L-pC|]])</f>
        <v>0.87000000000000455</v>
      </c>
      <c r="K241" s="12">
        <f>(K240*13+testdata[[#This Row],[TR]])/14</f>
        <v>1.4988846982397832</v>
      </c>
      <c r="L241" s="12">
        <f>(testdata[[#This Row],[high]]+testdata[[#This Row],[low]])/2</f>
        <v>255.94499999999999</v>
      </c>
      <c r="M241" s="15">
        <f>testdata[[#This Row],[MidPrice]]+Multiplier*testdata[[#This Row],[ATR]]</f>
        <v>260.44165409471935</v>
      </c>
      <c r="N241" s="15">
        <f>testdata[[#This Row],[MidPrice]]-Multiplier*testdata[[#This Row],[ATR]]</f>
        <v>251.44834590528063</v>
      </c>
      <c r="O241" s="15">
        <f>IF(OR(testdata[[#This Row],[UpperE]]&lt;O240,F240&gt;O240),testdata[[#This Row],[UpperE]],O240)</f>
        <v>255.85389514141195</v>
      </c>
      <c r="P241" s="15">
        <f>IF(OR(testdata[[#This Row],[LowerE]]&gt;P240,F240&lt;P240),testdata[[#This Row],[LowerE]],P240)</f>
        <v>251.44834590528063</v>
      </c>
      <c r="Q241" s="8">
        <f>IF(T240=O240,testdata[[#This Row],[Upper]],testdata[[#This Row],[Lower]])</f>
        <v>251.44834590528063</v>
      </c>
      <c r="R241" s="8" t="e">
        <f>IF(testdata[[#This Row],[SuperTrend]]=testdata[[#This Row],[Upper]],testdata[[#This Row],[Upper]],NA())</f>
        <v>#N/A</v>
      </c>
      <c r="S241" s="8">
        <f>IF(testdata[[#This Row],[SuperTrend]]=testdata[[#This Row],[Lower]],testdata[[#This Row],[Lower]],NA())</f>
        <v>251.44834590528063</v>
      </c>
      <c r="T241" s="8">
        <f>IF(testdata[[#This Row],[close]]&lt;=testdata[[#This Row],[STpot]],testdata[[#This Row],[Upper]],testdata[[#This Row],[Lower]])</f>
        <v>251.44834590528063</v>
      </c>
      <c r="V241" s="2">
        <v>43082</v>
      </c>
      <c r="W241" s="8"/>
      <c r="X241" s="8">
        <v>251.44834590528001</v>
      </c>
      <c r="Y241" s="8">
        <v>251.44834590528001</v>
      </c>
      <c r="Z241" t="str">
        <f t="shared" si="3"/>
        <v/>
      </c>
    </row>
    <row r="242" spans="1:26" x14ac:dyDescent="0.25">
      <c r="A242" s="5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5">
        <f>MAX(testdata[[#This Row],[H-L]:[|L-pC|]])</f>
        <v>1.5500000000000114</v>
      </c>
      <c r="K242" s="12">
        <f>(K241*13+testdata[[#This Row],[TR]])/14</f>
        <v>1.5025357912226567</v>
      </c>
      <c r="L242" s="12">
        <f>(testdata[[#This Row],[high]]+testdata[[#This Row],[low]])/2</f>
        <v>255.285</v>
      </c>
      <c r="M242" s="15">
        <f>testdata[[#This Row],[MidPrice]]+Multiplier*testdata[[#This Row],[ATR]]</f>
        <v>259.79260737366798</v>
      </c>
      <c r="N242" s="15">
        <f>testdata[[#This Row],[MidPrice]]-Multiplier*testdata[[#This Row],[ATR]]</f>
        <v>250.77739262633202</v>
      </c>
      <c r="O242" s="15">
        <f>IF(OR(testdata[[#This Row],[UpperE]]&lt;O241,F241&gt;O241),testdata[[#This Row],[UpperE]],O241)</f>
        <v>255.85389514141195</v>
      </c>
      <c r="P242" s="15">
        <f>IF(OR(testdata[[#This Row],[LowerE]]&gt;P241,F241&lt;P241),testdata[[#This Row],[LowerE]],P241)</f>
        <v>251.44834590528063</v>
      </c>
      <c r="Q242" s="8">
        <f>IF(T241=O241,testdata[[#This Row],[Upper]],testdata[[#This Row],[Lower]])</f>
        <v>251.44834590528063</v>
      </c>
      <c r="R242" s="8" t="e">
        <f>IF(testdata[[#This Row],[SuperTrend]]=testdata[[#This Row],[Upper]],testdata[[#This Row],[Upper]],NA())</f>
        <v>#N/A</v>
      </c>
      <c r="S242" s="8">
        <f>IF(testdata[[#This Row],[SuperTrend]]=testdata[[#This Row],[Lower]],testdata[[#This Row],[Lower]],NA())</f>
        <v>251.44834590528063</v>
      </c>
      <c r="T242" s="8">
        <f>IF(testdata[[#This Row],[close]]&lt;=testdata[[#This Row],[STpot]],testdata[[#This Row],[Upper]],testdata[[#This Row],[Lower]])</f>
        <v>251.44834590528063</v>
      </c>
      <c r="V242" s="2">
        <v>43083</v>
      </c>
      <c r="W242" s="8"/>
      <c r="X242" s="8">
        <v>251.44834590528001</v>
      </c>
      <c r="Y242" s="8">
        <v>251.44834590528001</v>
      </c>
      <c r="Z242" t="str">
        <f t="shared" si="3"/>
        <v/>
      </c>
    </row>
    <row r="243" spans="1:26" x14ac:dyDescent="0.25">
      <c r="A243" s="5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5">
        <f>MAX(testdata[[#This Row],[H-L]:[|L-pC|]])</f>
        <v>2.6299999999999955</v>
      </c>
      <c r="K243" s="12">
        <f>(K242*13+testdata[[#This Row],[TR]])/14</f>
        <v>1.5830689489924665</v>
      </c>
      <c r="L243" s="12">
        <f>(testdata[[#This Row],[high]]+testdata[[#This Row],[low]])/2</f>
        <v>256.39499999999998</v>
      </c>
      <c r="M243" s="15">
        <f>testdata[[#This Row],[MidPrice]]+Multiplier*testdata[[#This Row],[ATR]]</f>
        <v>261.1442068469774</v>
      </c>
      <c r="N243" s="15">
        <f>testdata[[#This Row],[MidPrice]]-Multiplier*testdata[[#This Row],[ATR]]</f>
        <v>251.64579315302259</v>
      </c>
      <c r="O243" s="15">
        <f>IF(OR(testdata[[#This Row],[UpperE]]&lt;O242,F242&gt;O242),testdata[[#This Row],[UpperE]],O242)</f>
        <v>255.85389514141195</v>
      </c>
      <c r="P243" s="15">
        <f>IF(OR(testdata[[#This Row],[LowerE]]&gt;P242,F242&lt;P242),testdata[[#This Row],[LowerE]],P242)</f>
        <v>251.64579315302259</v>
      </c>
      <c r="Q243" s="8">
        <f>IF(T242=O242,testdata[[#This Row],[Upper]],testdata[[#This Row],[Lower]])</f>
        <v>251.64579315302259</v>
      </c>
      <c r="R243" s="8" t="e">
        <f>IF(testdata[[#This Row],[SuperTrend]]=testdata[[#This Row],[Upper]],testdata[[#This Row],[Upper]],NA())</f>
        <v>#N/A</v>
      </c>
      <c r="S243" s="8">
        <f>IF(testdata[[#This Row],[SuperTrend]]=testdata[[#This Row],[Lower]],testdata[[#This Row],[Lower]],NA())</f>
        <v>251.64579315302259</v>
      </c>
      <c r="T243" s="8">
        <f>IF(testdata[[#This Row],[close]]&lt;=testdata[[#This Row],[STpot]],testdata[[#This Row],[Upper]],testdata[[#This Row],[Lower]])</f>
        <v>251.64579315302259</v>
      </c>
      <c r="V243" s="2">
        <v>43084</v>
      </c>
      <c r="W243" s="8"/>
      <c r="X243" s="8">
        <v>251.645793153022</v>
      </c>
      <c r="Y243" s="8">
        <v>251.645793153022</v>
      </c>
      <c r="Z243" t="str">
        <f t="shared" si="3"/>
        <v/>
      </c>
    </row>
    <row r="244" spans="1:26" x14ac:dyDescent="0.25">
      <c r="A244" s="5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5">
        <f>MAX(testdata[[#This Row],[H-L]:[|L-pC|]])</f>
        <v>2.0199999999999818</v>
      </c>
      <c r="K244" s="12">
        <f>(K243*13+testdata[[#This Row],[TR]])/14</f>
        <v>1.6142783097787174</v>
      </c>
      <c r="L244" s="12">
        <f>(testdata[[#This Row],[high]]+testdata[[#This Row],[low]])/2</f>
        <v>258.39999999999998</v>
      </c>
      <c r="M244" s="15">
        <f>testdata[[#This Row],[MidPrice]]+Multiplier*testdata[[#This Row],[ATR]]</f>
        <v>263.24283492933614</v>
      </c>
      <c r="N244" s="15">
        <f>testdata[[#This Row],[MidPrice]]-Multiplier*testdata[[#This Row],[ATR]]</f>
        <v>253.55716507066381</v>
      </c>
      <c r="O244" s="15">
        <f>IF(OR(testdata[[#This Row],[UpperE]]&lt;O243,F243&gt;O243),testdata[[#This Row],[UpperE]],O243)</f>
        <v>263.24283492933614</v>
      </c>
      <c r="P244" s="15">
        <f>IF(OR(testdata[[#This Row],[LowerE]]&gt;P243,F243&lt;P243),testdata[[#This Row],[LowerE]],P243)</f>
        <v>253.55716507066381</v>
      </c>
      <c r="Q244" s="8">
        <f>IF(T243=O243,testdata[[#This Row],[Upper]],testdata[[#This Row],[Lower]])</f>
        <v>253.55716507066381</v>
      </c>
      <c r="R244" s="8" t="e">
        <f>IF(testdata[[#This Row],[SuperTrend]]=testdata[[#This Row],[Upper]],testdata[[#This Row],[Upper]],NA())</f>
        <v>#N/A</v>
      </c>
      <c r="S244" s="8">
        <f>IF(testdata[[#This Row],[SuperTrend]]=testdata[[#This Row],[Lower]],testdata[[#This Row],[Lower]],NA())</f>
        <v>253.55716507066381</v>
      </c>
      <c r="T244" s="8">
        <f>IF(testdata[[#This Row],[close]]&lt;=testdata[[#This Row],[STpot]],testdata[[#This Row],[Upper]],testdata[[#This Row],[Lower]])</f>
        <v>253.55716507066381</v>
      </c>
      <c r="V244" s="2">
        <v>43087</v>
      </c>
      <c r="W244" s="8"/>
      <c r="X244" s="8">
        <v>253.55716507066299</v>
      </c>
      <c r="Y244" s="8">
        <v>253.55716507066299</v>
      </c>
      <c r="Z244" t="str">
        <f t="shared" si="3"/>
        <v/>
      </c>
    </row>
    <row r="245" spans="1:26" x14ac:dyDescent="0.25">
      <c r="A245" s="5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5">
        <f>MAX(testdata[[#This Row],[H-L]:[|L-pC|]])</f>
        <v>1.3899999999999864</v>
      </c>
      <c r="K245" s="12">
        <f>(K244*13+testdata[[#This Row],[TR]])/14</f>
        <v>1.5982584305088081</v>
      </c>
      <c r="L245" s="12">
        <f>(testdata[[#This Row],[high]]+testdata[[#This Row],[low]])/2</f>
        <v>257.935</v>
      </c>
      <c r="M245" s="15">
        <f>testdata[[#This Row],[MidPrice]]+Multiplier*testdata[[#This Row],[ATR]]</f>
        <v>262.72977529152644</v>
      </c>
      <c r="N245" s="15">
        <f>testdata[[#This Row],[MidPrice]]-Multiplier*testdata[[#This Row],[ATR]]</f>
        <v>253.14022470847357</v>
      </c>
      <c r="O245" s="15">
        <f>IF(OR(testdata[[#This Row],[UpperE]]&lt;O244,F244&gt;O244),testdata[[#This Row],[UpperE]],O244)</f>
        <v>262.72977529152644</v>
      </c>
      <c r="P245" s="15">
        <f>IF(OR(testdata[[#This Row],[LowerE]]&gt;P244,F244&lt;P244),testdata[[#This Row],[LowerE]],P244)</f>
        <v>253.55716507066381</v>
      </c>
      <c r="Q245" s="8">
        <f>IF(T244=O244,testdata[[#This Row],[Upper]],testdata[[#This Row],[Lower]])</f>
        <v>253.55716507066381</v>
      </c>
      <c r="R245" s="8" t="e">
        <f>IF(testdata[[#This Row],[SuperTrend]]=testdata[[#This Row],[Upper]],testdata[[#This Row],[Upper]],NA())</f>
        <v>#N/A</v>
      </c>
      <c r="S245" s="8">
        <f>IF(testdata[[#This Row],[SuperTrend]]=testdata[[#This Row],[Lower]],testdata[[#This Row],[Lower]],NA())</f>
        <v>253.55716507066381</v>
      </c>
      <c r="T245" s="8">
        <f>IF(testdata[[#This Row],[close]]&lt;=testdata[[#This Row],[STpot]],testdata[[#This Row],[Upper]],testdata[[#This Row],[Lower]])</f>
        <v>253.55716507066381</v>
      </c>
      <c r="V245" s="2">
        <v>43088</v>
      </c>
      <c r="W245" s="8"/>
      <c r="X245" s="8">
        <v>253.55716507066299</v>
      </c>
      <c r="Y245" s="8">
        <v>253.55716507066299</v>
      </c>
      <c r="Z245" t="str">
        <f t="shared" si="3"/>
        <v/>
      </c>
    </row>
    <row r="246" spans="1:26" x14ac:dyDescent="0.25">
      <c r="A246" s="5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5">
        <f>MAX(testdata[[#This Row],[H-L]:[|L-pC|]])</f>
        <v>1.5799999999999841</v>
      </c>
      <c r="K246" s="12">
        <f>(K245*13+testdata[[#This Row],[TR]])/14</f>
        <v>1.5969542569010351</v>
      </c>
      <c r="L246" s="12">
        <f>(testdata[[#This Row],[high]]+testdata[[#This Row],[low]])/2</f>
        <v>257.64999999999998</v>
      </c>
      <c r="M246" s="15">
        <f>testdata[[#This Row],[MidPrice]]+Multiplier*testdata[[#This Row],[ATR]]</f>
        <v>262.44086277070306</v>
      </c>
      <c r="N246" s="15">
        <f>testdata[[#This Row],[MidPrice]]-Multiplier*testdata[[#This Row],[ATR]]</f>
        <v>252.85913722929686</v>
      </c>
      <c r="O246" s="15">
        <f>IF(OR(testdata[[#This Row],[UpperE]]&lt;O245,F245&gt;O245),testdata[[#This Row],[UpperE]],O245)</f>
        <v>262.44086277070306</v>
      </c>
      <c r="P246" s="15">
        <f>IF(OR(testdata[[#This Row],[LowerE]]&gt;P245,F245&lt;P245),testdata[[#This Row],[LowerE]],P245)</f>
        <v>253.55716507066381</v>
      </c>
      <c r="Q246" s="8">
        <f>IF(T245=O245,testdata[[#This Row],[Upper]],testdata[[#This Row],[Lower]])</f>
        <v>253.55716507066381</v>
      </c>
      <c r="R246" s="8" t="e">
        <f>IF(testdata[[#This Row],[SuperTrend]]=testdata[[#This Row],[Upper]],testdata[[#This Row],[Upper]],NA())</f>
        <v>#N/A</v>
      </c>
      <c r="S246" s="8">
        <f>IF(testdata[[#This Row],[SuperTrend]]=testdata[[#This Row],[Lower]],testdata[[#This Row],[Lower]],NA())</f>
        <v>253.55716507066381</v>
      </c>
      <c r="T246" s="8">
        <f>IF(testdata[[#This Row],[close]]&lt;=testdata[[#This Row],[STpot]],testdata[[#This Row],[Upper]],testdata[[#This Row],[Lower]])</f>
        <v>253.55716507066381</v>
      </c>
      <c r="V246" s="2">
        <v>43089</v>
      </c>
      <c r="W246" s="8"/>
      <c r="X246" s="8">
        <v>253.55716507066299</v>
      </c>
      <c r="Y246" s="8">
        <v>253.55716507066299</v>
      </c>
      <c r="Z246" t="str">
        <f t="shared" si="3"/>
        <v/>
      </c>
    </row>
    <row r="247" spans="1:26" x14ac:dyDescent="0.25">
      <c r="A247" s="5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5">
        <f>MAX(testdata[[#This Row],[H-L]:[|L-pC|]])</f>
        <v>1.3100000000000023</v>
      </c>
      <c r="K247" s="12">
        <f>(K246*13+testdata[[#This Row],[TR]])/14</f>
        <v>1.5764575242652472</v>
      </c>
      <c r="L247" s="12">
        <f>(testdata[[#This Row],[high]]+testdata[[#This Row],[low]])/2</f>
        <v>257.96500000000003</v>
      </c>
      <c r="M247" s="15">
        <f>testdata[[#This Row],[MidPrice]]+Multiplier*testdata[[#This Row],[ATR]]</f>
        <v>262.69437257279577</v>
      </c>
      <c r="N247" s="15">
        <f>testdata[[#This Row],[MidPrice]]-Multiplier*testdata[[#This Row],[ATR]]</f>
        <v>253.23562742720429</v>
      </c>
      <c r="O247" s="15">
        <f>IF(OR(testdata[[#This Row],[UpperE]]&lt;O246,F246&gt;O246),testdata[[#This Row],[UpperE]],O246)</f>
        <v>262.44086277070306</v>
      </c>
      <c r="P247" s="15">
        <f>IF(OR(testdata[[#This Row],[LowerE]]&gt;P246,F246&lt;P246),testdata[[#This Row],[LowerE]],P246)</f>
        <v>253.55716507066381</v>
      </c>
      <c r="Q247" s="8">
        <f>IF(T246=O246,testdata[[#This Row],[Upper]],testdata[[#This Row],[Lower]])</f>
        <v>253.55716507066381</v>
      </c>
      <c r="R247" s="8" t="e">
        <f>IF(testdata[[#This Row],[SuperTrend]]=testdata[[#This Row],[Upper]],testdata[[#This Row],[Upper]],NA())</f>
        <v>#N/A</v>
      </c>
      <c r="S247" s="8">
        <f>IF(testdata[[#This Row],[SuperTrend]]=testdata[[#This Row],[Lower]],testdata[[#This Row],[Lower]],NA())</f>
        <v>253.55716507066381</v>
      </c>
      <c r="T247" s="8">
        <f>IF(testdata[[#This Row],[close]]&lt;=testdata[[#This Row],[STpot]],testdata[[#This Row],[Upper]],testdata[[#This Row],[Lower]])</f>
        <v>253.55716507066381</v>
      </c>
      <c r="V247" s="2">
        <v>43090</v>
      </c>
      <c r="W247" s="8"/>
      <c r="X247" s="8">
        <v>253.55716507066299</v>
      </c>
      <c r="Y247" s="8">
        <v>253.55716507066299</v>
      </c>
      <c r="Z247" t="str">
        <f t="shared" si="3"/>
        <v/>
      </c>
    </row>
    <row r="248" spans="1:26" x14ac:dyDescent="0.25">
      <c r="A248" s="5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5">
        <f>MAX(testdata[[#This Row],[H-L]:[|L-pC|]])</f>
        <v>0.70999999999997954</v>
      </c>
      <c r="K248" s="12">
        <f>(K247*13+testdata[[#This Row],[TR]])/14</f>
        <v>1.5145677011034422</v>
      </c>
      <c r="L248" s="12">
        <f>(testdata[[#This Row],[high]]+testdata[[#This Row],[low]])/2</f>
        <v>257.41499999999996</v>
      </c>
      <c r="M248" s="15">
        <f>testdata[[#This Row],[MidPrice]]+Multiplier*testdata[[#This Row],[ATR]]</f>
        <v>261.95870310331031</v>
      </c>
      <c r="N248" s="15">
        <f>testdata[[#This Row],[MidPrice]]-Multiplier*testdata[[#This Row],[ATR]]</f>
        <v>252.87129689668964</v>
      </c>
      <c r="O248" s="15">
        <f>IF(OR(testdata[[#This Row],[UpperE]]&lt;O247,F247&gt;O247),testdata[[#This Row],[UpperE]],O247)</f>
        <v>261.95870310331031</v>
      </c>
      <c r="P248" s="15">
        <f>IF(OR(testdata[[#This Row],[LowerE]]&gt;P247,F247&lt;P247),testdata[[#This Row],[LowerE]],P247)</f>
        <v>253.55716507066381</v>
      </c>
      <c r="Q248" s="8">
        <f>IF(T247=O247,testdata[[#This Row],[Upper]],testdata[[#This Row],[Lower]])</f>
        <v>253.55716507066381</v>
      </c>
      <c r="R248" s="8" t="e">
        <f>IF(testdata[[#This Row],[SuperTrend]]=testdata[[#This Row],[Upper]],testdata[[#This Row],[Upper]],NA())</f>
        <v>#N/A</v>
      </c>
      <c r="S248" s="8">
        <f>IF(testdata[[#This Row],[SuperTrend]]=testdata[[#This Row],[Lower]],testdata[[#This Row],[Lower]],NA())</f>
        <v>253.55716507066381</v>
      </c>
      <c r="T248" s="8">
        <f>IF(testdata[[#This Row],[close]]&lt;=testdata[[#This Row],[STpot]],testdata[[#This Row],[Upper]],testdata[[#This Row],[Lower]])</f>
        <v>253.55716507066381</v>
      </c>
      <c r="V248" s="2">
        <v>43091</v>
      </c>
      <c r="W248" s="8"/>
      <c r="X248" s="8">
        <v>253.55716507066299</v>
      </c>
      <c r="Y248" s="8">
        <v>253.55716507066299</v>
      </c>
      <c r="Z248" t="str">
        <f t="shared" si="3"/>
        <v/>
      </c>
    </row>
    <row r="249" spans="1:26" x14ac:dyDescent="0.25">
      <c r="A249" s="5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5">
        <f>MAX(testdata[[#This Row],[H-L]:[|L-pC|]])</f>
        <v>0.6099999999999568</v>
      </c>
      <c r="K249" s="12">
        <f>(K248*13+testdata[[#This Row],[TR]])/14</f>
        <v>1.4499557224531932</v>
      </c>
      <c r="L249" s="12">
        <f>(testdata[[#This Row],[high]]+testdata[[#This Row],[low]])/2</f>
        <v>257.31</v>
      </c>
      <c r="M249" s="15">
        <f>testdata[[#This Row],[MidPrice]]+Multiplier*testdata[[#This Row],[ATR]]</f>
        <v>261.65986716735961</v>
      </c>
      <c r="N249" s="15">
        <f>testdata[[#This Row],[MidPrice]]-Multiplier*testdata[[#This Row],[ATR]]</f>
        <v>252.96013283264043</v>
      </c>
      <c r="O249" s="15">
        <f>IF(OR(testdata[[#This Row],[UpperE]]&lt;O248,F248&gt;O248),testdata[[#This Row],[UpperE]],O248)</f>
        <v>261.65986716735961</v>
      </c>
      <c r="P249" s="15">
        <f>IF(OR(testdata[[#This Row],[LowerE]]&gt;P248,F248&lt;P248),testdata[[#This Row],[LowerE]],P248)</f>
        <v>253.55716507066381</v>
      </c>
      <c r="Q249" s="8">
        <f>IF(T248=O248,testdata[[#This Row],[Upper]],testdata[[#This Row],[Lower]])</f>
        <v>253.55716507066381</v>
      </c>
      <c r="R249" s="8" t="e">
        <f>IF(testdata[[#This Row],[SuperTrend]]=testdata[[#This Row],[Upper]],testdata[[#This Row],[Upper]],NA())</f>
        <v>#N/A</v>
      </c>
      <c r="S249" s="8">
        <f>IF(testdata[[#This Row],[SuperTrend]]=testdata[[#This Row],[Lower]],testdata[[#This Row],[Lower]],NA())</f>
        <v>253.55716507066381</v>
      </c>
      <c r="T249" s="8">
        <f>IF(testdata[[#This Row],[close]]&lt;=testdata[[#This Row],[STpot]],testdata[[#This Row],[Upper]],testdata[[#This Row],[Lower]])</f>
        <v>253.55716507066381</v>
      </c>
      <c r="V249" s="2">
        <v>43095</v>
      </c>
      <c r="W249" s="8"/>
      <c r="X249" s="8">
        <v>253.55716507066299</v>
      </c>
      <c r="Y249" s="8">
        <v>253.55716507066299</v>
      </c>
      <c r="Z249" t="str">
        <f t="shared" si="3"/>
        <v/>
      </c>
    </row>
    <row r="250" spans="1:26" x14ac:dyDescent="0.25">
      <c r="A250" s="5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5">
        <f>MAX(testdata[[#This Row],[H-L]:[|L-pC|]])</f>
        <v>0.69999999999998863</v>
      </c>
      <c r="K250" s="12">
        <f>(K249*13+testdata[[#This Row],[TR]])/14</f>
        <v>1.3963874565636785</v>
      </c>
      <c r="L250" s="12">
        <f>(testdata[[#This Row],[high]]+testdata[[#This Row],[low]])/2</f>
        <v>257.51</v>
      </c>
      <c r="M250" s="15">
        <f>testdata[[#This Row],[MidPrice]]+Multiplier*testdata[[#This Row],[ATR]]</f>
        <v>261.69916236969101</v>
      </c>
      <c r="N250" s="15">
        <f>testdata[[#This Row],[MidPrice]]-Multiplier*testdata[[#This Row],[ATR]]</f>
        <v>253.32083763030894</v>
      </c>
      <c r="O250" s="15">
        <f>IF(OR(testdata[[#This Row],[UpperE]]&lt;O249,F249&gt;O249),testdata[[#This Row],[UpperE]],O249)</f>
        <v>261.65986716735961</v>
      </c>
      <c r="P250" s="15">
        <f>IF(OR(testdata[[#This Row],[LowerE]]&gt;P249,F249&lt;P249),testdata[[#This Row],[LowerE]],P249)</f>
        <v>253.55716507066381</v>
      </c>
      <c r="Q250" s="8">
        <f>IF(T249=O249,testdata[[#This Row],[Upper]],testdata[[#This Row],[Lower]])</f>
        <v>253.55716507066381</v>
      </c>
      <c r="R250" s="8" t="e">
        <f>IF(testdata[[#This Row],[SuperTrend]]=testdata[[#This Row],[Upper]],testdata[[#This Row],[Upper]],NA())</f>
        <v>#N/A</v>
      </c>
      <c r="S250" s="8">
        <f>IF(testdata[[#This Row],[SuperTrend]]=testdata[[#This Row],[Lower]],testdata[[#This Row],[Lower]],NA())</f>
        <v>253.55716507066381</v>
      </c>
      <c r="T250" s="8">
        <f>IF(testdata[[#This Row],[close]]&lt;=testdata[[#This Row],[STpot]],testdata[[#This Row],[Upper]],testdata[[#This Row],[Lower]])</f>
        <v>253.55716507066381</v>
      </c>
      <c r="V250" s="2">
        <v>43096</v>
      </c>
      <c r="W250" s="8"/>
      <c r="X250" s="8">
        <v>253.55716507066299</v>
      </c>
      <c r="Y250" s="8">
        <v>253.55716507066299</v>
      </c>
      <c r="Z250" t="str">
        <f t="shared" si="3"/>
        <v/>
      </c>
    </row>
    <row r="251" spans="1:26" x14ac:dyDescent="0.25">
      <c r="A251" s="5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5">
        <f>MAX(testdata[[#This Row],[H-L]:[|L-pC|]])</f>
        <v>0.58000000000004093</v>
      </c>
      <c r="K251" s="12">
        <f>(K250*13+testdata[[#This Row],[TR]])/14</f>
        <v>1.3380740668091329</v>
      </c>
      <c r="L251" s="12">
        <f>(testdata[[#This Row],[high]]+testdata[[#This Row],[low]])/2</f>
        <v>257.815</v>
      </c>
      <c r="M251" s="15">
        <f>testdata[[#This Row],[MidPrice]]+Multiplier*testdata[[#This Row],[ATR]]</f>
        <v>261.82922220042741</v>
      </c>
      <c r="N251" s="15">
        <f>testdata[[#This Row],[MidPrice]]-Multiplier*testdata[[#This Row],[ATR]]</f>
        <v>253.80077779957259</v>
      </c>
      <c r="O251" s="15">
        <f>IF(OR(testdata[[#This Row],[UpperE]]&lt;O250,F250&gt;O250),testdata[[#This Row],[UpperE]],O250)</f>
        <v>261.65986716735961</v>
      </c>
      <c r="P251" s="15">
        <f>IF(OR(testdata[[#This Row],[LowerE]]&gt;P250,F250&lt;P250),testdata[[#This Row],[LowerE]],P250)</f>
        <v>253.80077779957259</v>
      </c>
      <c r="Q251" s="8">
        <f>IF(T250=O250,testdata[[#This Row],[Upper]],testdata[[#This Row],[Lower]])</f>
        <v>253.80077779957259</v>
      </c>
      <c r="R251" s="10" t="e">
        <f>IF(testdata[[#This Row],[SuperTrend]]=testdata[[#This Row],[Upper]],testdata[[#This Row],[Upper]],NA())</f>
        <v>#N/A</v>
      </c>
      <c r="S251" s="10">
        <f>IF(testdata[[#This Row],[SuperTrend]]=testdata[[#This Row],[Lower]],testdata[[#This Row],[Lower]],NA())</f>
        <v>253.80077779957259</v>
      </c>
      <c r="T251" s="10">
        <f>IF(testdata[[#This Row],[close]]&lt;=testdata[[#This Row],[STpot]],testdata[[#This Row],[Upper]],testdata[[#This Row],[Lower]])</f>
        <v>253.80077779957259</v>
      </c>
      <c r="V251" s="2">
        <v>43097</v>
      </c>
      <c r="W251" s="8"/>
      <c r="X251" s="8">
        <v>253.80077779957199</v>
      </c>
      <c r="Y251" s="8">
        <v>253.80077779957199</v>
      </c>
      <c r="Z251" t="str">
        <f t="shared" si="3"/>
        <v/>
      </c>
    </row>
    <row r="252" spans="1:26" x14ac:dyDescent="0.25">
      <c r="A252" s="5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5">
        <f>MAX(testdata[[#This Row],[H-L]:[|L-pC|]])</f>
        <v>1.839999999999975</v>
      </c>
      <c r="K252" s="12">
        <f>(K251*13+testdata[[#This Row],[TR]])/14</f>
        <v>1.3739259191799074</v>
      </c>
      <c r="L252" s="12">
        <f>(testdata[[#This Row],[high]]+testdata[[#This Row],[low]])/2</f>
        <v>257.73</v>
      </c>
      <c r="M252" s="15">
        <f>testdata[[#This Row],[MidPrice]]+Multiplier*testdata[[#This Row],[ATR]]</f>
        <v>261.85177775753976</v>
      </c>
      <c r="N252" s="15">
        <f>testdata[[#This Row],[MidPrice]]-Multiplier*testdata[[#This Row],[ATR]]</f>
        <v>253.6082222424603</v>
      </c>
      <c r="O252" s="15">
        <f>IF(OR(testdata[[#This Row],[UpperE]]&lt;O251,F251&gt;O251),testdata[[#This Row],[UpperE]],O251)</f>
        <v>261.65986716735961</v>
      </c>
      <c r="P252" s="15">
        <f>IF(OR(testdata[[#This Row],[LowerE]]&gt;P251,F251&lt;P251),testdata[[#This Row],[LowerE]],P251)</f>
        <v>253.80077779957259</v>
      </c>
      <c r="Q252" s="8">
        <f>IF(T251=O251,testdata[[#This Row],[Upper]],testdata[[#This Row],[Lower]])</f>
        <v>253.80077779957259</v>
      </c>
      <c r="R252" s="8" t="e">
        <f>IF(testdata[[#This Row],[SuperTrend]]=testdata[[#This Row],[Upper]],testdata[[#This Row],[Upper]],NA())</f>
        <v>#N/A</v>
      </c>
      <c r="S252" s="8">
        <f>IF(testdata[[#This Row],[SuperTrend]]=testdata[[#This Row],[Lower]],testdata[[#This Row],[Lower]],NA())</f>
        <v>253.80077779957259</v>
      </c>
      <c r="T252" s="8">
        <f>IF(testdata[[#This Row],[close]]&lt;=testdata[[#This Row],[STpot]],testdata[[#This Row],[Upper]],testdata[[#This Row],[Lower]])</f>
        <v>253.80077779957259</v>
      </c>
      <c r="V252" s="2">
        <v>43098</v>
      </c>
      <c r="W252" s="8"/>
      <c r="X252" s="8">
        <v>253.80077779957199</v>
      </c>
      <c r="Y252" s="8">
        <v>253.80077779957199</v>
      </c>
      <c r="Z252" t="str">
        <f t="shared" si="3"/>
        <v/>
      </c>
    </row>
    <row r="253" spans="1:26" x14ac:dyDescent="0.25">
      <c r="A253" s="5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5">
        <f>MAX(testdata[[#This Row],[H-L]:[|L-pC|]])</f>
        <v>1.8799999999999955</v>
      </c>
      <c r="K253" s="12">
        <f>(K252*13+testdata[[#This Row],[TR]])/14</f>
        <v>1.4100740678099137</v>
      </c>
      <c r="L253" s="12">
        <f>(testdata[[#This Row],[high]]+testdata[[#This Row],[low]])/2</f>
        <v>258.22000000000003</v>
      </c>
      <c r="M253" s="15">
        <f>testdata[[#This Row],[MidPrice]]+Multiplier*testdata[[#This Row],[ATR]]</f>
        <v>262.45022220342975</v>
      </c>
      <c r="N253" s="15">
        <f>testdata[[#This Row],[MidPrice]]-Multiplier*testdata[[#This Row],[ATR]]</f>
        <v>253.98977779657028</v>
      </c>
      <c r="O253" s="15">
        <f>IF(OR(testdata[[#This Row],[UpperE]]&lt;O252,F252&gt;O252),testdata[[#This Row],[UpperE]],O252)</f>
        <v>261.65986716735961</v>
      </c>
      <c r="P253" s="15">
        <f>IF(OR(testdata[[#This Row],[LowerE]]&gt;P252,F252&lt;P252),testdata[[#This Row],[LowerE]],P252)</f>
        <v>253.98977779657028</v>
      </c>
      <c r="Q253" s="8">
        <f>IF(T252=O252,testdata[[#This Row],[Upper]],testdata[[#This Row],[Lower]])</f>
        <v>253.98977779657028</v>
      </c>
      <c r="R253" s="8" t="e">
        <f>IF(testdata[[#This Row],[SuperTrend]]=testdata[[#This Row],[Upper]],testdata[[#This Row],[Upper]],NA())</f>
        <v>#N/A</v>
      </c>
      <c r="S253" s="8">
        <f>IF(testdata[[#This Row],[SuperTrend]]=testdata[[#This Row],[Lower]],testdata[[#This Row],[Lower]],NA())</f>
        <v>253.98977779657028</v>
      </c>
      <c r="T253" s="8">
        <f>IF(testdata[[#This Row],[close]]&lt;=testdata[[#This Row],[STpot]],testdata[[#This Row],[Upper]],testdata[[#This Row],[Lower]])</f>
        <v>253.98977779657028</v>
      </c>
      <c r="V253" s="2">
        <v>43102</v>
      </c>
      <c r="W253" s="8"/>
      <c r="X253" s="8">
        <v>253.98977779657</v>
      </c>
      <c r="Y253" s="8">
        <v>253.98977779657</v>
      </c>
      <c r="Z253" t="str">
        <f t="shared" si="3"/>
        <v/>
      </c>
    </row>
    <row r="254" spans="1:26" x14ac:dyDescent="0.25">
      <c r="A254" s="5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5">
        <f>MAX(testdata[[#This Row],[H-L]:[|L-pC|]])</f>
        <v>1.8000000000000114</v>
      </c>
      <c r="K254" s="12">
        <f>(K253*13+testdata[[#This Row],[TR]])/14</f>
        <v>1.4379259201092065</v>
      </c>
      <c r="L254" s="12">
        <f>(testdata[[#This Row],[high]]+testdata[[#This Row],[low]])/2</f>
        <v>259.85000000000002</v>
      </c>
      <c r="M254" s="15">
        <f>testdata[[#This Row],[MidPrice]]+Multiplier*testdata[[#This Row],[ATR]]</f>
        <v>264.16377776032766</v>
      </c>
      <c r="N254" s="15">
        <f>testdata[[#This Row],[MidPrice]]-Multiplier*testdata[[#This Row],[ATR]]</f>
        <v>255.53622223967241</v>
      </c>
      <c r="O254" s="15">
        <f>IF(OR(testdata[[#This Row],[UpperE]]&lt;O253,F253&gt;O253),testdata[[#This Row],[UpperE]],O253)</f>
        <v>261.65986716735961</v>
      </c>
      <c r="P254" s="15">
        <f>IF(OR(testdata[[#This Row],[LowerE]]&gt;P253,F253&lt;P253),testdata[[#This Row],[LowerE]],P253)</f>
        <v>255.53622223967241</v>
      </c>
      <c r="Q254" s="8">
        <f>IF(T253=O253,testdata[[#This Row],[Upper]],testdata[[#This Row],[Lower]])</f>
        <v>255.53622223967241</v>
      </c>
      <c r="R254" s="8" t="e">
        <f>IF(testdata[[#This Row],[SuperTrend]]=testdata[[#This Row],[Upper]],testdata[[#This Row],[Upper]],NA())</f>
        <v>#N/A</v>
      </c>
      <c r="S254" s="8">
        <f>IF(testdata[[#This Row],[SuperTrend]]=testdata[[#This Row],[Lower]],testdata[[#This Row],[Lower]],NA())</f>
        <v>255.53622223967241</v>
      </c>
      <c r="T254" s="8">
        <f>IF(testdata[[#This Row],[close]]&lt;=testdata[[#This Row],[STpot]],testdata[[#This Row],[Upper]],testdata[[#This Row],[Lower]])</f>
        <v>255.53622223967241</v>
      </c>
      <c r="V254" s="2">
        <v>43103</v>
      </c>
      <c r="W254" s="8"/>
      <c r="X254" s="8">
        <v>255.53622223967199</v>
      </c>
      <c r="Y254" s="8">
        <v>255.53622223967199</v>
      </c>
      <c r="Z254" t="str">
        <f t="shared" si="3"/>
        <v/>
      </c>
    </row>
    <row r="255" spans="1:26" x14ac:dyDescent="0.25">
      <c r="A255" s="5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5">
        <f>MAX(testdata[[#This Row],[H-L]:[|L-pC|]])</f>
        <v>1.6200000000000045</v>
      </c>
      <c r="K255" s="12">
        <f>(K254*13+testdata[[#This Row],[TR]])/14</f>
        <v>1.4509312115299779</v>
      </c>
      <c r="L255" s="12">
        <f>(testdata[[#This Row],[high]]+testdata[[#This Row],[low]])/2</f>
        <v>261.34500000000003</v>
      </c>
      <c r="M255" s="15">
        <f>testdata[[#This Row],[MidPrice]]+Multiplier*testdata[[#This Row],[ATR]]</f>
        <v>265.69779363458997</v>
      </c>
      <c r="N255" s="15">
        <f>testdata[[#This Row],[MidPrice]]-Multiplier*testdata[[#This Row],[ATR]]</f>
        <v>256.99220636541008</v>
      </c>
      <c r="O255" s="15">
        <f>IF(OR(testdata[[#This Row],[UpperE]]&lt;O254,F254&gt;O254),testdata[[#This Row],[UpperE]],O254)</f>
        <v>261.65986716735961</v>
      </c>
      <c r="P255" s="15">
        <f>IF(OR(testdata[[#This Row],[LowerE]]&gt;P254,F254&lt;P254),testdata[[#This Row],[LowerE]],P254)</f>
        <v>256.99220636541008</v>
      </c>
      <c r="Q255" s="8">
        <f>IF(T254=O254,testdata[[#This Row],[Upper]],testdata[[#This Row],[Lower]])</f>
        <v>256.99220636541008</v>
      </c>
      <c r="R255" s="8" t="e">
        <f>IF(testdata[[#This Row],[SuperTrend]]=testdata[[#This Row],[Upper]],testdata[[#This Row],[Upper]],NA())</f>
        <v>#N/A</v>
      </c>
      <c r="S255" s="8">
        <f>IF(testdata[[#This Row],[SuperTrend]]=testdata[[#This Row],[Lower]],testdata[[#This Row],[Lower]],NA())</f>
        <v>256.99220636541008</v>
      </c>
      <c r="T255" s="8">
        <f>IF(testdata[[#This Row],[close]]&lt;=testdata[[#This Row],[STpot]],testdata[[#This Row],[Upper]],testdata[[#This Row],[Lower]])</f>
        <v>256.99220636541008</v>
      </c>
      <c r="V255" s="2">
        <v>43104</v>
      </c>
      <c r="W255" s="8"/>
      <c r="X255" s="8">
        <v>256.99220636541003</v>
      </c>
      <c r="Y255" s="8">
        <v>256.99220636541003</v>
      </c>
      <c r="Z255" t="str">
        <f t="shared" si="3"/>
        <v/>
      </c>
    </row>
    <row r="256" spans="1:26" x14ac:dyDescent="0.25">
      <c r="A256" s="5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5">
        <f>MAX(testdata[[#This Row],[H-L]:[|L-pC|]])</f>
        <v>1.8800000000000523</v>
      </c>
      <c r="K256" s="12">
        <f>(K255*13+testdata[[#This Row],[TR]])/14</f>
        <v>1.4815789821349834</v>
      </c>
      <c r="L256" s="12">
        <f>(testdata[[#This Row],[high]]+testdata[[#This Row],[low]])/2</f>
        <v>262.69500000000005</v>
      </c>
      <c r="M256" s="15">
        <f>testdata[[#This Row],[MidPrice]]+Multiplier*testdata[[#This Row],[ATR]]</f>
        <v>267.13973694640498</v>
      </c>
      <c r="N256" s="15">
        <f>testdata[[#This Row],[MidPrice]]-Multiplier*testdata[[#This Row],[ATR]]</f>
        <v>258.25026305359512</v>
      </c>
      <c r="O256" s="15">
        <f>IF(OR(testdata[[#This Row],[UpperE]]&lt;O255,F255&gt;O255),testdata[[#This Row],[UpperE]],O255)</f>
        <v>261.65986716735961</v>
      </c>
      <c r="P256" s="15">
        <f>IF(OR(testdata[[#This Row],[LowerE]]&gt;P255,F255&lt;P255),testdata[[#This Row],[LowerE]],P255)</f>
        <v>258.25026305359512</v>
      </c>
      <c r="Q256" s="8">
        <f>IF(T255=O255,testdata[[#This Row],[Upper]],testdata[[#This Row],[Lower]])</f>
        <v>258.25026305359512</v>
      </c>
      <c r="R256" s="8" t="e">
        <f>IF(testdata[[#This Row],[SuperTrend]]=testdata[[#This Row],[Upper]],testdata[[#This Row],[Upper]],NA())</f>
        <v>#N/A</v>
      </c>
      <c r="S256" s="8">
        <f>IF(testdata[[#This Row],[SuperTrend]]=testdata[[#This Row],[Lower]],testdata[[#This Row],[Lower]],NA())</f>
        <v>258.25026305359512</v>
      </c>
      <c r="T256" s="8">
        <f>IF(testdata[[#This Row],[close]]&lt;=testdata[[#This Row],[STpot]],testdata[[#This Row],[Upper]],testdata[[#This Row],[Lower]])</f>
        <v>258.25026305359512</v>
      </c>
      <c r="V256" s="2">
        <v>43105</v>
      </c>
      <c r="W256" s="8"/>
      <c r="X256" s="8">
        <v>258.25026305359501</v>
      </c>
      <c r="Y256" s="8">
        <v>258.25026305359501</v>
      </c>
      <c r="Z256" t="str">
        <f t="shared" si="3"/>
        <v/>
      </c>
    </row>
    <row r="257" spans="1:26" x14ac:dyDescent="0.25">
      <c r="A257" s="5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5">
        <f>MAX(testdata[[#This Row],[H-L]:[|L-pC|]])</f>
        <v>1.0799999999999841</v>
      </c>
      <c r="K257" s="12">
        <f>(K256*13+testdata[[#This Row],[TR]])/14</f>
        <v>1.4528947691253404</v>
      </c>
      <c r="L257" s="12">
        <f>(testdata[[#This Row],[high]]+testdata[[#This Row],[low]])/2</f>
        <v>263.45000000000005</v>
      </c>
      <c r="M257" s="15">
        <f>testdata[[#This Row],[MidPrice]]+Multiplier*testdata[[#This Row],[ATR]]</f>
        <v>267.80868430737604</v>
      </c>
      <c r="N257" s="15">
        <f>testdata[[#This Row],[MidPrice]]-Multiplier*testdata[[#This Row],[ATR]]</f>
        <v>259.09131569262405</v>
      </c>
      <c r="O257" s="15">
        <f>IF(OR(testdata[[#This Row],[UpperE]]&lt;O256,F256&gt;O256),testdata[[#This Row],[UpperE]],O256)</f>
        <v>267.80868430737604</v>
      </c>
      <c r="P257" s="15">
        <f>IF(OR(testdata[[#This Row],[LowerE]]&gt;P256,F256&lt;P256),testdata[[#This Row],[LowerE]],P256)</f>
        <v>259.09131569262405</v>
      </c>
      <c r="Q257" s="8">
        <f>IF(T256=O256,testdata[[#This Row],[Upper]],testdata[[#This Row],[Lower]])</f>
        <v>259.09131569262405</v>
      </c>
      <c r="R257" s="8" t="e">
        <f>IF(testdata[[#This Row],[SuperTrend]]=testdata[[#This Row],[Upper]],testdata[[#This Row],[Upper]],NA())</f>
        <v>#N/A</v>
      </c>
      <c r="S257" s="8">
        <f>IF(testdata[[#This Row],[SuperTrend]]=testdata[[#This Row],[Lower]],testdata[[#This Row],[Lower]],NA())</f>
        <v>259.09131569262405</v>
      </c>
      <c r="T257" s="8">
        <f>IF(testdata[[#This Row],[close]]&lt;=testdata[[#This Row],[STpot]],testdata[[#This Row],[Upper]],testdata[[#This Row],[Lower]])</f>
        <v>259.09131569262405</v>
      </c>
      <c r="V257" s="2">
        <v>43108</v>
      </c>
      <c r="W257" s="8"/>
      <c r="X257" s="8">
        <v>259.09131569262303</v>
      </c>
      <c r="Y257" s="8">
        <v>259.09131569262303</v>
      </c>
      <c r="Z257" t="str">
        <f t="shared" si="3"/>
        <v/>
      </c>
    </row>
    <row r="258" spans="1:26" x14ac:dyDescent="0.25">
      <c r="A258" s="5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5">
        <f>MAX(testdata[[#This Row],[H-L]:[|L-pC|]])</f>
        <v>1.2800000000000296</v>
      </c>
      <c r="K258" s="12">
        <f>(K257*13+testdata[[#This Row],[TR]])/14</f>
        <v>1.4405451427592468</v>
      </c>
      <c r="L258" s="12">
        <f>(testdata[[#This Row],[high]]+testdata[[#This Row],[low]])/2</f>
        <v>264.53500000000003</v>
      </c>
      <c r="M258" s="15">
        <f>testdata[[#This Row],[MidPrice]]+Multiplier*testdata[[#This Row],[ATR]]</f>
        <v>268.85663542827774</v>
      </c>
      <c r="N258" s="15">
        <f>testdata[[#This Row],[MidPrice]]-Multiplier*testdata[[#This Row],[ATR]]</f>
        <v>260.21336457172231</v>
      </c>
      <c r="O258" s="15">
        <f>IF(OR(testdata[[#This Row],[UpperE]]&lt;O257,F257&gt;O257),testdata[[#This Row],[UpperE]],O257)</f>
        <v>267.80868430737604</v>
      </c>
      <c r="P258" s="15">
        <f>IF(OR(testdata[[#This Row],[LowerE]]&gt;P257,F257&lt;P257),testdata[[#This Row],[LowerE]],P257)</f>
        <v>260.21336457172231</v>
      </c>
      <c r="Q258" s="8">
        <f>IF(T257=O257,testdata[[#This Row],[Upper]],testdata[[#This Row],[Lower]])</f>
        <v>260.21336457172231</v>
      </c>
      <c r="R258" s="8" t="e">
        <f>IF(testdata[[#This Row],[SuperTrend]]=testdata[[#This Row],[Upper]],testdata[[#This Row],[Upper]],NA())</f>
        <v>#N/A</v>
      </c>
      <c r="S258" s="8">
        <f>IF(testdata[[#This Row],[SuperTrend]]=testdata[[#This Row],[Lower]],testdata[[#This Row],[Lower]],NA())</f>
        <v>260.21336457172231</v>
      </c>
      <c r="T258" s="8">
        <f>IF(testdata[[#This Row],[close]]&lt;=testdata[[#This Row],[STpot]],testdata[[#This Row],[Upper]],testdata[[#This Row],[Lower]])</f>
        <v>260.21336457172231</v>
      </c>
      <c r="V258" s="2">
        <v>43109</v>
      </c>
      <c r="W258" s="8"/>
      <c r="X258" s="8">
        <v>260.21336457172202</v>
      </c>
      <c r="Y258" s="8">
        <v>260.21336457172202</v>
      </c>
      <c r="Z258" t="str">
        <f t="shared" si="3"/>
        <v/>
      </c>
    </row>
    <row r="259" spans="1:26" x14ac:dyDescent="0.25">
      <c r="A259" s="5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5">
        <f>MAX(testdata[[#This Row],[H-L]:[|L-pC|]])</f>
        <v>1.5600000000000023</v>
      </c>
      <c r="K259" s="12">
        <f>(K258*13+testdata[[#This Row],[TR]])/14</f>
        <v>1.4490776325621579</v>
      </c>
      <c r="L259" s="12">
        <f>(testdata[[#This Row],[high]]+testdata[[#This Row],[low]])/2</f>
        <v>263.58000000000004</v>
      </c>
      <c r="M259" s="15">
        <f>testdata[[#This Row],[MidPrice]]+Multiplier*testdata[[#This Row],[ATR]]</f>
        <v>267.92723289768651</v>
      </c>
      <c r="N259" s="15">
        <f>testdata[[#This Row],[MidPrice]]-Multiplier*testdata[[#This Row],[ATR]]</f>
        <v>259.23276710231357</v>
      </c>
      <c r="O259" s="15">
        <f>IF(OR(testdata[[#This Row],[UpperE]]&lt;O258,F258&gt;O258),testdata[[#This Row],[UpperE]],O258)</f>
        <v>267.80868430737604</v>
      </c>
      <c r="P259" s="15">
        <f>IF(OR(testdata[[#This Row],[LowerE]]&gt;P258,F258&lt;P258),testdata[[#This Row],[LowerE]],P258)</f>
        <v>260.21336457172231</v>
      </c>
      <c r="Q259" s="8">
        <f>IF(T258=O258,testdata[[#This Row],[Upper]],testdata[[#This Row],[Lower]])</f>
        <v>260.21336457172231</v>
      </c>
      <c r="R259" s="8" t="e">
        <f>IF(testdata[[#This Row],[SuperTrend]]=testdata[[#This Row],[Upper]],testdata[[#This Row],[Upper]],NA())</f>
        <v>#N/A</v>
      </c>
      <c r="S259" s="8">
        <f>IF(testdata[[#This Row],[SuperTrend]]=testdata[[#This Row],[Lower]],testdata[[#This Row],[Lower]],NA())</f>
        <v>260.21336457172231</v>
      </c>
      <c r="T259" s="8">
        <f>IF(testdata[[#This Row],[close]]&lt;=testdata[[#This Row],[STpot]],testdata[[#This Row],[Upper]],testdata[[#This Row],[Lower]])</f>
        <v>260.21336457172231</v>
      </c>
      <c r="V259" s="2">
        <v>43110</v>
      </c>
      <c r="W259" s="8"/>
      <c r="X259" s="8">
        <v>260.21336457172202</v>
      </c>
      <c r="Y259" s="8">
        <v>260.21336457172202</v>
      </c>
      <c r="Z259" t="str">
        <f t="shared" si="3"/>
        <v/>
      </c>
    </row>
    <row r="260" spans="1:26" x14ac:dyDescent="0.25">
      <c r="A260" s="5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5">
        <f>MAX(testdata[[#This Row],[H-L]:[|L-pC|]])</f>
        <v>1.9300000000000068</v>
      </c>
      <c r="K260" s="12">
        <f>(K259*13+testdata[[#This Row],[TR]])/14</f>
        <v>1.4834292302362899</v>
      </c>
      <c r="L260" s="12">
        <f>(testdata[[#This Row],[high]]+testdata[[#This Row],[low]])/2</f>
        <v>265.19</v>
      </c>
      <c r="M260" s="15">
        <f>testdata[[#This Row],[MidPrice]]+Multiplier*testdata[[#This Row],[ATR]]</f>
        <v>269.64028769070887</v>
      </c>
      <c r="N260" s="15">
        <f>testdata[[#This Row],[MidPrice]]-Multiplier*testdata[[#This Row],[ATR]]</f>
        <v>260.73971230929112</v>
      </c>
      <c r="O260" s="15">
        <f>IF(OR(testdata[[#This Row],[UpperE]]&lt;O259,F259&gt;O259),testdata[[#This Row],[UpperE]],O259)</f>
        <v>267.80868430737604</v>
      </c>
      <c r="P260" s="15">
        <f>IF(OR(testdata[[#This Row],[LowerE]]&gt;P259,F259&lt;P259),testdata[[#This Row],[LowerE]],P259)</f>
        <v>260.73971230929112</v>
      </c>
      <c r="Q260" s="8">
        <f>IF(T259=O259,testdata[[#This Row],[Upper]],testdata[[#This Row],[Lower]])</f>
        <v>260.73971230929112</v>
      </c>
      <c r="R260" s="8" t="e">
        <f>IF(testdata[[#This Row],[SuperTrend]]=testdata[[#This Row],[Upper]],testdata[[#This Row],[Upper]],NA())</f>
        <v>#N/A</v>
      </c>
      <c r="S260" s="8">
        <f>IF(testdata[[#This Row],[SuperTrend]]=testdata[[#This Row],[Lower]],testdata[[#This Row],[Lower]],NA())</f>
        <v>260.73971230929112</v>
      </c>
      <c r="T260" s="8">
        <f>IF(testdata[[#This Row],[close]]&lt;=testdata[[#This Row],[STpot]],testdata[[#This Row],[Upper]],testdata[[#This Row],[Lower]])</f>
        <v>260.73971230929112</v>
      </c>
      <c r="V260" s="2">
        <v>43111</v>
      </c>
      <c r="W260" s="8"/>
      <c r="X260" s="8">
        <v>260.73971230929101</v>
      </c>
      <c r="Y260" s="8">
        <v>260.73971230929101</v>
      </c>
      <c r="Z260" t="str">
        <f t="shared" si="3"/>
        <v/>
      </c>
    </row>
    <row r="261" spans="1:26" x14ac:dyDescent="0.25">
      <c r="A261" s="5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5">
        <f>MAX(testdata[[#This Row],[H-L]:[|L-pC|]])</f>
        <v>1.9600000000000364</v>
      </c>
      <c r="K261" s="12">
        <f>(K260*13+testdata[[#This Row],[TR]])/14</f>
        <v>1.5174699995051291</v>
      </c>
      <c r="L261" s="12">
        <f>(testdata[[#This Row],[high]]+testdata[[#This Row],[low]])/2</f>
        <v>266.88</v>
      </c>
      <c r="M261" s="15">
        <f>testdata[[#This Row],[MidPrice]]+Multiplier*testdata[[#This Row],[ATR]]</f>
        <v>271.43240999851537</v>
      </c>
      <c r="N261" s="15">
        <f>testdata[[#This Row],[MidPrice]]-Multiplier*testdata[[#This Row],[ATR]]</f>
        <v>262.32759000148462</v>
      </c>
      <c r="O261" s="15">
        <f>IF(OR(testdata[[#This Row],[UpperE]]&lt;O260,F260&gt;O260),testdata[[#This Row],[UpperE]],O260)</f>
        <v>267.80868430737604</v>
      </c>
      <c r="P261" s="15">
        <f>IF(OR(testdata[[#This Row],[LowerE]]&gt;P260,F260&lt;P260),testdata[[#This Row],[LowerE]],P260)</f>
        <v>262.32759000148462</v>
      </c>
      <c r="Q261" s="8">
        <f>IF(T260=O260,testdata[[#This Row],[Upper]],testdata[[#This Row],[Lower]])</f>
        <v>262.32759000148462</v>
      </c>
      <c r="R261" s="8" t="e">
        <f>IF(testdata[[#This Row],[SuperTrend]]=testdata[[#This Row],[Upper]],testdata[[#This Row],[Upper]],NA())</f>
        <v>#N/A</v>
      </c>
      <c r="S261" s="8">
        <f>IF(testdata[[#This Row],[SuperTrend]]=testdata[[#This Row],[Lower]],testdata[[#This Row],[Lower]],NA())</f>
        <v>262.32759000148462</v>
      </c>
      <c r="T261" s="8">
        <f>IF(testdata[[#This Row],[close]]&lt;=testdata[[#This Row],[STpot]],testdata[[#This Row],[Upper]],testdata[[#This Row],[Lower]])</f>
        <v>262.32759000148462</v>
      </c>
      <c r="V261" s="2">
        <v>43112</v>
      </c>
      <c r="W261" s="8"/>
      <c r="X261" s="8">
        <v>262.327590001484</v>
      </c>
      <c r="Y261" s="8">
        <v>262.327590001484</v>
      </c>
      <c r="Z261" t="str">
        <f t="shared" si="3"/>
        <v/>
      </c>
    </row>
    <row r="262" spans="1:26" x14ac:dyDescent="0.25">
      <c r="A262" s="5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5">
        <f>MAX(testdata[[#This Row],[H-L]:[|L-pC|]])</f>
        <v>3.7599999999999909</v>
      </c>
      <c r="K262" s="12">
        <f>(K261*13+testdata[[#This Row],[TR]])/14</f>
        <v>1.6776507138261907</v>
      </c>
      <c r="L262" s="12">
        <f>(testdata[[#This Row],[high]]+testdata[[#This Row],[low]])/2</f>
        <v>267.88</v>
      </c>
      <c r="M262" s="15">
        <f>testdata[[#This Row],[MidPrice]]+Multiplier*testdata[[#This Row],[ATR]]</f>
        <v>272.91295214147857</v>
      </c>
      <c r="N262" s="15">
        <f>testdata[[#This Row],[MidPrice]]-Multiplier*testdata[[#This Row],[ATR]]</f>
        <v>262.84704785852142</v>
      </c>
      <c r="O262" s="15">
        <f>IF(OR(testdata[[#This Row],[UpperE]]&lt;O261,F261&gt;O261),testdata[[#This Row],[UpperE]],O261)</f>
        <v>267.80868430737604</v>
      </c>
      <c r="P262" s="15">
        <f>IF(OR(testdata[[#This Row],[LowerE]]&gt;P261,F261&lt;P261),testdata[[#This Row],[LowerE]],P261)</f>
        <v>262.84704785852142</v>
      </c>
      <c r="Q262" s="8">
        <f>IF(T261=O261,testdata[[#This Row],[Upper]],testdata[[#This Row],[Lower]])</f>
        <v>262.84704785852142</v>
      </c>
      <c r="R262" s="8" t="e">
        <f>IF(testdata[[#This Row],[SuperTrend]]=testdata[[#This Row],[Upper]],testdata[[#This Row],[Upper]],NA())</f>
        <v>#N/A</v>
      </c>
      <c r="S262" s="8">
        <f>IF(testdata[[#This Row],[SuperTrend]]=testdata[[#This Row],[Lower]],testdata[[#This Row],[Lower]],NA())</f>
        <v>262.84704785852142</v>
      </c>
      <c r="T262" s="8">
        <f>IF(testdata[[#This Row],[close]]&lt;=testdata[[#This Row],[STpot]],testdata[[#This Row],[Upper]],testdata[[#This Row],[Lower]])</f>
        <v>262.84704785852142</v>
      </c>
      <c r="V262" s="2">
        <v>43116</v>
      </c>
      <c r="W262" s="8"/>
      <c r="X262" s="8">
        <v>262.84704785852102</v>
      </c>
      <c r="Y262" s="8">
        <v>262.84704785852102</v>
      </c>
      <c r="Z262" t="str">
        <f t="shared" si="3"/>
        <v/>
      </c>
    </row>
    <row r="263" spans="1:26" x14ac:dyDescent="0.25">
      <c r="A263" s="5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5">
        <f>MAX(testdata[[#This Row],[H-L]:[|L-pC|]])</f>
        <v>2.9600000000000364</v>
      </c>
      <c r="K263" s="12">
        <f>(K262*13+testdata[[#This Row],[TR]])/14</f>
        <v>1.7692470914100369</v>
      </c>
      <c r="L263" s="12">
        <f>(testdata[[#This Row],[high]]+testdata[[#This Row],[low]])/2</f>
        <v>268.24</v>
      </c>
      <c r="M263" s="15">
        <f>testdata[[#This Row],[MidPrice]]+Multiplier*testdata[[#This Row],[ATR]]</f>
        <v>273.54774127423013</v>
      </c>
      <c r="N263" s="15">
        <f>testdata[[#This Row],[MidPrice]]-Multiplier*testdata[[#This Row],[ATR]]</f>
        <v>262.93225872576988</v>
      </c>
      <c r="O263" s="15">
        <f>IF(OR(testdata[[#This Row],[UpperE]]&lt;O262,F262&gt;O262),testdata[[#This Row],[UpperE]],O262)</f>
        <v>267.80868430737604</v>
      </c>
      <c r="P263" s="15">
        <f>IF(OR(testdata[[#This Row],[LowerE]]&gt;P262,F262&lt;P262),testdata[[#This Row],[LowerE]],P262)</f>
        <v>262.93225872576988</v>
      </c>
      <c r="Q263" s="8">
        <f>IF(T262=O262,testdata[[#This Row],[Upper]],testdata[[#This Row],[Lower]])</f>
        <v>262.93225872576988</v>
      </c>
      <c r="R263" s="8" t="e">
        <f>IF(testdata[[#This Row],[SuperTrend]]=testdata[[#This Row],[Upper]],testdata[[#This Row],[Upper]],NA())</f>
        <v>#N/A</v>
      </c>
      <c r="S263" s="8">
        <f>IF(testdata[[#This Row],[SuperTrend]]=testdata[[#This Row],[Lower]],testdata[[#This Row],[Lower]],NA())</f>
        <v>262.93225872576988</v>
      </c>
      <c r="T263" s="8">
        <f>IF(testdata[[#This Row],[close]]&lt;=testdata[[#This Row],[STpot]],testdata[[#This Row],[Upper]],testdata[[#This Row],[Lower]])</f>
        <v>262.93225872576988</v>
      </c>
      <c r="V263" s="2">
        <v>43117</v>
      </c>
      <c r="W263" s="8"/>
      <c r="X263" s="8">
        <v>262.93225872576897</v>
      </c>
      <c r="Y263" s="8">
        <v>262.93225872576897</v>
      </c>
      <c r="Z263" t="str">
        <f t="shared" si="3"/>
        <v/>
      </c>
    </row>
    <row r="264" spans="1:26" x14ac:dyDescent="0.25">
      <c r="A264" s="5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5">
        <f>MAX(testdata[[#This Row],[H-L]:[|L-pC|]])</f>
        <v>1.3299999999999841</v>
      </c>
      <c r="K264" s="12">
        <f>(K263*13+testdata[[#This Row],[TR]])/14</f>
        <v>1.7378722991664617</v>
      </c>
      <c r="L264" s="12">
        <f>(testdata[[#This Row],[high]]+testdata[[#This Row],[low]])/2</f>
        <v>268.97500000000002</v>
      </c>
      <c r="M264" s="15">
        <f>testdata[[#This Row],[MidPrice]]+Multiplier*testdata[[#This Row],[ATR]]</f>
        <v>274.1886168974994</v>
      </c>
      <c r="N264" s="15">
        <f>testdata[[#This Row],[MidPrice]]-Multiplier*testdata[[#This Row],[ATR]]</f>
        <v>263.76138310250064</v>
      </c>
      <c r="O264" s="15">
        <f>IF(OR(testdata[[#This Row],[UpperE]]&lt;O263,F263&gt;O263),testdata[[#This Row],[UpperE]],O263)</f>
        <v>274.1886168974994</v>
      </c>
      <c r="P264" s="15">
        <f>IF(OR(testdata[[#This Row],[LowerE]]&gt;P263,F263&lt;P263),testdata[[#This Row],[LowerE]],P263)</f>
        <v>263.76138310250064</v>
      </c>
      <c r="Q264" s="8">
        <f>IF(T263=O263,testdata[[#This Row],[Upper]],testdata[[#This Row],[Lower]])</f>
        <v>263.76138310250064</v>
      </c>
      <c r="R264" s="8" t="e">
        <f>IF(testdata[[#This Row],[SuperTrend]]=testdata[[#This Row],[Upper]],testdata[[#This Row],[Upper]],NA())</f>
        <v>#N/A</v>
      </c>
      <c r="S264" s="8">
        <f>IF(testdata[[#This Row],[SuperTrend]]=testdata[[#This Row],[Lower]],testdata[[#This Row],[Lower]],NA())</f>
        <v>263.76138310250064</v>
      </c>
      <c r="T264" s="8">
        <f>IF(testdata[[#This Row],[close]]&lt;=testdata[[#This Row],[STpot]],testdata[[#This Row],[Upper]],testdata[[#This Row],[Lower]])</f>
        <v>263.76138310250064</v>
      </c>
      <c r="V264" s="2">
        <v>43118</v>
      </c>
      <c r="W264" s="8"/>
      <c r="X264" s="8">
        <v>263.76138310250002</v>
      </c>
      <c r="Y264" s="8">
        <v>263.76138310250002</v>
      </c>
      <c r="Z264" t="str">
        <f t="shared" si="3"/>
        <v/>
      </c>
    </row>
    <row r="265" spans="1:26" x14ac:dyDescent="0.25">
      <c r="A265" s="5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5">
        <f>MAX(testdata[[#This Row],[H-L]:[|L-pC|]])</f>
        <v>1.2199999999999704</v>
      </c>
      <c r="K265" s="12">
        <f>(K264*13+testdata[[#This Row],[TR]])/14</f>
        <v>1.7008814206545695</v>
      </c>
      <c r="L265" s="12">
        <f>(testdata[[#This Row],[high]]+testdata[[#This Row],[low]])/2</f>
        <v>269.46000000000004</v>
      </c>
      <c r="M265" s="15">
        <f>testdata[[#This Row],[MidPrice]]+Multiplier*testdata[[#This Row],[ATR]]</f>
        <v>274.56264426196373</v>
      </c>
      <c r="N265" s="15">
        <f>testdata[[#This Row],[MidPrice]]-Multiplier*testdata[[#This Row],[ATR]]</f>
        <v>264.35735573803635</v>
      </c>
      <c r="O265" s="15">
        <f>IF(OR(testdata[[#This Row],[UpperE]]&lt;O264,F264&gt;O264),testdata[[#This Row],[UpperE]],O264)</f>
        <v>274.1886168974994</v>
      </c>
      <c r="P265" s="15">
        <f>IF(OR(testdata[[#This Row],[LowerE]]&gt;P264,F264&lt;P264),testdata[[#This Row],[LowerE]],P264)</f>
        <v>264.35735573803635</v>
      </c>
      <c r="Q265" s="8">
        <f>IF(T264=O264,testdata[[#This Row],[Upper]],testdata[[#This Row],[Lower]])</f>
        <v>264.35735573803635</v>
      </c>
      <c r="R265" s="8" t="e">
        <f>IF(testdata[[#This Row],[SuperTrend]]=testdata[[#This Row],[Upper]],testdata[[#This Row],[Upper]],NA())</f>
        <v>#N/A</v>
      </c>
      <c r="S265" s="8">
        <f>IF(testdata[[#This Row],[SuperTrend]]=testdata[[#This Row],[Lower]],testdata[[#This Row],[Lower]],NA())</f>
        <v>264.35735573803635</v>
      </c>
      <c r="T265" s="8">
        <f>IF(testdata[[#This Row],[close]]&lt;=testdata[[#This Row],[STpot]],testdata[[#This Row],[Upper]],testdata[[#This Row],[Lower]])</f>
        <v>264.35735573803635</v>
      </c>
      <c r="V265" s="2">
        <v>43119</v>
      </c>
      <c r="W265" s="8"/>
      <c r="X265" s="8">
        <v>264.35735573803601</v>
      </c>
      <c r="Y265" s="8">
        <v>264.35735573803601</v>
      </c>
      <c r="Z265" t="str">
        <f t="shared" si="3"/>
        <v/>
      </c>
    </row>
    <row r="266" spans="1:26" x14ac:dyDescent="0.25">
      <c r="A266" s="5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5">
        <f>MAX(testdata[[#This Row],[H-L]:[|L-pC|]])</f>
        <v>2.4900000000000091</v>
      </c>
      <c r="K266" s="12">
        <f>(K265*13+testdata[[#This Row],[TR]])/14</f>
        <v>1.7572470334649581</v>
      </c>
      <c r="L266" s="12">
        <f>(testdata[[#This Row],[high]]+testdata[[#This Row],[low]])/2</f>
        <v>271.02499999999998</v>
      </c>
      <c r="M266" s="15">
        <f>testdata[[#This Row],[MidPrice]]+Multiplier*testdata[[#This Row],[ATR]]</f>
        <v>276.29674110039485</v>
      </c>
      <c r="N266" s="15">
        <f>testdata[[#This Row],[MidPrice]]-Multiplier*testdata[[#This Row],[ATR]]</f>
        <v>265.7532588996051</v>
      </c>
      <c r="O266" s="15">
        <f>IF(OR(testdata[[#This Row],[UpperE]]&lt;O265,F265&gt;O265),testdata[[#This Row],[UpperE]],O265)</f>
        <v>274.1886168974994</v>
      </c>
      <c r="P266" s="15">
        <f>IF(OR(testdata[[#This Row],[LowerE]]&gt;P265,F265&lt;P265),testdata[[#This Row],[LowerE]],P265)</f>
        <v>265.7532588996051</v>
      </c>
      <c r="Q266" s="8">
        <f>IF(T265=O265,testdata[[#This Row],[Upper]],testdata[[#This Row],[Lower]])</f>
        <v>265.7532588996051</v>
      </c>
      <c r="R266" s="8" t="e">
        <f>IF(testdata[[#This Row],[SuperTrend]]=testdata[[#This Row],[Upper]],testdata[[#This Row],[Upper]],NA())</f>
        <v>#N/A</v>
      </c>
      <c r="S266" s="8">
        <f>IF(testdata[[#This Row],[SuperTrend]]=testdata[[#This Row],[Lower]],testdata[[#This Row],[Lower]],NA())</f>
        <v>265.7532588996051</v>
      </c>
      <c r="T266" s="8">
        <f>IF(testdata[[#This Row],[close]]&lt;=testdata[[#This Row],[STpot]],testdata[[#This Row],[Upper]],testdata[[#This Row],[Lower]])</f>
        <v>265.7532588996051</v>
      </c>
      <c r="V266" s="2">
        <v>43122</v>
      </c>
      <c r="W266" s="8"/>
      <c r="X266" s="8">
        <v>265.75325889960499</v>
      </c>
      <c r="Y266" s="8">
        <v>265.75325889960499</v>
      </c>
      <c r="Z266" t="str">
        <f t="shared" si="3"/>
        <v/>
      </c>
    </row>
    <row r="267" spans="1:26" x14ac:dyDescent="0.25">
      <c r="A267" s="5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5">
        <f>MAX(testdata[[#This Row],[H-L]:[|L-pC|]])</f>
        <v>1.2000000000000455</v>
      </c>
      <c r="K267" s="12">
        <f>(K266*13+testdata[[#This Row],[TR]])/14</f>
        <v>1.7174436739317502</v>
      </c>
      <c r="L267" s="12">
        <f>(testdata[[#This Row],[high]]+testdata[[#This Row],[low]])/2</f>
        <v>272.56</v>
      </c>
      <c r="M267" s="15">
        <f>testdata[[#This Row],[MidPrice]]+Multiplier*testdata[[#This Row],[ATR]]</f>
        <v>277.71233102179525</v>
      </c>
      <c r="N267" s="15">
        <f>testdata[[#This Row],[MidPrice]]-Multiplier*testdata[[#This Row],[ATR]]</f>
        <v>267.40766897820475</v>
      </c>
      <c r="O267" s="15">
        <f>IF(OR(testdata[[#This Row],[UpperE]]&lt;O266,F266&gt;O266),testdata[[#This Row],[UpperE]],O266)</f>
        <v>274.1886168974994</v>
      </c>
      <c r="P267" s="15">
        <f>IF(OR(testdata[[#This Row],[LowerE]]&gt;P266,F266&lt;P266),testdata[[#This Row],[LowerE]],P266)</f>
        <v>267.40766897820475</v>
      </c>
      <c r="Q267" s="8">
        <f>IF(T266=O266,testdata[[#This Row],[Upper]],testdata[[#This Row],[Lower]])</f>
        <v>267.40766897820475</v>
      </c>
      <c r="R267" s="8" t="e">
        <f>IF(testdata[[#This Row],[SuperTrend]]=testdata[[#This Row],[Upper]],testdata[[#This Row],[Upper]],NA())</f>
        <v>#N/A</v>
      </c>
      <c r="S267" s="8">
        <f>IF(testdata[[#This Row],[SuperTrend]]=testdata[[#This Row],[Lower]],testdata[[#This Row],[Lower]],NA())</f>
        <v>267.40766897820475</v>
      </c>
      <c r="T267" s="8">
        <f>IF(testdata[[#This Row],[close]]&lt;=testdata[[#This Row],[STpot]],testdata[[#This Row],[Upper]],testdata[[#This Row],[Lower]])</f>
        <v>267.40766897820475</v>
      </c>
      <c r="V267" s="2">
        <v>43123</v>
      </c>
      <c r="W267" s="8"/>
      <c r="X267" s="8">
        <v>267.40766897820401</v>
      </c>
      <c r="Y267" s="8">
        <v>267.40766897820401</v>
      </c>
      <c r="Z267" t="str">
        <f t="shared" si="3"/>
        <v/>
      </c>
    </row>
    <row r="268" spans="1:26" x14ac:dyDescent="0.25">
      <c r="A268" s="5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5">
        <f>MAX(testdata[[#This Row],[H-L]:[|L-pC|]])</f>
        <v>2.75</v>
      </c>
      <c r="K268" s="12">
        <f>(K267*13+testdata[[#This Row],[TR]])/14</f>
        <v>1.7911976972223393</v>
      </c>
      <c r="L268" s="12">
        <f>(testdata[[#This Row],[high]]+testdata[[#This Row],[low]])/2</f>
        <v>272.82499999999999</v>
      </c>
      <c r="M268" s="15">
        <f>testdata[[#This Row],[MidPrice]]+Multiplier*testdata[[#This Row],[ATR]]</f>
        <v>278.19859309166702</v>
      </c>
      <c r="N268" s="15">
        <f>testdata[[#This Row],[MidPrice]]-Multiplier*testdata[[#This Row],[ATR]]</f>
        <v>267.45140690833296</v>
      </c>
      <c r="O268" s="15">
        <f>IF(OR(testdata[[#This Row],[UpperE]]&lt;O267,F267&gt;O267),testdata[[#This Row],[UpperE]],O267)</f>
        <v>274.1886168974994</v>
      </c>
      <c r="P268" s="15">
        <f>IF(OR(testdata[[#This Row],[LowerE]]&gt;P267,F267&lt;P267),testdata[[#This Row],[LowerE]],P267)</f>
        <v>267.45140690833296</v>
      </c>
      <c r="Q268" s="8">
        <f>IF(T267=O267,testdata[[#This Row],[Upper]],testdata[[#This Row],[Lower]])</f>
        <v>267.45140690833296</v>
      </c>
      <c r="R268" s="8" t="e">
        <f>IF(testdata[[#This Row],[SuperTrend]]=testdata[[#This Row],[Upper]],testdata[[#This Row],[Upper]],NA())</f>
        <v>#N/A</v>
      </c>
      <c r="S268" s="8">
        <f>IF(testdata[[#This Row],[SuperTrend]]=testdata[[#This Row],[Lower]],testdata[[#This Row],[Lower]],NA())</f>
        <v>267.45140690833296</v>
      </c>
      <c r="T268" s="8">
        <f>IF(testdata[[#This Row],[close]]&lt;=testdata[[#This Row],[STpot]],testdata[[#This Row],[Upper]],testdata[[#This Row],[Lower]])</f>
        <v>267.45140690833296</v>
      </c>
      <c r="V268" s="2">
        <v>43124</v>
      </c>
      <c r="W268" s="8"/>
      <c r="X268" s="8">
        <v>267.45140690833199</v>
      </c>
      <c r="Y268" s="8">
        <v>267.45140690833199</v>
      </c>
      <c r="Z268" t="str">
        <f t="shared" si="3"/>
        <v/>
      </c>
    </row>
    <row r="269" spans="1:26" x14ac:dyDescent="0.25">
      <c r="A269" s="5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5">
        <f>MAX(testdata[[#This Row],[H-L]:[|L-pC|]])</f>
        <v>1.8000000000000114</v>
      </c>
      <c r="K269" s="12">
        <f>(K268*13+testdata[[#This Row],[TR]])/14</f>
        <v>1.7918264331350302</v>
      </c>
      <c r="L269" s="12">
        <f>(testdata[[#This Row],[high]]+testdata[[#This Row],[low]])/2</f>
        <v>272.89</v>
      </c>
      <c r="M269" s="15">
        <f>testdata[[#This Row],[MidPrice]]+Multiplier*testdata[[#This Row],[ATR]]</f>
        <v>278.26547929940506</v>
      </c>
      <c r="N269" s="15">
        <f>testdata[[#This Row],[MidPrice]]-Multiplier*testdata[[#This Row],[ATR]]</f>
        <v>267.51452070059491</v>
      </c>
      <c r="O269" s="15">
        <f>IF(OR(testdata[[#This Row],[UpperE]]&lt;O268,F268&gt;O268),testdata[[#This Row],[UpperE]],O268)</f>
        <v>274.1886168974994</v>
      </c>
      <c r="P269" s="15">
        <f>IF(OR(testdata[[#This Row],[LowerE]]&gt;P268,F268&lt;P268),testdata[[#This Row],[LowerE]],P268)</f>
        <v>267.51452070059491</v>
      </c>
      <c r="Q269" s="8">
        <f>IF(T268=O268,testdata[[#This Row],[Upper]],testdata[[#This Row],[Lower]])</f>
        <v>267.51452070059491</v>
      </c>
      <c r="R269" s="8" t="e">
        <f>IF(testdata[[#This Row],[SuperTrend]]=testdata[[#This Row],[Upper]],testdata[[#This Row],[Upper]],NA())</f>
        <v>#N/A</v>
      </c>
      <c r="S269" s="8">
        <f>IF(testdata[[#This Row],[SuperTrend]]=testdata[[#This Row],[Lower]],testdata[[#This Row],[Lower]],NA())</f>
        <v>267.51452070059491</v>
      </c>
      <c r="T269" s="8">
        <f>IF(testdata[[#This Row],[close]]&lt;=testdata[[#This Row],[STpot]],testdata[[#This Row],[Upper]],testdata[[#This Row],[Lower]])</f>
        <v>267.51452070059491</v>
      </c>
      <c r="V269" s="2">
        <v>43125</v>
      </c>
      <c r="W269" s="8"/>
      <c r="X269" s="8">
        <v>267.51452070059401</v>
      </c>
      <c r="Y269" s="8">
        <v>267.51452070059401</v>
      </c>
      <c r="Z269" t="str">
        <f t="shared" si="3"/>
        <v/>
      </c>
    </row>
    <row r="270" spans="1:26" x14ac:dyDescent="0.25">
      <c r="A270" s="5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5">
        <f>MAX(testdata[[#This Row],[H-L]:[|L-pC|]])</f>
        <v>3.2099999999999795</v>
      </c>
      <c r="K270" s="12">
        <f>(K269*13+testdata[[#This Row],[TR]])/14</f>
        <v>1.8931245450539553</v>
      </c>
      <c r="L270" s="12">
        <f>(testdata[[#This Row],[high]]+testdata[[#This Row],[low]])/2</f>
        <v>274.77499999999998</v>
      </c>
      <c r="M270" s="15">
        <f>testdata[[#This Row],[MidPrice]]+Multiplier*testdata[[#This Row],[ATR]]</f>
        <v>280.45437363516186</v>
      </c>
      <c r="N270" s="15">
        <f>testdata[[#This Row],[MidPrice]]-Multiplier*testdata[[#This Row],[ATR]]</f>
        <v>269.0956263648381</v>
      </c>
      <c r="O270" s="15">
        <f>IF(OR(testdata[[#This Row],[UpperE]]&lt;O269,F269&gt;O269),testdata[[#This Row],[UpperE]],O269)</f>
        <v>274.1886168974994</v>
      </c>
      <c r="P270" s="15">
        <f>IF(OR(testdata[[#This Row],[LowerE]]&gt;P269,F269&lt;P269),testdata[[#This Row],[LowerE]],P269)</f>
        <v>269.0956263648381</v>
      </c>
      <c r="Q270" s="8">
        <f>IF(T269=O269,testdata[[#This Row],[Upper]],testdata[[#This Row],[Lower]])</f>
        <v>269.0956263648381</v>
      </c>
      <c r="R270" s="8" t="e">
        <f>IF(testdata[[#This Row],[SuperTrend]]=testdata[[#This Row],[Upper]],testdata[[#This Row],[Upper]],NA())</f>
        <v>#N/A</v>
      </c>
      <c r="S270" s="8">
        <f>IF(testdata[[#This Row],[SuperTrend]]=testdata[[#This Row],[Lower]],testdata[[#This Row],[Lower]],NA())</f>
        <v>269.0956263648381</v>
      </c>
      <c r="T270" s="8">
        <f>IF(testdata[[#This Row],[close]]&lt;=testdata[[#This Row],[STpot]],testdata[[#This Row],[Upper]],testdata[[#This Row],[Lower]])</f>
        <v>269.0956263648381</v>
      </c>
      <c r="V270" s="2">
        <v>43126</v>
      </c>
      <c r="W270" s="8"/>
      <c r="X270" s="8">
        <v>269.09562636483798</v>
      </c>
      <c r="Y270" s="8">
        <v>269.09562636483798</v>
      </c>
      <c r="Z270" t="str">
        <f t="shared" si="3"/>
        <v/>
      </c>
    </row>
    <row r="271" spans="1:26" x14ac:dyDescent="0.25">
      <c r="A271" s="5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5">
        <f>MAX(testdata[[#This Row],[H-L]:[|L-pC|]])</f>
        <v>2</v>
      </c>
      <c r="K271" s="12">
        <f>(K270*13+testdata[[#This Row],[TR]])/14</f>
        <v>1.90075850612153</v>
      </c>
      <c r="L271" s="12">
        <f>(testdata[[#This Row],[high]]+testdata[[#This Row],[low]])/2</f>
        <v>274.94</v>
      </c>
      <c r="M271" s="15">
        <f>testdata[[#This Row],[MidPrice]]+Multiplier*testdata[[#This Row],[ATR]]</f>
        <v>280.64227551836461</v>
      </c>
      <c r="N271" s="15">
        <f>testdata[[#This Row],[MidPrice]]-Multiplier*testdata[[#This Row],[ATR]]</f>
        <v>269.23772448163538</v>
      </c>
      <c r="O271" s="15">
        <f>IF(OR(testdata[[#This Row],[UpperE]]&lt;O270,F270&gt;O270),testdata[[#This Row],[UpperE]],O270)</f>
        <v>280.64227551836461</v>
      </c>
      <c r="P271" s="15">
        <f>IF(OR(testdata[[#This Row],[LowerE]]&gt;P270,F270&lt;P270),testdata[[#This Row],[LowerE]],P270)</f>
        <v>269.23772448163538</v>
      </c>
      <c r="Q271" s="8">
        <f>IF(T270=O270,testdata[[#This Row],[Upper]],testdata[[#This Row],[Lower]])</f>
        <v>269.23772448163538</v>
      </c>
      <c r="R271" s="8" t="e">
        <f>IF(testdata[[#This Row],[SuperTrend]]=testdata[[#This Row],[Upper]],testdata[[#This Row],[Upper]],NA())</f>
        <v>#N/A</v>
      </c>
      <c r="S271" s="8">
        <f>IF(testdata[[#This Row],[SuperTrend]]=testdata[[#This Row],[Lower]],testdata[[#This Row],[Lower]],NA())</f>
        <v>269.23772448163538</v>
      </c>
      <c r="T271" s="8">
        <f>IF(testdata[[#This Row],[close]]&lt;=testdata[[#This Row],[STpot]],testdata[[#This Row],[Upper]],testdata[[#This Row],[Lower]])</f>
        <v>269.23772448163538</v>
      </c>
      <c r="V271" s="2">
        <v>43129</v>
      </c>
      <c r="W271" s="8"/>
      <c r="X271" s="8">
        <v>269.23772448163498</v>
      </c>
      <c r="Y271" s="8">
        <v>269.23772448163498</v>
      </c>
      <c r="Z271" t="str">
        <f t="shared" si="3"/>
        <v/>
      </c>
    </row>
    <row r="272" spans="1:26" x14ac:dyDescent="0.25">
      <c r="A272" s="5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5">
        <f>MAX(testdata[[#This Row],[H-L]:[|L-pC|]])</f>
        <v>3.3899999999999864</v>
      </c>
      <c r="K272" s="12">
        <f>(K271*13+testdata[[#This Row],[TR]])/14</f>
        <v>2.0071328985414199</v>
      </c>
      <c r="L272" s="12">
        <f>(testdata[[#This Row],[high]]+testdata[[#This Row],[low]])/2</f>
        <v>272.54500000000002</v>
      </c>
      <c r="M272" s="15">
        <f>testdata[[#This Row],[MidPrice]]+Multiplier*testdata[[#This Row],[ATR]]</f>
        <v>278.56639869562429</v>
      </c>
      <c r="N272" s="15">
        <f>testdata[[#This Row],[MidPrice]]-Multiplier*testdata[[#This Row],[ATR]]</f>
        <v>266.52360130437575</v>
      </c>
      <c r="O272" s="15">
        <f>IF(OR(testdata[[#This Row],[UpperE]]&lt;O271,F271&gt;O271),testdata[[#This Row],[UpperE]],O271)</f>
        <v>278.56639869562429</v>
      </c>
      <c r="P272" s="15">
        <f>IF(OR(testdata[[#This Row],[LowerE]]&gt;P271,F271&lt;P271),testdata[[#This Row],[LowerE]],P271)</f>
        <v>269.23772448163538</v>
      </c>
      <c r="Q272" s="8">
        <f>IF(T271=O271,testdata[[#This Row],[Upper]],testdata[[#This Row],[Lower]])</f>
        <v>269.23772448163538</v>
      </c>
      <c r="R272" s="8" t="e">
        <f>IF(testdata[[#This Row],[SuperTrend]]=testdata[[#This Row],[Upper]],testdata[[#This Row],[Upper]],NA())</f>
        <v>#N/A</v>
      </c>
      <c r="S272" s="8">
        <f>IF(testdata[[#This Row],[SuperTrend]]=testdata[[#This Row],[Lower]],testdata[[#This Row],[Lower]],NA())</f>
        <v>269.23772448163538</v>
      </c>
      <c r="T272" s="8">
        <f>IF(testdata[[#This Row],[close]]&lt;=testdata[[#This Row],[STpot]],testdata[[#This Row],[Upper]],testdata[[#This Row],[Lower]])</f>
        <v>269.23772448163538</v>
      </c>
      <c r="V272" s="2">
        <v>43130</v>
      </c>
      <c r="W272" s="8"/>
      <c r="X272" s="8">
        <v>269.23772448163498</v>
      </c>
      <c r="Y272" s="8">
        <v>269.23772448163498</v>
      </c>
      <c r="Z272" t="str">
        <f t="shared" ref="Z272:Z335" si="4">IF(ROUND(Y272,8)&lt;&gt;ROUND(T272,8),"ERR","")</f>
        <v/>
      </c>
    </row>
    <row r="273" spans="1:26" x14ac:dyDescent="0.25">
      <c r="A273" s="5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5">
        <f>MAX(testdata[[#This Row],[H-L]:[|L-pC|]])</f>
        <v>2.5200000000000387</v>
      </c>
      <c r="K273" s="12">
        <f>(K272*13+testdata[[#This Row],[TR]])/14</f>
        <v>2.0437662629313214</v>
      </c>
      <c r="L273" s="12">
        <f>(testdata[[#This Row],[high]]+testdata[[#This Row],[low]])/2</f>
        <v>271.59000000000003</v>
      </c>
      <c r="M273" s="15">
        <f>testdata[[#This Row],[MidPrice]]+Multiplier*testdata[[#This Row],[ATR]]</f>
        <v>277.721298788794</v>
      </c>
      <c r="N273" s="15">
        <f>testdata[[#This Row],[MidPrice]]-Multiplier*testdata[[#This Row],[ATR]]</f>
        <v>265.45870121120606</v>
      </c>
      <c r="O273" s="15">
        <f>IF(OR(testdata[[#This Row],[UpperE]]&lt;O272,F272&gt;O272),testdata[[#This Row],[UpperE]],O272)</f>
        <v>277.721298788794</v>
      </c>
      <c r="P273" s="15">
        <f>IF(OR(testdata[[#This Row],[LowerE]]&gt;P272,F272&lt;P272),testdata[[#This Row],[LowerE]],P272)</f>
        <v>269.23772448163538</v>
      </c>
      <c r="Q273" s="8">
        <f>IF(T272=O272,testdata[[#This Row],[Upper]],testdata[[#This Row],[Lower]])</f>
        <v>269.23772448163538</v>
      </c>
      <c r="R273" s="8" t="e">
        <f>IF(testdata[[#This Row],[SuperTrend]]=testdata[[#This Row],[Upper]],testdata[[#This Row],[Upper]],NA())</f>
        <v>#N/A</v>
      </c>
      <c r="S273" s="8">
        <f>IF(testdata[[#This Row],[SuperTrend]]=testdata[[#This Row],[Lower]],testdata[[#This Row],[Lower]],NA())</f>
        <v>269.23772448163538</v>
      </c>
      <c r="T273" s="8">
        <f>IF(testdata[[#This Row],[close]]&lt;=testdata[[#This Row],[STpot]],testdata[[#This Row],[Upper]],testdata[[#This Row],[Lower]])</f>
        <v>269.23772448163538</v>
      </c>
      <c r="V273" s="2">
        <v>43131</v>
      </c>
      <c r="W273" s="8"/>
      <c r="X273" s="8">
        <v>269.23772448163498</v>
      </c>
      <c r="Y273" s="8">
        <v>269.23772448163498</v>
      </c>
      <c r="Z273" t="str">
        <f t="shared" si="4"/>
        <v/>
      </c>
    </row>
    <row r="274" spans="1:26" x14ac:dyDescent="0.25">
      <c r="A274" s="5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5">
        <f>MAX(testdata[[#This Row],[H-L]:[|L-pC|]])</f>
        <v>2.2900000000000205</v>
      </c>
      <c r="K274" s="12">
        <f>(K273*13+testdata[[#This Row],[TR]])/14</f>
        <v>2.0613543870076572</v>
      </c>
      <c r="L274" s="12">
        <f>(testdata[[#This Row],[high]]+testdata[[#This Row],[low]])/2</f>
        <v>271.47500000000002</v>
      </c>
      <c r="M274" s="15">
        <f>testdata[[#This Row],[MidPrice]]+Multiplier*testdata[[#This Row],[ATR]]</f>
        <v>277.65906316102297</v>
      </c>
      <c r="N274" s="15">
        <f>testdata[[#This Row],[MidPrice]]-Multiplier*testdata[[#This Row],[ATR]]</f>
        <v>265.29093683897707</v>
      </c>
      <c r="O274" s="15">
        <f>IF(OR(testdata[[#This Row],[UpperE]]&lt;O273,F273&gt;O273),testdata[[#This Row],[UpperE]],O273)</f>
        <v>277.65906316102297</v>
      </c>
      <c r="P274" s="15">
        <f>IF(OR(testdata[[#This Row],[LowerE]]&gt;P273,F273&lt;P273),testdata[[#This Row],[LowerE]],P273)</f>
        <v>269.23772448163538</v>
      </c>
      <c r="Q274" s="8">
        <f>IF(T273=O273,testdata[[#This Row],[Upper]],testdata[[#This Row],[Lower]])</f>
        <v>269.23772448163538</v>
      </c>
      <c r="R274" s="8" t="e">
        <f>IF(testdata[[#This Row],[SuperTrend]]=testdata[[#This Row],[Upper]],testdata[[#This Row],[Upper]],NA())</f>
        <v>#N/A</v>
      </c>
      <c r="S274" s="8">
        <f>IF(testdata[[#This Row],[SuperTrend]]=testdata[[#This Row],[Lower]],testdata[[#This Row],[Lower]],NA())</f>
        <v>269.23772448163538</v>
      </c>
      <c r="T274" s="8">
        <f>IF(testdata[[#This Row],[close]]&lt;=testdata[[#This Row],[STpot]],testdata[[#This Row],[Upper]],testdata[[#This Row],[Lower]])</f>
        <v>269.23772448163538</v>
      </c>
      <c r="V274" s="2">
        <v>43132</v>
      </c>
      <c r="W274" s="8"/>
      <c r="X274" s="8">
        <v>269.23772448163498</v>
      </c>
      <c r="Y274" s="8">
        <v>269.23772448163498</v>
      </c>
      <c r="Z274" t="str">
        <f t="shared" si="4"/>
        <v/>
      </c>
    </row>
    <row r="275" spans="1:26" x14ac:dyDescent="0.25">
      <c r="A275" s="5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5">
        <f>MAX(testdata[[#This Row],[H-L]:[|L-pC|]])</f>
        <v>5.9499999999999886</v>
      </c>
      <c r="K275" s="12">
        <f>(K274*13+testdata[[#This Row],[TR]])/14</f>
        <v>2.3391147879356811</v>
      </c>
      <c r="L275" s="12">
        <f>(testdata[[#This Row],[high]]+testdata[[#This Row],[low]])/2</f>
        <v>267.57499999999999</v>
      </c>
      <c r="M275" s="15">
        <f>testdata[[#This Row],[MidPrice]]+Multiplier*testdata[[#This Row],[ATR]]</f>
        <v>274.59234436380706</v>
      </c>
      <c r="N275" s="15">
        <f>testdata[[#This Row],[MidPrice]]-Multiplier*testdata[[#This Row],[ATR]]</f>
        <v>260.55765563619292</v>
      </c>
      <c r="O275" s="15">
        <f>IF(OR(testdata[[#This Row],[UpperE]]&lt;O274,F274&gt;O274),testdata[[#This Row],[UpperE]],O274)</f>
        <v>274.59234436380706</v>
      </c>
      <c r="P275" s="15">
        <f>IF(OR(testdata[[#This Row],[LowerE]]&gt;P274,F274&lt;P274),testdata[[#This Row],[LowerE]],P274)</f>
        <v>269.23772448163538</v>
      </c>
      <c r="Q275" s="8">
        <f>IF(T274=O274,testdata[[#This Row],[Upper]],testdata[[#This Row],[Lower]])</f>
        <v>269.23772448163538</v>
      </c>
      <c r="R275" s="8">
        <f>IF(testdata[[#This Row],[SuperTrend]]=testdata[[#This Row],[Upper]],testdata[[#This Row],[Upper]],NA())</f>
        <v>274.59234436380706</v>
      </c>
      <c r="S275" s="8" t="e">
        <f>IF(testdata[[#This Row],[SuperTrend]]=testdata[[#This Row],[Lower]],testdata[[#This Row],[Lower]],NA())</f>
        <v>#N/A</v>
      </c>
      <c r="T275" s="8">
        <f>IF(testdata[[#This Row],[close]]&lt;=testdata[[#This Row],[STpot]],testdata[[#This Row],[Upper]],testdata[[#This Row],[Lower]])</f>
        <v>274.59234436380706</v>
      </c>
      <c r="V275" s="2">
        <v>43133</v>
      </c>
      <c r="W275" s="8">
        <v>274.592344363807</v>
      </c>
      <c r="X275" s="8"/>
      <c r="Y275" s="8">
        <v>274.592344363807</v>
      </c>
      <c r="Z275" t="str">
        <f t="shared" si="4"/>
        <v/>
      </c>
    </row>
    <row r="276" spans="1:26" x14ac:dyDescent="0.25">
      <c r="A276" s="5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5">
        <f>MAX(testdata[[#This Row],[H-L]:[|L-pC|]])</f>
        <v>12.080000000000013</v>
      </c>
      <c r="K276" s="12">
        <f>(K275*13+testdata[[#This Row],[TR]])/14</f>
        <v>3.034892303083133</v>
      </c>
      <c r="L276" s="12">
        <f>(testdata[[#This Row],[high]]+testdata[[#This Row],[low]])/2</f>
        <v>259.64</v>
      </c>
      <c r="M276" s="15">
        <f>testdata[[#This Row],[MidPrice]]+Multiplier*testdata[[#This Row],[ATR]]</f>
        <v>268.74467690924939</v>
      </c>
      <c r="N276" s="15">
        <f>testdata[[#This Row],[MidPrice]]-Multiplier*testdata[[#This Row],[ATR]]</f>
        <v>250.53532309075058</v>
      </c>
      <c r="O276" s="15">
        <f>IF(OR(testdata[[#This Row],[UpperE]]&lt;O275,F275&gt;O275),testdata[[#This Row],[UpperE]],O275)</f>
        <v>268.74467690924939</v>
      </c>
      <c r="P276" s="15">
        <f>IF(OR(testdata[[#This Row],[LowerE]]&gt;P275,F275&lt;P275),testdata[[#This Row],[LowerE]],P275)</f>
        <v>250.53532309075058</v>
      </c>
      <c r="Q276" s="8">
        <f>IF(T275=O275,testdata[[#This Row],[Upper]],testdata[[#This Row],[Lower]])</f>
        <v>268.74467690924939</v>
      </c>
      <c r="R276" s="8">
        <f>IF(testdata[[#This Row],[SuperTrend]]=testdata[[#This Row],[Upper]],testdata[[#This Row],[Upper]],NA())</f>
        <v>268.74467690924939</v>
      </c>
      <c r="S276" s="8" t="e">
        <f>IF(testdata[[#This Row],[SuperTrend]]=testdata[[#This Row],[Lower]],testdata[[#This Row],[Lower]],NA())</f>
        <v>#N/A</v>
      </c>
      <c r="T276" s="8">
        <f>IF(testdata[[#This Row],[close]]&lt;=testdata[[#This Row],[STpot]],testdata[[#This Row],[Upper]],testdata[[#This Row],[Lower]])</f>
        <v>268.74467690924939</v>
      </c>
      <c r="V276" s="2">
        <v>43136</v>
      </c>
      <c r="W276" s="8">
        <v>268.74467690924899</v>
      </c>
      <c r="X276" s="8"/>
      <c r="Y276" s="8">
        <v>268.74467690924899</v>
      </c>
      <c r="Z276" t="str">
        <f t="shared" si="4"/>
        <v/>
      </c>
    </row>
    <row r="277" spans="1:26" x14ac:dyDescent="0.25">
      <c r="A277" s="5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5">
        <f>MAX(testdata[[#This Row],[H-L]:[|L-pC|]])</f>
        <v>10.599999999999994</v>
      </c>
      <c r="K277" s="12">
        <f>(K276*13+testdata[[#This Row],[TR]])/14</f>
        <v>3.5752571385771943</v>
      </c>
      <c r="L277" s="12">
        <f>(testdata[[#This Row],[high]]+testdata[[#This Row],[low]])/2</f>
        <v>254.45999999999998</v>
      </c>
      <c r="M277" s="15">
        <f>testdata[[#This Row],[MidPrice]]+Multiplier*testdata[[#This Row],[ATR]]</f>
        <v>265.18577141573155</v>
      </c>
      <c r="N277" s="15">
        <f>testdata[[#This Row],[MidPrice]]-Multiplier*testdata[[#This Row],[ATR]]</f>
        <v>243.73422858426841</v>
      </c>
      <c r="O277" s="15">
        <f>IF(OR(testdata[[#This Row],[UpperE]]&lt;O276,F276&gt;O276),testdata[[#This Row],[UpperE]],O276)</f>
        <v>265.18577141573155</v>
      </c>
      <c r="P277" s="15">
        <f>IF(OR(testdata[[#This Row],[LowerE]]&gt;P276,F276&lt;P276),testdata[[#This Row],[LowerE]],P276)</f>
        <v>250.53532309075058</v>
      </c>
      <c r="Q277" s="8">
        <f>IF(T276=O276,testdata[[#This Row],[Upper]],testdata[[#This Row],[Lower]])</f>
        <v>265.18577141573155</v>
      </c>
      <c r="R277" s="8">
        <f>IF(testdata[[#This Row],[SuperTrend]]=testdata[[#This Row],[Upper]],testdata[[#This Row],[Upper]],NA())</f>
        <v>265.18577141573155</v>
      </c>
      <c r="S277" s="8" t="e">
        <f>IF(testdata[[#This Row],[SuperTrend]]=testdata[[#This Row],[Lower]],testdata[[#This Row],[Lower]],NA())</f>
        <v>#N/A</v>
      </c>
      <c r="T277" s="8">
        <f>IF(testdata[[#This Row],[close]]&lt;=testdata[[#This Row],[STpot]],testdata[[#This Row],[Upper]],testdata[[#This Row],[Lower]])</f>
        <v>265.18577141573155</v>
      </c>
      <c r="V277" s="2">
        <v>43137</v>
      </c>
      <c r="W277" s="8">
        <v>265.18577141573098</v>
      </c>
      <c r="X277" s="8"/>
      <c r="Y277" s="8">
        <v>265.18577141573098</v>
      </c>
      <c r="Z277" t="str">
        <f t="shared" si="4"/>
        <v/>
      </c>
    </row>
    <row r="278" spans="1:26" x14ac:dyDescent="0.25">
      <c r="A278" s="5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5">
        <f>MAX(testdata[[#This Row],[H-L]:[|L-pC|]])</f>
        <v>4.6100000000000136</v>
      </c>
      <c r="K278" s="12">
        <f>(K277*13+testdata[[#This Row],[TR]])/14</f>
        <v>3.6491673429645384</v>
      </c>
      <c r="L278" s="12">
        <f>(testdata[[#This Row],[high]]+testdata[[#This Row],[low]])/2</f>
        <v>260.01499999999999</v>
      </c>
      <c r="M278" s="15">
        <f>testdata[[#This Row],[MidPrice]]+Multiplier*testdata[[#This Row],[ATR]]</f>
        <v>270.9625020288936</v>
      </c>
      <c r="N278" s="15">
        <f>testdata[[#This Row],[MidPrice]]-Multiplier*testdata[[#This Row],[ATR]]</f>
        <v>249.06749797110638</v>
      </c>
      <c r="O278" s="15">
        <f>IF(OR(testdata[[#This Row],[UpperE]]&lt;O277,F277&gt;O277),testdata[[#This Row],[UpperE]],O277)</f>
        <v>265.18577141573155</v>
      </c>
      <c r="P278" s="15">
        <f>IF(OR(testdata[[#This Row],[LowerE]]&gt;P277,F277&lt;P277),testdata[[#This Row],[LowerE]],P277)</f>
        <v>250.53532309075058</v>
      </c>
      <c r="Q278" s="8">
        <f>IF(T277=O277,testdata[[#This Row],[Upper]],testdata[[#This Row],[Lower]])</f>
        <v>265.18577141573155</v>
      </c>
      <c r="R278" s="8">
        <f>IF(testdata[[#This Row],[SuperTrend]]=testdata[[#This Row],[Upper]],testdata[[#This Row],[Upper]],NA())</f>
        <v>265.18577141573155</v>
      </c>
      <c r="S278" s="8" t="e">
        <f>IF(testdata[[#This Row],[SuperTrend]]=testdata[[#This Row],[Lower]],testdata[[#This Row],[Lower]],NA())</f>
        <v>#N/A</v>
      </c>
      <c r="T278" s="8">
        <f>IF(testdata[[#This Row],[close]]&lt;=testdata[[#This Row],[STpot]],testdata[[#This Row],[Upper]],testdata[[#This Row],[Lower]])</f>
        <v>265.18577141573155</v>
      </c>
      <c r="V278" s="2">
        <v>43138</v>
      </c>
      <c r="W278" s="8">
        <v>265.18577141573098</v>
      </c>
      <c r="X278" s="8"/>
      <c r="Y278" s="8">
        <v>265.18577141573098</v>
      </c>
      <c r="Z278" t="str">
        <f t="shared" si="4"/>
        <v/>
      </c>
    </row>
    <row r="279" spans="1:26" x14ac:dyDescent="0.25">
      <c r="A279" s="5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5">
        <f>MAX(testdata[[#This Row],[H-L]:[|L-pC|]])</f>
        <v>10.189999999999969</v>
      </c>
      <c r="K279" s="12">
        <f>(K278*13+testdata[[#This Row],[TR]])/14</f>
        <v>4.1163696756099259</v>
      </c>
      <c r="L279" s="12">
        <f>(testdata[[#This Row],[high]]+testdata[[#This Row],[low]])/2</f>
        <v>253.185</v>
      </c>
      <c r="M279" s="15">
        <f>testdata[[#This Row],[MidPrice]]+Multiplier*testdata[[#This Row],[ATR]]</f>
        <v>265.53410902682975</v>
      </c>
      <c r="N279" s="15">
        <f>testdata[[#This Row],[MidPrice]]-Multiplier*testdata[[#This Row],[ATR]]</f>
        <v>240.83589097317022</v>
      </c>
      <c r="O279" s="15">
        <f>IF(OR(testdata[[#This Row],[UpperE]]&lt;O278,F278&gt;O278),testdata[[#This Row],[UpperE]],O278)</f>
        <v>265.18577141573155</v>
      </c>
      <c r="P279" s="15">
        <f>IF(OR(testdata[[#This Row],[LowerE]]&gt;P278,F278&lt;P278),testdata[[#This Row],[LowerE]],P278)</f>
        <v>250.53532309075058</v>
      </c>
      <c r="Q279" s="8">
        <f>IF(T278=O278,testdata[[#This Row],[Upper]],testdata[[#This Row],[Lower]])</f>
        <v>265.18577141573155</v>
      </c>
      <c r="R279" s="8">
        <f>IF(testdata[[#This Row],[SuperTrend]]=testdata[[#This Row],[Upper]],testdata[[#This Row],[Upper]],NA())</f>
        <v>265.18577141573155</v>
      </c>
      <c r="S279" s="8" t="e">
        <f>IF(testdata[[#This Row],[SuperTrend]]=testdata[[#This Row],[Lower]],testdata[[#This Row],[Lower]],NA())</f>
        <v>#N/A</v>
      </c>
      <c r="T279" s="8">
        <f>IF(testdata[[#This Row],[close]]&lt;=testdata[[#This Row],[STpot]],testdata[[#This Row],[Upper]],testdata[[#This Row],[Lower]])</f>
        <v>265.18577141573155</v>
      </c>
      <c r="V279" s="2">
        <v>43139</v>
      </c>
      <c r="W279" s="8">
        <v>265.18577141573098</v>
      </c>
      <c r="X279" s="8"/>
      <c r="Y279" s="8">
        <v>265.18577141573098</v>
      </c>
      <c r="Z279" t="str">
        <f t="shared" si="4"/>
        <v/>
      </c>
    </row>
    <row r="280" spans="1:26" x14ac:dyDescent="0.25">
      <c r="A280" s="5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5">
        <f>MAX(testdata[[#This Row],[H-L]:[|L-pC|]])</f>
        <v>10.299999999999983</v>
      </c>
      <c r="K280" s="12">
        <f>(K279*13+testdata[[#This Row],[TR]])/14</f>
        <v>4.5580575559235017</v>
      </c>
      <c r="L280" s="12">
        <f>(testdata[[#This Row],[high]]+testdata[[#This Row],[low]])/2</f>
        <v>248.74</v>
      </c>
      <c r="M280" s="15">
        <f>testdata[[#This Row],[MidPrice]]+Multiplier*testdata[[#This Row],[ATR]]</f>
        <v>262.41417266777052</v>
      </c>
      <c r="N280" s="15">
        <f>testdata[[#This Row],[MidPrice]]-Multiplier*testdata[[#This Row],[ATR]]</f>
        <v>235.0658273322295</v>
      </c>
      <c r="O280" s="15">
        <f>IF(OR(testdata[[#This Row],[UpperE]]&lt;O279,F279&gt;O279),testdata[[#This Row],[UpperE]],O279)</f>
        <v>262.41417266777052</v>
      </c>
      <c r="P280" s="15">
        <f>IF(OR(testdata[[#This Row],[LowerE]]&gt;P279,F279&lt;P279),testdata[[#This Row],[LowerE]],P279)</f>
        <v>235.0658273322295</v>
      </c>
      <c r="Q280" s="8">
        <f>IF(T279=O279,testdata[[#This Row],[Upper]],testdata[[#This Row],[Lower]])</f>
        <v>262.41417266777052</v>
      </c>
      <c r="R280" s="8">
        <f>IF(testdata[[#This Row],[SuperTrend]]=testdata[[#This Row],[Upper]],testdata[[#This Row],[Upper]],NA())</f>
        <v>262.41417266777052</v>
      </c>
      <c r="S280" s="8" t="e">
        <f>IF(testdata[[#This Row],[SuperTrend]]=testdata[[#This Row],[Lower]],testdata[[#This Row],[Lower]],NA())</f>
        <v>#N/A</v>
      </c>
      <c r="T280" s="8">
        <f>IF(testdata[[#This Row],[close]]&lt;=testdata[[#This Row],[STpot]],testdata[[#This Row],[Upper]],testdata[[#This Row],[Lower]])</f>
        <v>262.41417266777052</v>
      </c>
      <c r="V280" s="2">
        <v>43140</v>
      </c>
      <c r="W280" s="8">
        <v>262.41417266777</v>
      </c>
      <c r="X280" s="8"/>
      <c r="Y280" s="8">
        <v>262.41417266777</v>
      </c>
      <c r="Z280" t="str">
        <f t="shared" si="4"/>
        <v/>
      </c>
    </row>
    <row r="281" spans="1:26" x14ac:dyDescent="0.25">
      <c r="A281" s="5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5">
        <f>MAX(testdata[[#This Row],[H-L]:[|L-pC|]])</f>
        <v>5.3000000000000114</v>
      </c>
      <c r="K281" s="12">
        <f>(K280*13+testdata[[#This Row],[TR]])/14</f>
        <v>4.6110534447861093</v>
      </c>
      <c r="L281" s="12">
        <f>(testdata[[#This Row],[high]]+testdata[[#This Row],[low]])/2</f>
        <v>254.59000000000003</v>
      </c>
      <c r="M281" s="15">
        <f>testdata[[#This Row],[MidPrice]]+Multiplier*testdata[[#This Row],[ATR]]</f>
        <v>268.42316033435839</v>
      </c>
      <c r="N281" s="15">
        <f>testdata[[#This Row],[MidPrice]]-Multiplier*testdata[[#This Row],[ATR]]</f>
        <v>240.75683966564171</v>
      </c>
      <c r="O281" s="15">
        <f>IF(OR(testdata[[#This Row],[UpperE]]&lt;O280,F280&gt;O280),testdata[[#This Row],[UpperE]],O280)</f>
        <v>262.41417266777052</v>
      </c>
      <c r="P281" s="15">
        <f>IF(OR(testdata[[#This Row],[LowerE]]&gt;P280,F280&lt;P280),testdata[[#This Row],[LowerE]],P280)</f>
        <v>240.75683966564171</v>
      </c>
      <c r="Q281" s="8">
        <f>IF(T280=O280,testdata[[#This Row],[Upper]],testdata[[#This Row],[Lower]])</f>
        <v>262.41417266777052</v>
      </c>
      <c r="R281" s="8">
        <f>IF(testdata[[#This Row],[SuperTrend]]=testdata[[#This Row],[Upper]],testdata[[#This Row],[Upper]],NA())</f>
        <v>262.41417266777052</v>
      </c>
      <c r="S281" s="8" t="e">
        <f>IF(testdata[[#This Row],[SuperTrend]]=testdata[[#This Row],[Lower]],testdata[[#This Row],[Lower]],NA())</f>
        <v>#N/A</v>
      </c>
      <c r="T281" s="8">
        <f>IF(testdata[[#This Row],[close]]&lt;=testdata[[#This Row],[STpot]],testdata[[#This Row],[Upper]],testdata[[#This Row],[Lower]])</f>
        <v>262.41417266777052</v>
      </c>
      <c r="V281" s="2">
        <v>43143</v>
      </c>
      <c r="W281" s="8">
        <v>262.41417266777</v>
      </c>
      <c r="X281" s="8"/>
      <c r="Y281" s="8">
        <v>262.41417266777</v>
      </c>
      <c r="Z281" t="str">
        <f t="shared" si="4"/>
        <v/>
      </c>
    </row>
    <row r="282" spans="1:26" x14ac:dyDescent="0.25">
      <c r="A282" s="5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5">
        <f>MAX(testdata[[#This Row],[H-L]:[|L-pC|]])</f>
        <v>3.1900000000000261</v>
      </c>
      <c r="K282" s="12">
        <f>(K281*13+testdata[[#This Row],[TR]])/14</f>
        <v>4.5095496273013893</v>
      </c>
      <c r="L282" s="12">
        <f>(testdata[[#This Row],[high]]+testdata[[#This Row],[low]])/2</f>
        <v>255.19499999999999</v>
      </c>
      <c r="M282" s="15">
        <f>testdata[[#This Row],[MidPrice]]+Multiplier*testdata[[#This Row],[ATR]]</f>
        <v>268.72364888190418</v>
      </c>
      <c r="N282" s="15">
        <f>testdata[[#This Row],[MidPrice]]-Multiplier*testdata[[#This Row],[ATR]]</f>
        <v>241.66635111809583</v>
      </c>
      <c r="O282" s="15">
        <f>IF(OR(testdata[[#This Row],[UpperE]]&lt;O281,F281&gt;O281),testdata[[#This Row],[UpperE]],O281)</f>
        <v>262.41417266777052</v>
      </c>
      <c r="P282" s="15">
        <f>IF(OR(testdata[[#This Row],[LowerE]]&gt;P281,F281&lt;P281),testdata[[#This Row],[LowerE]],P281)</f>
        <v>241.66635111809583</v>
      </c>
      <c r="Q282" s="8">
        <f>IF(T281=O281,testdata[[#This Row],[Upper]],testdata[[#This Row],[Lower]])</f>
        <v>262.41417266777052</v>
      </c>
      <c r="R282" s="8">
        <f>IF(testdata[[#This Row],[SuperTrend]]=testdata[[#This Row],[Upper]],testdata[[#This Row],[Upper]],NA())</f>
        <v>262.41417266777052</v>
      </c>
      <c r="S282" s="8" t="e">
        <f>IF(testdata[[#This Row],[SuperTrend]]=testdata[[#This Row],[Lower]],testdata[[#This Row],[Lower]],NA())</f>
        <v>#N/A</v>
      </c>
      <c r="T282" s="8">
        <f>IF(testdata[[#This Row],[close]]&lt;=testdata[[#This Row],[STpot]],testdata[[#This Row],[Upper]],testdata[[#This Row],[Lower]])</f>
        <v>262.41417266777052</v>
      </c>
      <c r="V282" s="2">
        <v>43144</v>
      </c>
      <c r="W282" s="8">
        <v>262.41417266777</v>
      </c>
      <c r="X282" s="8"/>
      <c r="Y282" s="8">
        <v>262.41417266777</v>
      </c>
      <c r="Z282" t="str">
        <f t="shared" si="4"/>
        <v/>
      </c>
    </row>
    <row r="283" spans="1:26" x14ac:dyDescent="0.25">
      <c r="A283" s="5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5">
        <f>MAX(testdata[[#This Row],[H-L]:[|L-pC|]])</f>
        <v>5.4900000000000091</v>
      </c>
      <c r="K283" s="12">
        <f>(K282*13+testdata[[#This Row],[TR]])/14</f>
        <v>4.5795817967798627</v>
      </c>
      <c r="L283" s="12">
        <f>(testdata[[#This Row],[high]]+testdata[[#This Row],[low]])/2</f>
        <v>257.29500000000002</v>
      </c>
      <c r="M283" s="15">
        <f>testdata[[#This Row],[MidPrice]]+Multiplier*testdata[[#This Row],[ATR]]</f>
        <v>271.03374539033962</v>
      </c>
      <c r="N283" s="15">
        <f>testdata[[#This Row],[MidPrice]]-Multiplier*testdata[[#This Row],[ATR]]</f>
        <v>243.55625460966041</v>
      </c>
      <c r="O283" s="15">
        <f>IF(OR(testdata[[#This Row],[UpperE]]&lt;O282,F282&gt;O282),testdata[[#This Row],[UpperE]],O282)</f>
        <v>262.41417266777052</v>
      </c>
      <c r="P283" s="15">
        <f>IF(OR(testdata[[#This Row],[LowerE]]&gt;P282,F282&lt;P282),testdata[[#This Row],[LowerE]],P282)</f>
        <v>243.55625460966041</v>
      </c>
      <c r="Q283" s="8">
        <f>IF(T282=O282,testdata[[#This Row],[Upper]],testdata[[#This Row],[Lower]])</f>
        <v>262.41417266777052</v>
      </c>
      <c r="R283" s="8">
        <f>IF(testdata[[#This Row],[SuperTrend]]=testdata[[#This Row],[Upper]],testdata[[#This Row],[Upper]],NA())</f>
        <v>262.41417266777052</v>
      </c>
      <c r="S283" s="8" t="e">
        <f>IF(testdata[[#This Row],[SuperTrend]]=testdata[[#This Row],[Lower]],testdata[[#This Row],[Lower]],NA())</f>
        <v>#N/A</v>
      </c>
      <c r="T283" s="8">
        <f>IF(testdata[[#This Row],[close]]&lt;=testdata[[#This Row],[STpot]],testdata[[#This Row],[Upper]],testdata[[#This Row],[Lower]])</f>
        <v>262.41417266777052</v>
      </c>
      <c r="V283" s="2">
        <v>43145</v>
      </c>
      <c r="W283" s="8">
        <v>262.41417266777</v>
      </c>
      <c r="X283" s="8"/>
      <c r="Y283" s="8">
        <v>262.41417266777</v>
      </c>
      <c r="Z283" t="str">
        <f t="shared" si="4"/>
        <v/>
      </c>
    </row>
    <row r="284" spans="1:26" x14ac:dyDescent="0.25">
      <c r="A284" s="5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5">
        <f>MAX(testdata[[#This Row],[H-L]:[|L-pC|]])</f>
        <v>4.1100000000000136</v>
      </c>
      <c r="K284" s="12">
        <f>(K283*13+testdata[[#This Row],[TR]])/14</f>
        <v>4.5460402398670166</v>
      </c>
      <c r="L284" s="12">
        <f>(testdata[[#This Row],[high]]+testdata[[#This Row],[low]])/2</f>
        <v>260.91500000000002</v>
      </c>
      <c r="M284" s="15">
        <f>testdata[[#This Row],[MidPrice]]+Multiplier*testdata[[#This Row],[ATR]]</f>
        <v>274.55312071960105</v>
      </c>
      <c r="N284" s="15">
        <f>testdata[[#This Row],[MidPrice]]-Multiplier*testdata[[#This Row],[ATR]]</f>
        <v>247.27687928039896</v>
      </c>
      <c r="O284" s="15">
        <f>IF(OR(testdata[[#This Row],[UpperE]]&lt;O283,F283&gt;O283),testdata[[#This Row],[UpperE]],O283)</f>
        <v>262.41417266777052</v>
      </c>
      <c r="P284" s="15">
        <f>IF(OR(testdata[[#This Row],[LowerE]]&gt;P283,F283&lt;P283),testdata[[#This Row],[LowerE]],P283)</f>
        <v>247.27687928039896</v>
      </c>
      <c r="Q284" s="8">
        <f>IF(T283=O283,testdata[[#This Row],[Upper]],testdata[[#This Row],[Lower]])</f>
        <v>262.41417266777052</v>
      </c>
      <c r="R284" s="8" t="e">
        <f>IF(testdata[[#This Row],[SuperTrend]]=testdata[[#This Row],[Upper]],testdata[[#This Row],[Upper]],NA())</f>
        <v>#N/A</v>
      </c>
      <c r="S284" s="8">
        <f>IF(testdata[[#This Row],[SuperTrend]]=testdata[[#This Row],[Lower]],testdata[[#This Row],[Lower]],NA())</f>
        <v>247.27687928039896</v>
      </c>
      <c r="T284" s="8">
        <f>IF(testdata[[#This Row],[close]]&lt;=testdata[[#This Row],[STpot]],testdata[[#This Row],[Upper]],testdata[[#This Row],[Lower]])</f>
        <v>247.27687928039896</v>
      </c>
      <c r="V284" s="2">
        <v>43146</v>
      </c>
      <c r="W284" s="8"/>
      <c r="X284" s="8">
        <v>247.27687928039799</v>
      </c>
      <c r="Y284" s="8">
        <v>247.27687928039799</v>
      </c>
      <c r="Z284" t="str">
        <f t="shared" si="4"/>
        <v/>
      </c>
    </row>
    <row r="285" spans="1:26" x14ac:dyDescent="0.25">
      <c r="A285" s="5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5">
        <f>MAX(testdata[[#This Row],[H-L]:[|L-pC|]])</f>
        <v>2.9399999999999977</v>
      </c>
      <c r="K285" s="12">
        <f>(K284*13+testdata[[#This Row],[TR]])/14</f>
        <v>4.4313230798765151</v>
      </c>
      <c r="L285" s="12">
        <f>(testdata[[#This Row],[high]]+testdata[[#This Row],[low]])/2</f>
        <v>263.70000000000005</v>
      </c>
      <c r="M285" s="15">
        <f>testdata[[#This Row],[MidPrice]]+Multiplier*testdata[[#This Row],[ATR]]</f>
        <v>276.99396923962956</v>
      </c>
      <c r="N285" s="15">
        <f>testdata[[#This Row],[MidPrice]]-Multiplier*testdata[[#This Row],[ATR]]</f>
        <v>250.4060307603705</v>
      </c>
      <c r="O285" s="15">
        <f>IF(OR(testdata[[#This Row],[UpperE]]&lt;O284,F284&gt;O284),testdata[[#This Row],[UpperE]],O284)</f>
        <v>276.99396923962956</v>
      </c>
      <c r="P285" s="15">
        <f>IF(OR(testdata[[#This Row],[LowerE]]&gt;P284,F284&lt;P284),testdata[[#This Row],[LowerE]],P284)</f>
        <v>250.4060307603705</v>
      </c>
      <c r="Q285" s="8">
        <f>IF(T284=O284,testdata[[#This Row],[Upper]],testdata[[#This Row],[Lower]])</f>
        <v>250.4060307603705</v>
      </c>
      <c r="R285" s="8" t="e">
        <f>IF(testdata[[#This Row],[SuperTrend]]=testdata[[#This Row],[Upper]],testdata[[#This Row],[Upper]],NA())</f>
        <v>#N/A</v>
      </c>
      <c r="S285" s="8">
        <f>IF(testdata[[#This Row],[SuperTrend]]=testdata[[#This Row],[Lower]],testdata[[#This Row],[Lower]],NA())</f>
        <v>250.4060307603705</v>
      </c>
      <c r="T285" s="8">
        <f>IF(testdata[[#This Row],[close]]&lt;=testdata[[#This Row],[STpot]],testdata[[#This Row],[Upper]],testdata[[#This Row],[Lower]])</f>
        <v>250.4060307603705</v>
      </c>
      <c r="V285" s="2">
        <v>43147</v>
      </c>
      <c r="W285" s="8"/>
      <c r="X285" s="8">
        <v>250.40603076036999</v>
      </c>
      <c r="Y285" s="8">
        <v>250.40603076036999</v>
      </c>
      <c r="Z285" t="str">
        <f t="shared" si="4"/>
        <v/>
      </c>
    </row>
    <row r="286" spans="1:26" x14ac:dyDescent="0.25">
      <c r="A286" s="5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5">
        <f>MAX(testdata[[#This Row],[H-L]:[|L-pC|]])</f>
        <v>3.0500000000000114</v>
      </c>
      <c r="K286" s="12">
        <f>(K285*13+testdata[[#This Row],[TR]])/14</f>
        <v>4.3326571455996215</v>
      </c>
      <c r="L286" s="12">
        <f>(testdata[[#This Row],[high]]+testdata[[#This Row],[low]])/2</f>
        <v>262.05499999999995</v>
      </c>
      <c r="M286" s="15">
        <f>testdata[[#This Row],[MidPrice]]+Multiplier*testdata[[#This Row],[ATR]]</f>
        <v>275.05297143679883</v>
      </c>
      <c r="N286" s="15">
        <f>testdata[[#This Row],[MidPrice]]-Multiplier*testdata[[#This Row],[ATR]]</f>
        <v>249.05702856320107</v>
      </c>
      <c r="O286" s="15">
        <f>IF(OR(testdata[[#This Row],[UpperE]]&lt;O285,F285&gt;O285),testdata[[#This Row],[UpperE]],O285)</f>
        <v>275.05297143679883</v>
      </c>
      <c r="P286" s="15">
        <f>IF(OR(testdata[[#This Row],[LowerE]]&gt;P285,F285&lt;P285),testdata[[#This Row],[LowerE]],P285)</f>
        <v>250.4060307603705</v>
      </c>
      <c r="Q286" s="8">
        <f>IF(T285=O285,testdata[[#This Row],[Upper]],testdata[[#This Row],[Lower]])</f>
        <v>250.4060307603705</v>
      </c>
      <c r="R286" s="8" t="e">
        <f>IF(testdata[[#This Row],[SuperTrend]]=testdata[[#This Row],[Upper]],testdata[[#This Row],[Upper]],NA())</f>
        <v>#N/A</v>
      </c>
      <c r="S286" s="8">
        <f>IF(testdata[[#This Row],[SuperTrend]]=testdata[[#This Row],[Lower]],testdata[[#This Row],[Lower]],NA())</f>
        <v>250.4060307603705</v>
      </c>
      <c r="T286" s="8">
        <f>IF(testdata[[#This Row],[close]]&lt;=testdata[[#This Row],[STpot]],testdata[[#This Row],[Upper]],testdata[[#This Row],[Lower]])</f>
        <v>250.4060307603705</v>
      </c>
      <c r="V286" s="2">
        <v>43151</v>
      </c>
      <c r="W286" s="8"/>
      <c r="X286" s="8">
        <v>250.40603076036999</v>
      </c>
      <c r="Y286" s="8">
        <v>250.40603076036999</v>
      </c>
      <c r="Z286" t="str">
        <f t="shared" si="4"/>
        <v/>
      </c>
    </row>
    <row r="287" spans="1:26" x14ac:dyDescent="0.25">
      <c r="A287" s="5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5">
        <f>MAX(testdata[[#This Row],[H-L]:[|L-pC|]])</f>
        <v>4.5999999999999659</v>
      </c>
      <c r="K287" s="12">
        <f>(K286*13+testdata[[#This Row],[TR]])/14</f>
        <v>4.3517530637710751</v>
      </c>
      <c r="L287" s="12">
        <f>(testdata[[#This Row],[high]]+testdata[[#This Row],[low]])/2</f>
        <v>262.28999999999996</v>
      </c>
      <c r="M287" s="15">
        <f>testdata[[#This Row],[MidPrice]]+Multiplier*testdata[[#This Row],[ATR]]</f>
        <v>275.34525919131318</v>
      </c>
      <c r="N287" s="15">
        <f>testdata[[#This Row],[MidPrice]]-Multiplier*testdata[[#This Row],[ATR]]</f>
        <v>249.23474080868675</v>
      </c>
      <c r="O287" s="15">
        <f>IF(OR(testdata[[#This Row],[UpperE]]&lt;O286,F286&gt;O286),testdata[[#This Row],[UpperE]],O286)</f>
        <v>275.05297143679883</v>
      </c>
      <c r="P287" s="15">
        <f>IF(OR(testdata[[#This Row],[LowerE]]&gt;P286,F286&lt;P286),testdata[[#This Row],[LowerE]],P286)</f>
        <v>250.4060307603705</v>
      </c>
      <c r="Q287" s="8">
        <f>IF(T286=O286,testdata[[#This Row],[Upper]],testdata[[#This Row],[Lower]])</f>
        <v>250.4060307603705</v>
      </c>
      <c r="R287" s="8" t="e">
        <f>IF(testdata[[#This Row],[SuperTrend]]=testdata[[#This Row],[Upper]],testdata[[#This Row],[Upper]],NA())</f>
        <v>#N/A</v>
      </c>
      <c r="S287" s="8">
        <f>IF(testdata[[#This Row],[SuperTrend]]=testdata[[#This Row],[Lower]],testdata[[#This Row],[Lower]],NA())</f>
        <v>250.4060307603705</v>
      </c>
      <c r="T287" s="8">
        <f>IF(testdata[[#This Row],[close]]&lt;=testdata[[#This Row],[STpot]],testdata[[#This Row],[Upper]],testdata[[#This Row],[Lower]])</f>
        <v>250.4060307603705</v>
      </c>
      <c r="V287" s="2">
        <v>43152</v>
      </c>
      <c r="W287" s="8"/>
      <c r="X287" s="8">
        <v>250.40603076036999</v>
      </c>
      <c r="Y287" s="8">
        <v>250.40603076036999</v>
      </c>
      <c r="Z287" t="str">
        <f t="shared" si="4"/>
        <v/>
      </c>
    </row>
    <row r="288" spans="1:26" x14ac:dyDescent="0.25">
      <c r="A288" s="5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5">
        <f>MAX(testdata[[#This Row],[H-L]:[|L-pC|]])</f>
        <v>3.2800000000000296</v>
      </c>
      <c r="K288" s="12">
        <f>(K287*13+testdata[[#This Row],[TR]])/14</f>
        <v>4.2751992735017144</v>
      </c>
      <c r="L288" s="12">
        <f>(testdata[[#This Row],[high]]+testdata[[#This Row],[low]])/2</f>
        <v>261.34000000000003</v>
      </c>
      <c r="M288" s="15">
        <f>testdata[[#This Row],[MidPrice]]+Multiplier*testdata[[#This Row],[ATR]]</f>
        <v>274.16559782050518</v>
      </c>
      <c r="N288" s="15">
        <f>testdata[[#This Row],[MidPrice]]-Multiplier*testdata[[#This Row],[ATR]]</f>
        <v>248.51440217949488</v>
      </c>
      <c r="O288" s="15">
        <f>IF(OR(testdata[[#This Row],[UpperE]]&lt;O287,F287&gt;O287),testdata[[#This Row],[UpperE]],O287)</f>
        <v>274.16559782050518</v>
      </c>
      <c r="P288" s="15">
        <f>IF(OR(testdata[[#This Row],[LowerE]]&gt;P287,F287&lt;P287),testdata[[#This Row],[LowerE]],P287)</f>
        <v>250.4060307603705</v>
      </c>
      <c r="Q288" s="8">
        <f>IF(T287=O287,testdata[[#This Row],[Upper]],testdata[[#This Row],[Lower]])</f>
        <v>250.4060307603705</v>
      </c>
      <c r="R288" s="8" t="e">
        <f>IF(testdata[[#This Row],[SuperTrend]]=testdata[[#This Row],[Upper]],testdata[[#This Row],[Upper]],NA())</f>
        <v>#N/A</v>
      </c>
      <c r="S288" s="8">
        <f>IF(testdata[[#This Row],[SuperTrend]]=testdata[[#This Row],[Lower]],testdata[[#This Row],[Lower]],NA())</f>
        <v>250.4060307603705</v>
      </c>
      <c r="T288" s="8">
        <f>IF(testdata[[#This Row],[close]]&lt;=testdata[[#This Row],[STpot]],testdata[[#This Row],[Upper]],testdata[[#This Row],[Lower]])</f>
        <v>250.4060307603705</v>
      </c>
      <c r="V288" s="2">
        <v>43153</v>
      </c>
      <c r="W288" s="8"/>
      <c r="X288" s="8">
        <v>250.40603076036999</v>
      </c>
      <c r="Y288" s="8">
        <v>250.40603076036999</v>
      </c>
      <c r="Z288" t="str">
        <f t="shared" si="4"/>
        <v/>
      </c>
    </row>
    <row r="289" spans="1:26" x14ac:dyDescent="0.25">
      <c r="A289" s="5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5">
        <f>MAX(testdata[[#This Row],[H-L]:[|L-pC|]])</f>
        <v>4.1499999999999773</v>
      </c>
      <c r="K289" s="12">
        <f>(K288*13+testdata[[#This Row],[TR]])/14</f>
        <v>4.2662564682515898</v>
      </c>
      <c r="L289" s="12">
        <f>(testdata[[#This Row],[high]]+testdata[[#This Row],[low]])/2</f>
        <v>262.91499999999996</v>
      </c>
      <c r="M289" s="15">
        <f>testdata[[#This Row],[MidPrice]]+Multiplier*testdata[[#This Row],[ATR]]</f>
        <v>275.71376940475471</v>
      </c>
      <c r="N289" s="15">
        <f>testdata[[#This Row],[MidPrice]]-Multiplier*testdata[[#This Row],[ATR]]</f>
        <v>250.11623059524518</v>
      </c>
      <c r="O289" s="15">
        <f>IF(OR(testdata[[#This Row],[UpperE]]&lt;O288,F288&gt;O288),testdata[[#This Row],[UpperE]],O288)</f>
        <v>274.16559782050518</v>
      </c>
      <c r="P289" s="15">
        <f>IF(OR(testdata[[#This Row],[LowerE]]&gt;P288,F288&lt;P288),testdata[[#This Row],[LowerE]],P288)</f>
        <v>250.4060307603705</v>
      </c>
      <c r="Q289" s="8">
        <f>IF(T288=O288,testdata[[#This Row],[Upper]],testdata[[#This Row],[Lower]])</f>
        <v>250.4060307603705</v>
      </c>
      <c r="R289" s="8" t="e">
        <f>IF(testdata[[#This Row],[SuperTrend]]=testdata[[#This Row],[Upper]],testdata[[#This Row],[Upper]],NA())</f>
        <v>#N/A</v>
      </c>
      <c r="S289" s="8">
        <f>IF(testdata[[#This Row],[SuperTrend]]=testdata[[#This Row],[Lower]],testdata[[#This Row],[Lower]],NA())</f>
        <v>250.4060307603705</v>
      </c>
      <c r="T289" s="8">
        <f>IF(testdata[[#This Row],[close]]&lt;=testdata[[#This Row],[STpot]],testdata[[#This Row],[Upper]],testdata[[#This Row],[Lower]])</f>
        <v>250.4060307603705</v>
      </c>
      <c r="V289" s="2">
        <v>43154</v>
      </c>
      <c r="W289" s="8"/>
      <c r="X289" s="8">
        <v>250.40603076036999</v>
      </c>
      <c r="Y289" s="8">
        <v>250.40603076036999</v>
      </c>
      <c r="Z289" t="str">
        <f t="shared" si="4"/>
        <v/>
      </c>
    </row>
    <row r="290" spans="1:26" x14ac:dyDescent="0.25">
      <c r="A290" s="5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5">
        <f>MAX(testdata[[#This Row],[H-L]:[|L-pC|]])</f>
        <v>3.1800000000000068</v>
      </c>
      <c r="K290" s="12">
        <f>(K289*13+testdata[[#This Row],[TR]])/14</f>
        <v>4.1886667205193335</v>
      </c>
      <c r="L290" s="12">
        <f>(testdata[[#This Row],[high]]+testdata[[#This Row],[low]])/2</f>
        <v>266.435</v>
      </c>
      <c r="M290" s="15">
        <f>testdata[[#This Row],[MidPrice]]+Multiplier*testdata[[#This Row],[ATR]]</f>
        <v>279.00100016155801</v>
      </c>
      <c r="N290" s="15">
        <f>testdata[[#This Row],[MidPrice]]-Multiplier*testdata[[#This Row],[ATR]]</f>
        <v>253.86899983844199</v>
      </c>
      <c r="O290" s="15">
        <f>IF(OR(testdata[[#This Row],[UpperE]]&lt;O289,F289&gt;O289),testdata[[#This Row],[UpperE]],O289)</f>
        <v>274.16559782050518</v>
      </c>
      <c r="P290" s="15">
        <f>IF(OR(testdata[[#This Row],[LowerE]]&gt;P289,F289&lt;P289),testdata[[#This Row],[LowerE]],P289)</f>
        <v>253.86899983844199</v>
      </c>
      <c r="Q290" s="8">
        <f>IF(T289=O289,testdata[[#This Row],[Upper]],testdata[[#This Row],[Lower]])</f>
        <v>253.86899983844199</v>
      </c>
      <c r="R290" s="8" t="e">
        <f>IF(testdata[[#This Row],[SuperTrend]]=testdata[[#This Row],[Upper]],testdata[[#This Row],[Upper]],NA())</f>
        <v>#N/A</v>
      </c>
      <c r="S290" s="8">
        <f>IF(testdata[[#This Row],[SuperTrend]]=testdata[[#This Row],[Lower]],testdata[[#This Row],[Lower]],NA())</f>
        <v>253.86899983844199</v>
      </c>
      <c r="T290" s="8">
        <f>IF(testdata[[#This Row],[close]]&lt;=testdata[[#This Row],[STpot]],testdata[[#This Row],[Upper]],testdata[[#This Row],[Lower]])</f>
        <v>253.86899983844199</v>
      </c>
      <c r="V290" s="2">
        <v>43157</v>
      </c>
      <c r="W290" s="8"/>
      <c r="X290" s="8">
        <v>253.86899983844199</v>
      </c>
      <c r="Y290" s="8">
        <v>253.86899983844199</v>
      </c>
      <c r="Z290" t="str">
        <f t="shared" si="4"/>
        <v/>
      </c>
    </row>
    <row r="291" spans="1:26" x14ac:dyDescent="0.25">
      <c r="A291" s="5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5">
        <f>MAX(testdata[[#This Row],[H-L]:[|L-pC|]])</f>
        <v>4.3899999999999864</v>
      </c>
      <c r="K291" s="12">
        <f>(K290*13+testdata[[#This Row],[TR]])/14</f>
        <v>4.2030476690536656</v>
      </c>
      <c r="L291" s="12">
        <f>(testdata[[#This Row],[high]]+testdata[[#This Row],[low]])/2</f>
        <v>266.435</v>
      </c>
      <c r="M291" s="15">
        <f>testdata[[#This Row],[MidPrice]]+Multiplier*testdata[[#This Row],[ATR]]</f>
        <v>279.04414300716098</v>
      </c>
      <c r="N291" s="15">
        <f>testdata[[#This Row],[MidPrice]]-Multiplier*testdata[[#This Row],[ATR]]</f>
        <v>253.82585699283899</v>
      </c>
      <c r="O291" s="15">
        <f>IF(OR(testdata[[#This Row],[UpperE]]&lt;O290,F290&gt;O290),testdata[[#This Row],[UpperE]],O290)</f>
        <v>274.16559782050518</v>
      </c>
      <c r="P291" s="15">
        <f>IF(OR(testdata[[#This Row],[LowerE]]&gt;P290,F290&lt;P290),testdata[[#This Row],[LowerE]],P290)</f>
        <v>253.86899983844199</v>
      </c>
      <c r="Q291" s="8">
        <f>IF(T290=O290,testdata[[#This Row],[Upper]],testdata[[#This Row],[Lower]])</f>
        <v>253.86899983844199</v>
      </c>
      <c r="R291" s="8" t="e">
        <f>IF(testdata[[#This Row],[SuperTrend]]=testdata[[#This Row],[Upper]],testdata[[#This Row],[Upper]],NA())</f>
        <v>#N/A</v>
      </c>
      <c r="S291" s="8">
        <f>IF(testdata[[#This Row],[SuperTrend]]=testdata[[#This Row],[Lower]],testdata[[#This Row],[Lower]],NA())</f>
        <v>253.86899983844199</v>
      </c>
      <c r="T291" s="8">
        <f>IF(testdata[[#This Row],[close]]&lt;=testdata[[#This Row],[STpot]],testdata[[#This Row],[Upper]],testdata[[#This Row],[Lower]])</f>
        <v>253.86899983844199</v>
      </c>
      <c r="V291" s="2">
        <v>43158</v>
      </c>
      <c r="W291" s="8"/>
      <c r="X291" s="8">
        <v>253.86899983844199</v>
      </c>
      <c r="Y291" s="8">
        <v>253.86899983844199</v>
      </c>
      <c r="Z291" t="str">
        <f t="shared" si="4"/>
        <v/>
      </c>
    </row>
    <row r="292" spans="1:26" x14ac:dyDescent="0.25">
      <c r="A292" s="5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5">
        <f>MAX(testdata[[#This Row],[H-L]:[|L-pC|]])</f>
        <v>4.7199999999999704</v>
      </c>
      <c r="K292" s="12">
        <f>(K291*13+testdata[[#This Row],[TR]])/14</f>
        <v>4.2399728355498301</v>
      </c>
      <c r="L292" s="12">
        <f>(testdata[[#This Row],[high]]+testdata[[#This Row],[low]])/2</f>
        <v>263.64999999999998</v>
      </c>
      <c r="M292" s="15">
        <f>testdata[[#This Row],[MidPrice]]+Multiplier*testdata[[#This Row],[ATR]]</f>
        <v>276.36991850664947</v>
      </c>
      <c r="N292" s="15">
        <f>testdata[[#This Row],[MidPrice]]-Multiplier*testdata[[#This Row],[ATR]]</f>
        <v>250.93008149335049</v>
      </c>
      <c r="O292" s="15">
        <f>IF(OR(testdata[[#This Row],[UpperE]]&lt;O291,F291&gt;O291),testdata[[#This Row],[UpperE]],O291)</f>
        <v>274.16559782050518</v>
      </c>
      <c r="P292" s="15">
        <f>IF(OR(testdata[[#This Row],[LowerE]]&gt;P291,F291&lt;P291),testdata[[#This Row],[LowerE]],P291)</f>
        <v>253.86899983844199</v>
      </c>
      <c r="Q292" s="8">
        <f>IF(T291=O291,testdata[[#This Row],[Upper]],testdata[[#This Row],[Lower]])</f>
        <v>253.86899983844199</v>
      </c>
      <c r="R292" s="8" t="e">
        <f>IF(testdata[[#This Row],[SuperTrend]]=testdata[[#This Row],[Upper]],testdata[[#This Row],[Upper]],NA())</f>
        <v>#N/A</v>
      </c>
      <c r="S292" s="8">
        <f>IF(testdata[[#This Row],[SuperTrend]]=testdata[[#This Row],[Lower]],testdata[[#This Row],[Lower]],NA())</f>
        <v>253.86899983844199</v>
      </c>
      <c r="T292" s="8">
        <f>IF(testdata[[#This Row],[close]]&lt;=testdata[[#This Row],[STpot]],testdata[[#This Row],[Upper]],testdata[[#This Row],[Lower]])</f>
        <v>253.86899983844199</v>
      </c>
      <c r="V292" s="2">
        <v>43159</v>
      </c>
      <c r="W292" s="8"/>
      <c r="X292" s="8">
        <v>253.86899983844199</v>
      </c>
      <c r="Y292" s="8">
        <v>253.86899983844199</v>
      </c>
      <c r="Z292" t="str">
        <f t="shared" si="4"/>
        <v/>
      </c>
    </row>
    <row r="293" spans="1:26" x14ac:dyDescent="0.25">
      <c r="A293" s="5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5">
        <f>MAX(testdata[[#This Row],[H-L]:[|L-pC|]])</f>
        <v>6.910000000000025</v>
      </c>
      <c r="K293" s="12">
        <f>(K292*13+testdata[[#This Row],[TR]])/14</f>
        <v>4.4306890615819867</v>
      </c>
      <c r="L293" s="12">
        <f>(testdata[[#This Row],[high]]+testdata[[#This Row],[low]])/2</f>
        <v>259.64499999999998</v>
      </c>
      <c r="M293" s="15">
        <f>testdata[[#This Row],[MidPrice]]+Multiplier*testdata[[#This Row],[ATR]]</f>
        <v>272.93706718474596</v>
      </c>
      <c r="N293" s="15">
        <f>testdata[[#This Row],[MidPrice]]-Multiplier*testdata[[#This Row],[ATR]]</f>
        <v>246.35293281525401</v>
      </c>
      <c r="O293" s="15">
        <f>IF(OR(testdata[[#This Row],[UpperE]]&lt;O292,F292&gt;O292),testdata[[#This Row],[UpperE]],O292)</f>
        <v>272.93706718474596</v>
      </c>
      <c r="P293" s="15">
        <f>IF(OR(testdata[[#This Row],[LowerE]]&gt;P292,F292&lt;P292),testdata[[#This Row],[LowerE]],P292)</f>
        <v>253.86899983844199</v>
      </c>
      <c r="Q293" s="8">
        <f>IF(T292=O292,testdata[[#This Row],[Upper]],testdata[[#This Row],[Lower]])</f>
        <v>253.86899983844199</v>
      </c>
      <c r="R293" s="8" t="e">
        <f>IF(testdata[[#This Row],[SuperTrend]]=testdata[[#This Row],[Upper]],testdata[[#This Row],[Upper]],NA())</f>
        <v>#N/A</v>
      </c>
      <c r="S293" s="8">
        <f>IF(testdata[[#This Row],[SuperTrend]]=testdata[[#This Row],[Lower]],testdata[[#This Row],[Lower]],NA())</f>
        <v>253.86899983844199</v>
      </c>
      <c r="T293" s="8">
        <f>IF(testdata[[#This Row],[close]]&lt;=testdata[[#This Row],[STpot]],testdata[[#This Row],[Upper]],testdata[[#This Row],[Lower]])</f>
        <v>253.86899983844199</v>
      </c>
      <c r="V293" s="2">
        <v>43160</v>
      </c>
      <c r="W293" s="8"/>
      <c r="X293" s="8">
        <v>253.86899983844199</v>
      </c>
      <c r="Y293" s="8">
        <v>253.86899983844199</v>
      </c>
      <c r="Z293" t="str">
        <f t="shared" si="4"/>
        <v/>
      </c>
    </row>
    <row r="294" spans="1:26" x14ac:dyDescent="0.25">
      <c r="A294" s="5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5">
        <f>MAX(testdata[[#This Row],[H-L]:[|L-pC|]])</f>
        <v>4.7199999999999704</v>
      </c>
      <c r="K294" s="12">
        <f>(K293*13+testdata[[#This Row],[TR]])/14</f>
        <v>4.4513541286118423</v>
      </c>
      <c r="L294" s="12">
        <f>(testdata[[#This Row],[high]]+testdata[[#This Row],[low]])/2</f>
        <v>257.40999999999997</v>
      </c>
      <c r="M294" s="15">
        <f>testdata[[#This Row],[MidPrice]]+Multiplier*testdata[[#This Row],[ATR]]</f>
        <v>270.76406238583547</v>
      </c>
      <c r="N294" s="15">
        <f>testdata[[#This Row],[MidPrice]]-Multiplier*testdata[[#This Row],[ATR]]</f>
        <v>244.05593761416443</v>
      </c>
      <c r="O294" s="15">
        <f>IF(OR(testdata[[#This Row],[UpperE]]&lt;O293,F293&gt;O293),testdata[[#This Row],[UpperE]],O293)</f>
        <v>270.76406238583547</v>
      </c>
      <c r="P294" s="15">
        <f>IF(OR(testdata[[#This Row],[LowerE]]&gt;P293,F293&lt;P293),testdata[[#This Row],[LowerE]],P293)</f>
        <v>253.86899983844199</v>
      </c>
      <c r="Q294" s="8">
        <f>IF(T293=O293,testdata[[#This Row],[Upper]],testdata[[#This Row],[Lower]])</f>
        <v>253.86899983844199</v>
      </c>
      <c r="R294" s="8" t="e">
        <f>IF(testdata[[#This Row],[SuperTrend]]=testdata[[#This Row],[Upper]],testdata[[#This Row],[Upper]],NA())</f>
        <v>#N/A</v>
      </c>
      <c r="S294" s="8">
        <f>IF(testdata[[#This Row],[SuperTrend]]=testdata[[#This Row],[Lower]],testdata[[#This Row],[Lower]],NA())</f>
        <v>253.86899983844199</v>
      </c>
      <c r="T294" s="8">
        <f>IF(testdata[[#This Row],[close]]&lt;=testdata[[#This Row],[STpot]],testdata[[#This Row],[Upper]],testdata[[#This Row],[Lower]])</f>
        <v>253.86899983844199</v>
      </c>
      <c r="V294" s="2">
        <v>43161</v>
      </c>
      <c r="W294" s="8"/>
      <c r="X294" s="8">
        <v>253.86899983844199</v>
      </c>
      <c r="Y294" s="8">
        <v>253.86899983844199</v>
      </c>
      <c r="Z294" t="str">
        <f t="shared" si="4"/>
        <v/>
      </c>
    </row>
    <row r="295" spans="1:26" x14ac:dyDescent="0.25">
      <c r="A295" s="5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5">
        <f>MAX(testdata[[#This Row],[H-L]:[|L-pC|]])</f>
        <v>5.089999999999975</v>
      </c>
      <c r="K295" s="12">
        <f>(K294*13+testdata[[#This Row],[TR]])/14</f>
        <v>4.4969716908538517</v>
      </c>
      <c r="L295" s="12">
        <f>(testdata[[#This Row],[high]]+testdata[[#This Row],[low]])/2</f>
        <v>260.28499999999997</v>
      </c>
      <c r="M295" s="15">
        <f>testdata[[#This Row],[MidPrice]]+Multiplier*testdata[[#This Row],[ATR]]</f>
        <v>273.77591507256153</v>
      </c>
      <c r="N295" s="15">
        <f>testdata[[#This Row],[MidPrice]]-Multiplier*testdata[[#This Row],[ATR]]</f>
        <v>246.7940849274384</v>
      </c>
      <c r="O295" s="15">
        <f>IF(OR(testdata[[#This Row],[UpperE]]&lt;O294,F294&gt;O294),testdata[[#This Row],[UpperE]],O294)</f>
        <v>270.76406238583547</v>
      </c>
      <c r="P295" s="15">
        <f>IF(OR(testdata[[#This Row],[LowerE]]&gt;P294,F294&lt;P294),testdata[[#This Row],[LowerE]],P294)</f>
        <v>253.86899983844199</v>
      </c>
      <c r="Q295" s="8">
        <f>IF(T294=O294,testdata[[#This Row],[Upper]],testdata[[#This Row],[Lower]])</f>
        <v>253.86899983844199</v>
      </c>
      <c r="R295" s="8" t="e">
        <f>IF(testdata[[#This Row],[SuperTrend]]=testdata[[#This Row],[Upper]],testdata[[#This Row],[Upper]],NA())</f>
        <v>#N/A</v>
      </c>
      <c r="S295" s="8">
        <f>IF(testdata[[#This Row],[SuperTrend]]=testdata[[#This Row],[Lower]],testdata[[#This Row],[Lower]],NA())</f>
        <v>253.86899983844199</v>
      </c>
      <c r="T295" s="8">
        <f>IF(testdata[[#This Row],[close]]&lt;=testdata[[#This Row],[STpot]],testdata[[#This Row],[Upper]],testdata[[#This Row],[Lower]])</f>
        <v>253.86899983844199</v>
      </c>
      <c r="V295" s="2">
        <v>43164</v>
      </c>
      <c r="W295" s="8"/>
      <c r="X295" s="8">
        <v>253.86899983844199</v>
      </c>
      <c r="Y295" s="8">
        <v>253.86899983844199</v>
      </c>
      <c r="Z295" t="str">
        <f t="shared" si="4"/>
        <v/>
      </c>
    </row>
    <row r="296" spans="1:26" x14ac:dyDescent="0.25">
      <c r="A296" s="5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5">
        <f>MAX(testdata[[#This Row],[H-L]:[|L-pC|]])</f>
        <v>2.1299999999999955</v>
      </c>
      <c r="K296" s="12">
        <f>(K295*13+testdata[[#This Row],[TR]])/14</f>
        <v>4.3279022843642903</v>
      </c>
      <c r="L296" s="12">
        <f>(testdata[[#This Row],[high]]+testdata[[#This Row],[low]])/2</f>
        <v>262.245</v>
      </c>
      <c r="M296" s="15">
        <f>testdata[[#This Row],[MidPrice]]+Multiplier*testdata[[#This Row],[ATR]]</f>
        <v>275.22870685309289</v>
      </c>
      <c r="N296" s="15">
        <f>testdata[[#This Row],[MidPrice]]-Multiplier*testdata[[#This Row],[ATR]]</f>
        <v>249.26129314690712</v>
      </c>
      <c r="O296" s="15">
        <f>IF(OR(testdata[[#This Row],[UpperE]]&lt;O295,F295&gt;O295),testdata[[#This Row],[UpperE]],O295)</f>
        <v>270.76406238583547</v>
      </c>
      <c r="P296" s="15">
        <f>IF(OR(testdata[[#This Row],[LowerE]]&gt;P295,F295&lt;P295),testdata[[#This Row],[LowerE]],P295)</f>
        <v>253.86899983844199</v>
      </c>
      <c r="Q296" s="8">
        <f>IF(T295=O295,testdata[[#This Row],[Upper]],testdata[[#This Row],[Lower]])</f>
        <v>253.86899983844199</v>
      </c>
      <c r="R296" s="8" t="e">
        <f>IF(testdata[[#This Row],[SuperTrend]]=testdata[[#This Row],[Upper]],testdata[[#This Row],[Upper]],NA())</f>
        <v>#N/A</v>
      </c>
      <c r="S296" s="8">
        <f>IF(testdata[[#This Row],[SuperTrend]]=testdata[[#This Row],[Lower]],testdata[[#This Row],[Lower]],NA())</f>
        <v>253.86899983844199</v>
      </c>
      <c r="T296" s="8">
        <f>IF(testdata[[#This Row],[close]]&lt;=testdata[[#This Row],[STpot]],testdata[[#This Row],[Upper]],testdata[[#This Row],[Lower]])</f>
        <v>253.86899983844199</v>
      </c>
      <c r="V296" s="2">
        <v>43165</v>
      </c>
      <c r="W296" s="8"/>
      <c r="X296" s="8">
        <v>253.86899983844199</v>
      </c>
      <c r="Y296" s="8">
        <v>253.86899983844199</v>
      </c>
      <c r="Z296" t="str">
        <f t="shared" si="4"/>
        <v/>
      </c>
    </row>
    <row r="297" spans="1:26" x14ac:dyDescent="0.25">
      <c r="A297" s="5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5">
        <f>MAX(testdata[[#This Row],[H-L]:[|L-pC|]])</f>
        <v>2.8700000000000045</v>
      </c>
      <c r="K297" s="12">
        <f>(K296*13+testdata[[#This Row],[TR]])/14</f>
        <v>4.2237664069096983</v>
      </c>
      <c r="L297" s="12">
        <f>(testdata[[#This Row],[high]]+testdata[[#This Row],[low]])/2</f>
        <v>261.67500000000001</v>
      </c>
      <c r="M297" s="15">
        <f>testdata[[#This Row],[MidPrice]]+Multiplier*testdata[[#This Row],[ATR]]</f>
        <v>274.34629922072912</v>
      </c>
      <c r="N297" s="15">
        <f>testdata[[#This Row],[MidPrice]]-Multiplier*testdata[[#This Row],[ATR]]</f>
        <v>249.00370077927093</v>
      </c>
      <c r="O297" s="15">
        <f>IF(OR(testdata[[#This Row],[UpperE]]&lt;O296,F296&gt;O296),testdata[[#This Row],[UpperE]],O296)</f>
        <v>270.76406238583547</v>
      </c>
      <c r="P297" s="15">
        <f>IF(OR(testdata[[#This Row],[LowerE]]&gt;P296,F296&lt;P296),testdata[[#This Row],[LowerE]],P296)</f>
        <v>253.86899983844199</v>
      </c>
      <c r="Q297" s="8">
        <f>IF(T296=O296,testdata[[#This Row],[Upper]],testdata[[#This Row],[Lower]])</f>
        <v>253.86899983844199</v>
      </c>
      <c r="R297" s="8" t="e">
        <f>IF(testdata[[#This Row],[SuperTrend]]=testdata[[#This Row],[Upper]],testdata[[#This Row],[Upper]],NA())</f>
        <v>#N/A</v>
      </c>
      <c r="S297" s="8">
        <f>IF(testdata[[#This Row],[SuperTrend]]=testdata[[#This Row],[Lower]],testdata[[#This Row],[Lower]],NA())</f>
        <v>253.86899983844199</v>
      </c>
      <c r="T297" s="8">
        <f>IF(testdata[[#This Row],[close]]&lt;=testdata[[#This Row],[STpot]],testdata[[#This Row],[Upper]],testdata[[#This Row],[Lower]])</f>
        <v>253.86899983844199</v>
      </c>
      <c r="V297" s="2">
        <v>43166</v>
      </c>
      <c r="W297" s="8"/>
      <c r="X297" s="8">
        <v>253.86899983844199</v>
      </c>
      <c r="Y297" s="8">
        <v>253.86899983844199</v>
      </c>
      <c r="Z297" t="str">
        <f t="shared" si="4"/>
        <v/>
      </c>
    </row>
    <row r="298" spans="1:26" x14ac:dyDescent="0.25">
      <c r="A298" s="5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5">
        <f>MAX(testdata[[#This Row],[H-L]:[|L-pC|]])</f>
        <v>1.7599999999999909</v>
      </c>
      <c r="K298" s="12">
        <f>(K297*13+testdata[[#This Row],[TR]])/14</f>
        <v>4.047783092130433</v>
      </c>
      <c r="L298" s="12">
        <f>(testdata[[#This Row],[high]]+testdata[[#This Row],[low]])/2</f>
        <v>263.25</v>
      </c>
      <c r="M298" s="15">
        <f>testdata[[#This Row],[MidPrice]]+Multiplier*testdata[[#This Row],[ATR]]</f>
        <v>275.39334927639129</v>
      </c>
      <c r="N298" s="15">
        <f>testdata[[#This Row],[MidPrice]]-Multiplier*testdata[[#This Row],[ATR]]</f>
        <v>251.10665072360871</v>
      </c>
      <c r="O298" s="15">
        <f>IF(OR(testdata[[#This Row],[UpperE]]&lt;O297,F297&gt;O297),testdata[[#This Row],[UpperE]],O297)</f>
        <v>270.76406238583547</v>
      </c>
      <c r="P298" s="15">
        <f>IF(OR(testdata[[#This Row],[LowerE]]&gt;P297,F297&lt;P297),testdata[[#This Row],[LowerE]],P297)</f>
        <v>253.86899983844199</v>
      </c>
      <c r="Q298" s="8">
        <f>IF(T297=O297,testdata[[#This Row],[Upper]],testdata[[#This Row],[Lower]])</f>
        <v>253.86899983844199</v>
      </c>
      <c r="R298" s="8" t="e">
        <f>IF(testdata[[#This Row],[SuperTrend]]=testdata[[#This Row],[Upper]],testdata[[#This Row],[Upper]],NA())</f>
        <v>#N/A</v>
      </c>
      <c r="S298" s="8">
        <f>IF(testdata[[#This Row],[SuperTrend]]=testdata[[#This Row],[Lower]],testdata[[#This Row],[Lower]],NA())</f>
        <v>253.86899983844199</v>
      </c>
      <c r="T298" s="8">
        <f>IF(testdata[[#This Row],[close]]&lt;=testdata[[#This Row],[STpot]],testdata[[#This Row],[Upper]],testdata[[#This Row],[Lower]])</f>
        <v>253.86899983844199</v>
      </c>
      <c r="V298" s="2">
        <v>43167</v>
      </c>
      <c r="W298" s="8"/>
      <c r="X298" s="8">
        <v>253.86899983844199</v>
      </c>
      <c r="Y298" s="8">
        <v>253.86899983844199</v>
      </c>
      <c r="Z298" t="str">
        <f t="shared" si="4"/>
        <v/>
      </c>
    </row>
    <row r="299" spans="1:26" x14ac:dyDescent="0.25">
      <c r="A299" s="5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5">
        <f>MAX(testdata[[#This Row],[H-L]:[|L-pC|]])</f>
        <v>4.5999999999999659</v>
      </c>
      <c r="K299" s="12">
        <f>(K298*13+testdata[[#This Row],[TR]])/14</f>
        <v>4.0872271569782566</v>
      </c>
      <c r="L299" s="12">
        <f>(testdata[[#This Row],[high]]+testdata[[#This Row],[low]])/2</f>
        <v>266.89</v>
      </c>
      <c r="M299" s="15">
        <f>testdata[[#This Row],[MidPrice]]+Multiplier*testdata[[#This Row],[ATR]]</f>
        <v>279.15168147093476</v>
      </c>
      <c r="N299" s="15">
        <f>testdata[[#This Row],[MidPrice]]-Multiplier*testdata[[#This Row],[ATR]]</f>
        <v>254.62831852906521</v>
      </c>
      <c r="O299" s="15">
        <f>IF(OR(testdata[[#This Row],[UpperE]]&lt;O298,F298&gt;O298),testdata[[#This Row],[UpperE]],O298)</f>
        <v>270.76406238583547</v>
      </c>
      <c r="P299" s="15">
        <f>IF(OR(testdata[[#This Row],[LowerE]]&gt;P298,F298&lt;P298),testdata[[#This Row],[LowerE]],P298)</f>
        <v>254.62831852906521</v>
      </c>
      <c r="Q299" s="8">
        <f>IF(T298=O298,testdata[[#This Row],[Upper]],testdata[[#This Row],[Lower]])</f>
        <v>254.62831852906521</v>
      </c>
      <c r="R299" s="8" t="e">
        <f>IF(testdata[[#This Row],[SuperTrend]]=testdata[[#This Row],[Upper]],testdata[[#This Row],[Upper]],NA())</f>
        <v>#N/A</v>
      </c>
      <c r="S299" s="8">
        <f>IF(testdata[[#This Row],[SuperTrend]]=testdata[[#This Row],[Lower]],testdata[[#This Row],[Lower]],NA())</f>
        <v>254.62831852906521</v>
      </c>
      <c r="T299" s="8">
        <f>IF(testdata[[#This Row],[close]]&lt;=testdata[[#This Row],[STpot]],testdata[[#This Row],[Upper]],testdata[[#This Row],[Lower]])</f>
        <v>254.62831852906521</v>
      </c>
      <c r="V299" s="2">
        <v>43168</v>
      </c>
      <c r="W299" s="8"/>
      <c r="X299" s="8">
        <v>254.62831852906501</v>
      </c>
      <c r="Y299" s="8">
        <v>254.62831852906501</v>
      </c>
      <c r="Z299" t="str">
        <f t="shared" si="4"/>
        <v/>
      </c>
    </row>
    <row r="300" spans="1:26" x14ac:dyDescent="0.25">
      <c r="A300" s="5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5">
        <f>MAX(testdata[[#This Row],[H-L]:[|L-pC|]])</f>
        <v>1.7599999999999909</v>
      </c>
      <c r="K300" s="12">
        <f>(K299*13+testdata[[#This Row],[TR]])/14</f>
        <v>3.9209966457655234</v>
      </c>
      <c r="L300" s="12">
        <f>(testdata[[#This Row],[high]]+testdata[[#This Row],[low]])/2</f>
        <v>268.70999999999998</v>
      </c>
      <c r="M300" s="15">
        <f>testdata[[#This Row],[MidPrice]]+Multiplier*testdata[[#This Row],[ATR]]</f>
        <v>280.47298993729657</v>
      </c>
      <c r="N300" s="15">
        <f>testdata[[#This Row],[MidPrice]]-Multiplier*testdata[[#This Row],[ATR]]</f>
        <v>256.94701006270338</v>
      </c>
      <c r="O300" s="15">
        <f>IF(OR(testdata[[#This Row],[UpperE]]&lt;O299,F299&gt;O299),testdata[[#This Row],[UpperE]],O299)</f>
        <v>270.76406238583547</v>
      </c>
      <c r="P300" s="15">
        <f>IF(OR(testdata[[#This Row],[LowerE]]&gt;P299,F299&lt;P299),testdata[[#This Row],[LowerE]],P299)</f>
        <v>256.94701006270338</v>
      </c>
      <c r="Q300" s="8">
        <f>IF(T299=O299,testdata[[#This Row],[Upper]],testdata[[#This Row],[Lower]])</f>
        <v>256.94701006270338</v>
      </c>
      <c r="R300" s="8" t="e">
        <f>IF(testdata[[#This Row],[SuperTrend]]=testdata[[#This Row],[Upper]],testdata[[#This Row],[Upper]],NA())</f>
        <v>#N/A</v>
      </c>
      <c r="S300" s="8">
        <f>IF(testdata[[#This Row],[SuperTrend]]=testdata[[#This Row],[Lower]],testdata[[#This Row],[Lower]],NA())</f>
        <v>256.94701006270338</v>
      </c>
      <c r="T300" s="8">
        <f>IF(testdata[[#This Row],[close]]&lt;=testdata[[#This Row],[STpot]],testdata[[#This Row],[Upper]],testdata[[#This Row],[Lower]])</f>
        <v>256.94701006270338</v>
      </c>
      <c r="V300" s="2">
        <v>43171</v>
      </c>
      <c r="W300" s="8"/>
      <c r="X300" s="8">
        <v>256.94701006270299</v>
      </c>
      <c r="Y300" s="8">
        <v>256.94701006270299</v>
      </c>
      <c r="Z300" t="str">
        <f t="shared" si="4"/>
        <v/>
      </c>
    </row>
    <row r="301" spans="1:26" x14ac:dyDescent="0.25">
      <c r="A301" s="5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5">
        <f>MAX(testdata[[#This Row],[H-L]:[|L-pC|]])</f>
        <v>4.2199999999999704</v>
      </c>
      <c r="K301" s="12">
        <f>(K300*13+testdata[[#This Row],[TR]])/14</f>
        <v>3.9423540282108411</v>
      </c>
      <c r="L301" s="12">
        <f>(testdata[[#This Row],[high]]+testdata[[#This Row],[low]])/2</f>
        <v>267.96000000000004</v>
      </c>
      <c r="M301" s="15">
        <f>testdata[[#This Row],[MidPrice]]+Multiplier*testdata[[#This Row],[ATR]]</f>
        <v>279.78706208463257</v>
      </c>
      <c r="N301" s="15">
        <f>testdata[[#This Row],[MidPrice]]-Multiplier*testdata[[#This Row],[ATR]]</f>
        <v>256.13293791536751</v>
      </c>
      <c r="O301" s="15">
        <f>IF(OR(testdata[[#This Row],[UpperE]]&lt;O300,F300&gt;O300),testdata[[#This Row],[UpperE]],O300)</f>
        <v>270.76406238583547</v>
      </c>
      <c r="P301" s="15">
        <f>IF(OR(testdata[[#This Row],[LowerE]]&gt;P300,F300&lt;P300),testdata[[#This Row],[LowerE]],P300)</f>
        <v>256.94701006270338</v>
      </c>
      <c r="Q301" s="8">
        <f>IF(T300=O300,testdata[[#This Row],[Upper]],testdata[[#This Row],[Lower]])</f>
        <v>256.94701006270338</v>
      </c>
      <c r="R301" s="8" t="e">
        <f>IF(testdata[[#This Row],[SuperTrend]]=testdata[[#This Row],[Upper]],testdata[[#This Row],[Upper]],NA())</f>
        <v>#N/A</v>
      </c>
      <c r="S301" s="8">
        <f>IF(testdata[[#This Row],[SuperTrend]]=testdata[[#This Row],[Lower]],testdata[[#This Row],[Lower]],NA())</f>
        <v>256.94701006270338</v>
      </c>
      <c r="T301" s="8">
        <f>IF(testdata[[#This Row],[close]]&lt;=testdata[[#This Row],[STpot]],testdata[[#This Row],[Upper]],testdata[[#This Row],[Lower]])</f>
        <v>256.94701006270338</v>
      </c>
      <c r="V301" s="2">
        <v>43172</v>
      </c>
      <c r="W301" s="8"/>
      <c r="X301" s="8">
        <v>256.94701006270299</v>
      </c>
      <c r="Y301" s="8">
        <v>256.94701006270299</v>
      </c>
      <c r="Z301" t="str">
        <f t="shared" si="4"/>
        <v/>
      </c>
    </row>
    <row r="302" spans="1:26" x14ac:dyDescent="0.25">
      <c r="A302" s="5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5">
        <f>MAX(testdata[[#This Row],[H-L]:[|L-pC|]])</f>
        <v>3.2299999999999613</v>
      </c>
      <c r="K302" s="12">
        <f>(K301*13+testdata[[#This Row],[TR]])/14</f>
        <v>3.8914715976243497</v>
      </c>
      <c r="L302" s="12">
        <f>(testdata[[#This Row],[high]]+testdata[[#This Row],[low]])/2</f>
        <v>266.15499999999997</v>
      </c>
      <c r="M302" s="15">
        <f>testdata[[#This Row],[MidPrice]]+Multiplier*testdata[[#This Row],[ATR]]</f>
        <v>277.82941479287302</v>
      </c>
      <c r="N302" s="15">
        <f>testdata[[#This Row],[MidPrice]]-Multiplier*testdata[[#This Row],[ATR]]</f>
        <v>254.48058520712692</v>
      </c>
      <c r="O302" s="15">
        <f>IF(OR(testdata[[#This Row],[UpperE]]&lt;O301,F301&gt;O301),testdata[[#This Row],[UpperE]],O301)</f>
        <v>270.76406238583547</v>
      </c>
      <c r="P302" s="15">
        <f>IF(OR(testdata[[#This Row],[LowerE]]&gt;P301,F301&lt;P301),testdata[[#This Row],[LowerE]],P301)</f>
        <v>256.94701006270338</v>
      </c>
      <c r="Q302" s="8">
        <f>IF(T301=O301,testdata[[#This Row],[Upper]],testdata[[#This Row],[Lower]])</f>
        <v>256.94701006270338</v>
      </c>
      <c r="R302" s="8" t="e">
        <f>IF(testdata[[#This Row],[SuperTrend]]=testdata[[#This Row],[Upper]],testdata[[#This Row],[Upper]],NA())</f>
        <v>#N/A</v>
      </c>
      <c r="S302" s="8">
        <f>IF(testdata[[#This Row],[SuperTrend]]=testdata[[#This Row],[Lower]],testdata[[#This Row],[Lower]],NA())</f>
        <v>256.94701006270338</v>
      </c>
      <c r="T302" s="8">
        <f>IF(testdata[[#This Row],[close]]&lt;=testdata[[#This Row],[STpot]],testdata[[#This Row],[Upper]],testdata[[#This Row],[Lower]])</f>
        <v>256.94701006270338</v>
      </c>
      <c r="V302" s="2">
        <v>43173</v>
      </c>
      <c r="W302" s="8"/>
      <c r="X302" s="8">
        <v>256.94701006270299</v>
      </c>
      <c r="Y302" s="8">
        <v>256.94701006270299</v>
      </c>
      <c r="Z302" t="str">
        <f t="shared" si="4"/>
        <v/>
      </c>
    </row>
    <row r="303" spans="1:26" x14ac:dyDescent="0.25">
      <c r="A303" s="5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5">
        <f>MAX(testdata[[#This Row],[H-L]:[|L-pC|]])</f>
        <v>2.1000000000000227</v>
      </c>
      <c r="K303" s="12">
        <f>(K302*13+testdata[[#This Row],[TR]])/14</f>
        <v>3.7635093406511833</v>
      </c>
      <c r="L303" s="12">
        <f>(testdata[[#This Row],[high]]+testdata[[#This Row],[low]])/2</f>
        <v>265.36</v>
      </c>
      <c r="M303" s="15">
        <f>testdata[[#This Row],[MidPrice]]+Multiplier*testdata[[#This Row],[ATR]]</f>
        <v>276.65052802195356</v>
      </c>
      <c r="N303" s="15">
        <f>testdata[[#This Row],[MidPrice]]-Multiplier*testdata[[#This Row],[ATR]]</f>
        <v>254.06947197804647</v>
      </c>
      <c r="O303" s="15">
        <f>IF(OR(testdata[[#This Row],[UpperE]]&lt;O302,F302&gt;O302),testdata[[#This Row],[UpperE]],O302)</f>
        <v>270.76406238583547</v>
      </c>
      <c r="P303" s="15">
        <f>IF(OR(testdata[[#This Row],[LowerE]]&gt;P302,F302&lt;P302),testdata[[#This Row],[LowerE]],P302)</f>
        <v>256.94701006270338</v>
      </c>
      <c r="Q303" s="8">
        <f>IF(T302=O302,testdata[[#This Row],[Upper]],testdata[[#This Row],[Lower]])</f>
        <v>256.94701006270338</v>
      </c>
      <c r="R303" s="8" t="e">
        <f>IF(testdata[[#This Row],[SuperTrend]]=testdata[[#This Row],[Upper]],testdata[[#This Row],[Upper]],NA())</f>
        <v>#N/A</v>
      </c>
      <c r="S303" s="8">
        <f>IF(testdata[[#This Row],[SuperTrend]]=testdata[[#This Row],[Lower]],testdata[[#This Row],[Lower]],NA())</f>
        <v>256.94701006270338</v>
      </c>
      <c r="T303" s="8">
        <f>IF(testdata[[#This Row],[close]]&lt;=testdata[[#This Row],[STpot]],testdata[[#This Row],[Upper]],testdata[[#This Row],[Lower]])</f>
        <v>256.94701006270338</v>
      </c>
      <c r="V303" s="2">
        <v>43174</v>
      </c>
      <c r="W303" s="8"/>
      <c r="X303" s="8">
        <v>256.94701006270299</v>
      </c>
      <c r="Y303" s="8">
        <v>256.94701006270299</v>
      </c>
      <c r="Z303" t="str">
        <f t="shared" si="4"/>
        <v/>
      </c>
    </row>
    <row r="304" spans="1:26" x14ac:dyDescent="0.25">
      <c r="A304" s="5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5">
        <f>MAX(testdata[[#This Row],[H-L]:[|L-pC|]])</f>
        <v>1.4399999999999977</v>
      </c>
      <c r="K304" s="12">
        <f>(K303*13+testdata[[#This Row],[TR]])/14</f>
        <v>3.5975443877475271</v>
      </c>
      <c r="L304" s="12">
        <f>(testdata[[#This Row],[high]]+testdata[[#This Row],[low]])/2</f>
        <v>265.69499999999999</v>
      </c>
      <c r="M304" s="15">
        <f>testdata[[#This Row],[MidPrice]]+Multiplier*testdata[[#This Row],[ATR]]</f>
        <v>276.48763316324255</v>
      </c>
      <c r="N304" s="15">
        <f>testdata[[#This Row],[MidPrice]]-Multiplier*testdata[[#This Row],[ATR]]</f>
        <v>254.90236683675741</v>
      </c>
      <c r="O304" s="15">
        <f>IF(OR(testdata[[#This Row],[UpperE]]&lt;O303,F303&gt;O303),testdata[[#This Row],[UpperE]],O303)</f>
        <v>270.76406238583547</v>
      </c>
      <c r="P304" s="15">
        <f>IF(OR(testdata[[#This Row],[LowerE]]&gt;P303,F303&lt;P303),testdata[[#This Row],[LowerE]],P303)</f>
        <v>256.94701006270338</v>
      </c>
      <c r="Q304" s="8">
        <f>IF(T303=O303,testdata[[#This Row],[Upper]],testdata[[#This Row],[Lower]])</f>
        <v>256.94701006270338</v>
      </c>
      <c r="R304" s="8" t="e">
        <f>IF(testdata[[#This Row],[SuperTrend]]=testdata[[#This Row],[Upper]],testdata[[#This Row],[Upper]],NA())</f>
        <v>#N/A</v>
      </c>
      <c r="S304" s="8">
        <f>IF(testdata[[#This Row],[SuperTrend]]=testdata[[#This Row],[Lower]],testdata[[#This Row],[Lower]],NA())</f>
        <v>256.94701006270338</v>
      </c>
      <c r="T304" s="8">
        <f>IF(testdata[[#This Row],[close]]&lt;=testdata[[#This Row],[STpot]],testdata[[#This Row],[Upper]],testdata[[#This Row],[Lower]])</f>
        <v>256.94701006270338</v>
      </c>
      <c r="V304" s="2">
        <v>43175</v>
      </c>
      <c r="W304" s="8"/>
      <c r="X304" s="8">
        <v>256.94701006270299</v>
      </c>
      <c r="Y304" s="8">
        <v>256.94701006270299</v>
      </c>
      <c r="Z304" t="str">
        <f t="shared" si="4"/>
        <v/>
      </c>
    </row>
    <row r="305" spans="1:26" x14ac:dyDescent="0.25">
      <c r="A305" s="5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5">
        <f>MAX(testdata[[#This Row],[H-L]:[|L-pC|]])</f>
        <v>5.589999999999975</v>
      </c>
      <c r="K305" s="12">
        <f>(K304*13+testdata[[#This Row],[TR]])/14</f>
        <v>3.7398626457655588</v>
      </c>
      <c r="L305" s="12">
        <f>(testdata[[#This Row],[high]]+testdata[[#This Row],[low]])/2</f>
        <v>262.54499999999996</v>
      </c>
      <c r="M305" s="15">
        <f>testdata[[#This Row],[MidPrice]]+Multiplier*testdata[[#This Row],[ATR]]</f>
        <v>273.76458793729665</v>
      </c>
      <c r="N305" s="15">
        <f>testdata[[#This Row],[MidPrice]]-Multiplier*testdata[[#This Row],[ATR]]</f>
        <v>251.32541206270329</v>
      </c>
      <c r="O305" s="15">
        <f>IF(OR(testdata[[#This Row],[UpperE]]&lt;O304,F304&gt;O304),testdata[[#This Row],[UpperE]],O304)</f>
        <v>270.76406238583547</v>
      </c>
      <c r="P305" s="15">
        <f>IF(OR(testdata[[#This Row],[LowerE]]&gt;P304,F304&lt;P304),testdata[[#This Row],[LowerE]],P304)</f>
        <v>256.94701006270338</v>
      </c>
      <c r="Q305" s="8">
        <f>IF(T304=O304,testdata[[#This Row],[Upper]],testdata[[#This Row],[Lower]])</f>
        <v>256.94701006270338</v>
      </c>
      <c r="R305" s="8" t="e">
        <f>IF(testdata[[#This Row],[SuperTrend]]=testdata[[#This Row],[Upper]],testdata[[#This Row],[Upper]],NA())</f>
        <v>#N/A</v>
      </c>
      <c r="S305" s="8">
        <f>IF(testdata[[#This Row],[SuperTrend]]=testdata[[#This Row],[Lower]],testdata[[#This Row],[Lower]],NA())</f>
        <v>256.94701006270338</v>
      </c>
      <c r="T305" s="8">
        <f>IF(testdata[[#This Row],[close]]&lt;=testdata[[#This Row],[STpot]],testdata[[#This Row],[Upper]],testdata[[#This Row],[Lower]])</f>
        <v>256.94701006270338</v>
      </c>
      <c r="V305" s="2">
        <v>43178</v>
      </c>
      <c r="W305" s="8"/>
      <c r="X305" s="8">
        <v>256.94701006270299</v>
      </c>
      <c r="Y305" s="8">
        <v>256.94701006270299</v>
      </c>
      <c r="Z305" t="str">
        <f t="shared" si="4"/>
        <v/>
      </c>
    </row>
    <row r="306" spans="1:26" x14ac:dyDescent="0.25">
      <c r="A306" s="5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5">
        <f>MAX(testdata[[#This Row],[H-L]:[|L-pC|]])</f>
        <v>1.4399999999999977</v>
      </c>
      <c r="K306" s="12">
        <f>(K305*13+testdata[[#This Row],[TR]])/14</f>
        <v>3.5755867424965899</v>
      </c>
      <c r="L306" s="12">
        <f>(testdata[[#This Row],[high]]+testdata[[#This Row],[low]])/2</f>
        <v>261.98</v>
      </c>
      <c r="M306" s="15">
        <f>testdata[[#This Row],[MidPrice]]+Multiplier*testdata[[#This Row],[ATR]]</f>
        <v>272.70676022748978</v>
      </c>
      <c r="N306" s="15">
        <f>testdata[[#This Row],[MidPrice]]-Multiplier*testdata[[#This Row],[ATR]]</f>
        <v>251.25323977251026</v>
      </c>
      <c r="O306" s="15">
        <f>IF(OR(testdata[[#This Row],[UpperE]]&lt;O305,F305&gt;O305),testdata[[#This Row],[UpperE]],O305)</f>
        <v>270.76406238583547</v>
      </c>
      <c r="P306" s="15">
        <f>IF(OR(testdata[[#This Row],[LowerE]]&gt;P305,F305&lt;P305),testdata[[#This Row],[LowerE]],P305)</f>
        <v>256.94701006270338</v>
      </c>
      <c r="Q306" s="8">
        <f>IF(T305=O305,testdata[[#This Row],[Upper]],testdata[[#This Row],[Lower]])</f>
        <v>256.94701006270338</v>
      </c>
      <c r="R306" s="8" t="e">
        <f>IF(testdata[[#This Row],[SuperTrend]]=testdata[[#This Row],[Upper]],testdata[[#This Row],[Upper]],NA())</f>
        <v>#N/A</v>
      </c>
      <c r="S306" s="8">
        <f>IF(testdata[[#This Row],[SuperTrend]]=testdata[[#This Row],[Lower]],testdata[[#This Row],[Lower]],NA())</f>
        <v>256.94701006270338</v>
      </c>
      <c r="T306" s="8">
        <f>IF(testdata[[#This Row],[close]]&lt;=testdata[[#This Row],[STpot]],testdata[[#This Row],[Upper]],testdata[[#This Row],[Lower]])</f>
        <v>256.94701006270338</v>
      </c>
      <c r="V306" s="2">
        <v>43179</v>
      </c>
      <c r="W306" s="8"/>
      <c r="X306" s="8">
        <v>256.94701006270299</v>
      </c>
      <c r="Y306" s="8">
        <v>256.94701006270299</v>
      </c>
      <c r="Z306" t="str">
        <f t="shared" si="4"/>
        <v/>
      </c>
    </row>
    <row r="307" spans="1:26" x14ac:dyDescent="0.25">
      <c r="A307" s="5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5">
        <f>MAX(testdata[[#This Row],[H-L]:[|L-pC|]])</f>
        <v>2.9800000000000182</v>
      </c>
      <c r="K307" s="12">
        <f>(K306*13+testdata[[#This Row],[TR]])/14</f>
        <v>3.5330448323182635</v>
      </c>
      <c r="L307" s="12">
        <f>(testdata[[#This Row],[high]]+testdata[[#This Row],[low]])/2</f>
        <v>262.76</v>
      </c>
      <c r="M307" s="15">
        <f>testdata[[#This Row],[MidPrice]]+Multiplier*testdata[[#This Row],[ATR]]</f>
        <v>273.35913449695477</v>
      </c>
      <c r="N307" s="15">
        <f>testdata[[#This Row],[MidPrice]]-Multiplier*testdata[[#This Row],[ATR]]</f>
        <v>252.16086550304522</v>
      </c>
      <c r="O307" s="15">
        <f>IF(OR(testdata[[#This Row],[UpperE]]&lt;O306,F306&gt;O306),testdata[[#This Row],[UpperE]],O306)</f>
        <v>270.76406238583547</v>
      </c>
      <c r="P307" s="15">
        <f>IF(OR(testdata[[#This Row],[LowerE]]&gt;P306,F306&lt;P306),testdata[[#This Row],[LowerE]],P306)</f>
        <v>256.94701006270338</v>
      </c>
      <c r="Q307" s="8">
        <f>IF(T306=O306,testdata[[#This Row],[Upper]],testdata[[#This Row],[Lower]])</f>
        <v>256.94701006270338</v>
      </c>
      <c r="R307" s="8" t="e">
        <f>IF(testdata[[#This Row],[SuperTrend]]=testdata[[#This Row],[Upper]],testdata[[#This Row],[Upper]],NA())</f>
        <v>#N/A</v>
      </c>
      <c r="S307" s="8">
        <f>IF(testdata[[#This Row],[SuperTrend]]=testdata[[#This Row],[Lower]],testdata[[#This Row],[Lower]],NA())</f>
        <v>256.94701006270338</v>
      </c>
      <c r="T307" s="8">
        <f>IF(testdata[[#This Row],[close]]&lt;=testdata[[#This Row],[STpot]],testdata[[#This Row],[Upper]],testdata[[#This Row],[Lower]])</f>
        <v>256.94701006270338</v>
      </c>
      <c r="V307" s="2">
        <v>43180</v>
      </c>
      <c r="W307" s="8"/>
      <c r="X307" s="8">
        <v>256.94701006270299</v>
      </c>
      <c r="Y307" s="8">
        <v>256.94701006270299</v>
      </c>
      <c r="Z307" t="str">
        <f t="shared" si="4"/>
        <v/>
      </c>
    </row>
    <row r="308" spans="1:26" x14ac:dyDescent="0.25">
      <c r="A308" s="5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5">
        <f>MAX(testdata[[#This Row],[H-L]:[|L-pC|]])</f>
        <v>6.8400000000000034</v>
      </c>
      <c r="K308" s="12">
        <f>(K307*13+testdata[[#This Row],[TR]])/14</f>
        <v>3.7692559157241021</v>
      </c>
      <c r="L308" s="12">
        <f>(testdata[[#This Row],[high]]+testdata[[#This Row],[low]])/2</f>
        <v>257.32499999999999</v>
      </c>
      <c r="M308" s="15">
        <f>testdata[[#This Row],[MidPrice]]+Multiplier*testdata[[#This Row],[ATR]]</f>
        <v>268.6327677471723</v>
      </c>
      <c r="N308" s="15">
        <f>testdata[[#This Row],[MidPrice]]-Multiplier*testdata[[#This Row],[ATR]]</f>
        <v>246.01723225282768</v>
      </c>
      <c r="O308" s="15">
        <f>IF(OR(testdata[[#This Row],[UpperE]]&lt;O307,F307&gt;O307),testdata[[#This Row],[UpperE]],O307)</f>
        <v>268.6327677471723</v>
      </c>
      <c r="P308" s="15">
        <f>IF(OR(testdata[[#This Row],[LowerE]]&gt;P307,F307&lt;P307),testdata[[#This Row],[LowerE]],P307)</f>
        <v>256.94701006270338</v>
      </c>
      <c r="Q308" s="8">
        <f>IF(T307=O307,testdata[[#This Row],[Upper]],testdata[[#This Row],[Lower]])</f>
        <v>256.94701006270338</v>
      </c>
      <c r="R308" s="8">
        <f>IF(testdata[[#This Row],[SuperTrend]]=testdata[[#This Row],[Upper]],testdata[[#This Row],[Upper]],NA())</f>
        <v>268.6327677471723</v>
      </c>
      <c r="S308" s="8" t="e">
        <f>IF(testdata[[#This Row],[SuperTrend]]=testdata[[#This Row],[Lower]],testdata[[#This Row],[Lower]],NA())</f>
        <v>#N/A</v>
      </c>
      <c r="T308" s="8">
        <f>IF(testdata[[#This Row],[close]]&lt;=testdata[[#This Row],[STpot]],testdata[[#This Row],[Upper]],testdata[[#This Row],[Lower]])</f>
        <v>268.6327677471723</v>
      </c>
      <c r="V308" s="2">
        <v>43181</v>
      </c>
      <c r="W308" s="8">
        <v>268.63276774717201</v>
      </c>
      <c r="X308" s="8"/>
      <c r="Y308" s="8">
        <v>268.63276774717201</v>
      </c>
      <c r="Z308" t="str">
        <f t="shared" si="4"/>
        <v/>
      </c>
    </row>
    <row r="309" spans="1:26" x14ac:dyDescent="0.25">
      <c r="A309" s="5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5">
        <f>MAX(testdata[[#This Row],[H-L]:[|L-pC|]])</f>
        <v>6.9499999999999886</v>
      </c>
      <c r="K309" s="12">
        <f>(K308*13+testdata[[#This Row],[TR]])/14</f>
        <v>3.9964519217438084</v>
      </c>
      <c r="L309" s="12">
        <f>(testdata[[#This Row],[high]]+testdata[[#This Row],[low]])/2</f>
        <v>252.79499999999999</v>
      </c>
      <c r="M309" s="15">
        <f>testdata[[#This Row],[MidPrice]]+Multiplier*testdata[[#This Row],[ATR]]</f>
        <v>264.7843557652314</v>
      </c>
      <c r="N309" s="15">
        <f>testdata[[#This Row],[MidPrice]]-Multiplier*testdata[[#This Row],[ATR]]</f>
        <v>240.80564423476855</v>
      </c>
      <c r="O309" s="15">
        <f>IF(OR(testdata[[#This Row],[UpperE]]&lt;O308,F308&gt;O308),testdata[[#This Row],[UpperE]],O308)</f>
        <v>264.7843557652314</v>
      </c>
      <c r="P309" s="15">
        <f>IF(OR(testdata[[#This Row],[LowerE]]&gt;P308,F308&lt;P308),testdata[[#This Row],[LowerE]],P308)</f>
        <v>240.80564423476855</v>
      </c>
      <c r="Q309" s="8">
        <f>IF(T308=O308,testdata[[#This Row],[Upper]],testdata[[#This Row],[Lower]])</f>
        <v>264.7843557652314</v>
      </c>
      <c r="R309" s="8">
        <f>IF(testdata[[#This Row],[SuperTrend]]=testdata[[#This Row],[Upper]],testdata[[#This Row],[Upper]],NA())</f>
        <v>264.7843557652314</v>
      </c>
      <c r="S309" s="8" t="e">
        <f>IF(testdata[[#This Row],[SuperTrend]]=testdata[[#This Row],[Lower]],testdata[[#This Row],[Lower]],NA())</f>
        <v>#N/A</v>
      </c>
      <c r="T309" s="8">
        <f>IF(testdata[[#This Row],[close]]&lt;=testdata[[#This Row],[STpot]],testdata[[#This Row],[Upper]],testdata[[#This Row],[Lower]])</f>
        <v>264.7843557652314</v>
      </c>
      <c r="V309" s="2">
        <v>43182</v>
      </c>
      <c r="W309" s="8">
        <v>264.784355765231</v>
      </c>
      <c r="X309" s="8"/>
      <c r="Y309" s="8">
        <v>264.784355765231</v>
      </c>
      <c r="Z309" t="str">
        <f t="shared" si="4"/>
        <v/>
      </c>
    </row>
    <row r="310" spans="1:26" x14ac:dyDescent="0.25">
      <c r="A310" s="5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5">
        <f>MAX(testdata[[#This Row],[H-L]:[|L-pC|]])</f>
        <v>7.1400000000000148</v>
      </c>
      <c r="K310" s="12">
        <f>(K309*13+testdata[[#This Row],[TR]])/14</f>
        <v>4.2209910701906805</v>
      </c>
      <c r="L310" s="12">
        <f>(testdata[[#This Row],[high]]+testdata[[#This Row],[low]])/2</f>
        <v>253.755</v>
      </c>
      <c r="M310" s="15">
        <f>testdata[[#This Row],[MidPrice]]+Multiplier*testdata[[#This Row],[ATR]]</f>
        <v>266.41797321057203</v>
      </c>
      <c r="N310" s="15">
        <f>testdata[[#This Row],[MidPrice]]-Multiplier*testdata[[#This Row],[ATR]]</f>
        <v>241.09202678942796</v>
      </c>
      <c r="O310" s="15">
        <f>IF(OR(testdata[[#This Row],[UpperE]]&lt;O309,F309&gt;O309),testdata[[#This Row],[UpperE]],O309)</f>
        <v>264.7843557652314</v>
      </c>
      <c r="P310" s="15">
        <f>IF(OR(testdata[[#This Row],[LowerE]]&gt;P309,F309&lt;P309),testdata[[#This Row],[LowerE]],P309)</f>
        <v>241.09202678942796</v>
      </c>
      <c r="Q310" s="8">
        <f>IF(T309=O309,testdata[[#This Row],[Upper]],testdata[[#This Row],[Lower]])</f>
        <v>264.7843557652314</v>
      </c>
      <c r="R310" s="8">
        <f>IF(testdata[[#This Row],[SuperTrend]]=testdata[[#This Row],[Upper]],testdata[[#This Row],[Upper]],NA())</f>
        <v>264.7843557652314</v>
      </c>
      <c r="S310" s="8" t="e">
        <f>IF(testdata[[#This Row],[SuperTrend]]=testdata[[#This Row],[Lower]],testdata[[#This Row],[Lower]],NA())</f>
        <v>#N/A</v>
      </c>
      <c r="T310" s="8">
        <f>IF(testdata[[#This Row],[close]]&lt;=testdata[[#This Row],[STpot]],testdata[[#This Row],[Upper]],testdata[[#This Row],[Lower]])</f>
        <v>264.7843557652314</v>
      </c>
      <c r="V310" s="2">
        <v>43185</v>
      </c>
      <c r="W310" s="8">
        <v>264.784355765231</v>
      </c>
      <c r="X310" s="8"/>
      <c r="Y310" s="8">
        <v>264.784355765231</v>
      </c>
      <c r="Z310" t="str">
        <f t="shared" si="4"/>
        <v/>
      </c>
    </row>
    <row r="311" spans="1:26" x14ac:dyDescent="0.25">
      <c r="A311" s="5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5">
        <f>MAX(testdata[[#This Row],[H-L]:[|L-pC|]])</f>
        <v>7.6699999999999875</v>
      </c>
      <c r="K311" s="12">
        <f>(K310*13+testdata[[#This Row],[TR]])/14</f>
        <v>4.4673488508913453</v>
      </c>
      <c r="L311" s="12">
        <f>(testdata[[#This Row],[high]]+testdata[[#This Row],[low]])/2</f>
        <v>254.125</v>
      </c>
      <c r="M311" s="15">
        <f>testdata[[#This Row],[MidPrice]]+Multiplier*testdata[[#This Row],[ATR]]</f>
        <v>267.52704655267405</v>
      </c>
      <c r="N311" s="15">
        <f>testdata[[#This Row],[MidPrice]]-Multiplier*testdata[[#This Row],[ATR]]</f>
        <v>240.72295344732595</v>
      </c>
      <c r="O311" s="15">
        <f>IF(OR(testdata[[#This Row],[UpperE]]&lt;O310,F310&gt;O310),testdata[[#This Row],[UpperE]],O310)</f>
        <v>264.7843557652314</v>
      </c>
      <c r="P311" s="15">
        <f>IF(OR(testdata[[#This Row],[LowerE]]&gt;P310,F310&lt;P310),testdata[[#This Row],[LowerE]],P310)</f>
        <v>241.09202678942796</v>
      </c>
      <c r="Q311" s="8">
        <f>IF(T310=O310,testdata[[#This Row],[Upper]],testdata[[#This Row],[Lower]])</f>
        <v>264.7843557652314</v>
      </c>
      <c r="R311" s="8">
        <f>IF(testdata[[#This Row],[SuperTrend]]=testdata[[#This Row],[Upper]],testdata[[#This Row],[Upper]],NA())</f>
        <v>264.7843557652314</v>
      </c>
      <c r="S311" s="8" t="e">
        <f>IF(testdata[[#This Row],[SuperTrend]]=testdata[[#This Row],[Lower]],testdata[[#This Row],[Lower]],NA())</f>
        <v>#N/A</v>
      </c>
      <c r="T311" s="8">
        <f>IF(testdata[[#This Row],[close]]&lt;=testdata[[#This Row],[STpot]],testdata[[#This Row],[Upper]],testdata[[#This Row],[Lower]])</f>
        <v>264.7843557652314</v>
      </c>
      <c r="V311" s="2">
        <v>43186</v>
      </c>
      <c r="W311" s="8">
        <v>264.784355765231</v>
      </c>
      <c r="X311" s="8"/>
      <c r="Y311" s="8">
        <v>264.784355765231</v>
      </c>
      <c r="Z311" t="str">
        <f t="shared" si="4"/>
        <v/>
      </c>
    </row>
    <row r="312" spans="1:26" x14ac:dyDescent="0.25">
      <c r="A312" s="5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5">
        <f>MAX(testdata[[#This Row],[H-L]:[|L-pC|]])</f>
        <v>3.9300000000000068</v>
      </c>
      <c r="K312" s="12">
        <f>(K311*13+testdata[[#This Row],[TR]])/14</f>
        <v>4.4289667901133924</v>
      </c>
      <c r="L312" s="12">
        <f>(testdata[[#This Row],[high]]+testdata[[#This Row],[low]])/2</f>
        <v>252.005</v>
      </c>
      <c r="M312" s="15">
        <f>testdata[[#This Row],[MidPrice]]+Multiplier*testdata[[#This Row],[ATR]]</f>
        <v>265.29190037034016</v>
      </c>
      <c r="N312" s="15">
        <f>testdata[[#This Row],[MidPrice]]-Multiplier*testdata[[#This Row],[ATR]]</f>
        <v>238.71809962965983</v>
      </c>
      <c r="O312" s="15">
        <f>IF(OR(testdata[[#This Row],[UpperE]]&lt;O311,F311&gt;O311),testdata[[#This Row],[UpperE]],O311)</f>
        <v>264.7843557652314</v>
      </c>
      <c r="P312" s="15">
        <f>IF(OR(testdata[[#This Row],[LowerE]]&gt;P311,F311&lt;P311),testdata[[#This Row],[LowerE]],P311)</f>
        <v>241.09202678942796</v>
      </c>
      <c r="Q312" s="8">
        <f>IF(T311=O311,testdata[[#This Row],[Upper]],testdata[[#This Row],[Lower]])</f>
        <v>264.7843557652314</v>
      </c>
      <c r="R312" s="8">
        <f>IF(testdata[[#This Row],[SuperTrend]]=testdata[[#This Row],[Upper]],testdata[[#This Row],[Upper]],NA())</f>
        <v>264.7843557652314</v>
      </c>
      <c r="S312" s="8" t="e">
        <f>IF(testdata[[#This Row],[SuperTrend]]=testdata[[#This Row],[Lower]],testdata[[#This Row],[Lower]],NA())</f>
        <v>#N/A</v>
      </c>
      <c r="T312" s="8">
        <f>IF(testdata[[#This Row],[close]]&lt;=testdata[[#This Row],[STpot]],testdata[[#This Row],[Upper]],testdata[[#This Row],[Lower]])</f>
        <v>264.7843557652314</v>
      </c>
      <c r="V312" s="2">
        <v>43187</v>
      </c>
      <c r="W312" s="8">
        <v>264.784355765231</v>
      </c>
      <c r="X312" s="8"/>
      <c r="Y312" s="8">
        <v>264.784355765231</v>
      </c>
      <c r="Z312" t="str">
        <f t="shared" si="4"/>
        <v/>
      </c>
    </row>
    <row r="313" spans="1:26" x14ac:dyDescent="0.25">
      <c r="A313" s="5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5">
        <f>MAX(testdata[[#This Row],[H-L]:[|L-pC|]])</f>
        <v>5.25</v>
      </c>
      <c r="K313" s="12">
        <f>(K312*13+testdata[[#This Row],[TR]])/14</f>
        <v>4.4876120193910074</v>
      </c>
      <c r="L313" s="12">
        <f>(testdata[[#This Row],[high]]+testdata[[#This Row],[low]])/2</f>
        <v>253.88</v>
      </c>
      <c r="M313" s="15">
        <f>testdata[[#This Row],[MidPrice]]+Multiplier*testdata[[#This Row],[ATR]]</f>
        <v>267.34283605817302</v>
      </c>
      <c r="N313" s="15">
        <f>testdata[[#This Row],[MidPrice]]-Multiplier*testdata[[#This Row],[ATR]]</f>
        <v>240.41716394182697</v>
      </c>
      <c r="O313" s="15">
        <f>IF(OR(testdata[[#This Row],[UpperE]]&lt;O312,F312&gt;O312),testdata[[#This Row],[UpperE]],O312)</f>
        <v>264.7843557652314</v>
      </c>
      <c r="P313" s="15">
        <f>IF(OR(testdata[[#This Row],[LowerE]]&gt;P312,F312&lt;P312),testdata[[#This Row],[LowerE]],P312)</f>
        <v>241.09202678942796</v>
      </c>
      <c r="Q313" s="8">
        <f>IF(T312=O312,testdata[[#This Row],[Upper]],testdata[[#This Row],[Lower]])</f>
        <v>264.7843557652314</v>
      </c>
      <c r="R313" s="8">
        <f>IF(testdata[[#This Row],[SuperTrend]]=testdata[[#This Row],[Upper]],testdata[[#This Row],[Upper]],NA())</f>
        <v>264.7843557652314</v>
      </c>
      <c r="S313" s="8" t="e">
        <f>IF(testdata[[#This Row],[SuperTrend]]=testdata[[#This Row],[Lower]],testdata[[#This Row],[Lower]],NA())</f>
        <v>#N/A</v>
      </c>
      <c r="T313" s="8">
        <f>IF(testdata[[#This Row],[close]]&lt;=testdata[[#This Row],[STpot]],testdata[[#This Row],[Upper]],testdata[[#This Row],[Lower]])</f>
        <v>264.7843557652314</v>
      </c>
      <c r="V313" s="2">
        <v>43188</v>
      </c>
      <c r="W313" s="8">
        <v>264.784355765231</v>
      </c>
      <c r="X313" s="8"/>
      <c r="Y313" s="8">
        <v>264.784355765231</v>
      </c>
      <c r="Z313" t="str">
        <f t="shared" si="4"/>
        <v/>
      </c>
    </row>
    <row r="314" spans="1:26" x14ac:dyDescent="0.25">
      <c r="A314" s="5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5">
        <f>MAX(testdata[[#This Row],[H-L]:[|L-pC|]])</f>
        <v>8.2000000000000171</v>
      </c>
      <c r="K314" s="12">
        <f>(K313*13+testdata[[#This Row],[TR]])/14</f>
        <v>4.7527825894345082</v>
      </c>
      <c r="L314" s="12">
        <f>(testdata[[#This Row],[high]]+testdata[[#This Row],[low]])/2</f>
        <v>250.35</v>
      </c>
      <c r="M314" s="15">
        <f>testdata[[#This Row],[MidPrice]]+Multiplier*testdata[[#This Row],[ATR]]</f>
        <v>264.60834776830353</v>
      </c>
      <c r="N314" s="15">
        <f>testdata[[#This Row],[MidPrice]]-Multiplier*testdata[[#This Row],[ATR]]</f>
        <v>236.09165223169646</v>
      </c>
      <c r="O314" s="15">
        <f>IF(OR(testdata[[#This Row],[UpperE]]&lt;O313,F313&gt;O313),testdata[[#This Row],[UpperE]],O313)</f>
        <v>264.60834776830353</v>
      </c>
      <c r="P314" s="15">
        <f>IF(OR(testdata[[#This Row],[LowerE]]&gt;P313,F313&lt;P313),testdata[[#This Row],[LowerE]],P313)</f>
        <v>241.09202678942796</v>
      </c>
      <c r="Q314" s="8">
        <f>IF(T313=O313,testdata[[#This Row],[Upper]],testdata[[#This Row],[Lower]])</f>
        <v>264.60834776830353</v>
      </c>
      <c r="R314" s="8">
        <f>IF(testdata[[#This Row],[SuperTrend]]=testdata[[#This Row],[Upper]],testdata[[#This Row],[Upper]],NA())</f>
        <v>264.60834776830353</v>
      </c>
      <c r="S314" s="8" t="e">
        <f>IF(testdata[[#This Row],[SuperTrend]]=testdata[[#This Row],[Lower]],testdata[[#This Row],[Lower]],NA())</f>
        <v>#N/A</v>
      </c>
      <c r="T314" s="8">
        <f>IF(testdata[[#This Row],[close]]&lt;=testdata[[#This Row],[STpot]],testdata[[#This Row],[Upper]],testdata[[#This Row],[Lower]])</f>
        <v>264.60834776830353</v>
      </c>
      <c r="V314" s="2">
        <v>43192</v>
      </c>
      <c r="W314" s="8">
        <v>264.60834776830302</v>
      </c>
      <c r="X314" s="8"/>
      <c r="Y314" s="8">
        <v>264.60834776830302</v>
      </c>
      <c r="Z314" t="str">
        <f t="shared" si="4"/>
        <v/>
      </c>
    </row>
    <row r="315" spans="1:26" x14ac:dyDescent="0.25">
      <c r="A315" s="5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5">
        <f>MAX(testdata[[#This Row],[H-L]:[|L-pC|]])</f>
        <v>4.3199999999999932</v>
      </c>
      <c r="K315" s="12">
        <f>(K314*13+testdata[[#This Row],[TR]])/14</f>
        <v>4.7218695473320427</v>
      </c>
      <c r="L315" s="12">
        <f>(testdata[[#This Row],[high]]+testdata[[#This Row],[low]])/2</f>
        <v>250.52</v>
      </c>
      <c r="M315" s="15">
        <f>testdata[[#This Row],[MidPrice]]+Multiplier*testdata[[#This Row],[ATR]]</f>
        <v>264.68560864199611</v>
      </c>
      <c r="N315" s="15">
        <f>testdata[[#This Row],[MidPrice]]-Multiplier*testdata[[#This Row],[ATR]]</f>
        <v>236.35439135800388</v>
      </c>
      <c r="O315" s="15">
        <f>IF(OR(testdata[[#This Row],[UpperE]]&lt;O314,F314&gt;O314),testdata[[#This Row],[UpperE]],O314)</f>
        <v>264.60834776830353</v>
      </c>
      <c r="P315" s="15">
        <f>IF(OR(testdata[[#This Row],[LowerE]]&gt;P314,F314&lt;P314),testdata[[#This Row],[LowerE]],P314)</f>
        <v>241.09202678942796</v>
      </c>
      <c r="Q315" s="8">
        <f>IF(T314=O314,testdata[[#This Row],[Upper]],testdata[[#This Row],[Lower]])</f>
        <v>264.60834776830353</v>
      </c>
      <c r="R315" s="8">
        <f>IF(testdata[[#This Row],[SuperTrend]]=testdata[[#This Row],[Upper]],testdata[[#This Row],[Upper]],NA())</f>
        <v>264.60834776830353</v>
      </c>
      <c r="S315" s="8" t="e">
        <f>IF(testdata[[#This Row],[SuperTrend]]=testdata[[#This Row],[Lower]],testdata[[#This Row],[Lower]],NA())</f>
        <v>#N/A</v>
      </c>
      <c r="T315" s="8">
        <f>IF(testdata[[#This Row],[close]]&lt;=testdata[[#This Row],[STpot]],testdata[[#This Row],[Upper]],testdata[[#This Row],[Lower]])</f>
        <v>264.60834776830353</v>
      </c>
      <c r="V315" s="2">
        <v>43193</v>
      </c>
      <c r="W315" s="8">
        <v>264.60834776830302</v>
      </c>
      <c r="X315" s="8"/>
      <c r="Y315" s="8">
        <v>264.60834776830302</v>
      </c>
      <c r="Z315" t="str">
        <f t="shared" si="4"/>
        <v/>
      </c>
    </row>
    <row r="316" spans="1:26" x14ac:dyDescent="0.25">
      <c r="A316" s="5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5">
        <f>MAX(testdata[[#This Row],[H-L]:[|L-pC|]])</f>
        <v>7.5</v>
      </c>
      <c r="K316" s="12">
        <f>(K315*13+testdata[[#This Row],[TR]])/14</f>
        <v>4.9203074368083248</v>
      </c>
      <c r="L316" s="12">
        <f>(testdata[[#This Row],[high]]+testdata[[#This Row],[low]])/2</f>
        <v>251.88</v>
      </c>
      <c r="M316" s="15">
        <f>testdata[[#This Row],[MidPrice]]+Multiplier*testdata[[#This Row],[ATR]]</f>
        <v>266.64092231042497</v>
      </c>
      <c r="N316" s="15">
        <f>testdata[[#This Row],[MidPrice]]-Multiplier*testdata[[#This Row],[ATR]]</f>
        <v>237.11907768957502</v>
      </c>
      <c r="O316" s="15">
        <f>IF(OR(testdata[[#This Row],[UpperE]]&lt;O315,F315&gt;O315),testdata[[#This Row],[UpperE]],O315)</f>
        <v>264.60834776830353</v>
      </c>
      <c r="P316" s="15">
        <f>IF(OR(testdata[[#This Row],[LowerE]]&gt;P315,F315&lt;P315),testdata[[#This Row],[LowerE]],P315)</f>
        <v>241.09202678942796</v>
      </c>
      <c r="Q316" s="8">
        <f>IF(T315=O315,testdata[[#This Row],[Upper]],testdata[[#This Row],[Lower]])</f>
        <v>264.60834776830353</v>
      </c>
      <c r="R316" s="8">
        <f>IF(testdata[[#This Row],[SuperTrend]]=testdata[[#This Row],[Upper]],testdata[[#This Row],[Upper]],NA())</f>
        <v>264.60834776830353</v>
      </c>
      <c r="S316" s="8" t="e">
        <f>IF(testdata[[#This Row],[SuperTrend]]=testdata[[#This Row],[Lower]],testdata[[#This Row],[Lower]],NA())</f>
        <v>#N/A</v>
      </c>
      <c r="T316" s="8">
        <f>IF(testdata[[#This Row],[close]]&lt;=testdata[[#This Row],[STpot]],testdata[[#This Row],[Upper]],testdata[[#This Row],[Lower]])</f>
        <v>264.60834776830353</v>
      </c>
      <c r="V316" s="2">
        <v>43194</v>
      </c>
      <c r="W316" s="8">
        <v>264.60834776830302</v>
      </c>
      <c r="X316" s="8"/>
      <c r="Y316" s="8">
        <v>264.60834776830302</v>
      </c>
      <c r="Z316" t="str">
        <f t="shared" si="4"/>
        <v/>
      </c>
    </row>
    <row r="317" spans="1:26" x14ac:dyDescent="0.25">
      <c r="A317" s="5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5">
        <f>MAX(testdata[[#This Row],[H-L]:[|L-pC|]])</f>
        <v>2.9799999999999613</v>
      </c>
      <c r="K317" s="12">
        <f>(K316*13+testdata[[#This Row],[TR]])/14</f>
        <v>4.7817140484648704</v>
      </c>
      <c r="L317" s="12">
        <f>(testdata[[#This Row],[high]]+testdata[[#This Row],[low]])/2</f>
        <v>256.71499999999997</v>
      </c>
      <c r="M317" s="15">
        <f>testdata[[#This Row],[MidPrice]]+Multiplier*testdata[[#This Row],[ATR]]</f>
        <v>271.06014214539459</v>
      </c>
      <c r="N317" s="15">
        <f>testdata[[#This Row],[MidPrice]]-Multiplier*testdata[[#This Row],[ATR]]</f>
        <v>242.36985785460536</v>
      </c>
      <c r="O317" s="15">
        <f>IF(OR(testdata[[#This Row],[UpperE]]&lt;O316,F316&gt;O316),testdata[[#This Row],[UpperE]],O316)</f>
        <v>264.60834776830353</v>
      </c>
      <c r="P317" s="15">
        <f>IF(OR(testdata[[#This Row],[LowerE]]&gt;P316,F316&lt;P316),testdata[[#This Row],[LowerE]],P316)</f>
        <v>242.36985785460536</v>
      </c>
      <c r="Q317" s="8">
        <f>IF(T316=O316,testdata[[#This Row],[Upper]],testdata[[#This Row],[Lower]])</f>
        <v>264.60834776830353</v>
      </c>
      <c r="R317" s="8">
        <f>IF(testdata[[#This Row],[SuperTrend]]=testdata[[#This Row],[Upper]],testdata[[#This Row],[Upper]],NA())</f>
        <v>264.60834776830353</v>
      </c>
      <c r="S317" s="8" t="e">
        <f>IF(testdata[[#This Row],[SuperTrend]]=testdata[[#This Row],[Lower]],testdata[[#This Row],[Lower]],NA())</f>
        <v>#N/A</v>
      </c>
      <c r="T317" s="8">
        <f>IF(testdata[[#This Row],[close]]&lt;=testdata[[#This Row],[STpot]],testdata[[#This Row],[Upper]],testdata[[#This Row],[Lower]])</f>
        <v>264.60834776830353</v>
      </c>
      <c r="V317" s="2">
        <v>43195</v>
      </c>
      <c r="W317" s="8">
        <v>264.60834776830302</v>
      </c>
      <c r="X317" s="8"/>
      <c r="Y317" s="8">
        <v>264.60834776830302</v>
      </c>
      <c r="Z317" t="str">
        <f t="shared" si="4"/>
        <v/>
      </c>
    </row>
    <row r="318" spans="1:26" x14ac:dyDescent="0.25">
      <c r="A318" s="5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5">
        <f>MAX(testdata[[#This Row],[H-L]:[|L-pC|]])</f>
        <v>7.3900000000000148</v>
      </c>
      <c r="K318" s="12">
        <f>(K317*13+testdata[[#This Row],[TR]])/14</f>
        <v>4.9680201878602377</v>
      </c>
      <c r="L318" s="12">
        <f>(testdata[[#This Row],[high]]+testdata[[#This Row],[low]])/2</f>
        <v>252.92000000000002</v>
      </c>
      <c r="M318" s="15">
        <f>testdata[[#This Row],[MidPrice]]+Multiplier*testdata[[#This Row],[ATR]]</f>
        <v>267.8240605635807</v>
      </c>
      <c r="N318" s="15">
        <f>testdata[[#This Row],[MidPrice]]-Multiplier*testdata[[#This Row],[ATR]]</f>
        <v>238.0159394364193</v>
      </c>
      <c r="O318" s="15">
        <f>IF(OR(testdata[[#This Row],[UpperE]]&lt;O317,F317&gt;O317),testdata[[#This Row],[UpperE]],O317)</f>
        <v>264.60834776830353</v>
      </c>
      <c r="P318" s="15">
        <f>IF(OR(testdata[[#This Row],[LowerE]]&gt;P317,F317&lt;P317),testdata[[#This Row],[LowerE]],P317)</f>
        <v>242.36985785460536</v>
      </c>
      <c r="Q318" s="8">
        <f>IF(T317=O317,testdata[[#This Row],[Upper]],testdata[[#This Row],[Lower]])</f>
        <v>264.60834776830353</v>
      </c>
      <c r="R318" s="8">
        <f>IF(testdata[[#This Row],[SuperTrend]]=testdata[[#This Row],[Upper]],testdata[[#This Row],[Upper]],NA())</f>
        <v>264.60834776830353</v>
      </c>
      <c r="S318" s="8" t="e">
        <f>IF(testdata[[#This Row],[SuperTrend]]=testdata[[#This Row],[Lower]],testdata[[#This Row],[Lower]],NA())</f>
        <v>#N/A</v>
      </c>
      <c r="T318" s="8">
        <f>IF(testdata[[#This Row],[close]]&lt;=testdata[[#This Row],[STpot]],testdata[[#This Row],[Upper]],testdata[[#This Row],[Lower]])</f>
        <v>264.60834776830353</v>
      </c>
      <c r="V318" s="2">
        <v>43196</v>
      </c>
      <c r="W318" s="8">
        <v>264.60834776830302</v>
      </c>
      <c r="X318" s="8"/>
      <c r="Y318" s="8">
        <v>264.60834776830302</v>
      </c>
      <c r="Z318" t="str">
        <f t="shared" si="4"/>
        <v/>
      </c>
    </row>
    <row r="319" spans="1:26" x14ac:dyDescent="0.25">
      <c r="A319" s="5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5">
        <f>MAX(testdata[[#This Row],[H-L]:[|L-pC|]])</f>
        <v>4.9600000000000364</v>
      </c>
      <c r="K319" s="12">
        <f>(K318*13+testdata[[#This Row],[TR]])/14</f>
        <v>4.9674473172987943</v>
      </c>
      <c r="L319" s="12">
        <f>(testdata[[#This Row],[high]]+testdata[[#This Row],[low]])/2</f>
        <v>253.72500000000002</v>
      </c>
      <c r="M319" s="15">
        <f>testdata[[#This Row],[MidPrice]]+Multiplier*testdata[[#This Row],[ATR]]</f>
        <v>268.62734195189643</v>
      </c>
      <c r="N319" s="15">
        <f>testdata[[#This Row],[MidPrice]]-Multiplier*testdata[[#This Row],[ATR]]</f>
        <v>238.82265804810365</v>
      </c>
      <c r="O319" s="15">
        <f>IF(OR(testdata[[#This Row],[UpperE]]&lt;O318,F318&gt;O318),testdata[[#This Row],[UpperE]],O318)</f>
        <v>264.60834776830353</v>
      </c>
      <c r="P319" s="15">
        <f>IF(OR(testdata[[#This Row],[LowerE]]&gt;P318,F318&lt;P318),testdata[[#This Row],[LowerE]],P318)</f>
        <v>242.36985785460536</v>
      </c>
      <c r="Q319" s="8">
        <f>IF(T318=O318,testdata[[#This Row],[Upper]],testdata[[#This Row],[Lower]])</f>
        <v>264.60834776830353</v>
      </c>
      <c r="R319" s="8">
        <f>IF(testdata[[#This Row],[SuperTrend]]=testdata[[#This Row],[Upper]],testdata[[#This Row],[Upper]],NA())</f>
        <v>264.60834776830353</v>
      </c>
      <c r="S319" s="8" t="e">
        <f>IF(testdata[[#This Row],[SuperTrend]]=testdata[[#This Row],[Lower]],testdata[[#This Row],[Lower]],NA())</f>
        <v>#N/A</v>
      </c>
      <c r="T319" s="8">
        <f>IF(testdata[[#This Row],[close]]&lt;=testdata[[#This Row],[STpot]],testdata[[#This Row],[Upper]],testdata[[#This Row],[Lower]])</f>
        <v>264.60834776830353</v>
      </c>
      <c r="V319" s="2">
        <v>43199</v>
      </c>
      <c r="W319" s="8">
        <v>264.60834776830302</v>
      </c>
      <c r="X319" s="8"/>
      <c r="Y319" s="8">
        <v>264.60834776830302</v>
      </c>
      <c r="Z319" t="str">
        <f t="shared" si="4"/>
        <v/>
      </c>
    </row>
    <row r="320" spans="1:26" x14ac:dyDescent="0.25">
      <c r="A320" s="5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5">
        <f>MAX(testdata[[#This Row],[H-L]:[|L-pC|]])</f>
        <v>4.8799999999999955</v>
      </c>
      <c r="K320" s="12">
        <f>(K319*13+testdata[[#This Row],[TR]])/14</f>
        <v>4.9612010803488795</v>
      </c>
      <c r="L320" s="12">
        <f>(testdata[[#This Row],[high]]+testdata[[#This Row],[low]])/2</f>
        <v>255.78</v>
      </c>
      <c r="M320" s="15">
        <f>testdata[[#This Row],[MidPrice]]+Multiplier*testdata[[#This Row],[ATR]]</f>
        <v>270.66360324104664</v>
      </c>
      <c r="N320" s="15">
        <f>testdata[[#This Row],[MidPrice]]-Multiplier*testdata[[#This Row],[ATR]]</f>
        <v>240.89639675895336</v>
      </c>
      <c r="O320" s="15">
        <f>IF(OR(testdata[[#This Row],[UpperE]]&lt;O319,F319&gt;O319),testdata[[#This Row],[UpperE]],O319)</f>
        <v>264.60834776830353</v>
      </c>
      <c r="P320" s="15">
        <f>IF(OR(testdata[[#This Row],[LowerE]]&gt;P319,F319&lt;P319),testdata[[#This Row],[LowerE]],P319)</f>
        <v>242.36985785460536</v>
      </c>
      <c r="Q320" s="8">
        <f>IF(T319=O319,testdata[[#This Row],[Upper]],testdata[[#This Row],[Lower]])</f>
        <v>264.60834776830353</v>
      </c>
      <c r="R320" s="8">
        <f>IF(testdata[[#This Row],[SuperTrend]]=testdata[[#This Row],[Upper]],testdata[[#This Row],[Upper]],NA())</f>
        <v>264.60834776830353</v>
      </c>
      <c r="S320" s="8" t="e">
        <f>IF(testdata[[#This Row],[SuperTrend]]=testdata[[#This Row],[Lower]],testdata[[#This Row],[Lower]],NA())</f>
        <v>#N/A</v>
      </c>
      <c r="T320" s="8">
        <f>IF(testdata[[#This Row],[close]]&lt;=testdata[[#This Row],[STpot]],testdata[[#This Row],[Upper]],testdata[[#This Row],[Lower]])</f>
        <v>264.60834776830353</v>
      </c>
      <c r="V320" s="2">
        <v>43200</v>
      </c>
      <c r="W320" s="8">
        <v>264.60834776830302</v>
      </c>
      <c r="X320" s="8"/>
      <c r="Y320" s="8">
        <v>264.60834776830302</v>
      </c>
      <c r="Z320" t="str">
        <f t="shared" si="4"/>
        <v/>
      </c>
    </row>
    <row r="321" spans="1:26" x14ac:dyDescent="0.25">
      <c r="A321" s="5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5">
        <f>MAX(testdata[[#This Row],[H-L]:[|L-pC|]])</f>
        <v>2.1800000000000068</v>
      </c>
      <c r="K321" s="12">
        <f>(K320*13+testdata[[#This Row],[TR]])/14</f>
        <v>4.7625438603239596</v>
      </c>
      <c r="L321" s="12">
        <f>(testdata[[#This Row],[high]]+testdata[[#This Row],[low]])/2</f>
        <v>255.78</v>
      </c>
      <c r="M321" s="15">
        <f>testdata[[#This Row],[MidPrice]]+Multiplier*testdata[[#This Row],[ATR]]</f>
        <v>270.06763158097186</v>
      </c>
      <c r="N321" s="15">
        <f>testdata[[#This Row],[MidPrice]]-Multiplier*testdata[[#This Row],[ATR]]</f>
        <v>241.49236841902811</v>
      </c>
      <c r="O321" s="15">
        <f>IF(OR(testdata[[#This Row],[UpperE]]&lt;O320,F320&gt;O320),testdata[[#This Row],[UpperE]],O320)</f>
        <v>264.60834776830353</v>
      </c>
      <c r="P321" s="15">
        <f>IF(OR(testdata[[#This Row],[LowerE]]&gt;P320,F320&lt;P320),testdata[[#This Row],[LowerE]],P320)</f>
        <v>242.36985785460536</v>
      </c>
      <c r="Q321" s="8">
        <f>IF(T320=O320,testdata[[#This Row],[Upper]],testdata[[#This Row],[Lower]])</f>
        <v>264.60834776830353</v>
      </c>
      <c r="R321" s="8">
        <f>IF(testdata[[#This Row],[SuperTrend]]=testdata[[#This Row],[Upper]],testdata[[#This Row],[Upper]],NA())</f>
        <v>264.60834776830353</v>
      </c>
      <c r="S321" s="8" t="e">
        <f>IF(testdata[[#This Row],[SuperTrend]]=testdata[[#This Row],[Lower]],testdata[[#This Row],[Lower]],NA())</f>
        <v>#N/A</v>
      </c>
      <c r="T321" s="8">
        <f>IF(testdata[[#This Row],[close]]&lt;=testdata[[#This Row],[STpot]],testdata[[#This Row],[Upper]],testdata[[#This Row],[Lower]])</f>
        <v>264.60834776830353</v>
      </c>
      <c r="V321" s="2">
        <v>43201</v>
      </c>
      <c r="W321" s="8">
        <v>264.60834776830302</v>
      </c>
      <c r="X321" s="8"/>
      <c r="Y321" s="8">
        <v>264.60834776830302</v>
      </c>
      <c r="Z321" t="str">
        <f t="shared" si="4"/>
        <v/>
      </c>
    </row>
    <row r="322" spans="1:26" x14ac:dyDescent="0.25">
      <c r="A322" s="5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5">
        <f>MAX(testdata[[#This Row],[H-L]:[|L-pC|]])</f>
        <v>3.1299999999999955</v>
      </c>
      <c r="K322" s="12">
        <f>(K321*13+testdata[[#This Row],[TR]])/14</f>
        <v>4.6459335845865342</v>
      </c>
      <c r="L322" s="12">
        <f>(testdata[[#This Row],[high]]+testdata[[#This Row],[low]])/2</f>
        <v>257.245</v>
      </c>
      <c r="M322" s="15">
        <f>testdata[[#This Row],[MidPrice]]+Multiplier*testdata[[#This Row],[ATR]]</f>
        <v>271.18280075375958</v>
      </c>
      <c r="N322" s="15">
        <f>testdata[[#This Row],[MidPrice]]-Multiplier*testdata[[#This Row],[ATR]]</f>
        <v>243.3071992462404</v>
      </c>
      <c r="O322" s="15">
        <f>IF(OR(testdata[[#This Row],[UpperE]]&lt;O321,F321&gt;O321),testdata[[#This Row],[UpperE]],O321)</f>
        <v>264.60834776830353</v>
      </c>
      <c r="P322" s="15">
        <f>IF(OR(testdata[[#This Row],[LowerE]]&gt;P321,F321&lt;P321),testdata[[#This Row],[LowerE]],P321)</f>
        <v>243.3071992462404</v>
      </c>
      <c r="Q322" s="8">
        <f>IF(T321=O321,testdata[[#This Row],[Upper]],testdata[[#This Row],[Lower]])</f>
        <v>264.60834776830353</v>
      </c>
      <c r="R322" s="8">
        <f>IF(testdata[[#This Row],[SuperTrend]]=testdata[[#This Row],[Upper]],testdata[[#This Row],[Upper]],NA())</f>
        <v>264.60834776830353</v>
      </c>
      <c r="S322" s="8" t="e">
        <f>IF(testdata[[#This Row],[SuperTrend]]=testdata[[#This Row],[Lower]],testdata[[#This Row],[Lower]],NA())</f>
        <v>#N/A</v>
      </c>
      <c r="T322" s="8">
        <f>IF(testdata[[#This Row],[close]]&lt;=testdata[[#This Row],[STpot]],testdata[[#This Row],[Upper]],testdata[[#This Row],[Lower]])</f>
        <v>264.60834776830353</v>
      </c>
      <c r="V322" s="2">
        <v>43202</v>
      </c>
      <c r="W322" s="8">
        <v>264.60834776830302</v>
      </c>
      <c r="X322" s="8"/>
      <c r="Y322" s="8">
        <v>264.60834776830302</v>
      </c>
      <c r="Z322" t="str">
        <f t="shared" si="4"/>
        <v/>
      </c>
    </row>
    <row r="323" spans="1:26" x14ac:dyDescent="0.25">
      <c r="A323" s="5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5">
        <f>MAX(testdata[[#This Row],[H-L]:[|L-pC|]])</f>
        <v>3.4199999999999875</v>
      </c>
      <c r="K323" s="12">
        <f>(K322*13+testdata[[#This Row],[TR]])/14</f>
        <v>4.5583668999732092</v>
      </c>
      <c r="L323" s="12">
        <f>(testdata[[#This Row],[high]]+testdata[[#This Row],[low]])/2</f>
        <v>257</v>
      </c>
      <c r="M323" s="15">
        <f>testdata[[#This Row],[MidPrice]]+Multiplier*testdata[[#This Row],[ATR]]</f>
        <v>270.67510069991965</v>
      </c>
      <c r="N323" s="15">
        <f>testdata[[#This Row],[MidPrice]]-Multiplier*testdata[[#This Row],[ATR]]</f>
        <v>243.32489930008038</v>
      </c>
      <c r="O323" s="15">
        <f>IF(OR(testdata[[#This Row],[UpperE]]&lt;O322,F322&gt;O322),testdata[[#This Row],[UpperE]],O322)</f>
        <v>264.60834776830353</v>
      </c>
      <c r="P323" s="15">
        <f>IF(OR(testdata[[#This Row],[LowerE]]&gt;P322,F322&lt;P322),testdata[[#This Row],[LowerE]],P322)</f>
        <v>243.32489930008038</v>
      </c>
      <c r="Q323" s="8">
        <f>IF(T322=O322,testdata[[#This Row],[Upper]],testdata[[#This Row],[Lower]])</f>
        <v>264.60834776830353</v>
      </c>
      <c r="R323" s="8">
        <f>IF(testdata[[#This Row],[SuperTrend]]=testdata[[#This Row],[Upper]],testdata[[#This Row],[Upper]],NA())</f>
        <v>264.60834776830353</v>
      </c>
      <c r="S323" s="8" t="e">
        <f>IF(testdata[[#This Row],[SuperTrend]]=testdata[[#This Row],[Lower]],testdata[[#This Row],[Lower]],NA())</f>
        <v>#N/A</v>
      </c>
      <c r="T323" s="8">
        <f>IF(testdata[[#This Row],[close]]&lt;=testdata[[#This Row],[STpot]],testdata[[#This Row],[Upper]],testdata[[#This Row],[Lower]])</f>
        <v>264.60834776830353</v>
      </c>
      <c r="V323" s="2">
        <v>43203</v>
      </c>
      <c r="W323" s="8">
        <v>264.60834776830302</v>
      </c>
      <c r="X323" s="8"/>
      <c r="Y323" s="8">
        <v>264.60834776830302</v>
      </c>
      <c r="Z323" t="str">
        <f t="shared" si="4"/>
        <v/>
      </c>
    </row>
    <row r="324" spans="1:26" x14ac:dyDescent="0.25">
      <c r="A324" s="5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5">
        <f>MAX(testdata[[#This Row],[H-L]:[|L-pC|]])</f>
        <v>2.9399999999999977</v>
      </c>
      <c r="K324" s="12">
        <f>(K323*13+testdata[[#This Row],[TR]])/14</f>
        <v>4.4427692642608374</v>
      </c>
      <c r="L324" s="12">
        <f>(testdata[[#This Row],[high]]+testdata[[#This Row],[low]])/2</f>
        <v>258.315</v>
      </c>
      <c r="M324" s="15">
        <f>testdata[[#This Row],[MidPrice]]+Multiplier*testdata[[#This Row],[ATR]]</f>
        <v>271.64330779278254</v>
      </c>
      <c r="N324" s="15">
        <f>testdata[[#This Row],[MidPrice]]-Multiplier*testdata[[#This Row],[ATR]]</f>
        <v>244.98669220721749</v>
      </c>
      <c r="O324" s="15">
        <f>IF(OR(testdata[[#This Row],[UpperE]]&lt;O323,F323&gt;O323),testdata[[#This Row],[UpperE]],O323)</f>
        <v>264.60834776830353</v>
      </c>
      <c r="P324" s="15">
        <f>IF(OR(testdata[[#This Row],[LowerE]]&gt;P323,F323&lt;P323),testdata[[#This Row],[LowerE]],P323)</f>
        <v>244.98669220721749</v>
      </c>
      <c r="Q324" s="8">
        <f>IF(T323=O323,testdata[[#This Row],[Upper]],testdata[[#This Row],[Lower]])</f>
        <v>264.60834776830353</v>
      </c>
      <c r="R324" s="8">
        <f>IF(testdata[[#This Row],[SuperTrend]]=testdata[[#This Row],[Upper]],testdata[[#This Row],[Upper]],NA())</f>
        <v>264.60834776830353</v>
      </c>
      <c r="S324" s="8" t="e">
        <f>IF(testdata[[#This Row],[SuperTrend]]=testdata[[#This Row],[Lower]],testdata[[#This Row],[Lower]],NA())</f>
        <v>#N/A</v>
      </c>
      <c r="T324" s="8">
        <f>IF(testdata[[#This Row],[close]]&lt;=testdata[[#This Row],[STpot]],testdata[[#This Row],[Upper]],testdata[[#This Row],[Lower]])</f>
        <v>264.60834776830353</v>
      </c>
      <c r="V324" s="2">
        <v>43206</v>
      </c>
      <c r="W324" s="8">
        <v>264.60834776830302</v>
      </c>
      <c r="X324" s="8"/>
      <c r="Y324" s="8">
        <v>264.60834776830302</v>
      </c>
      <c r="Z324" t="str">
        <f t="shared" si="4"/>
        <v/>
      </c>
    </row>
    <row r="325" spans="1:26" x14ac:dyDescent="0.25">
      <c r="A325" s="5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5">
        <f>MAX(testdata[[#This Row],[H-L]:[|L-pC|]])</f>
        <v>3.4300000000000068</v>
      </c>
      <c r="K325" s="12">
        <f>(K324*13+testdata[[#This Row],[TR]])/14</f>
        <v>4.3704286025279213</v>
      </c>
      <c r="L325" s="12">
        <f>(testdata[[#This Row],[high]]+testdata[[#This Row],[low]])/2</f>
        <v>260.90499999999997</v>
      </c>
      <c r="M325" s="15">
        <f>testdata[[#This Row],[MidPrice]]+Multiplier*testdata[[#This Row],[ATR]]</f>
        <v>274.01628580758376</v>
      </c>
      <c r="N325" s="15">
        <f>testdata[[#This Row],[MidPrice]]-Multiplier*testdata[[#This Row],[ATR]]</f>
        <v>247.79371419241622</v>
      </c>
      <c r="O325" s="15">
        <f>IF(OR(testdata[[#This Row],[UpperE]]&lt;O324,F324&gt;O324),testdata[[#This Row],[UpperE]],O324)</f>
        <v>264.60834776830353</v>
      </c>
      <c r="P325" s="15">
        <f>IF(OR(testdata[[#This Row],[LowerE]]&gt;P324,F324&lt;P324),testdata[[#This Row],[LowerE]],P324)</f>
        <v>247.79371419241622</v>
      </c>
      <c r="Q325" s="8">
        <f>IF(T324=O324,testdata[[#This Row],[Upper]],testdata[[#This Row],[Lower]])</f>
        <v>264.60834776830353</v>
      </c>
      <c r="R325" s="8">
        <f>IF(testdata[[#This Row],[SuperTrend]]=testdata[[#This Row],[Upper]],testdata[[#This Row],[Upper]],NA())</f>
        <v>264.60834776830353</v>
      </c>
      <c r="S325" s="8" t="e">
        <f>IF(testdata[[#This Row],[SuperTrend]]=testdata[[#This Row],[Lower]],testdata[[#This Row],[Lower]],NA())</f>
        <v>#N/A</v>
      </c>
      <c r="T325" s="8">
        <f>IF(testdata[[#This Row],[close]]&lt;=testdata[[#This Row],[STpot]],testdata[[#This Row],[Upper]],testdata[[#This Row],[Lower]])</f>
        <v>264.60834776830353</v>
      </c>
      <c r="V325" s="2">
        <v>43207</v>
      </c>
      <c r="W325" s="8">
        <v>264.60834776830302</v>
      </c>
      <c r="X325" s="8"/>
      <c r="Y325" s="8">
        <v>264.60834776830302</v>
      </c>
      <c r="Z325" t="str">
        <f t="shared" si="4"/>
        <v/>
      </c>
    </row>
    <row r="326" spans="1:26" x14ac:dyDescent="0.25">
      <c r="A326" s="5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5">
        <f>MAX(testdata[[#This Row],[H-L]:[|L-pC|]])</f>
        <v>1.3799999999999955</v>
      </c>
      <c r="K326" s="12">
        <f>(K325*13+testdata[[#This Row],[TR]])/14</f>
        <v>4.1568265594902121</v>
      </c>
      <c r="L326" s="12">
        <f>(testdata[[#This Row],[high]]+testdata[[#This Row],[low]])/2</f>
        <v>261.64999999999998</v>
      </c>
      <c r="M326" s="15">
        <f>testdata[[#This Row],[MidPrice]]+Multiplier*testdata[[#This Row],[ATR]]</f>
        <v>274.12047967847059</v>
      </c>
      <c r="N326" s="15">
        <f>testdata[[#This Row],[MidPrice]]-Multiplier*testdata[[#This Row],[ATR]]</f>
        <v>249.17952032152934</v>
      </c>
      <c r="O326" s="15">
        <f>IF(OR(testdata[[#This Row],[UpperE]]&lt;O325,F325&gt;O325),testdata[[#This Row],[UpperE]],O325)</f>
        <v>264.60834776830353</v>
      </c>
      <c r="P326" s="15">
        <f>IF(OR(testdata[[#This Row],[LowerE]]&gt;P325,F325&lt;P325),testdata[[#This Row],[LowerE]],P325)</f>
        <v>249.17952032152934</v>
      </c>
      <c r="Q326" s="8">
        <f>IF(T325=O325,testdata[[#This Row],[Upper]],testdata[[#This Row],[Lower]])</f>
        <v>264.60834776830353</v>
      </c>
      <c r="R326" s="8">
        <f>IF(testdata[[#This Row],[SuperTrend]]=testdata[[#This Row],[Upper]],testdata[[#This Row],[Upper]],NA())</f>
        <v>264.60834776830353</v>
      </c>
      <c r="S326" s="8" t="e">
        <f>IF(testdata[[#This Row],[SuperTrend]]=testdata[[#This Row],[Lower]],testdata[[#This Row],[Lower]],NA())</f>
        <v>#N/A</v>
      </c>
      <c r="T326" s="8">
        <f>IF(testdata[[#This Row],[close]]&lt;=testdata[[#This Row],[STpot]],testdata[[#This Row],[Upper]],testdata[[#This Row],[Lower]])</f>
        <v>264.60834776830353</v>
      </c>
      <c r="V326" s="2">
        <v>43208</v>
      </c>
      <c r="W326" s="8">
        <v>264.60834776830302</v>
      </c>
      <c r="X326" s="8"/>
      <c r="Y326" s="8">
        <v>264.60834776830302</v>
      </c>
      <c r="Z326" t="str">
        <f t="shared" si="4"/>
        <v/>
      </c>
    </row>
    <row r="327" spans="1:26" x14ac:dyDescent="0.25">
      <c r="A327" s="5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5">
        <f>MAX(testdata[[#This Row],[H-L]:[|L-pC|]])</f>
        <v>2.5799999999999841</v>
      </c>
      <c r="K327" s="12">
        <f>(K326*13+testdata[[#This Row],[TR]])/14</f>
        <v>4.0441960909551957</v>
      </c>
      <c r="L327" s="12">
        <f>(testdata[[#This Row],[high]]+testdata[[#This Row],[low]])/2</f>
        <v>259.92500000000001</v>
      </c>
      <c r="M327" s="15">
        <f>testdata[[#This Row],[MidPrice]]+Multiplier*testdata[[#This Row],[ATR]]</f>
        <v>272.05758827286559</v>
      </c>
      <c r="N327" s="15">
        <f>testdata[[#This Row],[MidPrice]]-Multiplier*testdata[[#This Row],[ATR]]</f>
        <v>247.79241172713444</v>
      </c>
      <c r="O327" s="15">
        <f>IF(OR(testdata[[#This Row],[UpperE]]&lt;O326,F326&gt;O326),testdata[[#This Row],[UpperE]],O326)</f>
        <v>264.60834776830353</v>
      </c>
      <c r="P327" s="15">
        <f>IF(OR(testdata[[#This Row],[LowerE]]&gt;P326,F326&lt;P326),testdata[[#This Row],[LowerE]],P326)</f>
        <v>249.17952032152934</v>
      </c>
      <c r="Q327" s="8">
        <f>IF(T326=O326,testdata[[#This Row],[Upper]],testdata[[#This Row],[Lower]])</f>
        <v>264.60834776830353</v>
      </c>
      <c r="R327" s="8">
        <f>IF(testdata[[#This Row],[SuperTrend]]=testdata[[#This Row],[Upper]],testdata[[#This Row],[Upper]],NA())</f>
        <v>264.60834776830353</v>
      </c>
      <c r="S327" s="8" t="e">
        <f>IF(testdata[[#This Row],[SuperTrend]]=testdata[[#This Row],[Lower]],testdata[[#This Row],[Lower]],NA())</f>
        <v>#N/A</v>
      </c>
      <c r="T327" s="8">
        <f>IF(testdata[[#This Row],[close]]&lt;=testdata[[#This Row],[STpot]],testdata[[#This Row],[Upper]],testdata[[#This Row],[Lower]])</f>
        <v>264.60834776830353</v>
      </c>
      <c r="V327" s="2">
        <v>43209</v>
      </c>
      <c r="W327" s="8">
        <v>264.60834776830302</v>
      </c>
      <c r="X327" s="8"/>
      <c r="Y327" s="8">
        <v>264.60834776830302</v>
      </c>
      <c r="Z327" t="str">
        <f t="shared" si="4"/>
        <v/>
      </c>
    </row>
    <row r="328" spans="1:26" x14ac:dyDescent="0.25">
      <c r="A328" s="5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5">
        <f>MAX(testdata[[#This Row],[H-L]:[|L-pC|]])</f>
        <v>3.3400000000000318</v>
      </c>
      <c r="K328" s="12">
        <f>(K327*13+testdata[[#This Row],[TR]])/14</f>
        <v>3.993896370172684</v>
      </c>
      <c r="L328" s="12">
        <f>(testdata[[#This Row],[high]]+testdata[[#This Row],[low]])/2</f>
        <v>258.51</v>
      </c>
      <c r="M328" s="15">
        <f>testdata[[#This Row],[MidPrice]]+Multiplier*testdata[[#This Row],[ATR]]</f>
        <v>270.49168911051805</v>
      </c>
      <c r="N328" s="15">
        <f>testdata[[#This Row],[MidPrice]]-Multiplier*testdata[[#This Row],[ATR]]</f>
        <v>246.52831088948193</v>
      </c>
      <c r="O328" s="15">
        <f>IF(OR(testdata[[#This Row],[UpperE]]&lt;O327,F327&gt;O327),testdata[[#This Row],[UpperE]],O327)</f>
        <v>264.60834776830353</v>
      </c>
      <c r="P328" s="15">
        <f>IF(OR(testdata[[#This Row],[LowerE]]&gt;P327,F327&lt;P327),testdata[[#This Row],[LowerE]],P327)</f>
        <v>249.17952032152934</v>
      </c>
      <c r="Q328" s="8">
        <f>IF(T327=O327,testdata[[#This Row],[Upper]],testdata[[#This Row],[Lower]])</f>
        <v>264.60834776830353</v>
      </c>
      <c r="R328" s="8">
        <f>IF(testdata[[#This Row],[SuperTrend]]=testdata[[#This Row],[Upper]],testdata[[#This Row],[Upper]],NA())</f>
        <v>264.60834776830353</v>
      </c>
      <c r="S328" s="8" t="e">
        <f>IF(testdata[[#This Row],[SuperTrend]]=testdata[[#This Row],[Lower]],testdata[[#This Row],[Lower]],NA())</f>
        <v>#N/A</v>
      </c>
      <c r="T328" s="8">
        <f>IF(testdata[[#This Row],[close]]&lt;=testdata[[#This Row],[STpot]],testdata[[#This Row],[Upper]],testdata[[#This Row],[Lower]])</f>
        <v>264.60834776830353</v>
      </c>
      <c r="V328" s="2">
        <v>43210</v>
      </c>
      <c r="W328" s="8">
        <v>264.60834776830302</v>
      </c>
      <c r="X328" s="8"/>
      <c r="Y328" s="8">
        <v>264.60834776830302</v>
      </c>
      <c r="Z328" t="str">
        <f t="shared" si="4"/>
        <v/>
      </c>
    </row>
    <row r="329" spans="1:26" x14ac:dyDescent="0.25">
      <c r="A329" s="5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5">
        <f>MAX(testdata[[#This Row],[H-L]:[|L-pC|]])</f>
        <v>2.4500000000000455</v>
      </c>
      <c r="K329" s="12">
        <f>(K328*13+testdata[[#This Row],[TR]])/14</f>
        <v>3.8836180580174955</v>
      </c>
      <c r="L329" s="12">
        <f>(testdata[[#This Row],[high]]+testdata[[#This Row],[low]])/2</f>
        <v>257.815</v>
      </c>
      <c r="M329" s="15">
        <f>testdata[[#This Row],[MidPrice]]+Multiplier*testdata[[#This Row],[ATR]]</f>
        <v>269.46585417405248</v>
      </c>
      <c r="N329" s="15">
        <f>testdata[[#This Row],[MidPrice]]-Multiplier*testdata[[#This Row],[ATR]]</f>
        <v>246.16414582594751</v>
      </c>
      <c r="O329" s="15">
        <f>IF(OR(testdata[[#This Row],[UpperE]]&lt;O328,F328&gt;O328),testdata[[#This Row],[UpperE]],O328)</f>
        <v>264.60834776830353</v>
      </c>
      <c r="P329" s="15">
        <f>IF(OR(testdata[[#This Row],[LowerE]]&gt;P328,F328&lt;P328),testdata[[#This Row],[LowerE]],P328)</f>
        <v>249.17952032152934</v>
      </c>
      <c r="Q329" s="8">
        <f>IF(T328=O328,testdata[[#This Row],[Upper]],testdata[[#This Row],[Lower]])</f>
        <v>264.60834776830353</v>
      </c>
      <c r="R329" s="8">
        <f>IF(testdata[[#This Row],[SuperTrend]]=testdata[[#This Row],[Upper]],testdata[[#This Row],[Upper]],NA())</f>
        <v>264.60834776830353</v>
      </c>
      <c r="S329" s="8" t="e">
        <f>IF(testdata[[#This Row],[SuperTrend]]=testdata[[#This Row],[Lower]],testdata[[#This Row],[Lower]],NA())</f>
        <v>#N/A</v>
      </c>
      <c r="T329" s="8">
        <f>IF(testdata[[#This Row],[close]]&lt;=testdata[[#This Row],[STpot]],testdata[[#This Row],[Upper]],testdata[[#This Row],[Lower]])</f>
        <v>264.60834776830353</v>
      </c>
      <c r="V329" s="2">
        <v>43213</v>
      </c>
      <c r="W329" s="8">
        <v>264.60834776830302</v>
      </c>
      <c r="X329" s="8"/>
      <c r="Y329" s="8">
        <v>264.60834776830302</v>
      </c>
      <c r="Z329" t="str">
        <f t="shared" si="4"/>
        <v/>
      </c>
    </row>
    <row r="330" spans="1:26" x14ac:dyDescent="0.25">
      <c r="A330" s="5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5">
        <f>MAX(testdata[[#This Row],[H-L]:[|L-pC|]])</f>
        <v>6.4799999999999898</v>
      </c>
      <c r="K330" s="12">
        <f>(K329*13+testdata[[#This Row],[TR]])/14</f>
        <v>4.069073911016245</v>
      </c>
      <c r="L330" s="12">
        <f>(testdata[[#This Row],[high]]+testdata[[#This Row],[low]])/2</f>
        <v>255.89</v>
      </c>
      <c r="M330" s="15">
        <f>testdata[[#This Row],[MidPrice]]+Multiplier*testdata[[#This Row],[ATR]]</f>
        <v>268.09722173304874</v>
      </c>
      <c r="N330" s="15">
        <f>testdata[[#This Row],[MidPrice]]-Multiplier*testdata[[#This Row],[ATR]]</f>
        <v>243.68277826695126</v>
      </c>
      <c r="O330" s="15">
        <f>IF(OR(testdata[[#This Row],[UpperE]]&lt;O329,F329&gt;O329),testdata[[#This Row],[UpperE]],O329)</f>
        <v>264.60834776830353</v>
      </c>
      <c r="P330" s="15">
        <f>IF(OR(testdata[[#This Row],[LowerE]]&gt;P329,F329&lt;P329),testdata[[#This Row],[LowerE]],P329)</f>
        <v>249.17952032152934</v>
      </c>
      <c r="Q330" s="8">
        <f>IF(T329=O329,testdata[[#This Row],[Upper]],testdata[[#This Row],[Lower]])</f>
        <v>264.60834776830353</v>
      </c>
      <c r="R330" s="8">
        <f>IF(testdata[[#This Row],[SuperTrend]]=testdata[[#This Row],[Upper]],testdata[[#This Row],[Upper]],NA())</f>
        <v>264.60834776830353</v>
      </c>
      <c r="S330" s="8" t="e">
        <f>IF(testdata[[#This Row],[SuperTrend]]=testdata[[#This Row],[Lower]],testdata[[#This Row],[Lower]],NA())</f>
        <v>#N/A</v>
      </c>
      <c r="T330" s="8">
        <f>IF(testdata[[#This Row],[close]]&lt;=testdata[[#This Row],[STpot]],testdata[[#This Row],[Upper]],testdata[[#This Row],[Lower]])</f>
        <v>264.60834776830353</v>
      </c>
      <c r="V330" s="2">
        <v>43214</v>
      </c>
      <c r="W330" s="8">
        <v>264.60834776830302</v>
      </c>
      <c r="X330" s="8"/>
      <c r="Y330" s="8">
        <v>264.60834776830302</v>
      </c>
      <c r="Z330" t="str">
        <f t="shared" si="4"/>
        <v/>
      </c>
    </row>
    <row r="331" spans="1:26" x14ac:dyDescent="0.25">
      <c r="A331" s="5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5">
        <f>MAX(testdata[[#This Row],[H-L]:[|L-pC|]])</f>
        <v>3.1699999999999875</v>
      </c>
      <c r="K331" s="12">
        <f>(K330*13+testdata[[#This Row],[TR]])/14</f>
        <v>4.004854345943655</v>
      </c>
      <c r="L331" s="12">
        <f>(testdata[[#This Row],[high]]+testdata[[#This Row],[low]])/2</f>
        <v>253.82499999999999</v>
      </c>
      <c r="M331" s="15">
        <f>testdata[[#This Row],[MidPrice]]+Multiplier*testdata[[#This Row],[ATR]]</f>
        <v>265.83956303783094</v>
      </c>
      <c r="N331" s="15">
        <f>testdata[[#This Row],[MidPrice]]-Multiplier*testdata[[#This Row],[ATR]]</f>
        <v>241.81043696216904</v>
      </c>
      <c r="O331" s="15">
        <f>IF(OR(testdata[[#This Row],[UpperE]]&lt;O330,F330&gt;O330),testdata[[#This Row],[UpperE]],O330)</f>
        <v>264.60834776830353</v>
      </c>
      <c r="P331" s="15">
        <f>IF(OR(testdata[[#This Row],[LowerE]]&gt;P330,F330&lt;P330),testdata[[#This Row],[LowerE]],P330)</f>
        <v>249.17952032152934</v>
      </c>
      <c r="Q331" s="8">
        <f>IF(T330=O330,testdata[[#This Row],[Upper]],testdata[[#This Row],[Lower]])</f>
        <v>264.60834776830353</v>
      </c>
      <c r="R331" s="8">
        <f>IF(testdata[[#This Row],[SuperTrend]]=testdata[[#This Row],[Upper]],testdata[[#This Row],[Upper]],NA())</f>
        <v>264.60834776830353</v>
      </c>
      <c r="S331" s="8" t="e">
        <f>IF(testdata[[#This Row],[SuperTrend]]=testdata[[#This Row],[Lower]],testdata[[#This Row],[Lower]],NA())</f>
        <v>#N/A</v>
      </c>
      <c r="T331" s="8">
        <f>IF(testdata[[#This Row],[close]]&lt;=testdata[[#This Row],[STpot]],testdata[[#This Row],[Upper]],testdata[[#This Row],[Lower]])</f>
        <v>264.60834776830353</v>
      </c>
      <c r="V331" s="2">
        <v>43215</v>
      </c>
      <c r="W331" s="8">
        <v>264.60834776830302</v>
      </c>
      <c r="X331" s="8"/>
      <c r="Y331" s="8">
        <v>264.60834776830302</v>
      </c>
      <c r="Z331" t="str">
        <f t="shared" si="4"/>
        <v/>
      </c>
    </row>
    <row r="332" spans="1:26" x14ac:dyDescent="0.25">
      <c r="A332" s="5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5">
        <f>MAX(testdata[[#This Row],[H-L]:[|L-pC|]])</f>
        <v>3.4900000000000091</v>
      </c>
      <c r="K332" s="12">
        <f>(K331*13+testdata[[#This Row],[TR]])/14</f>
        <v>3.9680790355191085</v>
      </c>
      <c r="L332" s="12">
        <f>(testdata[[#This Row],[high]]+testdata[[#This Row],[low]])/2</f>
        <v>256.99</v>
      </c>
      <c r="M332" s="15">
        <f>testdata[[#This Row],[MidPrice]]+Multiplier*testdata[[#This Row],[ATR]]</f>
        <v>268.89423710655734</v>
      </c>
      <c r="N332" s="15">
        <f>testdata[[#This Row],[MidPrice]]-Multiplier*testdata[[#This Row],[ATR]]</f>
        <v>245.08576289344268</v>
      </c>
      <c r="O332" s="15">
        <f>IF(OR(testdata[[#This Row],[UpperE]]&lt;O331,F331&gt;O331),testdata[[#This Row],[UpperE]],O331)</f>
        <v>264.60834776830353</v>
      </c>
      <c r="P332" s="15">
        <f>IF(OR(testdata[[#This Row],[LowerE]]&gt;P331,F331&lt;P331),testdata[[#This Row],[LowerE]],P331)</f>
        <v>249.17952032152934</v>
      </c>
      <c r="Q332" s="8">
        <f>IF(T331=O331,testdata[[#This Row],[Upper]],testdata[[#This Row],[Lower]])</f>
        <v>264.60834776830353</v>
      </c>
      <c r="R332" s="8">
        <f>IF(testdata[[#This Row],[SuperTrend]]=testdata[[#This Row],[Upper]],testdata[[#This Row],[Upper]],NA())</f>
        <v>264.60834776830353</v>
      </c>
      <c r="S332" s="8" t="e">
        <f>IF(testdata[[#This Row],[SuperTrend]]=testdata[[#This Row],[Lower]],testdata[[#This Row],[Lower]],NA())</f>
        <v>#N/A</v>
      </c>
      <c r="T332" s="8">
        <f>IF(testdata[[#This Row],[close]]&lt;=testdata[[#This Row],[STpot]],testdata[[#This Row],[Upper]],testdata[[#This Row],[Lower]])</f>
        <v>264.60834776830353</v>
      </c>
      <c r="V332" s="2">
        <v>43216</v>
      </c>
      <c r="W332" s="8">
        <v>264.60834776830302</v>
      </c>
      <c r="X332" s="8"/>
      <c r="Y332" s="8">
        <v>264.60834776830302</v>
      </c>
      <c r="Z332" t="str">
        <f t="shared" si="4"/>
        <v/>
      </c>
    </row>
    <row r="333" spans="1:26" x14ac:dyDescent="0.25">
      <c r="A333" s="5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5">
        <f>MAX(testdata[[#This Row],[H-L]:[|L-pC|]])</f>
        <v>1.7799999999999727</v>
      </c>
      <c r="K333" s="12">
        <f>(K332*13+testdata[[#This Row],[TR]])/14</f>
        <v>3.8117876758391702</v>
      </c>
      <c r="L333" s="12">
        <f>(testdata[[#This Row],[high]]+testdata[[#This Row],[low]])/2</f>
        <v>257.62</v>
      </c>
      <c r="M333" s="15">
        <f>testdata[[#This Row],[MidPrice]]+Multiplier*testdata[[#This Row],[ATR]]</f>
        <v>269.0553630275175</v>
      </c>
      <c r="N333" s="15">
        <f>testdata[[#This Row],[MidPrice]]-Multiplier*testdata[[#This Row],[ATR]]</f>
        <v>246.18463697248251</v>
      </c>
      <c r="O333" s="15">
        <f>IF(OR(testdata[[#This Row],[UpperE]]&lt;O332,F332&gt;O332),testdata[[#This Row],[UpperE]],O332)</f>
        <v>264.60834776830353</v>
      </c>
      <c r="P333" s="15">
        <f>IF(OR(testdata[[#This Row],[LowerE]]&gt;P332,F332&lt;P332),testdata[[#This Row],[LowerE]],P332)</f>
        <v>249.17952032152934</v>
      </c>
      <c r="Q333" s="8">
        <f>IF(T332=O332,testdata[[#This Row],[Upper]],testdata[[#This Row],[Lower]])</f>
        <v>264.60834776830353</v>
      </c>
      <c r="R333" s="8">
        <f>IF(testdata[[#This Row],[SuperTrend]]=testdata[[#This Row],[Upper]],testdata[[#This Row],[Upper]],NA())</f>
        <v>264.60834776830353</v>
      </c>
      <c r="S333" s="8" t="e">
        <f>IF(testdata[[#This Row],[SuperTrend]]=testdata[[#This Row],[Lower]],testdata[[#This Row],[Lower]],NA())</f>
        <v>#N/A</v>
      </c>
      <c r="T333" s="8">
        <f>IF(testdata[[#This Row],[close]]&lt;=testdata[[#This Row],[STpot]],testdata[[#This Row],[Upper]],testdata[[#This Row],[Lower]])</f>
        <v>264.60834776830353</v>
      </c>
      <c r="V333" s="2">
        <v>43217</v>
      </c>
      <c r="W333" s="8">
        <v>264.60834776830302</v>
      </c>
      <c r="X333" s="8"/>
      <c r="Y333" s="8">
        <v>264.60834776830302</v>
      </c>
      <c r="Z333" t="str">
        <f t="shared" si="4"/>
        <v/>
      </c>
    </row>
    <row r="334" spans="1:26" x14ac:dyDescent="0.25">
      <c r="A334" s="5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5">
        <f>MAX(testdata[[#This Row],[H-L]:[|L-pC|]])</f>
        <v>3.3400000000000318</v>
      </c>
      <c r="K334" s="12">
        <f>(K333*13+testdata[[#This Row],[TR]])/14</f>
        <v>3.7780885561363746</v>
      </c>
      <c r="L334" s="12">
        <f>(testdata[[#This Row],[high]]+testdata[[#This Row],[low]])/2</f>
        <v>257.37</v>
      </c>
      <c r="M334" s="15">
        <f>testdata[[#This Row],[MidPrice]]+Multiplier*testdata[[#This Row],[ATR]]</f>
        <v>268.70426566840911</v>
      </c>
      <c r="N334" s="15">
        <f>testdata[[#This Row],[MidPrice]]-Multiplier*testdata[[#This Row],[ATR]]</f>
        <v>246.03573433159087</v>
      </c>
      <c r="O334" s="15">
        <f>IF(OR(testdata[[#This Row],[UpperE]]&lt;O333,F333&gt;O333),testdata[[#This Row],[UpperE]],O333)</f>
        <v>264.60834776830353</v>
      </c>
      <c r="P334" s="15">
        <f>IF(OR(testdata[[#This Row],[LowerE]]&gt;P333,F333&lt;P333),testdata[[#This Row],[LowerE]],P333)</f>
        <v>249.17952032152934</v>
      </c>
      <c r="Q334" s="8">
        <f>IF(T333=O333,testdata[[#This Row],[Upper]],testdata[[#This Row],[Lower]])</f>
        <v>264.60834776830353</v>
      </c>
      <c r="R334" s="8">
        <f>IF(testdata[[#This Row],[SuperTrend]]=testdata[[#This Row],[Upper]],testdata[[#This Row],[Upper]],NA())</f>
        <v>264.60834776830353</v>
      </c>
      <c r="S334" s="8" t="e">
        <f>IF(testdata[[#This Row],[SuperTrend]]=testdata[[#This Row],[Lower]],testdata[[#This Row],[Lower]],NA())</f>
        <v>#N/A</v>
      </c>
      <c r="T334" s="8">
        <f>IF(testdata[[#This Row],[close]]&lt;=testdata[[#This Row],[STpot]],testdata[[#This Row],[Upper]],testdata[[#This Row],[Lower]])</f>
        <v>264.60834776830353</v>
      </c>
      <c r="V334" s="2">
        <v>43220</v>
      </c>
      <c r="W334" s="8">
        <v>264.60834776830302</v>
      </c>
      <c r="X334" s="8"/>
      <c r="Y334" s="8">
        <v>264.60834776830302</v>
      </c>
      <c r="Z334" t="str">
        <f t="shared" si="4"/>
        <v/>
      </c>
    </row>
    <row r="335" spans="1:26" x14ac:dyDescent="0.25">
      <c r="A335" s="5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5">
        <f>MAX(testdata[[#This Row],[H-L]:[|L-pC|]])</f>
        <v>2.8900000000000148</v>
      </c>
      <c r="K335" s="12">
        <f>(K334*13+testdata[[#This Row],[TR]])/14</f>
        <v>3.7146536592694916</v>
      </c>
      <c r="L335" s="12">
        <f>(testdata[[#This Row],[high]]+testdata[[#This Row],[low]])/2</f>
        <v>254.90500000000003</v>
      </c>
      <c r="M335" s="15">
        <f>testdata[[#This Row],[MidPrice]]+Multiplier*testdata[[#This Row],[ATR]]</f>
        <v>266.04896097780852</v>
      </c>
      <c r="N335" s="15">
        <f>testdata[[#This Row],[MidPrice]]-Multiplier*testdata[[#This Row],[ATR]]</f>
        <v>243.76103902219154</v>
      </c>
      <c r="O335" s="15">
        <f>IF(OR(testdata[[#This Row],[UpperE]]&lt;O334,F334&gt;O334),testdata[[#This Row],[UpperE]],O334)</f>
        <v>264.60834776830353</v>
      </c>
      <c r="P335" s="15">
        <f>IF(OR(testdata[[#This Row],[LowerE]]&gt;P334,F334&lt;P334),testdata[[#This Row],[LowerE]],P334)</f>
        <v>249.17952032152934</v>
      </c>
      <c r="Q335" s="8">
        <f>IF(T334=O334,testdata[[#This Row],[Upper]],testdata[[#This Row],[Lower]])</f>
        <v>264.60834776830353</v>
      </c>
      <c r="R335" s="8">
        <f>IF(testdata[[#This Row],[SuperTrend]]=testdata[[#This Row],[Upper]],testdata[[#This Row],[Upper]],NA())</f>
        <v>264.60834776830353</v>
      </c>
      <c r="S335" s="8" t="e">
        <f>IF(testdata[[#This Row],[SuperTrend]]=testdata[[#This Row],[Lower]],testdata[[#This Row],[Lower]],NA())</f>
        <v>#N/A</v>
      </c>
      <c r="T335" s="8">
        <f>IF(testdata[[#This Row],[close]]&lt;=testdata[[#This Row],[STpot]],testdata[[#This Row],[Upper]],testdata[[#This Row],[Lower]])</f>
        <v>264.60834776830353</v>
      </c>
      <c r="V335" s="2">
        <v>43221</v>
      </c>
      <c r="W335" s="8">
        <v>264.60834776830302</v>
      </c>
      <c r="X335" s="8"/>
      <c r="Y335" s="8">
        <v>264.60834776830302</v>
      </c>
      <c r="Z335" t="str">
        <f t="shared" si="4"/>
        <v/>
      </c>
    </row>
    <row r="336" spans="1:26" x14ac:dyDescent="0.25">
      <c r="A336" s="5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5">
        <f>MAX(testdata[[#This Row],[H-L]:[|L-pC|]])</f>
        <v>2.8300000000000125</v>
      </c>
      <c r="K336" s="12">
        <f>(K335*13+testdata[[#This Row],[TR]])/14</f>
        <v>3.6514641121788145</v>
      </c>
      <c r="L336" s="12">
        <f>(testdata[[#This Row],[high]]+testdata[[#This Row],[low]])/2</f>
        <v>255.495</v>
      </c>
      <c r="M336" s="15">
        <f>testdata[[#This Row],[MidPrice]]+Multiplier*testdata[[#This Row],[ATR]]</f>
        <v>266.44939233653645</v>
      </c>
      <c r="N336" s="15">
        <f>testdata[[#This Row],[MidPrice]]-Multiplier*testdata[[#This Row],[ATR]]</f>
        <v>244.54060766346356</v>
      </c>
      <c r="O336" s="15">
        <f>IF(OR(testdata[[#This Row],[UpperE]]&lt;O335,F335&gt;O335),testdata[[#This Row],[UpperE]],O335)</f>
        <v>264.60834776830353</v>
      </c>
      <c r="P336" s="15">
        <f>IF(OR(testdata[[#This Row],[LowerE]]&gt;P335,F335&lt;P335),testdata[[#This Row],[LowerE]],P335)</f>
        <v>249.17952032152934</v>
      </c>
      <c r="Q336" s="8">
        <f>IF(T335=O335,testdata[[#This Row],[Upper]],testdata[[#This Row],[Lower]])</f>
        <v>264.60834776830353</v>
      </c>
      <c r="R336" s="8">
        <f>IF(testdata[[#This Row],[SuperTrend]]=testdata[[#This Row],[Upper]],testdata[[#This Row],[Upper]],NA())</f>
        <v>264.60834776830353</v>
      </c>
      <c r="S336" s="8" t="e">
        <f>IF(testdata[[#This Row],[SuperTrend]]=testdata[[#This Row],[Lower]],testdata[[#This Row],[Lower]],NA())</f>
        <v>#N/A</v>
      </c>
      <c r="T336" s="8">
        <f>IF(testdata[[#This Row],[close]]&lt;=testdata[[#This Row],[STpot]],testdata[[#This Row],[Upper]],testdata[[#This Row],[Lower]])</f>
        <v>264.60834776830353</v>
      </c>
      <c r="V336" s="2">
        <v>43222</v>
      </c>
      <c r="W336" s="8">
        <v>264.60834776830302</v>
      </c>
      <c r="X336" s="8"/>
      <c r="Y336" s="8">
        <v>264.60834776830302</v>
      </c>
      <c r="Z336" t="str">
        <f t="shared" ref="Z336:Z399" si="5">IF(ROUND(Y336,8)&lt;&gt;ROUND(T336,8),"ERR","")</f>
        <v/>
      </c>
    </row>
    <row r="337" spans="1:26" x14ac:dyDescent="0.25">
      <c r="A337" s="5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5">
        <f>MAX(testdata[[#This Row],[H-L]:[|L-pC|]])</f>
        <v>4.1599999999999966</v>
      </c>
      <c r="K337" s="12">
        <f>(K336*13+testdata[[#This Row],[TR]])/14</f>
        <v>3.6877881041660419</v>
      </c>
      <c r="L337" s="12">
        <f>(testdata[[#This Row],[high]]+testdata[[#This Row],[low]])/2</f>
        <v>252.57999999999998</v>
      </c>
      <c r="M337" s="15">
        <f>testdata[[#This Row],[MidPrice]]+Multiplier*testdata[[#This Row],[ATR]]</f>
        <v>263.64336431249814</v>
      </c>
      <c r="N337" s="15">
        <f>testdata[[#This Row],[MidPrice]]-Multiplier*testdata[[#This Row],[ATR]]</f>
        <v>241.51663568750186</v>
      </c>
      <c r="O337" s="15">
        <f>IF(OR(testdata[[#This Row],[UpperE]]&lt;O336,F336&gt;O336),testdata[[#This Row],[UpperE]],O336)</f>
        <v>263.64336431249814</v>
      </c>
      <c r="P337" s="15">
        <f>IF(OR(testdata[[#This Row],[LowerE]]&gt;P336,F336&lt;P336),testdata[[#This Row],[LowerE]],P336)</f>
        <v>249.17952032152934</v>
      </c>
      <c r="Q337" s="8">
        <f>IF(T336=O336,testdata[[#This Row],[Upper]],testdata[[#This Row],[Lower]])</f>
        <v>263.64336431249814</v>
      </c>
      <c r="R337" s="8">
        <f>IF(testdata[[#This Row],[SuperTrend]]=testdata[[#This Row],[Upper]],testdata[[#This Row],[Upper]],NA())</f>
        <v>263.64336431249814</v>
      </c>
      <c r="S337" s="8" t="e">
        <f>IF(testdata[[#This Row],[SuperTrend]]=testdata[[#This Row],[Lower]],testdata[[#This Row],[Lower]],NA())</f>
        <v>#N/A</v>
      </c>
      <c r="T337" s="8">
        <f>IF(testdata[[#This Row],[close]]&lt;=testdata[[#This Row],[STpot]],testdata[[#This Row],[Upper]],testdata[[#This Row],[Lower]])</f>
        <v>263.64336431249814</v>
      </c>
      <c r="V337" s="2">
        <v>43223</v>
      </c>
      <c r="W337" s="8">
        <v>263.64336431249802</v>
      </c>
      <c r="X337" s="8"/>
      <c r="Y337" s="8">
        <v>263.64336431249802</v>
      </c>
      <c r="Z337" t="str">
        <f t="shared" si="5"/>
        <v/>
      </c>
    </row>
    <row r="338" spans="1:26" x14ac:dyDescent="0.25">
      <c r="A338" s="5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5">
        <f>MAX(testdata[[#This Row],[H-L]:[|L-pC|]])</f>
        <v>5.4500000000000171</v>
      </c>
      <c r="K338" s="12">
        <f>(K337*13+testdata[[#This Row],[TR]])/14</f>
        <v>3.8136603824398976</v>
      </c>
      <c r="L338" s="12">
        <f>(testdata[[#This Row],[high]]+testdata[[#This Row],[low]])/2</f>
        <v>255.255</v>
      </c>
      <c r="M338" s="15">
        <f>testdata[[#This Row],[MidPrice]]+Multiplier*testdata[[#This Row],[ATR]]</f>
        <v>266.69598114731969</v>
      </c>
      <c r="N338" s="15">
        <f>testdata[[#This Row],[MidPrice]]-Multiplier*testdata[[#This Row],[ATR]]</f>
        <v>243.81401885268031</v>
      </c>
      <c r="O338" s="15">
        <f>IF(OR(testdata[[#This Row],[UpperE]]&lt;O337,F337&gt;O337),testdata[[#This Row],[UpperE]],O337)</f>
        <v>263.64336431249814</v>
      </c>
      <c r="P338" s="15">
        <f>IF(OR(testdata[[#This Row],[LowerE]]&gt;P337,F337&lt;P337),testdata[[#This Row],[LowerE]],P337)</f>
        <v>249.17952032152934</v>
      </c>
      <c r="Q338" s="8">
        <f>IF(T337=O337,testdata[[#This Row],[Upper]],testdata[[#This Row],[Lower]])</f>
        <v>263.64336431249814</v>
      </c>
      <c r="R338" s="8">
        <f>IF(testdata[[#This Row],[SuperTrend]]=testdata[[#This Row],[Upper]],testdata[[#This Row],[Upper]],NA())</f>
        <v>263.64336431249814</v>
      </c>
      <c r="S338" s="8" t="e">
        <f>IF(testdata[[#This Row],[SuperTrend]]=testdata[[#This Row],[Lower]],testdata[[#This Row],[Lower]],NA())</f>
        <v>#N/A</v>
      </c>
      <c r="T338" s="8">
        <f>IF(testdata[[#This Row],[close]]&lt;=testdata[[#This Row],[STpot]],testdata[[#This Row],[Upper]],testdata[[#This Row],[Lower]])</f>
        <v>263.64336431249814</v>
      </c>
      <c r="V338" s="2">
        <v>43224</v>
      </c>
      <c r="W338" s="8">
        <v>263.64336431249802</v>
      </c>
      <c r="X338" s="8"/>
      <c r="Y338" s="8">
        <v>263.64336431249802</v>
      </c>
      <c r="Z338" t="str">
        <f t="shared" si="5"/>
        <v/>
      </c>
    </row>
    <row r="339" spans="1:26" x14ac:dyDescent="0.25">
      <c r="A339" s="5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5">
        <f>MAX(testdata[[#This Row],[H-L]:[|L-pC|]])</f>
        <v>1.9300000000000068</v>
      </c>
      <c r="K339" s="12">
        <f>(K338*13+testdata[[#This Row],[TR]])/14</f>
        <v>3.6791132122656198</v>
      </c>
      <c r="L339" s="12">
        <f>(testdata[[#This Row],[high]]+testdata[[#This Row],[low]])/2</f>
        <v>258.245</v>
      </c>
      <c r="M339" s="15">
        <f>testdata[[#This Row],[MidPrice]]+Multiplier*testdata[[#This Row],[ATR]]</f>
        <v>269.28233963679685</v>
      </c>
      <c r="N339" s="15">
        <f>testdata[[#This Row],[MidPrice]]-Multiplier*testdata[[#This Row],[ATR]]</f>
        <v>247.20766036320313</v>
      </c>
      <c r="O339" s="15">
        <f>IF(OR(testdata[[#This Row],[UpperE]]&lt;O338,F338&gt;O338),testdata[[#This Row],[UpperE]],O338)</f>
        <v>263.64336431249814</v>
      </c>
      <c r="P339" s="15">
        <f>IF(OR(testdata[[#This Row],[LowerE]]&gt;P338,F338&lt;P338),testdata[[#This Row],[LowerE]],P338)</f>
        <v>249.17952032152934</v>
      </c>
      <c r="Q339" s="8">
        <f>IF(T338=O338,testdata[[#This Row],[Upper]],testdata[[#This Row],[Lower]])</f>
        <v>263.64336431249814</v>
      </c>
      <c r="R339" s="8">
        <f>IF(testdata[[#This Row],[SuperTrend]]=testdata[[#This Row],[Upper]],testdata[[#This Row],[Upper]],NA())</f>
        <v>263.64336431249814</v>
      </c>
      <c r="S339" s="8" t="e">
        <f>IF(testdata[[#This Row],[SuperTrend]]=testdata[[#This Row],[Lower]],testdata[[#This Row],[Lower]],NA())</f>
        <v>#N/A</v>
      </c>
      <c r="T339" s="8">
        <f>IF(testdata[[#This Row],[close]]&lt;=testdata[[#This Row],[STpot]],testdata[[#This Row],[Upper]],testdata[[#This Row],[Lower]])</f>
        <v>263.64336431249814</v>
      </c>
      <c r="V339" s="2">
        <v>43227</v>
      </c>
      <c r="W339" s="8">
        <v>263.64336431249802</v>
      </c>
      <c r="X339" s="8"/>
      <c r="Y339" s="8">
        <v>263.64336431249802</v>
      </c>
      <c r="Z339" t="str">
        <f t="shared" si="5"/>
        <v/>
      </c>
    </row>
    <row r="340" spans="1:26" x14ac:dyDescent="0.25">
      <c r="A340" s="5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5">
        <f>MAX(testdata[[#This Row],[H-L]:[|L-pC|]])</f>
        <v>2.1000000000000227</v>
      </c>
      <c r="K340" s="12">
        <f>(K339*13+testdata[[#This Row],[TR]])/14</f>
        <v>3.566319411389506</v>
      </c>
      <c r="L340" s="12">
        <f>(testdata[[#This Row],[high]]+testdata[[#This Row],[low]])/2</f>
        <v>257.45</v>
      </c>
      <c r="M340" s="15">
        <f>testdata[[#This Row],[MidPrice]]+Multiplier*testdata[[#This Row],[ATR]]</f>
        <v>268.1489582341685</v>
      </c>
      <c r="N340" s="15">
        <f>testdata[[#This Row],[MidPrice]]-Multiplier*testdata[[#This Row],[ATR]]</f>
        <v>246.75104176583147</v>
      </c>
      <c r="O340" s="15">
        <f>IF(OR(testdata[[#This Row],[UpperE]]&lt;O339,F339&gt;O339),testdata[[#This Row],[UpperE]],O339)</f>
        <v>263.64336431249814</v>
      </c>
      <c r="P340" s="15">
        <f>IF(OR(testdata[[#This Row],[LowerE]]&gt;P339,F339&lt;P339),testdata[[#This Row],[LowerE]],P339)</f>
        <v>249.17952032152934</v>
      </c>
      <c r="Q340" s="8">
        <f>IF(T339=O339,testdata[[#This Row],[Upper]],testdata[[#This Row],[Lower]])</f>
        <v>263.64336431249814</v>
      </c>
      <c r="R340" s="8">
        <f>IF(testdata[[#This Row],[SuperTrend]]=testdata[[#This Row],[Upper]],testdata[[#This Row],[Upper]],NA())</f>
        <v>263.64336431249814</v>
      </c>
      <c r="S340" s="8" t="e">
        <f>IF(testdata[[#This Row],[SuperTrend]]=testdata[[#This Row],[Lower]],testdata[[#This Row],[Lower]],NA())</f>
        <v>#N/A</v>
      </c>
      <c r="T340" s="8">
        <f>IF(testdata[[#This Row],[close]]&lt;=testdata[[#This Row],[STpot]],testdata[[#This Row],[Upper]],testdata[[#This Row],[Lower]])</f>
        <v>263.64336431249814</v>
      </c>
      <c r="V340" s="2">
        <v>43228</v>
      </c>
      <c r="W340" s="8">
        <v>263.64336431249802</v>
      </c>
      <c r="X340" s="8"/>
      <c r="Y340" s="8">
        <v>263.64336431249802</v>
      </c>
      <c r="Z340" t="str">
        <f t="shared" si="5"/>
        <v/>
      </c>
    </row>
    <row r="341" spans="1:26" x14ac:dyDescent="0.25">
      <c r="A341" s="5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5">
        <f>MAX(testdata[[#This Row],[H-L]:[|L-pC|]])</f>
        <v>2.839999999999975</v>
      </c>
      <c r="K341" s="12">
        <f>(K340*13+testdata[[#This Row],[TR]])/14</f>
        <v>3.5144394534331114</v>
      </c>
      <c r="L341" s="12">
        <f>(testdata[[#This Row],[high]]+testdata[[#This Row],[low]])/2</f>
        <v>259.61</v>
      </c>
      <c r="M341" s="15">
        <f>testdata[[#This Row],[MidPrice]]+Multiplier*testdata[[#This Row],[ATR]]</f>
        <v>270.15331836029935</v>
      </c>
      <c r="N341" s="15">
        <f>testdata[[#This Row],[MidPrice]]-Multiplier*testdata[[#This Row],[ATR]]</f>
        <v>249.06668163970068</v>
      </c>
      <c r="O341" s="15">
        <f>IF(OR(testdata[[#This Row],[UpperE]]&lt;O340,F340&gt;O340),testdata[[#This Row],[UpperE]],O340)</f>
        <v>263.64336431249814</v>
      </c>
      <c r="P341" s="15">
        <f>IF(OR(testdata[[#This Row],[LowerE]]&gt;P340,F340&lt;P340),testdata[[#This Row],[LowerE]],P340)</f>
        <v>249.17952032152934</v>
      </c>
      <c r="Q341" s="8">
        <f>IF(T340=O340,testdata[[#This Row],[Upper]],testdata[[#This Row],[Lower]])</f>
        <v>263.64336431249814</v>
      </c>
      <c r="R341" s="8">
        <f>IF(testdata[[#This Row],[SuperTrend]]=testdata[[#This Row],[Upper]],testdata[[#This Row],[Upper]],NA())</f>
        <v>263.64336431249814</v>
      </c>
      <c r="S341" s="8" t="e">
        <f>IF(testdata[[#This Row],[SuperTrend]]=testdata[[#This Row],[Lower]],testdata[[#This Row],[Lower]],NA())</f>
        <v>#N/A</v>
      </c>
      <c r="T341" s="8">
        <f>IF(testdata[[#This Row],[close]]&lt;=testdata[[#This Row],[STpot]],testdata[[#This Row],[Upper]],testdata[[#This Row],[Lower]])</f>
        <v>263.64336431249814</v>
      </c>
      <c r="V341" s="2">
        <v>43229</v>
      </c>
      <c r="W341" s="8">
        <v>263.64336431249802</v>
      </c>
      <c r="X341" s="8"/>
      <c r="Y341" s="8">
        <v>263.64336431249802</v>
      </c>
      <c r="Z341" t="str">
        <f t="shared" si="5"/>
        <v/>
      </c>
    </row>
    <row r="342" spans="1:26" x14ac:dyDescent="0.25">
      <c r="A342" s="5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5">
        <f>MAX(testdata[[#This Row],[H-L]:[|L-pC|]])</f>
        <v>2.7999999999999545</v>
      </c>
      <c r="K342" s="12">
        <f>(K341*13+testdata[[#This Row],[TR]])/14</f>
        <v>3.4634080639021718</v>
      </c>
      <c r="L342" s="12">
        <f>(testdata[[#This Row],[high]]+testdata[[#This Row],[low]])/2</f>
        <v>262.35000000000002</v>
      </c>
      <c r="M342" s="15">
        <f>testdata[[#This Row],[MidPrice]]+Multiplier*testdata[[#This Row],[ATR]]</f>
        <v>272.74022419170655</v>
      </c>
      <c r="N342" s="15">
        <f>testdata[[#This Row],[MidPrice]]-Multiplier*testdata[[#This Row],[ATR]]</f>
        <v>251.9597758082935</v>
      </c>
      <c r="O342" s="15">
        <f>IF(OR(testdata[[#This Row],[UpperE]]&lt;O341,F341&gt;O341),testdata[[#This Row],[UpperE]],O341)</f>
        <v>263.64336431249814</v>
      </c>
      <c r="P342" s="15">
        <f>IF(OR(testdata[[#This Row],[LowerE]]&gt;P341,F341&lt;P341),testdata[[#This Row],[LowerE]],P341)</f>
        <v>251.9597758082935</v>
      </c>
      <c r="Q342" s="8">
        <f>IF(T341=O341,testdata[[#This Row],[Upper]],testdata[[#This Row],[Lower]])</f>
        <v>263.64336431249814</v>
      </c>
      <c r="R342" s="8">
        <f>IF(testdata[[#This Row],[SuperTrend]]=testdata[[#This Row],[Upper]],testdata[[#This Row],[Upper]],NA())</f>
        <v>263.64336431249814</v>
      </c>
      <c r="S342" s="8" t="e">
        <f>IF(testdata[[#This Row],[SuperTrend]]=testdata[[#This Row],[Lower]],testdata[[#This Row],[Lower]],NA())</f>
        <v>#N/A</v>
      </c>
      <c r="T342" s="8">
        <f>IF(testdata[[#This Row],[close]]&lt;=testdata[[#This Row],[STpot]],testdata[[#This Row],[Upper]],testdata[[#This Row],[Lower]])</f>
        <v>263.64336431249814</v>
      </c>
      <c r="V342" s="2">
        <v>43230</v>
      </c>
      <c r="W342" s="8">
        <v>263.64336431249802</v>
      </c>
      <c r="X342" s="8"/>
      <c r="Y342" s="8">
        <v>263.64336431249802</v>
      </c>
      <c r="Z342" t="str">
        <f t="shared" si="5"/>
        <v/>
      </c>
    </row>
    <row r="343" spans="1:26" x14ac:dyDescent="0.25">
      <c r="A343" s="5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5">
        <f>MAX(testdata[[#This Row],[H-L]:[|L-pC|]])</f>
        <v>1.5199999999999818</v>
      </c>
      <c r="K343" s="12">
        <f>(K342*13+testdata[[#This Row],[TR]])/14</f>
        <v>3.3245932021948725</v>
      </c>
      <c r="L343" s="12">
        <f>(testdata[[#This Row],[high]]+testdata[[#This Row],[low]])/2</f>
        <v>263.37</v>
      </c>
      <c r="M343" s="15">
        <f>testdata[[#This Row],[MidPrice]]+Multiplier*testdata[[#This Row],[ATR]]</f>
        <v>273.34377960658463</v>
      </c>
      <c r="N343" s="15">
        <f>testdata[[#This Row],[MidPrice]]-Multiplier*testdata[[#This Row],[ATR]]</f>
        <v>253.39622039341538</v>
      </c>
      <c r="O343" s="15">
        <f>IF(OR(testdata[[#This Row],[UpperE]]&lt;O342,F342&gt;O342),testdata[[#This Row],[UpperE]],O342)</f>
        <v>263.64336431249814</v>
      </c>
      <c r="P343" s="15">
        <f>IF(OR(testdata[[#This Row],[LowerE]]&gt;P342,F342&lt;P342),testdata[[#This Row],[LowerE]],P342)</f>
        <v>253.39622039341538</v>
      </c>
      <c r="Q343" s="8">
        <f>IF(T342=O342,testdata[[#This Row],[Upper]],testdata[[#This Row],[Lower]])</f>
        <v>263.64336431249814</v>
      </c>
      <c r="R343" s="8" t="e">
        <f>IF(testdata[[#This Row],[SuperTrend]]=testdata[[#This Row],[Upper]],testdata[[#This Row],[Upper]],NA())</f>
        <v>#N/A</v>
      </c>
      <c r="S343" s="8">
        <f>IF(testdata[[#This Row],[SuperTrend]]=testdata[[#This Row],[Lower]],testdata[[#This Row],[Lower]],NA())</f>
        <v>253.39622039341538</v>
      </c>
      <c r="T343" s="8">
        <f>IF(testdata[[#This Row],[close]]&lt;=testdata[[#This Row],[STpot]],testdata[[#This Row],[Upper]],testdata[[#This Row],[Lower]])</f>
        <v>253.39622039341538</v>
      </c>
      <c r="V343" s="2">
        <v>43231</v>
      </c>
      <c r="W343" s="8"/>
      <c r="X343" s="8">
        <v>253.39622039341501</v>
      </c>
      <c r="Y343" s="8">
        <v>253.39622039341501</v>
      </c>
      <c r="Z343" t="str">
        <f t="shared" si="5"/>
        <v/>
      </c>
    </row>
    <row r="344" spans="1:26" x14ac:dyDescent="0.25">
      <c r="A344" s="5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5">
        <f>MAX(testdata[[#This Row],[H-L]:[|L-pC|]])</f>
        <v>1.6599999999999682</v>
      </c>
      <c r="K344" s="12">
        <f>(K343*13+testdata[[#This Row],[TR]])/14</f>
        <v>3.2056936877523796</v>
      </c>
      <c r="L344" s="12">
        <f>(testdata[[#This Row],[high]]+testdata[[#This Row],[low]])/2</f>
        <v>264.2</v>
      </c>
      <c r="M344" s="15">
        <f>testdata[[#This Row],[MidPrice]]+Multiplier*testdata[[#This Row],[ATR]]</f>
        <v>273.81708106325715</v>
      </c>
      <c r="N344" s="15">
        <f>testdata[[#This Row],[MidPrice]]-Multiplier*testdata[[#This Row],[ATR]]</f>
        <v>254.58291893674286</v>
      </c>
      <c r="O344" s="15">
        <f>IF(OR(testdata[[#This Row],[UpperE]]&lt;O343,F343&gt;O343),testdata[[#This Row],[UpperE]],O343)</f>
        <v>273.81708106325715</v>
      </c>
      <c r="P344" s="15">
        <f>IF(OR(testdata[[#This Row],[LowerE]]&gt;P343,F343&lt;P343),testdata[[#This Row],[LowerE]],P343)</f>
        <v>254.58291893674286</v>
      </c>
      <c r="Q344" s="8">
        <f>IF(T343=O343,testdata[[#This Row],[Upper]],testdata[[#This Row],[Lower]])</f>
        <v>254.58291893674286</v>
      </c>
      <c r="R344" s="8" t="e">
        <f>IF(testdata[[#This Row],[SuperTrend]]=testdata[[#This Row],[Upper]],testdata[[#This Row],[Upper]],NA())</f>
        <v>#N/A</v>
      </c>
      <c r="S344" s="8">
        <f>IF(testdata[[#This Row],[SuperTrend]]=testdata[[#This Row],[Lower]],testdata[[#This Row],[Lower]],NA())</f>
        <v>254.58291893674286</v>
      </c>
      <c r="T344" s="8">
        <f>IF(testdata[[#This Row],[close]]&lt;=testdata[[#This Row],[STpot]],testdata[[#This Row],[Upper]],testdata[[#This Row],[Lower]])</f>
        <v>254.58291893674286</v>
      </c>
      <c r="V344" s="2">
        <v>43234</v>
      </c>
      <c r="W344" s="8"/>
      <c r="X344" s="8">
        <v>254.582918936742</v>
      </c>
      <c r="Y344" s="8">
        <v>254.582918936742</v>
      </c>
      <c r="Z344" t="str">
        <f t="shared" si="5"/>
        <v/>
      </c>
    </row>
    <row r="345" spans="1:26" x14ac:dyDescent="0.25">
      <c r="A345" s="5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5">
        <f>MAX(testdata[[#This Row],[H-L]:[|L-pC|]])</f>
        <v>2.8600000000000136</v>
      </c>
      <c r="K345" s="12">
        <f>(K344*13+testdata[[#This Row],[TR]])/14</f>
        <v>3.1810012814843533</v>
      </c>
      <c r="L345" s="12">
        <f>(testdata[[#This Row],[high]]+testdata[[#This Row],[low]])/2</f>
        <v>261.875</v>
      </c>
      <c r="M345" s="15">
        <f>testdata[[#This Row],[MidPrice]]+Multiplier*testdata[[#This Row],[ATR]]</f>
        <v>271.41800384445304</v>
      </c>
      <c r="N345" s="15">
        <f>testdata[[#This Row],[MidPrice]]-Multiplier*testdata[[#This Row],[ATR]]</f>
        <v>252.33199615554693</v>
      </c>
      <c r="O345" s="15">
        <f>IF(OR(testdata[[#This Row],[UpperE]]&lt;O344,F344&gt;O344),testdata[[#This Row],[UpperE]],O344)</f>
        <v>271.41800384445304</v>
      </c>
      <c r="P345" s="15">
        <f>IF(OR(testdata[[#This Row],[LowerE]]&gt;P344,F344&lt;P344),testdata[[#This Row],[LowerE]],P344)</f>
        <v>254.58291893674286</v>
      </c>
      <c r="Q345" s="8">
        <f>IF(T344=O344,testdata[[#This Row],[Upper]],testdata[[#This Row],[Lower]])</f>
        <v>254.58291893674286</v>
      </c>
      <c r="R345" s="8" t="e">
        <f>IF(testdata[[#This Row],[SuperTrend]]=testdata[[#This Row],[Upper]],testdata[[#This Row],[Upper]],NA())</f>
        <v>#N/A</v>
      </c>
      <c r="S345" s="8">
        <f>IF(testdata[[#This Row],[SuperTrend]]=testdata[[#This Row],[Lower]],testdata[[#This Row],[Lower]],NA())</f>
        <v>254.58291893674286</v>
      </c>
      <c r="T345" s="8">
        <f>IF(testdata[[#This Row],[close]]&lt;=testdata[[#This Row],[STpot]],testdata[[#This Row],[Upper]],testdata[[#This Row],[Lower]])</f>
        <v>254.58291893674286</v>
      </c>
      <c r="V345" s="2">
        <v>43235</v>
      </c>
      <c r="W345" s="8"/>
      <c r="X345" s="8">
        <v>254.582918936742</v>
      </c>
      <c r="Y345" s="8">
        <v>254.582918936742</v>
      </c>
      <c r="Z345" t="str">
        <f t="shared" si="5"/>
        <v/>
      </c>
    </row>
    <row r="346" spans="1:26" x14ac:dyDescent="0.25">
      <c r="A346" s="5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5">
        <f>MAX(testdata[[#This Row],[H-L]:[|L-pC|]])</f>
        <v>1.6000000000000227</v>
      </c>
      <c r="K346" s="12">
        <f>(K345*13+testdata[[#This Row],[TR]])/14</f>
        <v>3.0680726185211866</v>
      </c>
      <c r="L346" s="12">
        <f>(testdata[[#This Row],[high]]+testdata[[#This Row],[low]])/2</f>
        <v>262.95500000000004</v>
      </c>
      <c r="M346" s="15">
        <f>testdata[[#This Row],[MidPrice]]+Multiplier*testdata[[#This Row],[ATR]]</f>
        <v>272.15921785556361</v>
      </c>
      <c r="N346" s="15">
        <f>testdata[[#This Row],[MidPrice]]-Multiplier*testdata[[#This Row],[ATR]]</f>
        <v>253.75078214443647</v>
      </c>
      <c r="O346" s="15">
        <f>IF(OR(testdata[[#This Row],[UpperE]]&lt;O345,F345&gt;O345),testdata[[#This Row],[UpperE]],O345)</f>
        <v>271.41800384445304</v>
      </c>
      <c r="P346" s="15">
        <f>IF(OR(testdata[[#This Row],[LowerE]]&gt;P345,F345&lt;P345),testdata[[#This Row],[LowerE]],P345)</f>
        <v>254.58291893674286</v>
      </c>
      <c r="Q346" s="8">
        <f>IF(T345=O345,testdata[[#This Row],[Upper]],testdata[[#This Row],[Lower]])</f>
        <v>254.58291893674286</v>
      </c>
      <c r="R346" s="8" t="e">
        <f>IF(testdata[[#This Row],[SuperTrend]]=testdata[[#This Row],[Upper]],testdata[[#This Row],[Upper]],NA())</f>
        <v>#N/A</v>
      </c>
      <c r="S346" s="8">
        <f>IF(testdata[[#This Row],[SuperTrend]]=testdata[[#This Row],[Lower]],testdata[[#This Row],[Lower]],NA())</f>
        <v>254.58291893674286</v>
      </c>
      <c r="T346" s="8">
        <f>IF(testdata[[#This Row],[close]]&lt;=testdata[[#This Row],[STpot]],testdata[[#This Row],[Upper]],testdata[[#This Row],[Lower]])</f>
        <v>254.58291893674286</v>
      </c>
      <c r="V346" s="2">
        <v>43236</v>
      </c>
      <c r="W346" s="8"/>
      <c r="X346" s="8">
        <v>254.582918936742</v>
      </c>
      <c r="Y346" s="8">
        <v>254.582918936742</v>
      </c>
      <c r="Z346" t="str">
        <f t="shared" si="5"/>
        <v/>
      </c>
    </row>
    <row r="347" spans="1:26" x14ac:dyDescent="0.25">
      <c r="A347" s="5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5">
        <f>MAX(testdata[[#This Row],[H-L]:[|L-pC|]])</f>
        <v>2.0299999999999727</v>
      </c>
      <c r="K347" s="12">
        <f>(K346*13+testdata[[#This Row],[TR]])/14</f>
        <v>2.9939245743410998</v>
      </c>
      <c r="L347" s="12">
        <f>(testdata[[#This Row],[high]]+testdata[[#This Row],[low]])/2</f>
        <v>263.19499999999999</v>
      </c>
      <c r="M347" s="15">
        <f>testdata[[#This Row],[MidPrice]]+Multiplier*testdata[[#This Row],[ATR]]</f>
        <v>272.1767737230233</v>
      </c>
      <c r="N347" s="15">
        <f>testdata[[#This Row],[MidPrice]]-Multiplier*testdata[[#This Row],[ATR]]</f>
        <v>254.21322627697668</v>
      </c>
      <c r="O347" s="15">
        <f>IF(OR(testdata[[#This Row],[UpperE]]&lt;O346,F346&gt;O346),testdata[[#This Row],[UpperE]],O346)</f>
        <v>271.41800384445304</v>
      </c>
      <c r="P347" s="15">
        <f>IF(OR(testdata[[#This Row],[LowerE]]&gt;P346,F346&lt;P346),testdata[[#This Row],[LowerE]],P346)</f>
        <v>254.58291893674286</v>
      </c>
      <c r="Q347" s="8">
        <f>IF(T346=O346,testdata[[#This Row],[Upper]],testdata[[#This Row],[Lower]])</f>
        <v>254.58291893674286</v>
      </c>
      <c r="R347" s="8" t="e">
        <f>IF(testdata[[#This Row],[SuperTrend]]=testdata[[#This Row],[Upper]],testdata[[#This Row],[Upper]],NA())</f>
        <v>#N/A</v>
      </c>
      <c r="S347" s="8">
        <f>IF(testdata[[#This Row],[SuperTrend]]=testdata[[#This Row],[Lower]],testdata[[#This Row],[Lower]],NA())</f>
        <v>254.58291893674286</v>
      </c>
      <c r="T347" s="8">
        <f>IF(testdata[[#This Row],[close]]&lt;=testdata[[#This Row],[STpot]],testdata[[#This Row],[Upper]],testdata[[#This Row],[Lower]])</f>
        <v>254.58291893674286</v>
      </c>
      <c r="V347" s="2">
        <v>43237</v>
      </c>
      <c r="W347" s="8"/>
      <c r="X347" s="8">
        <v>254.582918936742</v>
      </c>
      <c r="Y347" s="8">
        <v>254.582918936742</v>
      </c>
      <c r="Z347" t="str">
        <f t="shared" si="5"/>
        <v/>
      </c>
    </row>
    <row r="348" spans="1:26" x14ac:dyDescent="0.25">
      <c r="A348" s="5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5">
        <f>MAX(testdata[[#This Row],[H-L]:[|L-pC|]])</f>
        <v>1.0699999999999932</v>
      </c>
      <c r="K348" s="12">
        <f>(K347*13+testdata[[#This Row],[TR]])/14</f>
        <v>2.8565013904595919</v>
      </c>
      <c r="L348" s="12">
        <f>(testdata[[#This Row],[high]]+testdata[[#This Row],[low]])/2</f>
        <v>262.51499999999999</v>
      </c>
      <c r="M348" s="15">
        <f>testdata[[#This Row],[MidPrice]]+Multiplier*testdata[[#This Row],[ATR]]</f>
        <v>271.08450417137874</v>
      </c>
      <c r="N348" s="15">
        <f>testdata[[#This Row],[MidPrice]]-Multiplier*testdata[[#This Row],[ATR]]</f>
        <v>253.9454958286212</v>
      </c>
      <c r="O348" s="15">
        <f>IF(OR(testdata[[#This Row],[UpperE]]&lt;O347,F347&gt;O347),testdata[[#This Row],[UpperE]],O347)</f>
        <v>271.08450417137874</v>
      </c>
      <c r="P348" s="15">
        <f>IF(OR(testdata[[#This Row],[LowerE]]&gt;P347,F347&lt;P347),testdata[[#This Row],[LowerE]],P347)</f>
        <v>254.58291893674286</v>
      </c>
      <c r="Q348" s="8">
        <f>IF(T347=O347,testdata[[#This Row],[Upper]],testdata[[#This Row],[Lower]])</f>
        <v>254.58291893674286</v>
      </c>
      <c r="R348" s="8" t="e">
        <f>IF(testdata[[#This Row],[SuperTrend]]=testdata[[#This Row],[Upper]],testdata[[#This Row],[Upper]],NA())</f>
        <v>#N/A</v>
      </c>
      <c r="S348" s="8">
        <f>IF(testdata[[#This Row],[SuperTrend]]=testdata[[#This Row],[Lower]],testdata[[#This Row],[Lower]],NA())</f>
        <v>254.58291893674286</v>
      </c>
      <c r="T348" s="8">
        <f>IF(testdata[[#This Row],[close]]&lt;=testdata[[#This Row],[STpot]],testdata[[#This Row],[Upper]],testdata[[#This Row],[Lower]])</f>
        <v>254.58291893674286</v>
      </c>
      <c r="V348" s="2">
        <v>43238</v>
      </c>
      <c r="W348" s="8"/>
      <c r="X348" s="8">
        <v>254.582918936742</v>
      </c>
      <c r="Y348" s="8">
        <v>254.582918936742</v>
      </c>
      <c r="Z348" t="str">
        <f t="shared" si="5"/>
        <v/>
      </c>
    </row>
    <row r="349" spans="1:26" x14ac:dyDescent="0.25">
      <c r="A349" s="5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5">
        <f>MAX(testdata[[#This Row],[H-L]:[|L-pC|]])</f>
        <v>2.5600000000000023</v>
      </c>
      <c r="K349" s="12">
        <f>(K348*13+testdata[[#This Row],[TR]])/14</f>
        <v>2.8353227197124786</v>
      </c>
      <c r="L349" s="12">
        <f>(testdata[[#This Row],[high]]+testdata[[#This Row],[low]])/2</f>
        <v>263.65999999999997</v>
      </c>
      <c r="M349" s="15">
        <f>testdata[[#This Row],[MidPrice]]+Multiplier*testdata[[#This Row],[ATR]]</f>
        <v>272.16596815913738</v>
      </c>
      <c r="N349" s="15">
        <f>testdata[[#This Row],[MidPrice]]-Multiplier*testdata[[#This Row],[ATR]]</f>
        <v>255.15403184086253</v>
      </c>
      <c r="O349" s="15">
        <f>IF(OR(testdata[[#This Row],[UpperE]]&lt;O348,F348&gt;O348),testdata[[#This Row],[UpperE]],O348)</f>
        <v>271.08450417137874</v>
      </c>
      <c r="P349" s="15">
        <f>IF(OR(testdata[[#This Row],[LowerE]]&gt;P348,F348&lt;P348),testdata[[#This Row],[LowerE]],P348)</f>
        <v>255.15403184086253</v>
      </c>
      <c r="Q349" s="8">
        <f>IF(T348=O348,testdata[[#This Row],[Upper]],testdata[[#This Row],[Lower]])</f>
        <v>255.15403184086253</v>
      </c>
      <c r="R349" s="8" t="e">
        <f>IF(testdata[[#This Row],[SuperTrend]]=testdata[[#This Row],[Upper]],testdata[[#This Row],[Upper]],NA())</f>
        <v>#N/A</v>
      </c>
      <c r="S349" s="8">
        <f>IF(testdata[[#This Row],[SuperTrend]]=testdata[[#This Row],[Lower]],testdata[[#This Row],[Lower]],NA())</f>
        <v>255.15403184086253</v>
      </c>
      <c r="T349" s="8">
        <f>IF(testdata[[#This Row],[close]]&lt;=testdata[[#This Row],[STpot]],testdata[[#This Row],[Upper]],testdata[[#This Row],[Lower]])</f>
        <v>255.15403184086253</v>
      </c>
      <c r="V349" s="2">
        <v>43241</v>
      </c>
      <c r="W349" s="8"/>
      <c r="X349" s="8">
        <v>255.15403184086199</v>
      </c>
      <c r="Y349" s="8">
        <v>255.15403184086199</v>
      </c>
      <c r="Z349" t="str">
        <f t="shared" si="5"/>
        <v/>
      </c>
    </row>
    <row r="350" spans="1:26" x14ac:dyDescent="0.25">
      <c r="A350" s="5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5">
        <f>MAX(testdata[[#This Row],[H-L]:[|L-pC|]])</f>
        <v>1.9499999999999886</v>
      </c>
      <c r="K350" s="12">
        <f>(K349*13+testdata[[#This Row],[TR]])/14</f>
        <v>2.7720853825901579</v>
      </c>
      <c r="L350" s="12">
        <f>(testdata[[#This Row],[high]]+testdata[[#This Row],[low]])/2</f>
        <v>264.22500000000002</v>
      </c>
      <c r="M350" s="15">
        <f>testdata[[#This Row],[MidPrice]]+Multiplier*testdata[[#This Row],[ATR]]</f>
        <v>272.54125614777047</v>
      </c>
      <c r="N350" s="15">
        <f>testdata[[#This Row],[MidPrice]]-Multiplier*testdata[[#This Row],[ATR]]</f>
        <v>255.90874385222955</v>
      </c>
      <c r="O350" s="15">
        <f>IF(OR(testdata[[#This Row],[UpperE]]&lt;O349,F349&gt;O349),testdata[[#This Row],[UpperE]],O349)</f>
        <v>271.08450417137874</v>
      </c>
      <c r="P350" s="15">
        <f>IF(OR(testdata[[#This Row],[LowerE]]&gt;P349,F349&lt;P349),testdata[[#This Row],[LowerE]],P349)</f>
        <v>255.90874385222955</v>
      </c>
      <c r="Q350" s="8">
        <f>IF(T349=O349,testdata[[#This Row],[Upper]],testdata[[#This Row],[Lower]])</f>
        <v>255.90874385222955</v>
      </c>
      <c r="R350" s="8" t="e">
        <f>IF(testdata[[#This Row],[SuperTrend]]=testdata[[#This Row],[Upper]],testdata[[#This Row],[Upper]],NA())</f>
        <v>#N/A</v>
      </c>
      <c r="S350" s="8">
        <f>IF(testdata[[#This Row],[SuperTrend]]=testdata[[#This Row],[Lower]],testdata[[#This Row],[Lower]],NA())</f>
        <v>255.90874385222955</v>
      </c>
      <c r="T350" s="8">
        <f>IF(testdata[[#This Row],[close]]&lt;=testdata[[#This Row],[STpot]],testdata[[#This Row],[Upper]],testdata[[#This Row],[Lower]])</f>
        <v>255.90874385222955</v>
      </c>
      <c r="V350" s="2">
        <v>43242</v>
      </c>
      <c r="W350" s="8"/>
      <c r="X350" s="8">
        <v>255.90874385222901</v>
      </c>
      <c r="Y350" s="8">
        <v>255.90874385222901</v>
      </c>
      <c r="Z350" t="str">
        <f t="shared" si="5"/>
        <v/>
      </c>
    </row>
    <row r="351" spans="1:26" x14ac:dyDescent="0.25">
      <c r="A351" s="5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5">
        <f>MAX(testdata[[#This Row],[H-L]:[|L-pC|]])</f>
        <v>2.3199999999999932</v>
      </c>
      <c r="K351" s="12">
        <f>(K350*13+testdata[[#This Row],[TR]])/14</f>
        <v>2.7397935695480031</v>
      </c>
      <c r="L351" s="12">
        <f>(testdata[[#This Row],[high]]+testdata[[#This Row],[low]])/2</f>
        <v>263.20000000000005</v>
      </c>
      <c r="M351" s="15">
        <f>testdata[[#This Row],[MidPrice]]+Multiplier*testdata[[#This Row],[ATR]]</f>
        <v>271.41938070864404</v>
      </c>
      <c r="N351" s="15">
        <f>testdata[[#This Row],[MidPrice]]-Multiplier*testdata[[#This Row],[ATR]]</f>
        <v>254.98061929135605</v>
      </c>
      <c r="O351" s="15">
        <f>IF(OR(testdata[[#This Row],[UpperE]]&lt;O350,F350&gt;O350),testdata[[#This Row],[UpperE]],O350)</f>
        <v>271.08450417137874</v>
      </c>
      <c r="P351" s="15">
        <f>IF(OR(testdata[[#This Row],[LowerE]]&gt;P350,F350&lt;P350),testdata[[#This Row],[LowerE]],P350)</f>
        <v>255.90874385222955</v>
      </c>
      <c r="Q351" s="8">
        <f>IF(T350=O350,testdata[[#This Row],[Upper]],testdata[[#This Row],[Lower]])</f>
        <v>255.90874385222955</v>
      </c>
      <c r="R351" s="8" t="e">
        <f>IF(testdata[[#This Row],[SuperTrend]]=testdata[[#This Row],[Upper]],testdata[[#This Row],[Upper]],NA())</f>
        <v>#N/A</v>
      </c>
      <c r="S351" s="8">
        <f>IF(testdata[[#This Row],[SuperTrend]]=testdata[[#This Row],[Lower]],testdata[[#This Row],[Lower]],NA())</f>
        <v>255.90874385222955</v>
      </c>
      <c r="T351" s="8">
        <f>IF(testdata[[#This Row],[close]]&lt;=testdata[[#This Row],[STpot]],testdata[[#This Row],[Upper]],testdata[[#This Row],[Lower]])</f>
        <v>255.90874385222955</v>
      </c>
      <c r="V351" s="2">
        <v>43243</v>
      </c>
      <c r="W351" s="8"/>
      <c r="X351" s="8">
        <v>255.90874385222901</v>
      </c>
      <c r="Y351" s="8">
        <v>255.90874385222901</v>
      </c>
      <c r="Z351" t="str">
        <f t="shared" si="5"/>
        <v/>
      </c>
    </row>
    <row r="352" spans="1:26" x14ac:dyDescent="0.25">
      <c r="A352" s="5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5">
        <f>MAX(testdata[[#This Row],[H-L]:[|L-pC|]])</f>
        <v>2.4900000000000091</v>
      </c>
      <c r="K352" s="12">
        <f>(K351*13+testdata[[#This Row],[TR]])/14</f>
        <v>2.7219511717231462</v>
      </c>
      <c r="L352" s="12">
        <f>(testdata[[#This Row],[high]]+testdata[[#This Row],[low]])/2</f>
        <v>263.02</v>
      </c>
      <c r="M352" s="15">
        <f>testdata[[#This Row],[MidPrice]]+Multiplier*testdata[[#This Row],[ATR]]</f>
        <v>271.18585351516941</v>
      </c>
      <c r="N352" s="15">
        <f>testdata[[#This Row],[MidPrice]]-Multiplier*testdata[[#This Row],[ATR]]</f>
        <v>254.85414648483055</v>
      </c>
      <c r="O352" s="15">
        <f>IF(OR(testdata[[#This Row],[UpperE]]&lt;O351,F351&gt;O351),testdata[[#This Row],[UpperE]],O351)</f>
        <v>271.08450417137874</v>
      </c>
      <c r="P352" s="15">
        <f>IF(OR(testdata[[#This Row],[LowerE]]&gt;P351,F351&lt;P351),testdata[[#This Row],[LowerE]],P351)</f>
        <v>255.90874385222955</v>
      </c>
      <c r="Q352" s="8">
        <f>IF(T351=O351,testdata[[#This Row],[Upper]],testdata[[#This Row],[Lower]])</f>
        <v>255.90874385222955</v>
      </c>
      <c r="R352" s="8" t="e">
        <f>IF(testdata[[#This Row],[SuperTrend]]=testdata[[#This Row],[Upper]],testdata[[#This Row],[Upper]],NA())</f>
        <v>#N/A</v>
      </c>
      <c r="S352" s="8">
        <f>IF(testdata[[#This Row],[SuperTrend]]=testdata[[#This Row],[Lower]],testdata[[#This Row],[Lower]],NA())</f>
        <v>255.90874385222955</v>
      </c>
      <c r="T352" s="8">
        <f>IF(testdata[[#This Row],[close]]&lt;=testdata[[#This Row],[STpot]],testdata[[#This Row],[Upper]],testdata[[#This Row],[Lower]])</f>
        <v>255.90874385222955</v>
      </c>
      <c r="V352" s="2">
        <v>43244</v>
      </c>
      <c r="W352" s="8"/>
      <c r="X352" s="8">
        <v>255.90874385222901</v>
      </c>
      <c r="Y352" s="8">
        <v>255.90874385222901</v>
      </c>
      <c r="Z352" t="str">
        <f t="shared" si="5"/>
        <v/>
      </c>
    </row>
    <row r="353" spans="1:26" x14ac:dyDescent="0.25">
      <c r="A353" s="5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5">
        <f>MAX(testdata[[#This Row],[H-L]:[|L-pC|]])</f>
        <v>1.2400000000000091</v>
      </c>
      <c r="K353" s="12">
        <f>(K352*13+testdata[[#This Row],[TR]])/14</f>
        <v>2.6160975166000648</v>
      </c>
      <c r="L353" s="12">
        <f>(testdata[[#This Row],[high]]+testdata[[#This Row],[low]])/2</f>
        <v>263.23</v>
      </c>
      <c r="M353" s="15">
        <f>testdata[[#This Row],[MidPrice]]+Multiplier*testdata[[#This Row],[ATR]]</f>
        <v>271.07829254980021</v>
      </c>
      <c r="N353" s="15">
        <f>testdata[[#This Row],[MidPrice]]-Multiplier*testdata[[#This Row],[ATR]]</f>
        <v>255.38170745019983</v>
      </c>
      <c r="O353" s="15">
        <f>IF(OR(testdata[[#This Row],[UpperE]]&lt;O352,F352&gt;O352),testdata[[#This Row],[UpperE]],O352)</f>
        <v>271.07829254980021</v>
      </c>
      <c r="P353" s="15">
        <f>IF(OR(testdata[[#This Row],[LowerE]]&gt;P352,F352&lt;P352),testdata[[#This Row],[LowerE]],P352)</f>
        <v>255.90874385222955</v>
      </c>
      <c r="Q353" s="8">
        <f>IF(T352=O352,testdata[[#This Row],[Upper]],testdata[[#This Row],[Lower]])</f>
        <v>255.90874385222955</v>
      </c>
      <c r="R353" s="8" t="e">
        <f>IF(testdata[[#This Row],[SuperTrend]]=testdata[[#This Row],[Upper]],testdata[[#This Row],[Upper]],NA())</f>
        <v>#N/A</v>
      </c>
      <c r="S353" s="8">
        <f>IF(testdata[[#This Row],[SuperTrend]]=testdata[[#This Row],[Lower]],testdata[[#This Row],[Lower]],NA())</f>
        <v>255.90874385222955</v>
      </c>
      <c r="T353" s="8">
        <f>IF(testdata[[#This Row],[close]]&lt;=testdata[[#This Row],[STpot]],testdata[[#This Row],[Upper]],testdata[[#This Row],[Lower]])</f>
        <v>255.90874385222955</v>
      </c>
      <c r="V353" s="2">
        <v>43245</v>
      </c>
      <c r="W353" s="8"/>
      <c r="X353" s="8">
        <v>255.90874385222901</v>
      </c>
      <c r="Y353" s="8">
        <v>255.90874385222901</v>
      </c>
      <c r="Z353" t="str">
        <f t="shared" si="5"/>
        <v/>
      </c>
    </row>
    <row r="354" spans="1:26" x14ac:dyDescent="0.25">
      <c r="A354" s="5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5">
        <f>MAX(testdata[[#This Row],[H-L]:[|L-pC|]])</f>
        <v>4.2400000000000091</v>
      </c>
      <c r="K354" s="12">
        <f>(K353*13+testdata[[#This Row],[TR]])/14</f>
        <v>2.7320905511286324</v>
      </c>
      <c r="L354" s="12">
        <f>(testdata[[#This Row],[high]]+testdata[[#This Row],[low]])/2</f>
        <v>260.57000000000005</v>
      </c>
      <c r="M354" s="15">
        <f>testdata[[#This Row],[MidPrice]]+Multiplier*testdata[[#This Row],[ATR]]</f>
        <v>268.76627165338596</v>
      </c>
      <c r="N354" s="15">
        <f>testdata[[#This Row],[MidPrice]]-Multiplier*testdata[[#This Row],[ATR]]</f>
        <v>252.37372834661414</v>
      </c>
      <c r="O354" s="15">
        <f>IF(OR(testdata[[#This Row],[UpperE]]&lt;O353,F353&gt;O353),testdata[[#This Row],[UpperE]],O353)</f>
        <v>268.76627165338596</v>
      </c>
      <c r="P354" s="15">
        <f>IF(OR(testdata[[#This Row],[LowerE]]&gt;P353,F353&lt;P353),testdata[[#This Row],[LowerE]],P353)</f>
        <v>255.90874385222955</v>
      </c>
      <c r="Q354" s="8">
        <f>IF(T353=O353,testdata[[#This Row],[Upper]],testdata[[#This Row],[Lower]])</f>
        <v>255.90874385222955</v>
      </c>
      <c r="R354" s="8" t="e">
        <f>IF(testdata[[#This Row],[SuperTrend]]=testdata[[#This Row],[Upper]],testdata[[#This Row],[Upper]],NA())</f>
        <v>#N/A</v>
      </c>
      <c r="S354" s="8">
        <f>IF(testdata[[#This Row],[SuperTrend]]=testdata[[#This Row],[Lower]],testdata[[#This Row],[Lower]],NA())</f>
        <v>255.90874385222955</v>
      </c>
      <c r="T354" s="8">
        <f>IF(testdata[[#This Row],[close]]&lt;=testdata[[#This Row],[STpot]],testdata[[#This Row],[Upper]],testdata[[#This Row],[Lower]])</f>
        <v>255.90874385222955</v>
      </c>
      <c r="V354" s="2">
        <v>43249</v>
      </c>
      <c r="W354" s="8"/>
      <c r="X354" s="8">
        <v>255.90874385222901</v>
      </c>
      <c r="Y354" s="8">
        <v>255.90874385222901</v>
      </c>
      <c r="Z354" t="str">
        <f t="shared" si="5"/>
        <v/>
      </c>
    </row>
    <row r="355" spans="1:26" x14ac:dyDescent="0.25">
      <c r="A355" s="5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5">
        <f>MAX(testdata[[#This Row],[H-L]:[|L-pC|]])</f>
        <v>3.9499999999999886</v>
      </c>
      <c r="K355" s="12">
        <f>(K354*13+testdata[[#This Row],[TR]])/14</f>
        <v>2.8190840831908721</v>
      </c>
      <c r="L355" s="12">
        <f>(testdata[[#This Row],[high]]+testdata[[#This Row],[low]])/2</f>
        <v>262.78999999999996</v>
      </c>
      <c r="M355" s="15">
        <f>testdata[[#This Row],[MidPrice]]+Multiplier*testdata[[#This Row],[ATR]]</f>
        <v>271.24725224957257</v>
      </c>
      <c r="N355" s="15">
        <f>testdata[[#This Row],[MidPrice]]-Multiplier*testdata[[#This Row],[ATR]]</f>
        <v>254.33274775042736</v>
      </c>
      <c r="O355" s="15">
        <f>IF(OR(testdata[[#This Row],[UpperE]]&lt;O354,F354&gt;O354),testdata[[#This Row],[UpperE]],O354)</f>
        <v>268.76627165338596</v>
      </c>
      <c r="P355" s="15">
        <f>IF(OR(testdata[[#This Row],[LowerE]]&gt;P354,F354&lt;P354),testdata[[#This Row],[LowerE]],P354)</f>
        <v>255.90874385222955</v>
      </c>
      <c r="Q355" s="8">
        <f>IF(T354=O354,testdata[[#This Row],[Upper]],testdata[[#This Row],[Lower]])</f>
        <v>255.90874385222955</v>
      </c>
      <c r="R355" s="8" t="e">
        <f>IF(testdata[[#This Row],[SuperTrend]]=testdata[[#This Row],[Upper]],testdata[[#This Row],[Upper]],NA())</f>
        <v>#N/A</v>
      </c>
      <c r="S355" s="8">
        <f>IF(testdata[[#This Row],[SuperTrend]]=testdata[[#This Row],[Lower]],testdata[[#This Row],[Lower]],NA())</f>
        <v>255.90874385222955</v>
      </c>
      <c r="T355" s="8">
        <f>IF(testdata[[#This Row],[close]]&lt;=testdata[[#This Row],[STpot]],testdata[[#This Row],[Upper]],testdata[[#This Row],[Lower]])</f>
        <v>255.90874385222955</v>
      </c>
      <c r="V355" s="2">
        <v>43250</v>
      </c>
      <c r="W355" s="8"/>
      <c r="X355" s="8">
        <v>255.90874385222901</v>
      </c>
      <c r="Y355" s="8">
        <v>255.90874385222901</v>
      </c>
      <c r="Z355" t="str">
        <f t="shared" si="5"/>
        <v/>
      </c>
    </row>
    <row r="356" spans="1:26" x14ac:dyDescent="0.25">
      <c r="A356" s="5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5">
        <f>MAX(testdata[[#This Row],[H-L]:[|L-pC|]])</f>
        <v>2.2800000000000296</v>
      </c>
      <c r="K356" s="12">
        <f>(K355*13+testdata[[#This Row],[TR]])/14</f>
        <v>2.780578077248669</v>
      </c>
      <c r="L356" s="12">
        <f>(testdata[[#This Row],[high]]+testdata[[#This Row],[low]])/2</f>
        <v>262.40999999999997</v>
      </c>
      <c r="M356" s="15">
        <f>testdata[[#This Row],[MidPrice]]+Multiplier*testdata[[#This Row],[ATR]]</f>
        <v>270.75173423174596</v>
      </c>
      <c r="N356" s="15">
        <f>testdata[[#This Row],[MidPrice]]-Multiplier*testdata[[#This Row],[ATR]]</f>
        <v>254.06826576825395</v>
      </c>
      <c r="O356" s="15">
        <f>IF(OR(testdata[[#This Row],[UpperE]]&lt;O355,F355&gt;O355),testdata[[#This Row],[UpperE]],O355)</f>
        <v>268.76627165338596</v>
      </c>
      <c r="P356" s="15">
        <f>IF(OR(testdata[[#This Row],[LowerE]]&gt;P355,F355&lt;P355),testdata[[#This Row],[LowerE]],P355)</f>
        <v>255.90874385222955</v>
      </c>
      <c r="Q356" s="8">
        <f>IF(T355=O355,testdata[[#This Row],[Upper]],testdata[[#This Row],[Lower]])</f>
        <v>255.90874385222955</v>
      </c>
      <c r="R356" s="8" t="e">
        <f>IF(testdata[[#This Row],[SuperTrend]]=testdata[[#This Row],[Upper]],testdata[[#This Row],[Upper]],NA())</f>
        <v>#N/A</v>
      </c>
      <c r="S356" s="8">
        <f>IF(testdata[[#This Row],[SuperTrend]]=testdata[[#This Row],[Lower]],testdata[[#This Row],[Lower]],NA())</f>
        <v>255.90874385222955</v>
      </c>
      <c r="T356" s="8">
        <f>IF(testdata[[#This Row],[close]]&lt;=testdata[[#This Row],[STpot]],testdata[[#This Row],[Upper]],testdata[[#This Row],[Lower]])</f>
        <v>255.90874385222955</v>
      </c>
      <c r="V356" s="2">
        <v>43251</v>
      </c>
      <c r="W356" s="8"/>
      <c r="X356" s="8">
        <v>255.90874385222901</v>
      </c>
      <c r="Y356" s="8">
        <v>255.90874385222901</v>
      </c>
      <c r="Z356" t="str">
        <f t="shared" si="5"/>
        <v/>
      </c>
    </row>
    <row r="357" spans="1:26" x14ac:dyDescent="0.25">
      <c r="A357" s="5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5">
        <f>MAX(testdata[[#This Row],[H-L]:[|L-pC|]])</f>
        <v>2.9099999999999682</v>
      </c>
      <c r="K357" s="12">
        <f>(K356*13+testdata[[#This Row],[TR]])/14</f>
        <v>2.7898225003023329</v>
      </c>
      <c r="L357" s="12">
        <f>(testdata[[#This Row],[high]]+testdata[[#This Row],[low]])/2</f>
        <v>264.12</v>
      </c>
      <c r="M357" s="15">
        <f>testdata[[#This Row],[MidPrice]]+Multiplier*testdata[[#This Row],[ATR]]</f>
        <v>272.48946750090698</v>
      </c>
      <c r="N357" s="15">
        <f>testdata[[#This Row],[MidPrice]]-Multiplier*testdata[[#This Row],[ATR]]</f>
        <v>255.750532499093</v>
      </c>
      <c r="O357" s="15">
        <f>IF(OR(testdata[[#This Row],[UpperE]]&lt;O356,F356&gt;O356),testdata[[#This Row],[UpperE]],O356)</f>
        <v>268.76627165338596</v>
      </c>
      <c r="P357" s="15">
        <f>IF(OR(testdata[[#This Row],[LowerE]]&gt;P356,F356&lt;P356),testdata[[#This Row],[LowerE]],P356)</f>
        <v>255.90874385222955</v>
      </c>
      <c r="Q357" s="8">
        <f>IF(T356=O356,testdata[[#This Row],[Upper]],testdata[[#This Row],[Lower]])</f>
        <v>255.90874385222955</v>
      </c>
      <c r="R357" s="8" t="e">
        <f>IF(testdata[[#This Row],[SuperTrend]]=testdata[[#This Row],[Upper]],testdata[[#This Row],[Upper]],NA())</f>
        <v>#N/A</v>
      </c>
      <c r="S357" s="8">
        <f>IF(testdata[[#This Row],[SuperTrend]]=testdata[[#This Row],[Lower]],testdata[[#This Row],[Lower]],NA())</f>
        <v>255.90874385222955</v>
      </c>
      <c r="T357" s="8">
        <f>IF(testdata[[#This Row],[close]]&lt;=testdata[[#This Row],[STpot]],testdata[[#This Row],[Upper]],testdata[[#This Row],[Lower]])</f>
        <v>255.90874385222955</v>
      </c>
      <c r="V357" s="2">
        <v>43252</v>
      </c>
      <c r="W357" s="8"/>
      <c r="X357" s="8">
        <v>255.90874385222901</v>
      </c>
      <c r="Y357" s="8">
        <v>255.90874385222901</v>
      </c>
      <c r="Z357" t="str">
        <f t="shared" si="5"/>
        <v/>
      </c>
    </row>
    <row r="358" spans="1:26" x14ac:dyDescent="0.25">
      <c r="A358" s="5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5">
        <f>MAX(testdata[[#This Row],[H-L]:[|L-pC|]])</f>
        <v>1.5300000000000296</v>
      </c>
      <c r="K358" s="12">
        <f>(K357*13+testdata[[#This Row],[TR]])/14</f>
        <v>2.6998351788521684</v>
      </c>
      <c r="L358" s="12">
        <f>(testdata[[#This Row],[high]]+testdata[[#This Row],[low]])/2</f>
        <v>265.64999999999998</v>
      </c>
      <c r="M358" s="15">
        <f>testdata[[#This Row],[MidPrice]]+Multiplier*testdata[[#This Row],[ATR]]</f>
        <v>273.74950553655646</v>
      </c>
      <c r="N358" s="15">
        <f>testdata[[#This Row],[MidPrice]]-Multiplier*testdata[[#This Row],[ATR]]</f>
        <v>257.5504944634435</v>
      </c>
      <c r="O358" s="15">
        <f>IF(OR(testdata[[#This Row],[UpperE]]&lt;O357,F357&gt;O357),testdata[[#This Row],[UpperE]],O357)</f>
        <v>268.76627165338596</v>
      </c>
      <c r="P358" s="15">
        <f>IF(OR(testdata[[#This Row],[LowerE]]&gt;P357,F357&lt;P357),testdata[[#This Row],[LowerE]],P357)</f>
        <v>257.5504944634435</v>
      </c>
      <c r="Q358" s="8">
        <f>IF(T357=O357,testdata[[#This Row],[Upper]],testdata[[#This Row],[Lower]])</f>
        <v>257.5504944634435</v>
      </c>
      <c r="R358" s="8" t="e">
        <f>IF(testdata[[#This Row],[SuperTrend]]=testdata[[#This Row],[Upper]],testdata[[#This Row],[Upper]],NA())</f>
        <v>#N/A</v>
      </c>
      <c r="S358" s="8">
        <f>IF(testdata[[#This Row],[SuperTrend]]=testdata[[#This Row],[Lower]],testdata[[#This Row],[Lower]],NA())</f>
        <v>257.5504944634435</v>
      </c>
      <c r="T358" s="8">
        <f>IF(testdata[[#This Row],[close]]&lt;=testdata[[#This Row],[STpot]],testdata[[#This Row],[Upper]],testdata[[#This Row],[Lower]])</f>
        <v>257.5504944634435</v>
      </c>
      <c r="V358" s="2">
        <v>43255</v>
      </c>
      <c r="W358" s="8"/>
      <c r="X358" s="8">
        <v>257.55049446344299</v>
      </c>
      <c r="Y358" s="8">
        <v>257.55049446344299</v>
      </c>
      <c r="Z358" t="str">
        <f t="shared" si="5"/>
        <v/>
      </c>
    </row>
    <row r="359" spans="1:26" x14ac:dyDescent="0.25">
      <c r="A359" s="5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5">
        <f>MAX(testdata[[#This Row],[H-L]:[|L-pC|]])</f>
        <v>1.3000000000000114</v>
      </c>
      <c r="K359" s="12">
        <f>(K358*13+testdata[[#This Row],[TR]])/14</f>
        <v>2.5998469517912999</v>
      </c>
      <c r="L359" s="12">
        <f>(testdata[[#This Row],[high]]+testdata[[#This Row],[low]])/2</f>
        <v>265.77999999999997</v>
      </c>
      <c r="M359" s="15">
        <f>testdata[[#This Row],[MidPrice]]+Multiplier*testdata[[#This Row],[ATR]]</f>
        <v>273.57954085537386</v>
      </c>
      <c r="N359" s="15">
        <f>testdata[[#This Row],[MidPrice]]-Multiplier*testdata[[#This Row],[ATR]]</f>
        <v>257.98045914462608</v>
      </c>
      <c r="O359" s="15">
        <f>IF(OR(testdata[[#This Row],[UpperE]]&lt;O358,F358&gt;O358),testdata[[#This Row],[UpperE]],O358)</f>
        <v>268.76627165338596</v>
      </c>
      <c r="P359" s="15">
        <f>IF(OR(testdata[[#This Row],[LowerE]]&gt;P358,F358&lt;P358),testdata[[#This Row],[LowerE]],P358)</f>
        <v>257.98045914462608</v>
      </c>
      <c r="Q359" s="8">
        <f>IF(T358=O358,testdata[[#This Row],[Upper]],testdata[[#This Row],[Lower]])</f>
        <v>257.98045914462608</v>
      </c>
      <c r="R359" s="8" t="e">
        <f>IF(testdata[[#This Row],[SuperTrend]]=testdata[[#This Row],[Upper]],testdata[[#This Row],[Upper]],NA())</f>
        <v>#N/A</v>
      </c>
      <c r="S359" s="8">
        <f>IF(testdata[[#This Row],[SuperTrend]]=testdata[[#This Row],[Lower]],testdata[[#This Row],[Lower]],NA())</f>
        <v>257.98045914462608</v>
      </c>
      <c r="T359" s="8">
        <f>IF(testdata[[#This Row],[close]]&lt;=testdata[[#This Row],[STpot]],testdata[[#This Row],[Upper]],testdata[[#This Row],[Lower]])</f>
        <v>257.98045914462608</v>
      </c>
      <c r="V359" s="2">
        <v>43256</v>
      </c>
      <c r="W359" s="8"/>
      <c r="X359" s="8">
        <v>257.98045914462602</v>
      </c>
      <c r="Y359" s="8">
        <v>257.98045914462602</v>
      </c>
      <c r="Z359" t="str">
        <f t="shared" si="5"/>
        <v/>
      </c>
    </row>
    <row r="360" spans="1:26" x14ac:dyDescent="0.25">
      <c r="A360" s="5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5">
        <f>MAX(testdata[[#This Row],[H-L]:[|L-pC|]])</f>
        <v>2.3500000000000227</v>
      </c>
      <c r="K360" s="12">
        <f>(K359*13+testdata[[#This Row],[TR]])/14</f>
        <v>2.582000740949066</v>
      </c>
      <c r="L360" s="12">
        <f>(testdata[[#This Row],[high]]+testdata[[#This Row],[low]])/2</f>
        <v>267.185</v>
      </c>
      <c r="M360" s="15">
        <f>testdata[[#This Row],[MidPrice]]+Multiplier*testdata[[#This Row],[ATR]]</f>
        <v>274.93100222284721</v>
      </c>
      <c r="N360" s="15">
        <f>testdata[[#This Row],[MidPrice]]-Multiplier*testdata[[#This Row],[ATR]]</f>
        <v>259.43899777715279</v>
      </c>
      <c r="O360" s="15">
        <f>IF(OR(testdata[[#This Row],[UpperE]]&lt;O359,F359&gt;O359),testdata[[#This Row],[UpperE]],O359)</f>
        <v>268.76627165338596</v>
      </c>
      <c r="P360" s="15">
        <f>IF(OR(testdata[[#This Row],[LowerE]]&gt;P359,F359&lt;P359),testdata[[#This Row],[LowerE]],P359)</f>
        <v>259.43899777715279</v>
      </c>
      <c r="Q360" s="8">
        <f>IF(T359=O359,testdata[[#This Row],[Upper]],testdata[[#This Row],[Lower]])</f>
        <v>259.43899777715279</v>
      </c>
      <c r="R360" s="8" t="e">
        <f>IF(testdata[[#This Row],[SuperTrend]]=testdata[[#This Row],[Upper]],testdata[[#This Row],[Upper]],NA())</f>
        <v>#N/A</v>
      </c>
      <c r="S360" s="8">
        <f>IF(testdata[[#This Row],[SuperTrend]]=testdata[[#This Row],[Lower]],testdata[[#This Row],[Lower]],NA())</f>
        <v>259.43899777715279</v>
      </c>
      <c r="T360" s="8">
        <f>IF(testdata[[#This Row],[close]]&lt;=testdata[[#This Row],[STpot]],testdata[[#This Row],[Upper]],testdata[[#This Row],[Lower]])</f>
        <v>259.43899777715279</v>
      </c>
      <c r="V360" s="2">
        <v>43257</v>
      </c>
      <c r="W360" s="8"/>
      <c r="X360" s="8">
        <v>259.438997777152</v>
      </c>
      <c r="Y360" s="8">
        <v>259.438997777152</v>
      </c>
      <c r="Z360" t="str">
        <f t="shared" si="5"/>
        <v/>
      </c>
    </row>
    <row r="361" spans="1:26" x14ac:dyDescent="0.25">
      <c r="A361" s="5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5">
        <f>MAX(testdata[[#This Row],[H-L]:[|L-pC|]])</f>
        <v>1.8699999999999477</v>
      </c>
      <c r="K361" s="12">
        <f>(K360*13+testdata[[#This Row],[TR]])/14</f>
        <v>2.5311435451669864</v>
      </c>
      <c r="L361" s="12">
        <f>(testdata[[#This Row],[high]]+testdata[[#This Row],[low]])/2</f>
        <v>268.15499999999997</v>
      </c>
      <c r="M361" s="15">
        <f>testdata[[#This Row],[MidPrice]]+Multiplier*testdata[[#This Row],[ATR]]</f>
        <v>275.74843063550094</v>
      </c>
      <c r="N361" s="15">
        <f>testdata[[#This Row],[MidPrice]]-Multiplier*testdata[[#This Row],[ATR]]</f>
        <v>260.56156936449901</v>
      </c>
      <c r="O361" s="15">
        <f>IF(OR(testdata[[#This Row],[UpperE]]&lt;O360,F360&gt;O360),testdata[[#This Row],[UpperE]],O360)</f>
        <v>268.76627165338596</v>
      </c>
      <c r="P361" s="15">
        <f>IF(OR(testdata[[#This Row],[LowerE]]&gt;P360,F360&lt;P360),testdata[[#This Row],[LowerE]],P360)</f>
        <v>260.56156936449901</v>
      </c>
      <c r="Q361" s="8">
        <f>IF(T360=O360,testdata[[#This Row],[Upper]],testdata[[#This Row],[Lower]])</f>
        <v>260.56156936449901</v>
      </c>
      <c r="R361" s="8" t="e">
        <f>IF(testdata[[#This Row],[SuperTrend]]=testdata[[#This Row],[Upper]],testdata[[#This Row],[Upper]],NA())</f>
        <v>#N/A</v>
      </c>
      <c r="S361" s="8">
        <f>IF(testdata[[#This Row],[SuperTrend]]=testdata[[#This Row],[Lower]],testdata[[#This Row],[Lower]],NA())</f>
        <v>260.56156936449901</v>
      </c>
      <c r="T361" s="8">
        <f>IF(testdata[[#This Row],[close]]&lt;=testdata[[#This Row],[STpot]],testdata[[#This Row],[Upper]],testdata[[#This Row],[Lower]])</f>
        <v>260.56156936449901</v>
      </c>
      <c r="V361" s="2">
        <v>43258</v>
      </c>
      <c r="W361" s="8"/>
      <c r="X361" s="8">
        <v>260.56156936449901</v>
      </c>
      <c r="Y361" s="8">
        <v>260.56156936449901</v>
      </c>
      <c r="Z361" t="str">
        <f t="shared" si="5"/>
        <v/>
      </c>
    </row>
    <row r="362" spans="1:26" x14ac:dyDescent="0.25">
      <c r="A362" s="5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5">
        <f>MAX(testdata[[#This Row],[H-L]:[|L-pC|]])</f>
        <v>1.5300000000000296</v>
      </c>
      <c r="K362" s="12">
        <f>(K361*13+testdata[[#This Row],[TR]])/14</f>
        <v>2.4596332919407753</v>
      </c>
      <c r="L362" s="12">
        <f>(testdata[[#This Row],[high]]+testdata[[#This Row],[low]])/2</f>
        <v>268.29499999999996</v>
      </c>
      <c r="M362" s="15">
        <f>testdata[[#This Row],[MidPrice]]+Multiplier*testdata[[#This Row],[ATR]]</f>
        <v>275.67389987582226</v>
      </c>
      <c r="N362" s="15">
        <f>testdata[[#This Row],[MidPrice]]-Multiplier*testdata[[#This Row],[ATR]]</f>
        <v>260.91610012417766</v>
      </c>
      <c r="O362" s="15">
        <f>IF(OR(testdata[[#This Row],[UpperE]]&lt;O361,F361&gt;O361),testdata[[#This Row],[UpperE]],O361)</f>
        <v>268.76627165338596</v>
      </c>
      <c r="P362" s="15">
        <f>IF(OR(testdata[[#This Row],[LowerE]]&gt;P361,F361&lt;P361),testdata[[#This Row],[LowerE]],P361)</f>
        <v>260.91610012417766</v>
      </c>
      <c r="Q362" s="8">
        <f>IF(T361=O361,testdata[[#This Row],[Upper]],testdata[[#This Row],[Lower]])</f>
        <v>260.91610012417766</v>
      </c>
      <c r="R362" s="8" t="e">
        <f>IF(testdata[[#This Row],[SuperTrend]]=testdata[[#This Row],[Upper]],testdata[[#This Row],[Upper]],NA())</f>
        <v>#N/A</v>
      </c>
      <c r="S362" s="8">
        <f>IF(testdata[[#This Row],[SuperTrend]]=testdata[[#This Row],[Lower]],testdata[[#This Row],[Lower]],NA())</f>
        <v>260.91610012417766</v>
      </c>
      <c r="T362" s="8">
        <f>IF(testdata[[#This Row],[close]]&lt;=testdata[[#This Row],[STpot]],testdata[[#This Row],[Upper]],testdata[[#This Row],[Lower]])</f>
        <v>260.91610012417766</v>
      </c>
      <c r="V362" s="2">
        <v>43259</v>
      </c>
      <c r="W362" s="8"/>
      <c r="X362" s="8">
        <v>260.91610012417698</v>
      </c>
      <c r="Y362" s="8">
        <v>260.91610012417698</v>
      </c>
      <c r="Z362" t="str">
        <f t="shared" si="5"/>
        <v/>
      </c>
    </row>
    <row r="363" spans="1:26" x14ac:dyDescent="0.25">
      <c r="A363" s="5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5">
        <f>MAX(testdata[[#This Row],[H-L]:[|L-pC|]])</f>
        <v>1.1499999999999773</v>
      </c>
      <c r="K363" s="12">
        <f>(K362*13+testdata[[#This Row],[TR]])/14</f>
        <v>2.366088056802147</v>
      </c>
      <c r="L363" s="12">
        <f>(testdata[[#This Row],[high]]+testdata[[#This Row],[low]])/2</f>
        <v>269.63499999999999</v>
      </c>
      <c r="M363" s="15">
        <f>testdata[[#This Row],[MidPrice]]+Multiplier*testdata[[#This Row],[ATR]]</f>
        <v>276.73326417040641</v>
      </c>
      <c r="N363" s="15">
        <f>testdata[[#This Row],[MidPrice]]-Multiplier*testdata[[#This Row],[ATR]]</f>
        <v>262.53673582959357</v>
      </c>
      <c r="O363" s="15">
        <f>IF(OR(testdata[[#This Row],[UpperE]]&lt;O362,F362&gt;O362),testdata[[#This Row],[UpperE]],O362)</f>
        <v>276.73326417040641</v>
      </c>
      <c r="P363" s="15">
        <f>IF(OR(testdata[[#This Row],[LowerE]]&gt;P362,F362&lt;P362),testdata[[#This Row],[LowerE]],P362)</f>
        <v>262.53673582959357</v>
      </c>
      <c r="Q363" s="8">
        <f>IF(T362=O362,testdata[[#This Row],[Upper]],testdata[[#This Row],[Lower]])</f>
        <v>262.53673582959357</v>
      </c>
      <c r="R363" s="8" t="e">
        <f>IF(testdata[[#This Row],[SuperTrend]]=testdata[[#This Row],[Upper]],testdata[[#This Row],[Upper]],NA())</f>
        <v>#N/A</v>
      </c>
      <c r="S363" s="8">
        <f>IF(testdata[[#This Row],[SuperTrend]]=testdata[[#This Row],[Lower]],testdata[[#This Row],[Lower]],NA())</f>
        <v>262.53673582959357</v>
      </c>
      <c r="T363" s="8">
        <f>IF(testdata[[#This Row],[close]]&lt;=testdata[[#This Row],[STpot]],testdata[[#This Row],[Upper]],testdata[[#This Row],[Lower]])</f>
        <v>262.53673582959357</v>
      </c>
      <c r="V363" s="2">
        <v>43262</v>
      </c>
      <c r="W363" s="8"/>
      <c r="X363" s="8">
        <v>262.536735829593</v>
      </c>
      <c r="Y363" s="8">
        <v>262.536735829593</v>
      </c>
      <c r="Z363" t="str">
        <f t="shared" si="5"/>
        <v/>
      </c>
    </row>
    <row r="364" spans="1:26" x14ac:dyDescent="0.25">
      <c r="A364" s="5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5">
        <f>MAX(testdata[[#This Row],[H-L]:[|L-pC|]])</f>
        <v>1.1100000000000136</v>
      </c>
      <c r="K364" s="12">
        <f>(K363*13+testdata[[#This Row],[TR]])/14</f>
        <v>2.2763674813162802</v>
      </c>
      <c r="L364" s="12">
        <f>(testdata[[#This Row],[high]]+testdata[[#This Row],[low]])/2</f>
        <v>269.55500000000001</v>
      </c>
      <c r="M364" s="15">
        <f>testdata[[#This Row],[MidPrice]]+Multiplier*testdata[[#This Row],[ATR]]</f>
        <v>276.38410244394885</v>
      </c>
      <c r="N364" s="15">
        <f>testdata[[#This Row],[MidPrice]]-Multiplier*testdata[[#This Row],[ATR]]</f>
        <v>262.72589755605117</v>
      </c>
      <c r="O364" s="15">
        <f>IF(OR(testdata[[#This Row],[UpperE]]&lt;O363,F363&gt;O363),testdata[[#This Row],[UpperE]],O363)</f>
        <v>276.38410244394885</v>
      </c>
      <c r="P364" s="15">
        <f>IF(OR(testdata[[#This Row],[LowerE]]&gt;P363,F363&lt;P363),testdata[[#This Row],[LowerE]],P363)</f>
        <v>262.72589755605117</v>
      </c>
      <c r="Q364" s="8">
        <f>IF(T363=O363,testdata[[#This Row],[Upper]],testdata[[#This Row],[Lower]])</f>
        <v>262.72589755605117</v>
      </c>
      <c r="R364" s="8" t="e">
        <f>IF(testdata[[#This Row],[SuperTrend]]=testdata[[#This Row],[Upper]],testdata[[#This Row],[Upper]],NA())</f>
        <v>#N/A</v>
      </c>
      <c r="S364" s="8">
        <f>IF(testdata[[#This Row],[SuperTrend]]=testdata[[#This Row],[Lower]],testdata[[#This Row],[Lower]],NA())</f>
        <v>262.72589755605117</v>
      </c>
      <c r="T364" s="8">
        <f>IF(testdata[[#This Row],[close]]&lt;=testdata[[#This Row],[STpot]],testdata[[#This Row],[Upper]],testdata[[#This Row],[Lower]])</f>
        <v>262.72589755605117</v>
      </c>
      <c r="V364" s="2">
        <v>43263</v>
      </c>
      <c r="W364" s="8"/>
      <c r="X364" s="8">
        <v>262.725897556051</v>
      </c>
      <c r="Y364" s="8">
        <v>262.725897556051</v>
      </c>
      <c r="Z364" t="str">
        <f t="shared" si="5"/>
        <v/>
      </c>
    </row>
    <row r="365" spans="1:26" x14ac:dyDescent="0.25">
      <c r="A365" s="5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5">
        <f>MAX(testdata[[#This Row],[H-L]:[|L-pC|]])</f>
        <v>1.6200000000000045</v>
      </c>
      <c r="K365" s="12">
        <f>(K364*13+testdata[[#This Row],[TR]])/14</f>
        <v>2.2294840897936892</v>
      </c>
      <c r="L365" s="12">
        <f>(testdata[[#This Row],[high]]+testdata[[#This Row],[low]])/2</f>
        <v>269.44</v>
      </c>
      <c r="M365" s="15">
        <f>testdata[[#This Row],[MidPrice]]+Multiplier*testdata[[#This Row],[ATR]]</f>
        <v>276.12845226938106</v>
      </c>
      <c r="N365" s="15">
        <f>testdata[[#This Row],[MidPrice]]-Multiplier*testdata[[#This Row],[ATR]]</f>
        <v>262.75154773061894</v>
      </c>
      <c r="O365" s="15">
        <f>IF(OR(testdata[[#This Row],[UpperE]]&lt;O364,F364&gt;O364),testdata[[#This Row],[UpperE]],O364)</f>
        <v>276.12845226938106</v>
      </c>
      <c r="P365" s="15">
        <f>IF(OR(testdata[[#This Row],[LowerE]]&gt;P364,F364&lt;P364),testdata[[#This Row],[LowerE]],P364)</f>
        <v>262.75154773061894</v>
      </c>
      <c r="Q365" s="8">
        <f>IF(T364=O364,testdata[[#This Row],[Upper]],testdata[[#This Row],[Lower]])</f>
        <v>262.75154773061894</v>
      </c>
      <c r="R365" s="8" t="e">
        <f>IF(testdata[[#This Row],[SuperTrend]]=testdata[[#This Row],[Upper]],testdata[[#This Row],[Upper]],NA())</f>
        <v>#N/A</v>
      </c>
      <c r="S365" s="8">
        <f>IF(testdata[[#This Row],[SuperTrend]]=testdata[[#This Row],[Lower]],testdata[[#This Row],[Lower]],NA())</f>
        <v>262.75154773061894</v>
      </c>
      <c r="T365" s="8">
        <f>IF(testdata[[#This Row],[close]]&lt;=testdata[[#This Row],[STpot]],testdata[[#This Row],[Upper]],testdata[[#This Row],[Lower]])</f>
        <v>262.75154773061894</v>
      </c>
      <c r="V365" s="2">
        <v>43264</v>
      </c>
      <c r="W365" s="8"/>
      <c r="X365" s="8">
        <v>262.75154773061797</v>
      </c>
      <c r="Y365" s="8">
        <v>262.75154773061797</v>
      </c>
      <c r="Z365" t="str">
        <f t="shared" si="5"/>
        <v/>
      </c>
    </row>
    <row r="366" spans="1:26" x14ac:dyDescent="0.25">
      <c r="A366" s="5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5">
        <f>MAX(testdata[[#This Row],[H-L]:[|L-pC|]])</f>
        <v>1.2599999999999909</v>
      </c>
      <c r="K366" s="12">
        <f>(K365*13+testdata[[#This Row],[TR]])/14</f>
        <v>2.1602352262369964</v>
      </c>
      <c r="L366" s="12">
        <f>(testdata[[#This Row],[high]]+testdata[[#This Row],[low]])/2</f>
        <v>269.495</v>
      </c>
      <c r="M366" s="15">
        <f>testdata[[#This Row],[MidPrice]]+Multiplier*testdata[[#This Row],[ATR]]</f>
        <v>275.97570567871099</v>
      </c>
      <c r="N366" s="15">
        <f>testdata[[#This Row],[MidPrice]]-Multiplier*testdata[[#This Row],[ATR]]</f>
        <v>263.01429432128901</v>
      </c>
      <c r="O366" s="15">
        <f>IF(OR(testdata[[#This Row],[UpperE]]&lt;O365,F365&gt;O365),testdata[[#This Row],[UpperE]],O365)</f>
        <v>275.97570567871099</v>
      </c>
      <c r="P366" s="15">
        <f>IF(OR(testdata[[#This Row],[LowerE]]&gt;P365,F365&lt;P365),testdata[[#This Row],[LowerE]],P365)</f>
        <v>263.01429432128901</v>
      </c>
      <c r="Q366" s="8">
        <f>IF(T365=O365,testdata[[#This Row],[Upper]],testdata[[#This Row],[Lower]])</f>
        <v>263.01429432128901</v>
      </c>
      <c r="R366" s="8" t="e">
        <f>IF(testdata[[#This Row],[SuperTrend]]=testdata[[#This Row],[Upper]],testdata[[#This Row],[Upper]],NA())</f>
        <v>#N/A</v>
      </c>
      <c r="S366" s="8">
        <f>IF(testdata[[#This Row],[SuperTrend]]=testdata[[#This Row],[Lower]],testdata[[#This Row],[Lower]],NA())</f>
        <v>263.01429432128901</v>
      </c>
      <c r="T366" s="8">
        <f>IF(testdata[[#This Row],[close]]&lt;=testdata[[#This Row],[STpot]],testdata[[#This Row],[Upper]],testdata[[#This Row],[Lower]])</f>
        <v>263.01429432128901</v>
      </c>
      <c r="V366" s="2">
        <v>43265</v>
      </c>
      <c r="W366" s="8"/>
      <c r="X366" s="8">
        <v>263.01429432128901</v>
      </c>
      <c r="Y366" s="8">
        <v>263.01429432128901</v>
      </c>
      <c r="Z366" t="str">
        <f t="shared" si="5"/>
        <v/>
      </c>
    </row>
    <row r="367" spans="1:26" x14ac:dyDescent="0.25">
      <c r="A367" s="5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5">
        <f>MAX(testdata[[#This Row],[H-L]:[|L-pC|]])</f>
        <v>2.1000000000000227</v>
      </c>
      <c r="K367" s="12">
        <f>(K366*13+testdata[[#This Row],[TR]])/14</f>
        <v>2.1559327100772125</v>
      </c>
      <c r="L367" s="12">
        <f>(testdata[[#This Row],[high]]+testdata[[#This Row],[low]])/2</f>
        <v>268.5</v>
      </c>
      <c r="M367" s="15">
        <f>testdata[[#This Row],[MidPrice]]+Multiplier*testdata[[#This Row],[ATR]]</f>
        <v>274.96779813023164</v>
      </c>
      <c r="N367" s="15">
        <f>testdata[[#This Row],[MidPrice]]-Multiplier*testdata[[#This Row],[ATR]]</f>
        <v>262.03220186976836</v>
      </c>
      <c r="O367" s="15">
        <f>IF(OR(testdata[[#This Row],[UpperE]]&lt;O366,F366&gt;O366),testdata[[#This Row],[UpperE]],O366)</f>
        <v>274.96779813023164</v>
      </c>
      <c r="P367" s="15">
        <f>IF(OR(testdata[[#This Row],[LowerE]]&gt;P366,F366&lt;P366),testdata[[#This Row],[LowerE]],P366)</f>
        <v>263.01429432128901</v>
      </c>
      <c r="Q367" s="8">
        <f>IF(T366=O366,testdata[[#This Row],[Upper]],testdata[[#This Row],[Lower]])</f>
        <v>263.01429432128901</v>
      </c>
      <c r="R367" s="8" t="e">
        <f>IF(testdata[[#This Row],[SuperTrend]]=testdata[[#This Row],[Upper]],testdata[[#This Row],[Upper]],NA())</f>
        <v>#N/A</v>
      </c>
      <c r="S367" s="8">
        <f>IF(testdata[[#This Row],[SuperTrend]]=testdata[[#This Row],[Lower]],testdata[[#This Row],[Lower]],NA())</f>
        <v>263.01429432128901</v>
      </c>
      <c r="T367" s="8">
        <f>IF(testdata[[#This Row],[close]]&lt;=testdata[[#This Row],[STpot]],testdata[[#This Row],[Upper]],testdata[[#This Row],[Lower]])</f>
        <v>263.01429432128901</v>
      </c>
      <c r="V367" s="2">
        <v>43266</v>
      </c>
      <c r="W367" s="8"/>
      <c r="X367" s="8">
        <v>263.01429432128901</v>
      </c>
      <c r="Y367" s="8">
        <v>263.01429432128901</v>
      </c>
      <c r="Z367" t="str">
        <f t="shared" si="5"/>
        <v/>
      </c>
    </row>
    <row r="368" spans="1:26" x14ac:dyDescent="0.25">
      <c r="A368" s="5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5">
        <f>MAX(testdata[[#This Row],[H-L]:[|L-pC|]])</f>
        <v>2.1100000000000136</v>
      </c>
      <c r="K368" s="12">
        <f>(K367*13+testdata[[#This Row],[TR]])/14</f>
        <v>2.1526518022145553</v>
      </c>
      <c r="L368" s="12">
        <f>(testdata[[#This Row],[high]]+testdata[[#This Row],[low]])/2</f>
        <v>267.91999999999996</v>
      </c>
      <c r="M368" s="15">
        <f>testdata[[#This Row],[MidPrice]]+Multiplier*testdata[[#This Row],[ATR]]</f>
        <v>274.37795540664365</v>
      </c>
      <c r="N368" s="15">
        <f>testdata[[#This Row],[MidPrice]]-Multiplier*testdata[[#This Row],[ATR]]</f>
        <v>261.46204459335627</v>
      </c>
      <c r="O368" s="15">
        <f>IF(OR(testdata[[#This Row],[UpperE]]&lt;O367,F367&gt;O367),testdata[[#This Row],[UpperE]],O367)</f>
        <v>274.37795540664365</v>
      </c>
      <c r="P368" s="15">
        <f>IF(OR(testdata[[#This Row],[LowerE]]&gt;P367,F367&lt;P367),testdata[[#This Row],[LowerE]],P367)</f>
        <v>263.01429432128901</v>
      </c>
      <c r="Q368" s="8">
        <f>IF(T367=O367,testdata[[#This Row],[Upper]],testdata[[#This Row],[Lower]])</f>
        <v>263.01429432128901</v>
      </c>
      <c r="R368" s="8" t="e">
        <f>IF(testdata[[#This Row],[SuperTrend]]=testdata[[#This Row],[Upper]],testdata[[#This Row],[Upper]],NA())</f>
        <v>#N/A</v>
      </c>
      <c r="S368" s="8">
        <f>IF(testdata[[#This Row],[SuperTrend]]=testdata[[#This Row],[Lower]],testdata[[#This Row],[Lower]],NA())</f>
        <v>263.01429432128901</v>
      </c>
      <c r="T368" s="8">
        <f>IF(testdata[[#This Row],[close]]&lt;=testdata[[#This Row],[STpot]],testdata[[#This Row],[Upper]],testdata[[#This Row],[Lower]])</f>
        <v>263.01429432128901</v>
      </c>
      <c r="V368" s="2">
        <v>43269</v>
      </c>
      <c r="W368" s="8"/>
      <c r="X368" s="8">
        <v>263.01429432128901</v>
      </c>
      <c r="Y368" s="8">
        <v>263.01429432128901</v>
      </c>
      <c r="Z368" t="str">
        <f t="shared" si="5"/>
        <v/>
      </c>
    </row>
    <row r="369" spans="1:26" x14ac:dyDescent="0.25">
      <c r="A369" s="5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5">
        <f>MAX(testdata[[#This Row],[H-L]:[|L-pC|]])</f>
        <v>2.9399999999999977</v>
      </c>
      <c r="K369" s="12">
        <f>(K368*13+testdata[[#This Row],[TR]])/14</f>
        <v>2.2088909591992296</v>
      </c>
      <c r="L369" s="12">
        <f>(testdata[[#This Row],[high]]+testdata[[#This Row],[low]])/2</f>
        <v>266.76499999999999</v>
      </c>
      <c r="M369" s="15">
        <f>testdata[[#This Row],[MidPrice]]+Multiplier*testdata[[#This Row],[ATR]]</f>
        <v>273.39167287759767</v>
      </c>
      <c r="N369" s="15">
        <f>testdata[[#This Row],[MidPrice]]-Multiplier*testdata[[#This Row],[ATR]]</f>
        <v>260.1383271224023</v>
      </c>
      <c r="O369" s="15">
        <f>IF(OR(testdata[[#This Row],[UpperE]]&lt;O368,F368&gt;O368),testdata[[#This Row],[UpperE]],O368)</f>
        <v>273.39167287759767</v>
      </c>
      <c r="P369" s="15">
        <f>IF(OR(testdata[[#This Row],[LowerE]]&gt;P368,F368&lt;P368),testdata[[#This Row],[LowerE]],P368)</f>
        <v>263.01429432128901</v>
      </c>
      <c r="Q369" s="8">
        <f>IF(T368=O368,testdata[[#This Row],[Upper]],testdata[[#This Row],[Lower]])</f>
        <v>263.01429432128901</v>
      </c>
      <c r="R369" s="8" t="e">
        <f>IF(testdata[[#This Row],[SuperTrend]]=testdata[[#This Row],[Upper]],testdata[[#This Row],[Upper]],NA())</f>
        <v>#N/A</v>
      </c>
      <c r="S369" s="8">
        <f>IF(testdata[[#This Row],[SuperTrend]]=testdata[[#This Row],[Lower]],testdata[[#This Row],[Lower]],NA())</f>
        <v>263.01429432128901</v>
      </c>
      <c r="T369" s="8">
        <f>IF(testdata[[#This Row],[close]]&lt;=testdata[[#This Row],[STpot]],testdata[[#This Row],[Upper]],testdata[[#This Row],[Lower]])</f>
        <v>263.01429432128901</v>
      </c>
      <c r="V369" s="2">
        <v>43270</v>
      </c>
      <c r="W369" s="8"/>
      <c r="X369" s="8">
        <v>263.01429432128901</v>
      </c>
      <c r="Y369" s="8">
        <v>263.01429432128901</v>
      </c>
      <c r="Z369" t="str">
        <f t="shared" si="5"/>
        <v/>
      </c>
    </row>
    <row r="370" spans="1:26" x14ac:dyDescent="0.25">
      <c r="A370" s="5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5">
        <f>MAX(testdata[[#This Row],[H-L]:[|L-pC|]])</f>
        <v>1.17999999999995</v>
      </c>
      <c r="K370" s="12">
        <f>(K369*13+testdata[[#This Row],[TR]])/14</f>
        <v>2.1353987478278524</v>
      </c>
      <c r="L370" s="12">
        <f>(testdata[[#This Row],[high]]+testdata[[#This Row],[low]])/2</f>
        <v>268.23500000000001</v>
      </c>
      <c r="M370" s="15">
        <f>testdata[[#This Row],[MidPrice]]+Multiplier*testdata[[#This Row],[ATR]]</f>
        <v>274.64119624348359</v>
      </c>
      <c r="N370" s="15">
        <f>testdata[[#This Row],[MidPrice]]-Multiplier*testdata[[#This Row],[ATR]]</f>
        <v>261.82880375651644</v>
      </c>
      <c r="O370" s="15">
        <f>IF(OR(testdata[[#This Row],[UpperE]]&lt;O369,F369&gt;O369),testdata[[#This Row],[UpperE]],O369)</f>
        <v>273.39167287759767</v>
      </c>
      <c r="P370" s="15">
        <f>IF(OR(testdata[[#This Row],[LowerE]]&gt;P369,F369&lt;P369),testdata[[#This Row],[LowerE]],P369)</f>
        <v>263.01429432128901</v>
      </c>
      <c r="Q370" s="8">
        <f>IF(T369=O369,testdata[[#This Row],[Upper]],testdata[[#This Row],[Lower]])</f>
        <v>263.01429432128901</v>
      </c>
      <c r="R370" s="8" t="e">
        <f>IF(testdata[[#This Row],[SuperTrend]]=testdata[[#This Row],[Upper]],testdata[[#This Row],[Upper]],NA())</f>
        <v>#N/A</v>
      </c>
      <c r="S370" s="8">
        <f>IF(testdata[[#This Row],[SuperTrend]]=testdata[[#This Row],[Lower]],testdata[[#This Row],[Lower]],NA())</f>
        <v>263.01429432128901</v>
      </c>
      <c r="T370" s="8">
        <f>IF(testdata[[#This Row],[close]]&lt;=testdata[[#This Row],[STpot]],testdata[[#This Row],[Upper]],testdata[[#This Row],[Lower]])</f>
        <v>263.01429432128901</v>
      </c>
      <c r="V370" s="2">
        <v>43271</v>
      </c>
      <c r="W370" s="8"/>
      <c r="X370" s="8">
        <v>263.01429432128901</v>
      </c>
      <c r="Y370" s="8">
        <v>263.01429432128901</v>
      </c>
      <c r="Z370" t="str">
        <f t="shared" si="5"/>
        <v/>
      </c>
    </row>
    <row r="371" spans="1:26" x14ac:dyDescent="0.25">
      <c r="A371" s="5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5">
        <f>MAX(testdata[[#This Row],[H-L]:[|L-pC|]])</f>
        <v>2.2400000000000091</v>
      </c>
      <c r="K371" s="12">
        <f>(K370*13+testdata[[#This Row],[TR]])/14</f>
        <v>2.1428702658401493</v>
      </c>
      <c r="L371" s="12">
        <f>(testdata[[#This Row],[high]]+testdata[[#This Row],[low]])/2</f>
        <v>266.95</v>
      </c>
      <c r="M371" s="15">
        <f>testdata[[#This Row],[MidPrice]]+Multiplier*testdata[[#This Row],[ATR]]</f>
        <v>273.37861079752042</v>
      </c>
      <c r="N371" s="15">
        <f>testdata[[#This Row],[MidPrice]]-Multiplier*testdata[[#This Row],[ATR]]</f>
        <v>260.52138920247955</v>
      </c>
      <c r="O371" s="15">
        <f>IF(OR(testdata[[#This Row],[UpperE]]&lt;O370,F370&gt;O370),testdata[[#This Row],[UpperE]],O370)</f>
        <v>273.37861079752042</v>
      </c>
      <c r="P371" s="15">
        <f>IF(OR(testdata[[#This Row],[LowerE]]&gt;P370,F370&lt;P370),testdata[[#This Row],[LowerE]],P370)</f>
        <v>263.01429432128901</v>
      </c>
      <c r="Q371" s="8">
        <f>IF(T370=O370,testdata[[#This Row],[Upper]],testdata[[#This Row],[Lower]])</f>
        <v>263.01429432128901</v>
      </c>
      <c r="R371" s="8" t="e">
        <f>IF(testdata[[#This Row],[SuperTrend]]=testdata[[#This Row],[Upper]],testdata[[#This Row],[Upper]],NA())</f>
        <v>#N/A</v>
      </c>
      <c r="S371" s="8">
        <f>IF(testdata[[#This Row],[SuperTrend]]=testdata[[#This Row],[Lower]],testdata[[#This Row],[Lower]],NA())</f>
        <v>263.01429432128901</v>
      </c>
      <c r="T371" s="8">
        <f>IF(testdata[[#This Row],[close]]&lt;=testdata[[#This Row],[STpot]],testdata[[#This Row],[Upper]],testdata[[#This Row],[Lower]])</f>
        <v>263.01429432128901</v>
      </c>
      <c r="V371" s="2">
        <v>43272</v>
      </c>
      <c r="W371" s="8"/>
      <c r="X371" s="8">
        <v>263.01429432128901</v>
      </c>
      <c r="Y371" s="8">
        <v>263.01429432128901</v>
      </c>
      <c r="Z371" t="str">
        <f t="shared" si="5"/>
        <v/>
      </c>
    </row>
    <row r="372" spans="1:26" x14ac:dyDescent="0.25">
      <c r="A372" s="5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5">
        <f>MAX(testdata[[#This Row],[H-L]:[|L-pC|]])</f>
        <v>1.5</v>
      </c>
      <c r="K372" s="12">
        <f>(K371*13+testdata[[#This Row],[TR]])/14</f>
        <v>2.0969509611372814</v>
      </c>
      <c r="L372" s="12">
        <f>(testdata[[#This Row],[high]]+testdata[[#This Row],[low]])/2</f>
        <v>267.25</v>
      </c>
      <c r="M372" s="15">
        <f>testdata[[#This Row],[MidPrice]]+Multiplier*testdata[[#This Row],[ATR]]</f>
        <v>273.54085288341184</v>
      </c>
      <c r="N372" s="15">
        <f>testdata[[#This Row],[MidPrice]]-Multiplier*testdata[[#This Row],[ATR]]</f>
        <v>260.95914711658816</v>
      </c>
      <c r="O372" s="15">
        <f>IF(OR(testdata[[#This Row],[UpperE]]&lt;O371,F371&gt;O371),testdata[[#This Row],[UpperE]],O371)</f>
        <v>273.37861079752042</v>
      </c>
      <c r="P372" s="15">
        <f>IF(OR(testdata[[#This Row],[LowerE]]&gt;P371,F371&lt;P371),testdata[[#This Row],[LowerE]],P371)</f>
        <v>263.01429432128901</v>
      </c>
      <c r="Q372" s="8">
        <f>IF(T371=O371,testdata[[#This Row],[Upper]],testdata[[#This Row],[Lower]])</f>
        <v>263.01429432128901</v>
      </c>
      <c r="R372" s="8" t="e">
        <f>IF(testdata[[#This Row],[SuperTrend]]=testdata[[#This Row],[Upper]],testdata[[#This Row],[Upper]],NA())</f>
        <v>#N/A</v>
      </c>
      <c r="S372" s="8">
        <f>IF(testdata[[#This Row],[SuperTrend]]=testdata[[#This Row],[Lower]],testdata[[#This Row],[Lower]],NA())</f>
        <v>263.01429432128901</v>
      </c>
      <c r="T372" s="8">
        <f>IF(testdata[[#This Row],[close]]&lt;=testdata[[#This Row],[STpot]],testdata[[#This Row],[Upper]],testdata[[#This Row],[Lower]])</f>
        <v>263.01429432128901</v>
      </c>
      <c r="V372" s="2">
        <v>43273</v>
      </c>
      <c r="W372" s="8"/>
      <c r="X372" s="8">
        <v>263.01429432128901</v>
      </c>
      <c r="Y372" s="8">
        <v>263.01429432128901</v>
      </c>
      <c r="Z372" t="str">
        <f t="shared" si="5"/>
        <v/>
      </c>
    </row>
    <row r="373" spans="1:26" x14ac:dyDescent="0.25">
      <c r="A373" s="5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5">
        <f>MAX(testdata[[#This Row],[H-L]:[|L-pC|]])</f>
        <v>5.4800000000000182</v>
      </c>
      <c r="K373" s="12">
        <f>(K372*13+testdata[[#This Row],[TR]])/14</f>
        <v>2.3385973210560485</v>
      </c>
      <c r="L373" s="12">
        <f>(testdata[[#This Row],[high]]+testdata[[#This Row],[low]])/2</f>
        <v>263.57499999999999</v>
      </c>
      <c r="M373" s="15">
        <f>testdata[[#This Row],[MidPrice]]+Multiplier*testdata[[#This Row],[ATR]]</f>
        <v>270.59079196316816</v>
      </c>
      <c r="N373" s="15">
        <f>testdata[[#This Row],[MidPrice]]-Multiplier*testdata[[#This Row],[ATR]]</f>
        <v>256.55920803683182</v>
      </c>
      <c r="O373" s="15">
        <f>IF(OR(testdata[[#This Row],[UpperE]]&lt;O372,F372&gt;O372),testdata[[#This Row],[UpperE]],O372)</f>
        <v>270.59079196316816</v>
      </c>
      <c r="P373" s="15">
        <f>IF(OR(testdata[[#This Row],[LowerE]]&gt;P372,F372&lt;P372),testdata[[#This Row],[LowerE]],P372)</f>
        <v>263.01429432128901</v>
      </c>
      <c r="Q373" s="8">
        <f>IF(T372=O372,testdata[[#This Row],[Upper]],testdata[[#This Row],[Lower]])</f>
        <v>263.01429432128901</v>
      </c>
      <c r="R373" s="8" t="e">
        <f>IF(testdata[[#This Row],[SuperTrend]]=testdata[[#This Row],[Upper]],testdata[[#This Row],[Upper]],NA())</f>
        <v>#N/A</v>
      </c>
      <c r="S373" s="8">
        <f>IF(testdata[[#This Row],[SuperTrend]]=testdata[[#This Row],[Lower]],testdata[[#This Row],[Lower]],NA())</f>
        <v>263.01429432128901</v>
      </c>
      <c r="T373" s="8">
        <f>IF(testdata[[#This Row],[close]]&lt;=testdata[[#This Row],[STpot]],testdata[[#This Row],[Upper]],testdata[[#This Row],[Lower]])</f>
        <v>263.01429432128901</v>
      </c>
      <c r="V373" s="2">
        <v>43276</v>
      </c>
      <c r="W373" s="8"/>
      <c r="X373" s="8">
        <v>263.01429432128901</v>
      </c>
      <c r="Y373" s="8">
        <v>263.01429432128901</v>
      </c>
      <c r="Z373" t="str">
        <f t="shared" si="5"/>
        <v/>
      </c>
    </row>
    <row r="374" spans="1:26" x14ac:dyDescent="0.25">
      <c r="A374" s="5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5">
        <f>MAX(testdata[[#This Row],[H-L]:[|L-pC|]])</f>
        <v>1.7200000000000273</v>
      </c>
      <c r="K374" s="12">
        <f>(K373*13+testdata[[#This Row],[TR]])/14</f>
        <v>2.294411798123476</v>
      </c>
      <c r="L374" s="12">
        <f>(testdata[[#This Row],[high]]+testdata[[#This Row],[low]])/2</f>
        <v>263.88</v>
      </c>
      <c r="M374" s="15">
        <f>testdata[[#This Row],[MidPrice]]+Multiplier*testdata[[#This Row],[ATR]]</f>
        <v>270.76323539437044</v>
      </c>
      <c r="N374" s="15">
        <f>testdata[[#This Row],[MidPrice]]-Multiplier*testdata[[#This Row],[ATR]]</f>
        <v>256.99676460562955</v>
      </c>
      <c r="O374" s="15">
        <f>IF(OR(testdata[[#This Row],[UpperE]]&lt;O373,F373&gt;O373),testdata[[#This Row],[UpperE]],O373)</f>
        <v>270.59079196316816</v>
      </c>
      <c r="P374" s="15">
        <f>IF(OR(testdata[[#This Row],[LowerE]]&gt;P373,F373&lt;P373),testdata[[#This Row],[LowerE]],P373)</f>
        <v>263.01429432128901</v>
      </c>
      <c r="Q374" s="8">
        <f>IF(T373=O373,testdata[[#This Row],[Upper]],testdata[[#This Row],[Lower]])</f>
        <v>263.01429432128901</v>
      </c>
      <c r="R374" s="8" t="e">
        <f>IF(testdata[[#This Row],[SuperTrend]]=testdata[[#This Row],[Upper]],testdata[[#This Row],[Upper]],NA())</f>
        <v>#N/A</v>
      </c>
      <c r="S374" s="8">
        <f>IF(testdata[[#This Row],[SuperTrend]]=testdata[[#This Row],[Lower]],testdata[[#This Row],[Lower]],NA())</f>
        <v>263.01429432128901</v>
      </c>
      <c r="T374" s="8">
        <f>IF(testdata[[#This Row],[close]]&lt;=testdata[[#This Row],[STpot]],testdata[[#This Row],[Upper]],testdata[[#This Row],[Lower]])</f>
        <v>263.01429432128901</v>
      </c>
      <c r="V374" s="2">
        <v>43277</v>
      </c>
      <c r="W374" s="8"/>
      <c r="X374" s="8">
        <v>263.01429432128901</v>
      </c>
      <c r="Y374" s="8">
        <v>263.01429432128901</v>
      </c>
      <c r="Z374" t="str">
        <f t="shared" si="5"/>
        <v/>
      </c>
    </row>
    <row r="375" spans="1:26" x14ac:dyDescent="0.25">
      <c r="A375" s="5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5">
        <f>MAX(testdata[[#This Row],[H-L]:[|L-pC|]])</f>
        <v>4.5500000000000114</v>
      </c>
      <c r="K375" s="12">
        <f>(K374*13+testdata[[#This Row],[TR]])/14</f>
        <v>2.4555252411146569</v>
      </c>
      <c r="L375" s="12">
        <f>(testdata[[#This Row],[high]]+testdata[[#This Row],[low]])/2</f>
        <v>263.73500000000001</v>
      </c>
      <c r="M375" s="15">
        <f>testdata[[#This Row],[MidPrice]]+Multiplier*testdata[[#This Row],[ATR]]</f>
        <v>271.10157572334401</v>
      </c>
      <c r="N375" s="15">
        <f>testdata[[#This Row],[MidPrice]]-Multiplier*testdata[[#This Row],[ATR]]</f>
        <v>256.36842427665601</v>
      </c>
      <c r="O375" s="15">
        <f>IF(OR(testdata[[#This Row],[UpperE]]&lt;O374,F374&gt;O374),testdata[[#This Row],[UpperE]],O374)</f>
        <v>270.59079196316816</v>
      </c>
      <c r="P375" s="15">
        <f>IF(OR(testdata[[#This Row],[LowerE]]&gt;P374,F374&lt;P374),testdata[[#This Row],[LowerE]],P374)</f>
        <v>263.01429432128901</v>
      </c>
      <c r="Q375" s="8">
        <f>IF(T374=O374,testdata[[#This Row],[Upper]],testdata[[#This Row],[Lower]])</f>
        <v>263.01429432128901</v>
      </c>
      <c r="R375" s="8">
        <f>IF(testdata[[#This Row],[SuperTrend]]=testdata[[#This Row],[Upper]],testdata[[#This Row],[Upper]],NA())</f>
        <v>270.59079196316816</v>
      </c>
      <c r="S375" s="8" t="e">
        <f>IF(testdata[[#This Row],[SuperTrend]]=testdata[[#This Row],[Lower]],testdata[[#This Row],[Lower]],NA())</f>
        <v>#N/A</v>
      </c>
      <c r="T375" s="8">
        <f>IF(testdata[[#This Row],[close]]&lt;=testdata[[#This Row],[STpot]],testdata[[#This Row],[Upper]],testdata[[#This Row],[Lower]])</f>
        <v>270.59079196316816</v>
      </c>
      <c r="V375" s="2">
        <v>43278</v>
      </c>
      <c r="W375" s="8">
        <v>270.59079196316799</v>
      </c>
      <c r="X375" s="8"/>
      <c r="Y375" s="8">
        <v>270.59079196316799</v>
      </c>
      <c r="Z375" t="str">
        <f t="shared" si="5"/>
        <v/>
      </c>
    </row>
    <row r="376" spans="1:26" x14ac:dyDescent="0.25">
      <c r="A376" s="5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5">
        <f>MAX(testdata[[#This Row],[H-L]:[|L-pC|]])</f>
        <v>3.1699999999999591</v>
      </c>
      <c r="K376" s="12">
        <f>(K375*13+testdata[[#This Row],[TR]])/14</f>
        <v>2.5065591524636068</v>
      </c>
      <c r="L376" s="12">
        <f>(testdata[[#This Row],[high]]+testdata[[#This Row],[low]])/2</f>
        <v>262.375</v>
      </c>
      <c r="M376" s="15">
        <f>testdata[[#This Row],[MidPrice]]+Multiplier*testdata[[#This Row],[ATR]]</f>
        <v>269.8946774573908</v>
      </c>
      <c r="N376" s="15">
        <f>testdata[[#This Row],[MidPrice]]-Multiplier*testdata[[#This Row],[ATR]]</f>
        <v>254.85532254260917</v>
      </c>
      <c r="O376" s="15">
        <f>IF(OR(testdata[[#This Row],[UpperE]]&lt;O375,F375&gt;O375),testdata[[#This Row],[UpperE]],O375)</f>
        <v>269.8946774573908</v>
      </c>
      <c r="P376" s="15">
        <f>IF(OR(testdata[[#This Row],[LowerE]]&gt;P375,F375&lt;P375),testdata[[#This Row],[LowerE]],P375)</f>
        <v>254.85532254260917</v>
      </c>
      <c r="Q376" s="8">
        <f>IF(T375=O375,testdata[[#This Row],[Upper]],testdata[[#This Row],[Lower]])</f>
        <v>269.8946774573908</v>
      </c>
      <c r="R376" s="8">
        <f>IF(testdata[[#This Row],[SuperTrend]]=testdata[[#This Row],[Upper]],testdata[[#This Row],[Upper]],NA())</f>
        <v>269.8946774573908</v>
      </c>
      <c r="S376" s="8" t="e">
        <f>IF(testdata[[#This Row],[SuperTrend]]=testdata[[#This Row],[Lower]],testdata[[#This Row],[Lower]],NA())</f>
        <v>#N/A</v>
      </c>
      <c r="T376" s="8">
        <f>IF(testdata[[#This Row],[close]]&lt;=testdata[[#This Row],[STpot]],testdata[[#This Row],[Upper]],testdata[[#This Row],[Lower]])</f>
        <v>269.8946774573908</v>
      </c>
      <c r="V376" s="2">
        <v>43279</v>
      </c>
      <c r="W376" s="8">
        <v>269.89467745739</v>
      </c>
      <c r="X376" s="8"/>
      <c r="Y376" s="8">
        <v>269.89467745739</v>
      </c>
      <c r="Z376" t="str">
        <f t="shared" si="5"/>
        <v/>
      </c>
    </row>
    <row r="377" spans="1:26" x14ac:dyDescent="0.25">
      <c r="A377" s="5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5">
        <f>MAX(testdata[[#This Row],[H-L]:[|L-pC|]])</f>
        <v>2.6899999999999977</v>
      </c>
      <c r="K377" s="12">
        <f>(K376*13+testdata[[#This Row],[TR]])/14</f>
        <v>2.5196620701447778</v>
      </c>
      <c r="L377" s="12">
        <f>(testdata[[#This Row],[high]]+testdata[[#This Row],[low]])/2</f>
        <v>264.59000000000003</v>
      </c>
      <c r="M377" s="15">
        <f>testdata[[#This Row],[MidPrice]]+Multiplier*testdata[[#This Row],[ATR]]</f>
        <v>272.14898621043437</v>
      </c>
      <c r="N377" s="15">
        <f>testdata[[#This Row],[MidPrice]]-Multiplier*testdata[[#This Row],[ATR]]</f>
        <v>257.03101378956569</v>
      </c>
      <c r="O377" s="15">
        <f>IF(OR(testdata[[#This Row],[UpperE]]&lt;O376,F376&gt;O376),testdata[[#This Row],[UpperE]],O376)</f>
        <v>269.8946774573908</v>
      </c>
      <c r="P377" s="15">
        <f>IF(OR(testdata[[#This Row],[LowerE]]&gt;P376,F376&lt;P376),testdata[[#This Row],[LowerE]],P376)</f>
        <v>257.03101378956569</v>
      </c>
      <c r="Q377" s="8">
        <f>IF(T376=O376,testdata[[#This Row],[Upper]],testdata[[#This Row],[Lower]])</f>
        <v>269.8946774573908</v>
      </c>
      <c r="R377" s="8">
        <f>IF(testdata[[#This Row],[SuperTrend]]=testdata[[#This Row],[Upper]],testdata[[#This Row],[Upper]],NA())</f>
        <v>269.8946774573908</v>
      </c>
      <c r="S377" s="8" t="e">
        <f>IF(testdata[[#This Row],[SuperTrend]]=testdata[[#This Row],[Lower]],testdata[[#This Row],[Lower]],NA())</f>
        <v>#N/A</v>
      </c>
      <c r="T377" s="8">
        <f>IF(testdata[[#This Row],[close]]&lt;=testdata[[#This Row],[STpot]],testdata[[#This Row],[Upper]],testdata[[#This Row],[Lower]])</f>
        <v>269.8946774573908</v>
      </c>
      <c r="V377" s="2">
        <v>43280</v>
      </c>
      <c r="W377" s="8">
        <v>269.89467745739</v>
      </c>
      <c r="X377" s="8"/>
      <c r="Y377" s="8">
        <v>269.89467745739</v>
      </c>
      <c r="Z377" t="str">
        <f t="shared" si="5"/>
        <v/>
      </c>
    </row>
    <row r="378" spans="1:26" x14ac:dyDescent="0.25">
      <c r="A378" s="5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5">
        <f>MAX(testdata[[#This Row],[H-L]:[|L-pC|]])</f>
        <v>2.7200000000000273</v>
      </c>
      <c r="K378" s="12">
        <f>(K377*13+testdata[[#This Row],[TR]])/14</f>
        <v>2.5339719222772956</v>
      </c>
      <c r="L378" s="12">
        <f>(testdata[[#This Row],[high]]+testdata[[#This Row],[low]])/2</f>
        <v>262.88</v>
      </c>
      <c r="M378" s="15">
        <f>testdata[[#This Row],[MidPrice]]+Multiplier*testdata[[#This Row],[ATR]]</f>
        <v>270.48191576683189</v>
      </c>
      <c r="N378" s="15">
        <f>testdata[[#This Row],[MidPrice]]-Multiplier*testdata[[#This Row],[ATR]]</f>
        <v>255.2780842331681</v>
      </c>
      <c r="O378" s="15">
        <f>IF(OR(testdata[[#This Row],[UpperE]]&lt;O377,F377&gt;O377),testdata[[#This Row],[UpperE]],O377)</f>
        <v>269.8946774573908</v>
      </c>
      <c r="P378" s="15">
        <f>IF(OR(testdata[[#This Row],[LowerE]]&gt;P377,F377&lt;P377),testdata[[#This Row],[LowerE]],P377)</f>
        <v>257.03101378956569</v>
      </c>
      <c r="Q378" s="8">
        <f>IF(T377=O377,testdata[[#This Row],[Upper]],testdata[[#This Row],[Lower]])</f>
        <v>269.8946774573908</v>
      </c>
      <c r="R378" s="8">
        <f>IF(testdata[[#This Row],[SuperTrend]]=testdata[[#This Row],[Upper]],testdata[[#This Row],[Upper]],NA())</f>
        <v>269.8946774573908</v>
      </c>
      <c r="S378" s="8" t="e">
        <f>IF(testdata[[#This Row],[SuperTrend]]=testdata[[#This Row],[Lower]],testdata[[#This Row],[Lower]],NA())</f>
        <v>#N/A</v>
      </c>
      <c r="T378" s="8">
        <f>IF(testdata[[#This Row],[close]]&lt;=testdata[[#This Row],[STpot]],testdata[[#This Row],[Upper]],testdata[[#This Row],[Lower]])</f>
        <v>269.8946774573908</v>
      </c>
      <c r="V378" s="2">
        <v>43283</v>
      </c>
      <c r="W378" s="8">
        <v>269.89467745739</v>
      </c>
      <c r="X378" s="8"/>
      <c r="Y378" s="8">
        <v>269.89467745739</v>
      </c>
      <c r="Z378" t="str">
        <f t="shared" si="5"/>
        <v/>
      </c>
    </row>
    <row r="379" spans="1:26" x14ac:dyDescent="0.25">
      <c r="A379" s="5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5">
        <f>MAX(testdata[[#This Row],[H-L]:[|L-pC|]])</f>
        <v>2.4799999999999613</v>
      </c>
      <c r="K379" s="12">
        <f>(K378*13+testdata[[#This Row],[TR]])/14</f>
        <v>2.5301167849717716</v>
      </c>
      <c r="L379" s="12">
        <f>(testdata[[#This Row],[high]]+testdata[[#This Row],[low]])/2</f>
        <v>263.90999999999997</v>
      </c>
      <c r="M379" s="15">
        <f>testdata[[#This Row],[MidPrice]]+Multiplier*testdata[[#This Row],[ATR]]</f>
        <v>271.50035035491527</v>
      </c>
      <c r="N379" s="15">
        <f>testdata[[#This Row],[MidPrice]]-Multiplier*testdata[[#This Row],[ATR]]</f>
        <v>256.31964964508467</v>
      </c>
      <c r="O379" s="15">
        <f>IF(OR(testdata[[#This Row],[UpperE]]&lt;O378,F378&gt;O378),testdata[[#This Row],[UpperE]],O378)</f>
        <v>269.8946774573908</v>
      </c>
      <c r="P379" s="15">
        <f>IF(OR(testdata[[#This Row],[LowerE]]&gt;P378,F378&lt;P378),testdata[[#This Row],[LowerE]],P378)</f>
        <v>257.03101378956569</v>
      </c>
      <c r="Q379" s="8">
        <f>IF(T378=O378,testdata[[#This Row],[Upper]],testdata[[#This Row],[Lower]])</f>
        <v>269.8946774573908</v>
      </c>
      <c r="R379" s="8">
        <f>IF(testdata[[#This Row],[SuperTrend]]=testdata[[#This Row],[Upper]],testdata[[#This Row],[Upper]],NA())</f>
        <v>269.8946774573908</v>
      </c>
      <c r="S379" s="8" t="e">
        <f>IF(testdata[[#This Row],[SuperTrend]]=testdata[[#This Row],[Lower]],testdata[[#This Row],[Lower]],NA())</f>
        <v>#N/A</v>
      </c>
      <c r="T379" s="8">
        <f>IF(testdata[[#This Row],[close]]&lt;=testdata[[#This Row],[STpot]],testdata[[#This Row],[Upper]],testdata[[#This Row],[Lower]])</f>
        <v>269.8946774573908</v>
      </c>
      <c r="V379" s="2">
        <v>43284</v>
      </c>
      <c r="W379" s="8">
        <v>269.89467745739</v>
      </c>
      <c r="X379" s="8"/>
      <c r="Y379" s="8">
        <v>269.89467745739</v>
      </c>
      <c r="Z379" t="str">
        <f t="shared" si="5"/>
        <v/>
      </c>
    </row>
    <row r="380" spans="1:26" x14ac:dyDescent="0.25">
      <c r="A380" s="5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5">
        <f>MAX(testdata[[#This Row],[H-L]:[|L-pC|]])</f>
        <v>2.2200000000000273</v>
      </c>
      <c r="K380" s="12">
        <f>(K379*13+testdata[[#This Row],[TR]])/14</f>
        <v>2.5079655860452186</v>
      </c>
      <c r="L380" s="12">
        <f>(testdata[[#This Row],[high]]+testdata[[#This Row],[low]])/2</f>
        <v>264.27</v>
      </c>
      <c r="M380" s="15">
        <f>testdata[[#This Row],[MidPrice]]+Multiplier*testdata[[#This Row],[ATR]]</f>
        <v>271.79389675813565</v>
      </c>
      <c r="N380" s="15">
        <f>testdata[[#This Row],[MidPrice]]-Multiplier*testdata[[#This Row],[ATR]]</f>
        <v>256.74610324186432</v>
      </c>
      <c r="O380" s="15">
        <f>IF(OR(testdata[[#This Row],[UpperE]]&lt;O379,F379&gt;O379),testdata[[#This Row],[UpperE]],O379)</f>
        <v>269.8946774573908</v>
      </c>
      <c r="P380" s="15">
        <f>IF(OR(testdata[[#This Row],[LowerE]]&gt;P379,F379&lt;P379),testdata[[#This Row],[LowerE]],P379)</f>
        <v>257.03101378956569</v>
      </c>
      <c r="Q380" s="8">
        <f>IF(T379=O379,testdata[[#This Row],[Upper]],testdata[[#This Row],[Lower]])</f>
        <v>269.8946774573908</v>
      </c>
      <c r="R380" s="8">
        <f>IF(testdata[[#This Row],[SuperTrend]]=testdata[[#This Row],[Upper]],testdata[[#This Row],[Upper]],NA())</f>
        <v>269.8946774573908</v>
      </c>
      <c r="S380" s="8" t="e">
        <f>IF(testdata[[#This Row],[SuperTrend]]=testdata[[#This Row],[Lower]],testdata[[#This Row],[Lower]],NA())</f>
        <v>#N/A</v>
      </c>
      <c r="T380" s="8">
        <f>IF(testdata[[#This Row],[close]]&lt;=testdata[[#This Row],[STpot]],testdata[[#This Row],[Upper]],testdata[[#This Row],[Lower]])</f>
        <v>269.8946774573908</v>
      </c>
      <c r="V380" s="2">
        <v>43286</v>
      </c>
      <c r="W380" s="8">
        <v>269.89467745739</v>
      </c>
      <c r="X380" s="8"/>
      <c r="Y380" s="8">
        <v>269.89467745739</v>
      </c>
      <c r="Z380" t="str">
        <f t="shared" si="5"/>
        <v/>
      </c>
    </row>
    <row r="381" spans="1:26" x14ac:dyDescent="0.25">
      <c r="A381" s="5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5">
        <f>MAX(testdata[[#This Row],[H-L]:[|L-pC|]])</f>
        <v>3.0400000000000205</v>
      </c>
      <c r="K381" s="12">
        <f>(K380*13+testdata[[#This Row],[TR]])/14</f>
        <v>2.5459680441848471</v>
      </c>
      <c r="L381" s="12">
        <f>(testdata[[#This Row],[high]]+testdata[[#This Row],[low]])/2</f>
        <v>266.40999999999997</v>
      </c>
      <c r="M381" s="15">
        <f>testdata[[#This Row],[MidPrice]]+Multiplier*testdata[[#This Row],[ATR]]</f>
        <v>274.04790413255449</v>
      </c>
      <c r="N381" s="15">
        <f>testdata[[#This Row],[MidPrice]]-Multiplier*testdata[[#This Row],[ATR]]</f>
        <v>258.77209586744544</v>
      </c>
      <c r="O381" s="15">
        <f>IF(OR(testdata[[#This Row],[UpperE]]&lt;O380,F380&gt;O380),testdata[[#This Row],[UpperE]],O380)</f>
        <v>269.8946774573908</v>
      </c>
      <c r="P381" s="15">
        <f>IF(OR(testdata[[#This Row],[LowerE]]&gt;P380,F380&lt;P380),testdata[[#This Row],[LowerE]],P380)</f>
        <v>258.77209586744544</v>
      </c>
      <c r="Q381" s="8">
        <f>IF(T380=O380,testdata[[#This Row],[Upper]],testdata[[#This Row],[Lower]])</f>
        <v>269.8946774573908</v>
      </c>
      <c r="R381" s="8">
        <f>IF(testdata[[#This Row],[SuperTrend]]=testdata[[#This Row],[Upper]],testdata[[#This Row],[Upper]],NA())</f>
        <v>269.8946774573908</v>
      </c>
      <c r="S381" s="8" t="e">
        <f>IF(testdata[[#This Row],[SuperTrend]]=testdata[[#This Row],[Lower]],testdata[[#This Row],[Lower]],NA())</f>
        <v>#N/A</v>
      </c>
      <c r="T381" s="8">
        <f>IF(testdata[[#This Row],[close]]&lt;=testdata[[#This Row],[STpot]],testdata[[#This Row],[Upper]],testdata[[#This Row],[Lower]])</f>
        <v>269.8946774573908</v>
      </c>
      <c r="V381" s="2">
        <v>43287</v>
      </c>
      <c r="W381" s="8">
        <v>269.89467745739</v>
      </c>
      <c r="X381" s="8"/>
      <c r="Y381" s="8">
        <v>269.89467745739</v>
      </c>
      <c r="Z381" t="str">
        <f t="shared" si="5"/>
        <v/>
      </c>
    </row>
    <row r="382" spans="1:26" x14ac:dyDescent="0.25">
      <c r="A382" s="5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5">
        <f>MAX(testdata[[#This Row],[H-L]:[|L-pC|]])</f>
        <v>2.4700000000000273</v>
      </c>
      <c r="K382" s="12">
        <f>(K381*13+testdata[[#This Row],[TR]])/14</f>
        <v>2.5405417553145031</v>
      </c>
      <c r="L382" s="12">
        <f>(testdata[[#This Row],[high]]+testdata[[#This Row],[low]])/2</f>
        <v>269.27999999999997</v>
      </c>
      <c r="M382" s="15">
        <f>testdata[[#This Row],[MidPrice]]+Multiplier*testdata[[#This Row],[ATR]]</f>
        <v>276.90162526594349</v>
      </c>
      <c r="N382" s="15">
        <f>testdata[[#This Row],[MidPrice]]-Multiplier*testdata[[#This Row],[ATR]]</f>
        <v>261.65837473405645</v>
      </c>
      <c r="O382" s="15">
        <f>IF(OR(testdata[[#This Row],[UpperE]]&lt;O381,F381&gt;O381),testdata[[#This Row],[UpperE]],O381)</f>
        <v>269.8946774573908</v>
      </c>
      <c r="P382" s="15">
        <f>IF(OR(testdata[[#This Row],[LowerE]]&gt;P381,F381&lt;P381),testdata[[#This Row],[LowerE]],P381)</f>
        <v>261.65837473405645</v>
      </c>
      <c r="Q382" s="8">
        <f>IF(T381=O381,testdata[[#This Row],[Upper]],testdata[[#This Row],[Lower]])</f>
        <v>269.8946774573908</v>
      </c>
      <c r="R382" s="8" t="e">
        <f>IF(testdata[[#This Row],[SuperTrend]]=testdata[[#This Row],[Upper]],testdata[[#This Row],[Upper]],NA())</f>
        <v>#N/A</v>
      </c>
      <c r="S382" s="8">
        <f>IF(testdata[[#This Row],[SuperTrend]]=testdata[[#This Row],[Lower]],testdata[[#This Row],[Lower]],NA())</f>
        <v>261.65837473405645</v>
      </c>
      <c r="T382" s="8">
        <f>IF(testdata[[#This Row],[close]]&lt;=testdata[[#This Row],[STpot]],testdata[[#This Row],[Upper]],testdata[[#This Row],[Lower]])</f>
        <v>261.65837473405645</v>
      </c>
      <c r="V382" s="2">
        <v>43290</v>
      </c>
      <c r="W382" s="8"/>
      <c r="X382" s="8">
        <v>261.658374734056</v>
      </c>
      <c r="Y382" s="8">
        <v>261.658374734056</v>
      </c>
      <c r="Z382" t="str">
        <f t="shared" si="5"/>
        <v/>
      </c>
    </row>
    <row r="383" spans="1:26" x14ac:dyDescent="0.25">
      <c r="A383" s="5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5">
        <f>MAX(testdata[[#This Row],[H-L]:[|L-pC|]])</f>
        <v>1.0799999999999841</v>
      </c>
      <c r="K383" s="12">
        <f>(K382*13+testdata[[#This Row],[TR]])/14</f>
        <v>2.436217344220609</v>
      </c>
      <c r="L383" s="12">
        <f>(testdata[[#This Row],[high]]+testdata[[#This Row],[low]])/2</f>
        <v>270.56</v>
      </c>
      <c r="M383" s="15">
        <f>testdata[[#This Row],[MidPrice]]+Multiplier*testdata[[#This Row],[ATR]]</f>
        <v>277.86865203266183</v>
      </c>
      <c r="N383" s="15">
        <f>testdata[[#This Row],[MidPrice]]-Multiplier*testdata[[#This Row],[ATR]]</f>
        <v>263.25134796733818</v>
      </c>
      <c r="O383" s="15">
        <f>IF(OR(testdata[[#This Row],[UpperE]]&lt;O382,F382&gt;O382),testdata[[#This Row],[UpperE]],O382)</f>
        <v>277.86865203266183</v>
      </c>
      <c r="P383" s="15">
        <f>IF(OR(testdata[[#This Row],[LowerE]]&gt;P382,F382&lt;P382),testdata[[#This Row],[LowerE]],P382)</f>
        <v>263.25134796733818</v>
      </c>
      <c r="Q383" s="8">
        <f>IF(T382=O382,testdata[[#This Row],[Upper]],testdata[[#This Row],[Lower]])</f>
        <v>263.25134796733818</v>
      </c>
      <c r="R383" s="8" t="e">
        <f>IF(testdata[[#This Row],[SuperTrend]]=testdata[[#This Row],[Upper]],testdata[[#This Row],[Upper]],NA())</f>
        <v>#N/A</v>
      </c>
      <c r="S383" s="8">
        <f>IF(testdata[[#This Row],[SuperTrend]]=testdata[[#This Row],[Lower]],testdata[[#This Row],[Lower]],NA())</f>
        <v>263.25134796733818</v>
      </c>
      <c r="T383" s="8">
        <f>IF(testdata[[#This Row],[close]]&lt;=testdata[[#This Row],[STpot]],testdata[[#This Row],[Upper]],testdata[[#This Row],[Lower]])</f>
        <v>263.25134796733818</v>
      </c>
      <c r="V383" s="2">
        <v>43291</v>
      </c>
      <c r="W383" s="8"/>
      <c r="X383" s="8">
        <v>263.25134796733801</v>
      </c>
      <c r="Y383" s="8">
        <v>263.25134796733801</v>
      </c>
      <c r="Z383" t="str">
        <f t="shared" si="5"/>
        <v/>
      </c>
    </row>
    <row r="384" spans="1:26" x14ac:dyDescent="0.25">
      <c r="A384" s="5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5">
        <f>MAX(testdata[[#This Row],[H-L]:[|L-pC|]])</f>
        <v>2.3100000000000023</v>
      </c>
      <c r="K384" s="12">
        <f>(K383*13+testdata[[#This Row],[TR]])/14</f>
        <v>2.4272018196334231</v>
      </c>
      <c r="L384" s="12">
        <f>(testdata[[#This Row],[high]]+testdata[[#This Row],[low]])/2</f>
        <v>269.33</v>
      </c>
      <c r="M384" s="15">
        <f>testdata[[#This Row],[MidPrice]]+Multiplier*testdata[[#This Row],[ATR]]</f>
        <v>276.61160545890027</v>
      </c>
      <c r="N384" s="15">
        <f>testdata[[#This Row],[MidPrice]]-Multiplier*testdata[[#This Row],[ATR]]</f>
        <v>262.0483945410997</v>
      </c>
      <c r="O384" s="15">
        <f>IF(OR(testdata[[#This Row],[UpperE]]&lt;O383,F383&gt;O383),testdata[[#This Row],[UpperE]],O383)</f>
        <v>276.61160545890027</v>
      </c>
      <c r="P384" s="15">
        <f>IF(OR(testdata[[#This Row],[LowerE]]&gt;P383,F383&lt;P383),testdata[[#This Row],[LowerE]],P383)</f>
        <v>263.25134796733818</v>
      </c>
      <c r="Q384" s="8">
        <f>IF(T383=O383,testdata[[#This Row],[Upper]],testdata[[#This Row],[Lower]])</f>
        <v>263.25134796733818</v>
      </c>
      <c r="R384" s="8" t="e">
        <f>IF(testdata[[#This Row],[SuperTrend]]=testdata[[#This Row],[Upper]],testdata[[#This Row],[Upper]],NA())</f>
        <v>#N/A</v>
      </c>
      <c r="S384" s="8">
        <f>IF(testdata[[#This Row],[SuperTrend]]=testdata[[#This Row],[Lower]],testdata[[#This Row],[Lower]],NA())</f>
        <v>263.25134796733818</v>
      </c>
      <c r="T384" s="8">
        <f>IF(testdata[[#This Row],[close]]&lt;=testdata[[#This Row],[STpot]],testdata[[#This Row],[Upper]],testdata[[#This Row],[Lower]])</f>
        <v>263.25134796733818</v>
      </c>
      <c r="V384" s="2">
        <v>43292</v>
      </c>
      <c r="W384" s="8"/>
      <c r="X384" s="8">
        <v>263.25134796733801</v>
      </c>
      <c r="Y384" s="8">
        <v>263.25134796733801</v>
      </c>
      <c r="Z384" t="str">
        <f t="shared" si="5"/>
        <v/>
      </c>
    </row>
    <row r="385" spans="1:26" x14ac:dyDescent="0.25">
      <c r="A385" s="5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5">
        <f>MAX(testdata[[#This Row],[H-L]:[|L-pC|]])</f>
        <v>2.5</v>
      </c>
      <c r="K385" s="12">
        <f>(K384*13+testdata[[#This Row],[TR]])/14</f>
        <v>2.4324016896596072</v>
      </c>
      <c r="L385" s="12">
        <f>(testdata[[#This Row],[high]]+testdata[[#This Row],[low]])/2</f>
        <v>270.52999999999997</v>
      </c>
      <c r="M385" s="15">
        <f>testdata[[#This Row],[MidPrice]]+Multiplier*testdata[[#This Row],[ATR]]</f>
        <v>277.8272050689788</v>
      </c>
      <c r="N385" s="15">
        <f>testdata[[#This Row],[MidPrice]]-Multiplier*testdata[[#This Row],[ATR]]</f>
        <v>263.23279493102115</v>
      </c>
      <c r="O385" s="15">
        <f>IF(OR(testdata[[#This Row],[UpperE]]&lt;O384,F384&gt;O384),testdata[[#This Row],[UpperE]],O384)</f>
        <v>276.61160545890027</v>
      </c>
      <c r="P385" s="15">
        <f>IF(OR(testdata[[#This Row],[LowerE]]&gt;P384,F384&lt;P384),testdata[[#This Row],[LowerE]],P384)</f>
        <v>263.25134796733818</v>
      </c>
      <c r="Q385" s="8">
        <f>IF(T384=O384,testdata[[#This Row],[Upper]],testdata[[#This Row],[Lower]])</f>
        <v>263.25134796733818</v>
      </c>
      <c r="R385" s="8" t="e">
        <f>IF(testdata[[#This Row],[SuperTrend]]=testdata[[#This Row],[Upper]],testdata[[#This Row],[Upper]],NA())</f>
        <v>#N/A</v>
      </c>
      <c r="S385" s="8">
        <f>IF(testdata[[#This Row],[SuperTrend]]=testdata[[#This Row],[Lower]],testdata[[#This Row],[Lower]],NA())</f>
        <v>263.25134796733818</v>
      </c>
      <c r="T385" s="8">
        <f>IF(testdata[[#This Row],[close]]&lt;=testdata[[#This Row],[STpot]],testdata[[#This Row],[Upper]],testdata[[#This Row],[Lower]])</f>
        <v>263.25134796733818</v>
      </c>
      <c r="V385" s="2">
        <v>43293</v>
      </c>
      <c r="W385" s="8"/>
      <c r="X385" s="8">
        <v>263.25134796733801</v>
      </c>
      <c r="Y385" s="8">
        <v>263.25134796733801</v>
      </c>
      <c r="Z385" t="str">
        <f t="shared" si="5"/>
        <v/>
      </c>
    </row>
    <row r="386" spans="1:26" x14ac:dyDescent="0.25">
      <c r="A386" s="5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5">
        <f>MAX(testdata[[#This Row],[H-L]:[|L-pC|]])</f>
        <v>1.2299999999999613</v>
      </c>
      <c r="K386" s="12">
        <f>(K385*13+testdata[[#This Row],[TR]])/14</f>
        <v>2.346515854683918</v>
      </c>
      <c r="L386" s="12">
        <f>(testdata[[#This Row],[high]]+testdata[[#This Row],[low]])/2</f>
        <v>271.28499999999997</v>
      </c>
      <c r="M386" s="15">
        <f>testdata[[#This Row],[MidPrice]]+Multiplier*testdata[[#This Row],[ATR]]</f>
        <v>278.32454756405173</v>
      </c>
      <c r="N386" s="15">
        <f>testdata[[#This Row],[MidPrice]]-Multiplier*testdata[[#This Row],[ATR]]</f>
        <v>264.24545243594821</v>
      </c>
      <c r="O386" s="15">
        <f>IF(OR(testdata[[#This Row],[UpperE]]&lt;O385,F385&gt;O385),testdata[[#This Row],[UpperE]],O385)</f>
        <v>276.61160545890027</v>
      </c>
      <c r="P386" s="15">
        <f>IF(OR(testdata[[#This Row],[LowerE]]&gt;P385,F385&lt;P385),testdata[[#This Row],[LowerE]],P385)</f>
        <v>264.24545243594821</v>
      </c>
      <c r="Q386" s="8">
        <f>IF(T385=O385,testdata[[#This Row],[Upper]],testdata[[#This Row],[Lower]])</f>
        <v>264.24545243594821</v>
      </c>
      <c r="R386" s="8" t="e">
        <f>IF(testdata[[#This Row],[SuperTrend]]=testdata[[#This Row],[Upper]],testdata[[#This Row],[Upper]],NA())</f>
        <v>#N/A</v>
      </c>
      <c r="S386" s="8">
        <f>IF(testdata[[#This Row],[SuperTrend]]=testdata[[#This Row],[Lower]],testdata[[#This Row],[Lower]],NA())</f>
        <v>264.24545243594821</v>
      </c>
      <c r="T386" s="8">
        <f>IF(testdata[[#This Row],[close]]&lt;=testdata[[#This Row],[STpot]],testdata[[#This Row],[Upper]],testdata[[#This Row],[Lower]])</f>
        <v>264.24545243594821</v>
      </c>
      <c r="V386" s="2">
        <v>43294</v>
      </c>
      <c r="W386" s="8"/>
      <c r="X386" s="8">
        <v>264.24545243594798</v>
      </c>
      <c r="Y386" s="8">
        <v>264.24545243594798</v>
      </c>
      <c r="Z386" t="str">
        <f t="shared" si="5"/>
        <v/>
      </c>
    </row>
    <row r="387" spans="1:26" x14ac:dyDescent="0.25">
      <c r="A387" s="5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5">
        <f>MAX(testdata[[#This Row],[H-L]:[|L-pC|]])</f>
        <v>0.93999999999999773</v>
      </c>
      <c r="K387" s="12">
        <f>(K386*13+testdata[[#This Row],[TR]])/14</f>
        <v>2.2460504364922094</v>
      </c>
      <c r="L387" s="12">
        <f>(testdata[[#This Row],[high]]+testdata[[#This Row],[low]])/2</f>
        <v>271.30999999999995</v>
      </c>
      <c r="M387" s="15">
        <f>testdata[[#This Row],[MidPrice]]+Multiplier*testdata[[#This Row],[ATR]]</f>
        <v>278.04815130947657</v>
      </c>
      <c r="N387" s="15">
        <f>testdata[[#This Row],[MidPrice]]-Multiplier*testdata[[#This Row],[ATR]]</f>
        <v>264.57184869052332</v>
      </c>
      <c r="O387" s="15">
        <f>IF(OR(testdata[[#This Row],[UpperE]]&lt;O386,F386&gt;O386),testdata[[#This Row],[UpperE]],O386)</f>
        <v>276.61160545890027</v>
      </c>
      <c r="P387" s="15">
        <f>IF(OR(testdata[[#This Row],[LowerE]]&gt;P386,F386&lt;P386),testdata[[#This Row],[LowerE]],P386)</f>
        <v>264.57184869052332</v>
      </c>
      <c r="Q387" s="8">
        <f>IF(T386=O386,testdata[[#This Row],[Upper]],testdata[[#This Row],[Lower]])</f>
        <v>264.57184869052332</v>
      </c>
      <c r="R387" s="8" t="e">
        <f>IF(testdata[[#This Row],[SuperTrend]]=testdata[[#This Row],[Upper]],testdata[[#This Row],[Upper]],NA())</f>
        <v>#N/A</v>
      </c>
      <c r="S387" s="8">
        <f>IF(testdata[[#This Row],[SuperTrend]]=testdata[[#This Row],[Lower]],testdata[[#This Row],[Lower]],NA())</f>
        <v>264.57184869052332</v>
      </c>
      <c r="T387" s="8">
        <f>IF(testdata[[#This Row],[close]]&lt;=testdata[[#This Row],[STpot]],testdata[[#This Row],[Upper]],testdata[[#This Row],[Lower]])</f>
        <v>264.57184869052332</v>
      </c>
      <c r="V387" s="2">
        <v>43297</v>
      </c>
      <c r="W387" s="8"/>
      <c r="X387" s="8">
        <v>264.57184869052298</v>
      </c>
      <c r="Y387" s="8">
        <v>264.57184869052298</v>
      </c>
      <c r="Z387" t="str">
        <f t="shared" si="5"/>
        <v/>
      </c>
    </row>
    <row r="388" spans="1:26" x14ac:dyDescent="0.25">
      <c r="A388" s="5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5">
        <f>MAX(testdata[[#This Row],[H-L]:[|L-pC|]])</f>
        <v>2.4200000000000159</v>
      </c>
      <c r="K388" s="12">
        <f>(K387*13+testdata[[#This Row],[TR]])/14</f>
        <v>2.2584754053141958</v>
      </c>
      <c r="L388" s="12">
        <f>(testdata[[#This Row],[high]]+testdata[[#This Row],[low]])/2</f>
        <v>271.64</v>
      </c>
      <c r="M388" s="15">
        <f>testdata[[#This Row],[MidPrice]]+Multiplier*testdata[[#This Row],[ATR]]</f>
        <v>278.4154262159426</v>
      </c>
      <c r="N388" s="15">
        <f>testdata[[#This Row],[MidPrice]]-Multiplier*testdata[[#This Row],[ATR]]</f>
        <v>264.86457378405737</v>
      </c>
      <c r="O388" s="15">
        <f>IF(OR(testdata[[#This Row],[UpperE]]&lt;O387,F387&gt;O387),testdata[[#This Row],[UpperE]],O387)</f>
        <v>276.61160545890027</v>
      </c>
      <c r="P388" s="15">
        <f>IF(OR(testdata[[#This Row],[LowerE]]&gt;P387,F387&lt;P387),testdata[[#This Row],[LowerE]],P387)</f>
        <v>264.86457378405737</v>
      </c>
      <c r="Q388" s="8">
        <f>IF(T387=O387,testdata[[#This Row],[Upper]],testdata[[#This Row],[Lower]])</f>
        <v>264.86457378405737</v>
      </c>
      <c r="R388" s="8" t="e">
        <f>IF(testdata[[#This Row],[SuperTrend]]=testdata[[#This Row],[Upper]],testdata[[#This Row],[Upper]],NA())</f>
        <v>#N/A</v>
      </c>
      <c r="S388" s="8">
        <f>IF(testdata[[#This Row],[SuperTrend]]=testdata[[#This Row],[Lower]],testdata[[#This Row],[Lower]],NA())</f>
        <v>264.86457378405737</v>
      </c>
      <c r="T388" s="8">
        <f>IF(testdata[[#This Row],[close]]&lt;=testdata[[#This Row],[STpot]],testdata[[#This Row],[Upper]],testdata[[#This Row],[Lower]])</f>
        <v>264.86457378405737</v>
      </c>
      <c r="V388" s="2">
        <v>43298</v>
      </c>
      <c r="W388" s="8"/>
      <c r="X388" s="8">
        <v>264.86457378405697</v>
      </c>
      <c r="Y388" s="8">
        <v>264.86457378405697</v>
      </c>
      <c r="Z388" t="str">
        <f t="shared" si="5"/>
        <v/>
      </c>
    </row>
    <row r="389" spans="1:26" x14ac:dyDescent="0.25">
      <c r="A389" s="5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5">
        <f>MAX(testdata[[#This Row],[H-L]:[|L-pC|]])</f>
        <v>1.0900000000000318</v>
      </c>
      <c r="K389" s="12">
        <f>(K388*13+testdata[[#This Row],[TR]])/14</f>
        <v>2.175012876363184</v>
      </c>
      <c r="L389" s="12">
        <f>(testdata[[#This Row],[high]]+testdata[[#This Row],[low]])/2</f>
        <v>272.57499999999999</v>
      </c>
      <c r="M389" s="15">
        <f>testdata[[#This Row],[MidPrice]]+Multiplier*testdata[[#This Row],[ATR]]</f>
        <v>279.10003862908957</v>
      </c>
      <c r="N389" s="15">
        <f>testdata[[#This Row],[MidPrice]]-Multiplier*testdata[[#This Row],[ATR]]</f>
        <v>266.04996137091041</v>
      </c>
      <c r="O389" s="15">
        <f>IF(OR(testdata[[#This Row],[UpperE]]&lt;O388,F388&gt;O388),testdata[[#This Row],[UpperE]],O388)</f>
        <v>276.61160545890027</v>
      </c>
      <c r="P389" s="15">
        <f>IF(OR(testdata[[#This Row],[LowerE]]&gt;P388,F388&lt;P388),testdata[[#This Row],[LowerE]],P388)</f>
        <v>266.04996137091041</v>
      </c>
      <c r="Q389" s="8">
        <f>IF(T388=O388,testdata[[#This Row],[Upper]],testdata[[#This Row],[Lower]])</f>
        <v>266.04996137091041</v>
      </c>
      <c r="R389" s="8" t="e">
        <f>IF(testdata[[#This Row],[SuperTrend]]=testdata[[#This Row],[Upper]],testdata[[#This Row],[Upper]],NA())</f>
        <v>#N/A</v>
      </c>
      <c r="S389" s="8">
        <f>IF(testdata[[#This Row],[SuperTrend]]=testdata[[#This Row],[Lower]],testdata[[#This Row],[Lower]],NA())</f>
        <v>266.04996137091041</v>
      </c>
      <c r="T389" s="8">
        <f>IF(testdata[[#This Row],[close]]&lt;=testdata[[#This Row],[STpot]],testdata[[#This Row],[Upper]],testdata[[#This Row],[Lower]])</f>
        <v>266.04996137091041</v>
      </c>
      <c r="V389" s="2">
        <v>43299</v>
      </c>
      <c r="W389" s="8"/>
      <c r="X389" s="8">
        <v>266.04996137091001</v>
      </c>
      <c r="Y389" s="8">
        <v>266.04996137091001</v>
      </c>
      <c r="Z389" t="str">
        <f t="shared" si="5"/>
        <v/>
      </c>
    </row>
    <row r="390" spans="1:26" x14ac:dyDescent="0.25">
      <c r="A390" s="5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5">
        <f>MAX(testdata[[#This Row],[H-L]:[|L-pC|]])</f>
        <v>1.5500000000000114</v>
      </c>
      <c r="K390" s="12">
        <f>(K389*13+testdata[[#This Row],[TR]])/14</f>
        <v>2.1303690994801001</v>
      </c>
      <c r="L390" s="12">
        <f>(testdata[[#This Row],[high]]+testdata[[#This Row],[low]])/2</f>
        <v>272.07</v>
      </c>
      <c r="M390" s="15">
        <f>testdata[[#This Row],[MidPrice]]+Multiplier*testdata[[#This Row],[ATR]]</f>
        <v>278.46110729844031</v>
      </c>
      <c r="N390" s="15">
        <f>testdata[[#This Row],[MidPrice]]-Multiplier*testdata[[#This Row],[ATR]]</f>
        <v>265.67889270155968</v>
      </c>
      <c r="O390" s="15">
        <f>IF(OR(testdata[[#This Row],[UpperE]]&lt;O389,F389&gt;O389),testdata[[#This Row],[UpperE]],O389)</f>
        <v>276.61160545890027</v>
      </c>
      <c r="P390" s="15">
        <f>IF(OR(testdata[[#This Row],[LowerE]]&gt;P389,F389&lt;P389),testdata[[#This Row],[LowerE]],P389)</f>
        <v>266.04996137091041</v>
      </c>
      <c r="Q390" s="8">
        <f>IF(T389=O389,testdata[[#This Row],[Upper]],testdata[[#This Row],[Lower]])</f>
        <v>266.04996137091041</v>
      </c>
      <c r="R390" s="8" t="e">
        <f>IF(testdata[[#This Row],[SuperTrend]]=testdata[[#This Row],[Upper]],testdata[[#This Row],[Upper]],NA())</f>
        <v>#N/A</v>
      </c>
      <c r="S390" s="8">
        <f>IF(testdata[[#This Row],[SuperTrend]]=testdata[[#This Row],[Lower]],testdata[[#This Row],[Lower]],NA())</f>
        <v>266.04996137091041</v>
      </c>
      <c r="T390" s="8">
        <f>IF(testdata[[#This Row],[close]]&lt;=testdata[[#This Row],[STpot]],testdata[[#This Row],[Upper]],testdata[[#This Row],[Lower]])</f>
        <v>266.04996137091041</v>
      </c>
      <c r="V390" s="2">
        <v>43300</v>
      </c>
      <c r="W390" s="8"/>
      <c r="X390" s="8">
        <v>266.04996137091001</v>
      </c>
      <c r="Y390" s="8">
        <v>266.04996137091001</v>
      </c>
      <c r="Z390" t="str">
        <f t="shared" si="5"/>
        <v/>
      </c>
    </row>
    <row r="391" spans="1:26" x14ac:dyDescent="0.25">
      <c r="A391" s="5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5">
        <f>MAX(testdata[[#This Row],[H-L]:[|L-pC|]])</f>
        <v>0.95999999999997954</v>
      </c>
      <c r="K391" s="12">
        <f>(K390*13+testdata[[#This Row],[TR]])/14</f>
        <v>2.0467713066600917</v>
      </c>
      <c r="L391" s="12">
        <f>(testdata[[#This Row],[high]]+testdata[[#This Row],[low]])/2</f>
        <v>271.96000000000004</v>
      </c>
      <c r="M391" s="15">
        <f>testdata[[#This Row],[MidPrice]]+Multiplier*testdata[[#This Row],[ATR]]</f>
        <v>278.10031391998029</v>
      </c>
      <c r="N391" s="15">
        <f>testdata[[#This Row],[MidPrice]]-Multiplier*testdata[[#This Row],[ATR]]</f>
        <v>265.81968608001978</v>
      </c>
      <c r="O391" s="15">
        <f>IF(OR(testdata[[#This Row],[UpperE]]&lt;O390,F390&gt;O390),testdata[[#This Row],[UpperE]],O390)</f>
        <v>276.61160545890027</v>
      </c>
      <c r="P391" s="15">
        <f>IF(OR(testdata[[#This Row],[LowerE]]&gt;P390,F390&lt;P390),testdata[[#This Row],[LowerE]],P390)</f>
        <v>266.04996137091041</v>
      </c>
      <c r="Q391" s="8">
        <f>IF(T390=O390,testdata[[#This Row],[Upper]],testdata[[#This Row],[Lower]])</f>
        <v>266.04996137091041</v>
      </c>
      <c r="R391" s="8" t="e">
        <f>IF(testdata[[#This Row],[SuperTrend]]=testdata[[#This Row],[Upper]],testdata[[#This Row],[Upper]],NA())</f>
        <v>#N/A</v>
      </c>
      <c r="S391" s="8">
        <f>IF(testdata[[#This Row],[SuperTrend]]=testdata[[#This Row],[Lower]],testdata[[#This Row],[Lower]],NA())</f>
        <v>266.04996137091041</v>
      </c>
      <c r="T391" s="8">
        <f>IF(testdata[[#This Row],[close]]&lt;=testdata[[#This Row],[STpot]],testdata[[#This Row],[Upper]],testdata[[#This Row],[Lower]])</f>
        <v>266.04996137091041</v>
      </c>
      <c r="V391" s="2">
        <v>43301</v>
      </c>
      <c r="W391" s="8"/>
      <c r="X391" s="8">
        <v>266.04996137091001</v>
      </c>
      <c r="Y391" s="8">
        <v>266.04996137091001</v>
      </c>
      <c r="Z391" t="str">
        <f t="shared" si="5"/>
        <v/>
      </c>
    </row>
    <row r="392" spans="1:26" x14ac:dyDescent="0.25">
      <c r="A392" s="5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5">
        <f>MAX(testdata[[#This Row],[H-L]:[|L-pC|]])</f>
        <v>1.3299999999999841</v>
      </c>
      <c r="K392" s="12">
        <f>(K391*13+testdata[[#This Row],[TR]])/14</f>
        <v>1.9955733561843696</v>
      </c>
      <c r="L392" s="12">
        <f>(testdata[[#This Row],[high]]+testdata[[#This Row],[low]])/2</f>
        <v>271.72500000000002</v>
      </c>
      <c r="M392" s="15">
        <f>testdata[[#This Row],[MidPrice]]+Multiplier*testdata[[#This Row],[ATR]]</f>
        <v>277.71172006855312</v>
      </c>
      <c r="N392" s="15">
        <f>testdata[[#This Row],[MidPrice]]-Multiplier*testdata[[#This Row],[ATR]]</f>
        <v>265.73827993144693</v>
      </c>
      <c r="O392" s="15">
        <f>IF(OR(testdata[[#This Row],[UpperE]]&lt;O391,F391&gt;O391),testdata[[#This Row],[UpperE]],O391)</f>
        <v>276.61160545890027</v>
      </c>
      <c r="P392" s="15">
        <f>IF(OR(testdata[[#This Row],[LowerE]]&gt;P391,F391&lt;P391),testdata[[#This Row],[LowerE]],P391)</f>
        <v>266.04996137091041</v>
      </c>
      <c r="Q392" s="8">
        <f>IF(T391=O391,testdata[[#This Row],[Upper]],testdata[[#This Row],[Lower]])</f>
        <v>266.04996137091041</v>
      </c>
      <c r="R392" s="8" t="e">
        <f>IF(testdata[[#This Row],[SuperTrend]]=testdata[[#This Row],[Upper]],testdata[[#This Row],[Upper]],NA())</f>
        <v>#N/A</v>
      </c>
      <c r="S392" s="8">
        <f>IF(testdata[[#This Row],[SuperTrend]]=testdata[[#This Row],[Lower]],testdata[[#This Row],[Lower]],NA())</f>
        <v>266.04996137091041</v>
      </c>
      <c r="T392" s="8">
        <f>IF(testdata[[#This Row],[close]]&lt;=testdata[[#This Row],[STpot]],testdata[[#This Row],[Upper]],testdata[[#This Row],[Lower]])</f>
        <v>266.04996137091041</v>
      </c>
      <c r="V392" s="2">
        <v>43304</v>
      </c>
      <c r="W392" s="8"/>
      <c r="X392" s="8">
        <v>266.04996137091001</v>
      </c>
      <c r="Y392" s="8">
        <v>266.04996137091001</v>
      </c>
      <c r="Z392" t="str">
        <f t="shared" si="5"/>
        <v/>
      </c>
    </row>
    <row r="393" spans="1:26" x14ac:dyDescent="0.25">
      <c r="A393" s="5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5">
        <f>MAX(testdata[[#This Row],[H-L]:[|L-pC|]])</f>
        <v>2.2999999999999545</v>
      </c>
      <c r="K393" s="12">
        <f>(K392*13+testdata[[#This Row],[TR]])/14</f>
        <v>2.0173181164569116</v>
      </c>
      <c r="L393" s="12">
        <f>(testdata[[#This Row],[high]]+testdata[[#This Row],[low]])/2</f>
        <v>273.52</v>
      </c>
      <c r="M393" s="15">
        <f>testdata[[#This Row],[MidPrice]]+Multiplier*testdata[[#This Row],[ATR]]</f>
        <v>279.57195434937074</v>
      </c>
      <c r="N393" s="15">
        <f>testdata[[#This Row],[MidPrice]]-Multiplier*testdata[[#This Row],[ATR]]</f>
        <v>267.46804565062922</v>
      </c>
      <c r="O393" s="15">
        <f>IF(OR(testdata[[#This Row],[UpperE]]&lt;O392,F392&gt;O392),testdata[[#This Row],[UpperE]],O392)</f>
        <v>276.61160545890027</v>
      </c>
      <c r="P393" s="15">
        <f>IF(OR(testdata[[#This Row],[LowerE]]&gt;P392,F392&lt;P392),testdata[[#This Row],[LowerE]],P392)</f>
        <v>267.46804565062922</v>
      </c>
      <c r="Q393" s="8">
        <f>IF(T392=O392,testdata[[#This Row],[Upper]],testdata[[#This Row],[Lower]])</f>
        <v>267.46804565062922</v>
      </c>
      <c r="R393" s="8" t="e">
        <f>IF(testdata[[#This Row],[SuperTrend]]=testdata[[#This Row],[Upper]],testdata[[#This Row],[Upper]],NA())</f>
        <v>#N/A</v>
      </c>
      <c r="S393" s="8">
        <f>IF(testdata[[#This Row],[SuperTrend]]=testdata[[#This Row],[Lower]],testdata[[#This Row],[Lower]],NA())</f>
        <v>267.46804565062922</v>
      </c>
      <c r="T393" s="8">
        <f>IF(testdata[[#This Row],[close]]&lt;=testdata[[#This Row],[STpot]],testdata[[#This Row],[Upper]],testdata[[#This Row],[Lower]])</f>
        <v>267.46804565062922</v>
      </c>
      <c r="V393" s="2">
        <v>43305</v>
      </c>
      <c r="W393" s="8"/>
      <c r="X393" s="8">
        <v>267.46804565062899</v>
      </c>
      <c r="Y393" s="8">
        <v>267.46804565062899</v>
      </c>
      <c r="Z393" t="str">
        <f t="shared" si="5"/>
        <v/>
      </c>
    </row>
    <row r="394" spans="1:26" x14ac:dyDescent="0.25">
      <c r="A394" s="5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5">
        <f>MAX(testdata[[#This Row],[H-L]:[|L-pC|]])</f>
        <v>3.0100000000000477</v>
      </c>
      <c r="K394" s="12">
        <f>(K393*13+testdata[[#This Row],[TR]])/14</f>
        <v>2.0882239652814212</v>
      </c>
      <c r="L394" s="12">
        <f>(testdata[[#This Row],[high]]+testdata[[#This Row],[low]])/2</f>
        <v>274.71500000000003</v>
      </c>
      <c r="M394" s="15">
        <f>testdata[[#This Row],[MidPrice]]+Multiplier*testdata[[#This Row],[ATR]]</f>
        <v>280.97967189584432</v>
      </c>
      <c r="N394" s="15">
        <f>testdata[[#This Row],[MidPrice]]-Multiplier*testdata[[#This Row],[ATR]]</f>
        <v>268.45032810415574</v>
      </c>
      <c r="O394" s="15">
        <f>IF(OR(testdata[[#This Row],[UpperE]]&lt;O393,F393&gt;O393),testdata[[#This Row],[UpperE]],O393)</f>
        <v>276.61160545890027</v>
      </c>
      <c r="P394" s="15">
        <f>IF(OR(testdata[[#This Row],[LowerE]]&gt;P393,F393&lt;P393),testdata[[#This Row],[LowerE]],P393)</f>
        <v>268.45032810415574</v>
      </c>
      <c r="Q394" s="8">
        <f>IF(T393=O393,testdata[[#This Row],[Upper]],testdata[[#This Row],[Lower]])</f>
        <v>268.45032810415574</v>
      </c>
      <c r="R394" s="8" t="e">
        <f>IF(testdata[[#This Row],[SuperTrend]]=testdata[[#This Row],[Upper]],testdata[[#This Row],[Upper]],NA())</f>
        <v>#N/A</v>
      </c>
      <c r="S394" s="8">
        <f>IF(testdata[[#This Row],[SuperTrend]]=testdata[[#This Row],[Lower]],testdata[[#This Row],[Lower]],NA())</f>
        <v>268.45032810415574</v>
      </c>
      <c r="T394" s="8">
        <f>IF(testdata[[#This Row],[close]]&lt;=testdata[[#This Row],[STpot]],testdata[[#This Row],[Upper]],testdata[[#This Row],[Lower]])</f>
        <v>268.45032810415574</v>
      </c>
      <c r="V394" s="2">
        <v>43306</v>
      </c>
      <c r="W394" s="8"/>
      <c r="X394" s="8">
        <v>268.45032810415501</v>
      </c>
      <c r="Y394" s="8">
        <v>268.45032810415501</v>
      </c>
      <c r="Z394" t="str">
        <f t="shared" si="5"/>
        <v/>
      </c>
    </row>
    <row r="395" spans="1:26" x14ac:dyDescent="0.25">
      <c r="A395" s="5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5">
        <f>MAX(testdata[[#This Row],[H-L]:[|L-pC|]])</f>
        <v>0.98999999999995225</v>
      </c>
      <c r="K395" s="12">
        <f>(K394*13+testdata[[#This Row],[TR]])/14</f>
        <v>2.0097793963327448</v>
      </c>
      <c r="L395" s="12">
        <f>(testdata[[#This Row],[high]]+testdata[[#This Row],[low]])/2</f>
        <v>275.46500000000003</v>
      </c>
      <c r="M395" s="15">
        <f>testdata[[#This Row],[MidPrice]]+Multiplier*testdata[[#This Row],[ATR]]</f>
        <v>281.49433818899826</v>
      </c>
      <c r="N395" s="15">
        <f>testdata[[#This Row],[MidPrice]]-Multiplier*testdata[[#This Row],[ATR]]</f>
        <v>269.43566181100181</v>
      </c>
      <c r="O395" s="15">
        <f>IF(OR(testdata[[#This Row],[UpperE]]&lt;O394,F394&gt;O394),testdata[[#This Row],[UpperE]],O394)</f>
        <v>276.61160545890027</v>
      </c>
      <c r="P395" s="15">
        <f>IF(OR(testdata[[#This Row],[LowerE]]&gt;P394,F394&lt;P394),testdata[[#This Row],[LowerE]],P394)</f>
        <v>269.43566181100181</v>
      </c>
      <c r="Q395" s="8">
        <f>IF(T394=O394,testdata[[#This Row],[Upper]],testdata[[#This Row],[Lower]])</f>
        <v>269.43566181100181</v>
      </c>
      <c r="R395" s="8" t="e">
        <f>IF(testdata[[#This Row],[SuperTrend]]=testdata[[#This Row],[Upper]],testdata[[#This Row],[Upper]],NA())</f>
        <v>#N/A</v>
      </c>
      <c r="S395" s="8">
        <f>IF(testdata[[#This Row],[SuperTrend]]=testdata[[#This Row],[Lower]],testdata[[#This Row],[Lower]],NA())</f>
        <v>269.43566181100181</v>
      </c>
      <c r="T395" s="8">
        <f>IF(testdata[[#This Row],[close]]&lt;=testdata[[#This Row],[STpot]],testdata[[#This Row],[Upper]],testdata[[#This Row],[Lower]])</f>
        <v>269.43566181100181</v>
      </c>
      <c r="V395" s="2">
        <v>43307</v>
      </c>
      <c r="W395" s="8"/>
      <c r="X395" s="8">
        <v>269.43566181100101</v>
      </c>
      <c r="Y395" s="8">
        <v>269.43566181100101</v>
      </c>
      <c r="Z395" t="str">
        <f t="shared" si="5"/>
        <v/>
      </c>
    </row>
    <row r="396" spans="1:26" x14ac:dyDescent="0.25">
      <c r="A396" s="5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5">
        <f>MAX(testdata[[#This Row],[H-L]:[|L-pC|]])</f>
        <v>3.3400000000000318</v>
      </c>
      <c r="K396" s="12">
        <f>(K395*13+testdata[[#This Row],[TR]])/14</f>
        <v>2.1047951537375509</v>
      </c>
      <c r="L396" s="12">
        <f>(testdata[[#This Row],[high]]+testdata[[#This Row],[low]])/2</f>
        <v>274.01</v>
      </c>
      <c r="M396" s="15">
        <f>testdata[[#This Row],[MidPrice]]+Multiplier*testdata[[#This Row],[ATR]]</f>
        <v>280.32438546121267</v>
      </c>
      <c r="N396" s="15">
        <f>testdata[[#This Row],[MidPrice]]-Multiplier*testdata[[#This Row],[ATR]]</f>
        <v>267.69561453878731</v>
      </c>
      <c r="O396" s="15">
        <f>IF(OR(testdata[[#This Row],[UpperE]]&lt;O395,F395&gt;O395),testdata[[#This Row],[UpperE]],O395)</f>
        <v>276.61160545890027</v>
      </c>
      <c r="P396" s="15">
        <f>IF(OR(testdata[[#This Row],[LowerE]]&gt;P395,F395&lt;P395),testdata[[#This Row],[LowerE]],P395)</f>
        <v>269.43566181100181</v>
      </c>
      <c r="Q396" s="8">
        <f>IF(T395=O395,testdata[[#This Row],[Upper]],testdata[[#This Row],[Lower]])</f>
        <v>269.43566181100181</v>
      </c>
      <c r="R396" s="8" t="e">
        <f>IF(testdata[[#This Row],[SuperTrend]]=testdata[[#This Row],[Upper]],testdata[[#This Row],[Upper]],NA())</f>
        <v>#N/A</v>
      </c>
      <c r="S396" s="8">
        <f>IF(testdata[[#This Row],[SuperTrend]]=testdata[[#This Row],[Lower]],testdata[[#This Row],[Lower]],NA())</f>
        <v>269.43566181100181</v>
      </c>
      <c r="T396" s="8">
        <f>IF(testdata[[#This Row],[close]]&lt;=testdata[[#This Row],[STpot]],testdata[[#This Row],[Upper]],testdata[[#This Row],[Lower]])</f>
        <v>269.43566181100181</v>
      </c>
      <c r="V396" s="2">
        <v>43308</v>
      </c>
      <c r="W396" s="8"/>
      <c r="X396" s="8">
        <v>269.43566181100101</v>
      </c>
      <c r="Y396" s="8">
        <v>269.43566181100101</v>
      </c>
      <c r="Z396" t="str">
        <f t="shared" si="5"/>
        <v/>
      </c>
    </row>
    <row r="397" spans="1:26" x14ac:dyDescent="0.25">
      <c r="A397" s="5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5">
        <f>MAX(testdata[[#This Row],[H-L]:[|L-pC|]])</f>
        <v>2.2599999999999909</v>
      </c>
      <c r="K397" s="12">
        <f>(K396*13+testdata[[#This Row],[TR]])/14</f>
        <v>2.115881214184868</v>
      </c>
      <c r="L397" s="12">
        <f>(testdata[[#This Row],[high]]+testdata[[#This Row],[low]])/2</f>
        <v>272.48</v>
      </c>
      <c r="M397" s="15">
        <f>testdata[[#This Row],[MidPrice]]+Multiplier*testdata[[#This Row],[ATR]]</f>
        <v>278.82764364255462</v>
      </c>
      <c r="N397" s="15">
        <f>testdata[[#This Row],[MidPrice]]-Multiplier*testdata[[#This Row],[ATR]]</f>
        <v>266.13235635744542</v>
      </c>
      <c r="O397" s="15">
        <f>IF(OR(testdata[[#This Row],[UpperE]]&lt;O396,F396&gt;O396),testdata[[#This Row],[UpperE]],O396)</f>
        <v>276.61160545890027</v>
      </c>
      <c r="P397" s="15">
        <f>IF(OR(testdata[[#This Row],[LowerE]]&gt;P396,F396&lt;P396),testdata[[#This Row],[LowerE]],P396)</f>
        <v>269.43566181100181</v>
      </c>
      <c r="Q397" s="8">
        <f>IF(T396=O396,testdata[[#This Row],[Upper]],testdata[[#This Row],[Lower]])</f>
        <v>269.43566181100181</v>
      </c>
      <c r="R397" s="8" t="e">
        <f>IF(testdata[[#This Row],[SuperTrend]]=testdata[[#This Row],[Upper]],testdata[[#This Row],[Upper]],NA())</f>
        <v>#N/A</v>
      </c>
      <c r="S397" s="8">
        <f>IF(testdata[[#This Row],[SuperTrend]]=testdata[[#This Row],[Lower]],testdata[[#This Row],[Lower]],NA())</f>
        <v>269.43566181100181</v>
      </c>
      <c r="T397" s="8">
        <f>IF(testdata[[#This Row],[close]]&lt;=testdata[[#This Row],[STpot]],testdata[[#This Row],[Upper]],testdata[[#This Row],[Lower]])</f>
        <v>269.43566181100181</v>
      </c>
      <c r="V397" s="2">
        <v>43311</v>
      </c>
      <c r="W397" s="8"/>
      <c r="X397" s="8">
        <v>269.43566181100101</v>
      </c>
      <c r="Y397" s="8">
        <v>269.43566181100101</v>
      </c>
      <c r="Z397" t="str">
        <f t="shared" si="5"/>
        <v/>
      </c>
    </row>
    <row r="398" spans="1:26" x14ac:dyDescent="0.25">
      <c r="A398" s="5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5">
        <f>MAX(testdata[[#This Row],[H-L]:[|L-pC|]])</f>
        <v>2.0099999999999909</v>
      </c>
      <c r="K398" s="12">
        <f>(K397*13+testdata[[#This Row],[TR]])/14</f>
        <v>2.1083182703145193</v>
      </c>
      <c r="L398" s="12">
        <f>(testdata[[#This Row],[high]]+testdata[[#This Row],[low]])/2</f>
        <v>273.13499999999999</v>
      </c>
      <c r="M398" s="15">
        <f>testdata[[#This Row],[MidPrice]]+Multiplier*testdata[[#This Row],[ATR]]</f>
        <v>279.45995481094354</v>
      </c>
      <c r="N398" s="15">
        <f>testdata[[#This Row],[MidPrice]]-Multiplier*testdata[[#This Row],[ATR]]</f>
        <v>266.81004518905644</v>
      </c>
      <c r="O398" s="15">
        <f>IF(OR(testdata[[#This Row],[UpperE]]&lt;O397,F397&gt;O397),testdata[[#This Row],[UpperE]],O397)</f>
        <v>276.61160545890027</v>
      </c>
      <c r="P398" s="15">
        <f>IF(OR(testdata[[#This Row],[LowerE]]&gt;P397,F397&lt;P397),testdata[[#This Row],[LowerE]],P397)</f>
        <v>269.43566181100181</v>
      </c>
      <c r="Q398" s="8">
        <f>IF(T397=O397,testdata[[#This Row],[Upper]],testdata[[#This Row],[Lower]])</f>
        <v>269.43566181100181</v>
      </c>
      <c r="R398" s="8" t="e">
        <f>IF(testdata[[#This Row],[SuperTrend]]=testdata[[#This Row],[Upper]],testdata[[#This Row],[Upper]],NA())</f>
        <v>#N/A</v>
      </c>
      <c r="S398" s="8">
        <f>IF(testdata[[#This Row],[SuperTrend]]=testdata[[#This Row],[Lower]],testdata[[#This Row],[Lower]],NA())</f>
        <v>269.43566181100181</v>
      </c>
      <c r="T398" s="8">
        <f>IF(testdata[[#This Row],[close]]&lt;=testdata[[#This Row],[STpot]],testdata[[#This Row],[Upper]],testdata[[#This Row],[Lower]])</f>
        <v>269.43566181100181</v>
      </c>
      <c r="V398" s="2">
        <v>43312</v>
      </c>
      <c r="W398" s="8"/>
      <c r="X398" s="8">
        <v>269.43566181100101</v>
      </c>
      <c r="Y398" s="8">
        <v>269.43566181100101</v>
      </c>
      <c r="Z398" t="str">
        <f t="shared" si="5"/>
        <v/>
      </c>
    </row>
    <row r="399" spans="1:26" x14ac:dyDescent="0.25">
      <c r="A399" s="5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5">
        <f>MAX(testdata[[#This Row],[H-L]:[|L-pC|]])</f>
        <v>1.9399999999999977</v>
      </c>
      <c r="K399" s="12">
        <f>(K398*13+testdata[[#This Row],[TR]])/14</f>
        <v>2.0962955367206249</v>
      </c>
      <c r="L399" s="12">
        <f>(testdata[[#This Row],[high]]+testdata[[#This Row],[low]])/2</f>
        <v>273.07000000000005</v>
      </c>
      <c r="M399" s="15">
        <f>testdata[[#This Row],[MidPrice]]+Multiplier*testdata[[#This Row],[ATR]]</f>
        <v>279.3588866101619</v>
      </c>
      <c r="N399" s="15">
        <f>testdata[[#This Row],[MidPrice]]-Multiplier*testdata[[#This Row],[ATR]]</f>
        <v>266.7811133898382</v>
      </c>
      <c r="O399" s="15">
        <f>IF(OR(testdata[[#This Row],[UpperE]]&lt;O398,F398&gt;O398),testdata[[#This Row],[UpperE]],O398)</f>
        <v>276.61160545890027</v>
      </c>
      <c r="P399" s="15">
        <f>IF(OR(testdata[[#This Row],[LowerE]]&gt;P398,F398&lt;P398),testdata[[#This Row],[LowerE]],P398)</f>
        <v>269.43566181100181</v>
      </c>
      <c r="Q399" s="8">
        <f>IF(T398=O398,testdata[[#This Row],[Upper]],testdata[[#This Row],[Lower]])</f>
        <v>269.43566181100181</v>
      </c>
      <c r="R399" s="8" t="e">
        <f>IF(testdata[[#This Row],[SuperTrend]]=testdata[[#This Row],[Upper]],testdata[[#This Row],[Upper]],NA())</f>
        <v>#N/A</v>
      </c>
      <c r="S399" s="8">
        <f>IF(testdata[[#This Row],[SuperTrend]]=testdata[[#This Row],[Lower]],testdata[[#This Row],[Lower]],NA())</f>
        <v>269.43566181100181</v>
      </c>
      <c r="T399" s="8">
        <f>IF(testdata[[#This Row],[close]]&lt;=testdata[[#This Row],[STpot]],testdata[[#This Row],[Upper]],testdata[[#This Row],[Lower]])</f>
        <v>269.43566181100181</v>
      </c>
      <c r="V399" s="2">
        <v>43313</v>
      </c>
      <c r="W399" s="8"/>
      <c r="X399" s="8">
        <v>269.43566181100101</v>
      </c>
      <c r="Y399" s="8">
        <v>269.43566181100101</v>
      </c>
      <c r="Z399" t="str">
        <f t="shared" si="5"/>
        <v/>
      </c>
    </row>
    <row r="400" spans="1:26" x14ac:dyDescent="0.25">
      <c r="A400" s="5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5">
        <f>MAX(testdata[[#This Row],[H-L]:[|L-pC|]])</f>
        <v>3.3300000000000409</v>
      </c>
      <c r="K400" s="12">
        <f>(K399*13+testdata[[#This Row],[TR]])/14</f>
        <v>2.1844172840977261</v>
      </c>
      <c r="L400" s="12">
        <f>(testdata[[#This Row],[high]]+testdata[[#This Row],[low]])/2</f>
        <v>272.815</v>
      </c>
      <c r="M400" s="15">
        <f>testdata[[#This Row],[MidPrice]]+Multiplier*testdata[[#This Row],[ATR]]</f>
        <v>279.36825185229316</v>
      </c>
      <c r="N400" s="15">
        <f>testdata[[#This Row],[MidPrice]]-Multiplier*testdata[[#This Row],[ATR]]</f>
        <v>266.26174814770684</v>
      </c>
      <c r="O400" s="15">
        <f>IF(OR(testdata[[#This Row],[UpperE]]&lt;O399,F399&gt;O399),testdata[[#This Row],[UpperE]],O399)</f>
        <v>276.61160545890027</v>
      </c>
      <c r="P400" s="15">
        <f>IF(OR(testdata[[#This Row],[LowerE]]&gt;P399,F399&lt;P399),testdata[[#This Row],[LowerE]],P399)</f>
        <v>269.43566181100181</v>
      </c>
      <c r="Q400" s="8">
        <f>IF(T399=O399,testdata[[#This Row],[Upper]],testdata[[#This Row],[Lower]])</f>
        <v>269.43566181100181</v>
      </c>
      <c r="R400" s="8" t="e">
        <f>IF(testdata[[#This Row],[SuperTrend]]=testdata[[#This Row],[Upper]],testdata[[#This Row],[Upper]],NA())</f>
        <v>#N/A</v>
      </c>
      <c r="S400" s="8">
        <f>IF(testdata[[#This Row],[SuperTrend]]=testdata[[#This Row],[Lower]],testdata[[#This Row],[Lower]],NA())</f>
        <v>269.43566181100181</v>
      </c>
      <c r="T400" s="8">
        <f>IF(testdata[[#This Row],[close]]&lt;=testdata[[#This Row],[STpot]],testdata[[#This Row],[Upper]],testdata[[#This Row],[Lower]])</f>
        <v>269.43566181100181</v>
      </c>
      <c r="V400" s="2">
        <v>43314</v>
      </c>
      <c r="W400" s="8"/>
      <c r="X400" s="8">
        <v>269.43566181100101</v>
      </c>
      <c r="Y400" s="8">
        <v>269.43566181100101</v>
      </c>
      <c r="Z400" t="str">
        <f t="shared" ref="Z400:Z463" si="6">IF(ROUND(Y400,8)&lt;&gt;ROUND(T400,8),"ERR","")</f>
        <v/>
      </c>
    </row>
    <row r="401" spans="1:26" x14ac:dyDescent="0.25">
      <c r="A401" s="5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5">
        <f>MAX(testdata[[#This Row],[H-L]:[|L-pC|]])</f>
        <v>1.2899999999999636</v>
      </c>
      <c r="K401" s="12">
        <f>(K400*13+testdata[[#This Row],[TR]])/14</f>
        <v>2.1205303352336</v>
      </c>
      <c r="L401" s="12">
        <f>(testdata[[#This Row],[high]]+testdata[[#This Row],[low]])/2</f>
        <v>274.875</v>
      </c>
      <c r="M401" s="15">
        <f>testdata[[#This Row],[MidPrice]]+Multiplier*testdata[[#This Row],[ATR]]</f>
        <v>281.2365910057008</v>
      </c>
      <c r="N401" s="15">
        <f>testdata[[#This Row],[MidPrice]]-Multiplier*testdata[[#This Row],[ATR]]</f>
        <v>268.5134089942992</v>
      </c>
      <c r="O401" s="15">
        <f>IF(OR(testdata[[#This Row],[UpperE]]&lt;O400,F400&gt;O400),testdata[[#This Row],[UpperE]],O400)</f>
        <v>276.61160545890027</v>
      </c>
      <c r="P401" s="15">
        <f>IF(OR(testdata[[#This Row],[LowerE]]&gt;P400,F400&lt;P400),testdata[[#This Row],[LowerE]],P400)</f>
        <v>269.43566181100181</v>
      </c>
      <c r="Q401" s="8">
        <f>IF(T400=O400,testdata[[#This Row],[Upper]],testdata[[#This Row],[Lower]])</f>
        <v>269.43566181100181</v>
      </c>
      <c r="R401" s="8" t="e">
        <f>IF(testdata[[#This Row],[SuperTrend]]=testdata[[#This Row],[Upper]],testdata[[#This Row],[Upper]],NA())</f>
        <v>#N/A</v>
      </c>
      <c r="S401" s="8">
        <f>IF(testdata[[#This Row],[SuperTrend]]=testdata[[#This Row],[Lower]],testdata[[#This Row],[Lower]],NA())</f>
        <v>269.43566181100181</v>
      </c>
      <c r="T401" s="8">
        <f>IF(testdata[[#This Row],[close]]&lt;=testdata[[#This Row],[STpot]],testdata[[#This Row],[Upper]],testdata[[#This Row],[Lower]])</f>
        <v>269.43566181100181</v>
      </c>
      <c r="V401" s="2">
        <v>43315</v>
      </c>
      <c r="W401" s="8"/>
      <c r="X401" s="8">
        <v>269.43566181100101</v>
      </c>
      <c r="Y401" s="8">
        <v>269.43566181100101</v>
      </c>
      <c r="Z401" t="str">
        <f t="shared" si="6"/>
        <v/>
      </c>
    </row>
    <row r="402" spans="1:26" x14ac:dyDescent="0.25">
      <c r="A402" s="5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5">
        <f>MAX(testdata[[#This Row],[H-L]:[|L-pC|]])</f>
        <v>1.7400000000000091</v>
      </c>
      <c r="K402" s="12">
        <f>(K401*13+testdata[[#This Row],[TR]])/14</f>
        <v>2.0933495970026295</v>
      </c>
      <c r="L402" s="12">
        <f>(testdata[[#This Row],[high]]+testdata[[#This Row],[low]])/2</f>
        <v>275.95</v>
      </c>
      <c r="M402" s="15">
        <f>testdata[[#This Row],[MidPrice]]+Multiplier*testdata[[#This Row],[ATR]]</f>
        <v>282.2300487910079</v>
      </c>
      <c r="N402" s="15">
        <f>testdata[[#This Row],[MidPrice]]-Multiplier*testdata[[#This Row],[ATR]]</f>
        <v>269.66995120899207</v>
      </c>
      <c r="O402" s="15">
        <f>IF(OR(testdata[[#This Row],[UpperE]]&lt;O401,F401&gt;O401),testdata[[#This Row],[UpperE]],O401)</f>
        <v>276.61160545890027</v>
      </c>
      <c r="P402" s="15">
        <f>IF(OR(testdata[[#This Row],[LowerE]]&gt;P401,F401&lt;P401),testdata[[#This Row],[LowerE]],P401)</f>
        <v>269.66995120899207</v>
      </c>
      <c r="Q402" s="8">
        <f>IF(T401=O401,testdata[[#This Row],[Upper]],testdata[[#This Row],[Lower]])</f>
        <v>269.66995120899207</v>
      </c>
      <c r="R402" s="8" t="e">
        <f>IF(testdata[[#This Row],[SuperTrend]]=testdata[[#This Row],[Upper]],testdata[[#This Row],[Upper]],NA())</f>
        <v>#N/A</v>
      </c>
      <c r="S402" s="8">
        <f>IF(testdata[[#This Row],[SuperTrend]]=testdata[[#This Row],[Lower]],testdata[[#This Row],[Lower]],NA())</f>
        <v>269.66995120899207</v>
      </c>
      <c r="T402" s="8">
        <f>IF(testdata[[#This Row],[close]]&lt;=testdata[[#This Row],[STpot]],testdata[[#This Row],[Upper]],testdata[[#This Row],[Lower]])</f>
        <v>269.66995120899207</v>
      </c>
      <c r="V402" s="2">
        <v>43318</v>
      </c>
      <c r="W402" s="8"/>
      <c r="X402" s="8">
        <v>269.66995120899202</v>
      </c>
      <c r="Y402" s="8">
        <v>269.66995120899202</v>
      </c>
      <c r="Z402" t="str">
        <f t="shared" si="6"/>
        <v/>
      </c>
    </row>
    <row r="403" spans="1:26" x14ac:dyDescent="0.25">
      <c r="A403" s="5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5">
        <f>MAX(testdata[[#This Row],[H-L]:[|L-pC|]])</f>
        <v>1.3299999999999841</v>
      </c>
      <c r="K403" s="12">
        <f>(K402*13+testdata[[#This Row],[TR]])/14</f>
        <v>2.0388246257881546</v>
      </c>
      <c r="L403" s="12">
        <f>(testdata[[#This Row],[high]]+testdata[[#This Row],[low]])/2</f>
        <v>277.435</v>
      </c>
      <c r="M403" s="15">
        <f>testdata[[#This Row],[MidPrice]]+Multiplier*testdata[[#This Row],[ATR]]</f>
        <v>283.55147387736446</v>
      </c>
      <c r="N403" s="15">
        <f>testdata[[#This Row],[MidPrice]]-Multiplier*testdata[[#This Row],[ATR]]</f>
        <v>271.31852612263555</v>
      </c>
      <c r="O403" s="15">
        <f>IF(OR(testdata[[#This Row],[UpperE]]&lt;O402,F402&gt;O402),testdata[[#This Row],[UpperE]],O402)</f>
        <v>276.61160545890027</v>
      </c>
      <c r="P403" s="15">
        <f>IF(OR(testdata[[#This Row],[LowerE]]&gt;P402,F402&lt;P402),testdata[[#This Row],[LowerE]],P402)</f>
        <v>271.31852612263555</v>
      </c>
      <c r="Q403" s="8">
        <f>IF(T402=O402,testdata[[#This Row],[Upper]],testdata[[#This Row],[Lower]])</f>
        <v>271.31852612263555</v>
      </c>
      <c r="R403" s="8" t="e">
        <f>IF(testdata[[#This Row],[SuperTrend]]=testdata[[#This Row],[Upper]],testdata[[#This Row],[Upper]],NA())</f>
        <v>#N/A</v>
      </c>
      <c r="S403" s="8">
        <f>IF(testdata[[#This Row],[SuperTrend]]=testdata[[#This Row],[Lower]],testdata[[#This Row],[Lower]],NA())</f>
        <v>271.31852612263555</v>
      </c>
      <c r="T403" s="8">
        <f>IF(testdata[[#This Row],[close]]&lt;=testdata[[#This Row],[STpot]],testdata[[#This Row],[Upper]],testdata[[#This Row],[Lower]])</f>
        <v>271.31852612263555</v>
      </c>
      <c r="V403" s="2">
        <v>43319</v>
      </c>
      <c r="W403" s="8"/>
      <c r="X403" s="8">
        <v>271.31852612263498</v>
      </c>
      <c r="Y403" s="8">
        <v>271.31852612263498</v>
      </c>
      <c r="Z403" t="str">
        <f t="shared" si="6"/>
        <v/>
      </c>
    </row>
    <row r="404" spans="1:26" x14ac:dyDescent="0.25">
      <c r="A404" s="5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5">
        <f>MAX(testdata[[#This Row],[H-L]:[|L-pC|]])</f>
        <v>0.93999999999999773</v>
      </c>
      <c r="K404" s="12">
        <f>(K403*13+testdata[[#This Row],[TR]])/14</f>
        <v>1.9603371525175721</v>
      </c>
      <c r="L404" s="12">
        <f>(testdata[[#This Row],[high]]+testdata[[#This Row],[low]])/2</f>
        <v>277.24</v>
      </c>
      <c r="M404" s="15">
        <f>testdata[[#This Row],[MidPrice]]+Multiplier*testdata[[#This Row],[ATR]]</f>
        <v>283.12101145755275</v>
      </c>
      <c r="N404" s="15">
        <f>testdata[[#This Row],[MidPrice]]-Multiplier*testdata[[#This Row],[ATR]]</f>
        <v>271.35898854244726</v>
      </c>
      <c r="O404" s="15">
        <f>IF(OR(testdata[[#This Row],[UpperE]]&lt;O403,F403&gt;O403),testdata[[#This Row],[UpperE]],O403)</f>
        <v>283.12101145755275</v>
      </c>
      <c r="P404" s="15">
        <f>IF(OR(testdata[[#This Row],[LowerE]]&gt;P403,F403&lt;P403),testdata[[#This Row],[LowerE]],P403)</f>
        <v>271.35898854244726</v>
      </c>
      <c r="Q404" s="8">
        <f>IF(T403=O403,testdata[[#This Row],[Upper]],testdata[[#This Row],[Lower]])</f>
        <v>271.35898854244726</v>
      </c>
      <c r="R404" s="8" t="e">
        <f>IF(testdata[[#This Row],[SuperTrend]]=testdata[[#This Row],[Upper]],testdata[[#This Row],[Upper]],NA())</f>
        <v>#N/A</v>
      </c>
      <c r="S404" s="8">
        <f>IF(testdata[[#This Row],[SuperTrend]]=testdata[[#This Row],[Lower]],testdata[[#This Row],[Lower]],NA())</f>
        <v>271.35898854244726</v>
      </c>
      <c r="T404" s="8">
        <f>IF(testdata[[#This Row],[close]]&lt;=testdata[[#This Row],[STpot]],testdata[[#This Row],[Upper]],testdata[[#This Row],[Lower]])</f>
        <v>271.35898854244726</v>
      </c>
      <c r="V404" s="2">
        <v>43320</v>
      </c>
      <c r="W404" s="8"/>
      <c r="X404" s="8">
        <v>271.35898854244698</v>
      </c>
      <c r="Y404" s="8">
        <v>271.35898854244698</v>
      </c>
      <c r="Z404" t="str">
        <f t="shared" si="6"/>
        <v/>
      </c>
    </row>
    <row r="405" spans="1:26" x14ac:dyDescent="0.25">
      <c r="A405" s="5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5">
        <f>MAX(testdata[[#This Row],[H-L]:[|L-pC|]])</f>
        <v>1.0299999999999727</v>
      </c>
      <c r="K405" s="12">
        <f>(K404*13+testdata[[#This Row],[TR]])/14</f>
        <v>1.893884498766315</v>
      </c>
      <c r="L405" s="12">
        <f>(testdata[[#This Row],[high]]+testdata[[#This Row],[low]])/2</f>
        <v>277.255</v>
      </c>
      <c r="M405" s="15">
        <f>testdata[[#This Row],[MidPrice]]+Multiplier*testdata[[#This Row],[ATR]]</f>
        <v>282.93665349629896</v>
      </c>
      <c r="N405" s="15">
        <f>testdata[[#This Row],[MidPrice]]-Multiplier*testdata[[#This Row],[ATR]]</f>
        <v>271.57334650370103</v>
      </c>
      <c r="O405" s="15">
        <f>IF(OR(testdata[[#This Row],[UpperE]]&lt;O404,F404&gt;O404),testdata[[#This Row],[UpperE]],O404)</f>
        <v>282.93665349629896</v>
      </c>
      <c r="P405" s="15">
        <f>IF(OR(testdata[[#This Row],[LowerE]]&gt;P404,F404&lt;P404),testdata[[#This Row],[LowerE]],P404)</f>
        <v>271.57334650370103</v>
      </c>
      <c r="Q405" s="8">
        <f>IF(T404=O404,testdata[[#This Row],[Upper]],testdata[[#This Row],[Lower]])</f>
        <v>271.57334650370103</v>
      </c>
      <c r="R405" s="8" t="e">
        <f>IF(testdata[[#This Row],[SuperTrend]]=testdata[[#This Row],[Upper]],testdata[[#This Row],[Upper]],NA())</f>
        <v>#N/A</v>
      </c>
      <c r="S405" s="8">
        <f>IF(testdata[[#This Row],[SuperTrend]]=testdata[[#This Row],[Lower]],testdata[[#This Row],[Lower]],NA())</f>
        <v>271.57334650370103</v>
      </c>
      <c r="T405" s="8">
        <f>IF(testdata[[#This Row],[close]]&lt;=testdata[[#This Row],[STpot]],testdata[[#This Row],[Upper]],testdata[[#This Row],[Lower]])</f>
        <v>271.57334650370103</v>
      </c>
      <c r="V405" s="2">
        <v>43321</v>
      </c>
      <c r="W405" s="8"/>
      <c r="X405" s="8">
        <v>271.57334650370098</v>
      </c>
      <c r="Y405" s="8">
        <v>271.57334650370098</v>
      </c>
      <c r="Z405" t="str">
        <f t="shared" si="6"/>
        <v/>
      </c>
    </row>
    <row r="406" spans="1:26" x14ac:dyDescent="0.25">
      <c r="A406" s="5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5">
        <f>MAX(testdata[[#This Row],[H-L]:[|L-pC|]])</f>
        <v>2.6399999999999864</v>
      </c>
      <c r="K406" s="12">
        <f>(K405*13+testdata[[#This Row],[TR]])/14</f>
        <v>1.9471784631401488</v>
      </c>
      <c r="L406" s="12">
        <f>(testdata[[#This Row],[high]]+testdata[[#This Row],[low]])/2</f>
        <v>275.08500000000004</v>
      </c>
      <c r="M406" s="15">
        <f>testdata[[#This Row],[MidPrice]]+Multiplier*testdata[[#This Row],[ATR]]</f>
        <v>280.92653538942051</v>
      </c>
      <c r="N406" s="15">
        <f>testdata[[#This Row],[MidPrice]]-Multiplier*testdata[[#This Row],[ATR]]</f>
        <v>269.24346461057957</v>
      </c>
      <c r="O406" s="15">
        <f>IF(OR(testdata[[#This Row],[UpperE]]&lt;O405,F405&gt;O405),testdata[[#This Row],[UpperE]],O405)</f>
        <v>280.92653538942051</v>
      </c>
      <c r="P406" s="15">
        <f>IF(OR(testdata[[#This Row],[LowerE]]&gt;P405,F405&lt;P405),testdata[[#This Row],[LowerE]],P405)</f>
        <v>271.57334650370103</v>
      </c>
      <c r="Q406" s="8">
        <f>IF(T405=O405,testdata[[#This Row],[Upper]],testdata[[#This Row],[Lower]])</f>
        <v>271.57334650370103</v>
      </c>
      <c r="R406" s="8" t="e">
        <f>IF(testdata[[#This Row],[SuperTrend]]=testdata[[#This Row],[Upper]],testdata[[#This Row],[Upper]],NA())</f>
        <v>#N/A</v>
      </c>
      <c r="S406" s="8">
        <f>IF(testdata[[#This Row],[SuperTrend]]=testdata[[#This Row],[Lower]],testdata[[#This Row],[Lower]],NA())</f>
        <v>271.57334650370103</v>
      </c>
      <c r="T406" s="8">
        <f>IF(testdata[[#This Row],[close]]&lt;=testdata[[#This Row],[STpot]],testdata[[#This Row],[Upper]],testdata[[#This Row],[Lower]])</f>
        <v>271.57334650370103</v>
      </c>
      <c r="V406" s="2">
        <v>43322</v>
      </c>
      <c r="W406" s="8"/>
      <c r="X406" s="8">
        <v>271.57334650370098</v>
      </c>
      <c r="Y406" s="8">
        <v>271.57334650370098</v>
      </c>
      <c r="Z406" t="str">
        <f t="shared" si="6"/>
        <v/>
      </c>
    </row>
    <row r="407" spans="1:26" x14ac:dyDescent="0.25">
      <c r="A407" s="5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5">
        <f>MAX(testdata[[#This Row],[H-L]:[|L-pC|]])</f>
        <v>2.3199999999999932</v>
      </c>
      <c r="K407" s="12">
        <f>(K406*13+testdata[[#This Row],[TR]])/14</f>
        <v>1.9738085729158519</v>
      </c>
      <c r="L407" s="12">
        <f>(testdata[[#This Row],[high]]+testdata[[#This Row],[low]])/2</f>
        <v>274.85000000000002</v>
      </c>
      <c r="M407" s="15">
        <f>testdata[[#This Row],[MidPrice]]+Multiplier*testdata[[#This Row],[ATR]]</f>
        <v>280.77142571874759</v>
      </c>
      <c r="N407" s="15">
        <f>testdata[[#This Row],[MidPrice]]-Multiplier*testdata[[#This Row],[ATR]]</f>
        <v>268.92857428125245</v>
      </c>
      <c r="O407" s="15">
        <f>IF(OR(testdata[[#This Row],[UpperE]]&lt;O406,F406&gt;O406),testdata[[#This Row],[UpperE]],O406)</f>
        <v>280.77142571874759</v>
      </c>
      <c r="P407" s="15">
        <f>IF(OR(testdata[[#This Row],[LowerE]]&gt;P406,F406&lt;P406),testdata[[#This Row],[LowerE]],P406)</f>
        <v>271.57334650370103</v>
      </c>
      <c r="Q407" s="8">
        <f>IF(T406=O406,testdata[[#This Row],[Upper]],testdata[[#This Row],[Lower]])</f>
        <v>271.57334650370103</v>
      </c>
      <c r="R407" s="8" t="e">
        <f>IF(testdata[[#This Row],[SuperTrend]]=testdata[[#This Row],[Upper]],testdata[[#This Row],[Upper]],NA())</f>
        <v>#N/A</v>
      </c>
      <c r="S407" s="8">
        <f>IF(testdata[[#This Row],[SuperTrend]]=testdata[[#This Row],[Lower]],testdata[[#This Row],[Lower]],NA())</f>
        <v>271.57334650370103</v>
      </c>
      <c r="T407" s="8">
        <f>IF(testdata[[#This Row],[close]]&lt;=testdata[[#This Row],[STpot]],testdata[[#This Row],[Upper]],testdata[[#This Row],[Lower]])</f>
        <v>271.57334650370103</v>
      </c>
      <c r="V407" s="2">
        <v>43325</v>
      </c>
      <c r="W407" s="8"/>
      <c r="X407" s="8">
        <v>271.57334650370098</v>
      </c>
      <c r="Y407" s="8">
        <v>271.57334650370098</v>
      </c>
      <c r="Z407" t="str">
        <f t="shared" si="6"/>
        <v/>
      </c>
    </row>
    <row r="408" spans="1:26" x14ac:dyDescent="0.25">
      <c r="A408" s="5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5">
        <f>MAX(testdata[[#This Row],[H-L]:[|L-pC|]])</f>
        <v>2.0099999999999909</v>
      </c>
      <c r="K408" s="12">
        <f>(K407*13+testdata[[#This Row],[TR]])/14</f>
        <v>1.9763936748504332</v>
      </c>
      <c r="L408" s="12">
        <f>(testdata[[#This Row],[high]]+testdata[[#This Row],[low]])/2</f>
        <v>275.2</v>
      </c>
      <c r="M408" s="15">
        <f>testdata[[#This Row],[MidPrice]]+Multiplier*testdata[[#This Row],[ATR]]</f>
        <v>281.12918102455131</v>
      </c>
      <c r="N408" s="15">
        <f>testdata[[#This Row],[MidPrice]]-Multiplier*testdata[[#This Row],[ATR]]</f>
        <v>269.27081897544866</v>
      </c>
      <c r="O408" s="15">
        <f>IF(OR(testdata[[#This Row],[UpperE]]&lt;O407,F407&gt;O407),testdata[[#This Row],[UpperE]],O407)</f>
        <v>280.77142571874759</v>
      </c>
      <c r="P408" s="15">
        <f>IF(OR(testdata[[#This Row],[LowerE]]&gt;P407,F407&lt;P407),testdata[[#This Row],[LowerE]],P407)</f>
        <v>271.57334650370103</v>
      </c>
      <c r="Q408" s="8">
        <f>IF(T407=O407,testdata[[#This Row],[Upper]],testdata[[#This Row],[Lower]])</f>
        <v>271.57334650370103</v>
      </c>
      <c r="R408" s="8" t="e">
        <f>IF(testdata[[#This Row],[SuperTrend]]=testdata[[#This Row],[Upper]],testdata[[#This Row],[Upper]],NA())</f>
        <v>#N/A</v>
      </c>
      <c r="S408" s="8">
        <f>IF(testdata[[#This Row],[SuperTrend]]=testdata[[#This Row],[Lower]],testdata[[#This Row],[Lower]],NA())</f>
        <v>271.57334650370103</v>
      </c>
      <c r="T408" s="8">
        <f>IF(testdata[[#This Row],[close]]&lt;=testdata[[#This Row],[STpot]],testdata[[#This Row],[Upper]],testdata[[#This Row],[Lower]])</f>
        <v>271.57334650370103</v>
      </c>
      <c r="V408" s="2">
        <v>43326</v>
      </c>
      <c r="W408" s="8"/>
      <c r="X408" s="8">
        <v>271.57334650370098</v>
      </c>
      <c r="Y408" s="8">
        <v>271.57334650370098</v>
      </c>
      <c r="Z408" t="str">
        <f t="shared" si="6"/>
        <v/>
      </c>
    </row>
    <row r="409" spans="1:26" x14ac:dyDescent="0.25">
      <c r="A409" s="5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5">
        <f>MAX(testdata[[#This Row],[H-L]:[|L-pC|]])</f>
        <v>3.6299999999999955</v>
      </c>
      <c r="K409" s="12">
        <f>(K408*13+testdata[[#This Row],[TR]])/14</f>
        <v>2.0945084123611162</v>
      </c>
      <c r="L409" s="12">
        <f>(testdata[[#This Row],[high]]+testdata[[#This Row],[low]])/2</f>
        <v>273.28499999999997</v>
      </c>
      <c r="M409" s="15">
        <f>testdata[[#This Row],[MidPrice]]+Multiplier*testdata[[#This Row],[ATR]]</f>
        <v>279.56852523708329</v>
      </c>
      <c r="N409" s="15">
        <f>testdata[[#This Row],[MidPrice]]-Multiplier*testdata[[#This Row],[ATR]]</f>
        <v>267.00147476291664</v>
      </c>
      <c r="O409" s="15">
        <f>IF(OR(testdata[[#This Row],[UpperE]]&lt;O408,F408&gt;O408),testdata[[#This Row],[UpperE]],O408)</f>
        <v>279.56852523708329</v>
      </c>
      <c r="P409" s="15">
        <f>IF(OR(testdata[[#This Row],[LowerE]]&gt;P408,F408&lt;P408),testdata[[#This Row],[LowerE]],P408)</f>
        <v>271.57334650370103</v>
      </c>
      <c r="Q409" s="8">
        <f>IF(T408=O408,testdata[[#This Row],[Upper]],testdata[[#This Row],[Lower]])</f>
        <v>271.57334650370103</v>
      </c>
      <c r="R409" s="8" t="e">
        <f>IF(testdata[[#This Row],[SuperTrend]]=testdata[[#This Row],[Upper]],testdata[[#This Row],[Upper]],NA())</f>
        <v>#N/A</v>
      </c>
      <c r="S409" s="8">
        <f>IF(testdata[[#This Row],[SuperTrend]]=testdata[[#This Row],[Lower]],testdata[[#This Row],[Lower]],NA())</f>
        <v>271.57334650370103</v>
      </c>
      <c r="T409" s="8">
        <f>IF(testdata[[#This Row],[close]]&lt;=testdata[[#This Row],[STpot]],testdata[[#This Row],[Upper]],testdata[[#This Row],[Lower]])</f>
        <v>271.57334650370103</v>
      </c>
      <c r="V409" s="2">
        <v>43327</v>
      </c>
      <c r="W409" s="8"/>
      <c r="X409" s="8">
        <v>271.57334650370098</v>
      </c>
      <c r="Y409" s="8">
        <v>271.57334650370098</v>
      </c>
      <c r="Z409" t="str">
        <f t="shared" si="6"/>
        <v/>
      </c>
    </row>
    <row r="410" spans="1:26" x14ac:dyDescent="0.25">
      <c r="A410" s="5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5">
        <f>MAX(testdata[[#This Row],[H-L]:[|L-pC|]])</f>
        <v>3.1700000000000159</v>
      </c>
      <c r="K410" s="12">
        <f>(K409*13+testdata[[#This Row],[TR]])/14</f>
        <v>2.1713292400496091</v>
      </c>
      <c r="L410" s="12">
        <f>(testdata[[#This Row],[high]]+testdata[[#This Row],[low]])/2</f>
        <v>276.05</v>
      </c>
      <c r="M410" s="15">
        <f>testdata[[#This Row],[MidPrice]]+Multiplier*testdata[[#This Row],[ATR]]</f>
        <v>282.56398772014882</v>
      </c>
      <c r="N410" s="15">
        <f>testdata[[#This Row],[MidPrice]]-Multiplier*testdata[[#This Row],[ATR]]</f>
        <v>269.53601227985121</v>
      </c>
      <c r="O410" s="15">
        <f>IF(OR(testdata[[#This Row],[UpperE]]&lt;O409,F409&gt;O409),testdata[[#This Row],[UpperE]],O409)</f>
        <v>279.56852523708329</v>
      </c>
      <c r="P410" s="15">
        <f>IF(OR(testdata[[#This Row],[LowerE]]&gt;P409,F409&lt;P409),testdata[[#This Row],[LowerE]],P409)</f>
        <v>271.57334650370103</v>
      </c>
      <c r="Q410" s="8">
        <f>IF(T409=O409,testdata[[#This Row],[Upper]],testdata[[#This Row],[Lower]])</f>
        <v>271.57334650370103</v>
      </c>
      <c r="R410" s="8" t="e">
        <f>IF(testdata[[#This Row],[SuperTrend]]=testdata[[#This Row],[Upper]],testdata[[#This Row],[Upper]],NA())</f>
        <v>#N/A</v>
      </c>
      <c r="S410" s="8">
        <f>IF(testdata[[#This Row],[SuperTrend]]=testdata[[#This Row],[Lower]],testdata[[#This Row],[Lower]],NA())</f>
        <v>271.57334650370103</v>
      </c>
      <c r="T410" s="8">
        <f>IF(testdata[[#This Row],[close]]&lt;=testdata[[#This Row],[STpot]],testdata[[#This Row],[Upper]],testdata[[#This Row],[Lower]])</f>
        <v>271.57334650370103</v>
      </c>
      <c r="V410" s="2">
        <v>43328</v>
      </c>
      <c r="W410" s="8"/>
      <c r="X410" s="8">
        <v>271.57334650370098</v>
      </c>
      <c r="Y410" s="8">
        <v>271.57334650370098</v>
      </c>
      <c r="Z410" t="str">
        <f t="shared" si="6"/>
        <v/>
      </c>
    </row>
    <row r="411" spans="1:26" x14ac:dyDescent="0.25">
      <c r="A411" s="5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5">
        <f>MAX(testdata[[#This Row],[H-L]:[|L-pC|]])</f>
        <v>2.1299999999999955</v>
      </c>
      <c r="K411" s="12">
        <f>(K410*13+testdata[[#This Row],[TR]])/14</f>
        <v>2.1683771514746368</v>
      </c>
      <c r="L411" s="12">
        <f>(testdata[[#This Row],[high]]+testdata[[#This Row],[low]])/2</f>
        <v>276.30500000000001</v>
      </c>
      <c r="M411" s="15">
        <f>testdata[[#This Row],[MidPrice]]+Multiplier*testdata[[#This Row],[ATR]]</f>
        <v>282.81013145442392</v>
      </c>
      <c r="N411" s="15">
        <f>testdata[[#This Row],[MidPrice]]-Multiplier*testdata[[#This Row],[ATR]]</f>
        <v>269.79986854557609</v>
      </c>
      <c r="O411" s="15">
        <f>IF(OR(testdata[[#This Row],[UpperE]]&lt;O410,F410&gt;O410),testdata[[#This Row],[UpperE]],O410)</f>
        <v>279.56852523708329</v>
      </c>
      <c r="P411" s="15">
        <f>IF(OR(testdata[[#This Row],[LowerE]]&gt;P410,F410&lt;P410),testdata[[#This Row],[LowerE]],P410)</f>
        <v>271.57334650370103</v>
      </c>
      <c r="Q411" s="8">
        <f>IF(T410=O410,testdata[[#This Row],[Upper]],testdata[[#This Row],[Lower]])</f>
        <v>271.57334650370103</v>
      </c>
      <c r="R411" s="8" t="e">
        <f>IF(testdata[[#This Row],[SuperTrend]]=testdata[[#This Row],[Upper]],testdata[[#This Row],[Upper]],NA())</f>
        <v>#N/A</v>
      </c>
      <c r="S411" s="8">
        <f>IF(testdata[[#This Row],[SuperTrend]]=testdata[[#This Row],[Lower]],testdata[[#This Row],[Lower]],NA())</f>
        <v>271.57334650370103</v>
      </c>
      <c r="T411" s="8">
        <f>IF(testdata[[#This Row],[close]]&lt;=testdata[[#This Row],[STpot]],testdata[[#This Row],[Upper]],testdata[[#This Row],[Lower]])</f>
        <v>271.57334650370103</v>
      </c>
      <c r="V411" s="2">
        <v>43329</v>
      </c>
      <c r="W411" s="8"/>
      <c r="X411" s="8">
        <v>271.57334650370098</v>
      </c>
      <c r="Y411" s="8">
        <v>271.57334650370098</v>
      </c>
      <c r="Z411" t="str">
        <f t="shared" si="6"/>
        <v/>
      </c>
    </row>
    <row r="412" spans="1:26" x14ac:dyDescent="0.25">
      <c r="A412" s="5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5">
        <f>MAX(testdata[[#This Row],[H-L]:[|L-pC|]])</f>
        <v>0.87999999999999545</v>
      </c>
      <c r="K412" s="12">
        <f>(K411*13+testdata[[#This Row],[TR]])/14</f>
        <v>2.0763502120835908</v>
      </c>
      <c r="L412" s="12">
        <f>(testdata[[#This Row],[high]]+testdata[[#This Row],[low]])/2</f>
        <v>277.33</v>
      </c>
      <c r="M412" s="15">
        <f>testdata[[#This Row],[MidPrice]]+Multiplier*testdata[[#This Row],[ATR]]</f>
        <v>283.55905063625073</v>
      </c>
      <c r="N412" s="15">
        <f>testdata[[#This Row],[MidPrice]]-Multiplier*testdata[[#This Row],[ATR]]</f>
        <v>271.10094936374924</v>
      </c>
      <c r="O412" s="15">
        <f>IF(OR(testdata[[#This Row],[UpperE]]&lt;O411,F411&gt;O411),testdata[[#This Row],[UpperE]],O411)</f>
        <v>279.56852523708329</v>
      </c>
      <c r="P412" s="15">
        <f>IF(OR(testdata[[#This Row],[LowerE]]&gt;P411,F411&lt;P411),testdata[[#This Row],[LowerE]],P411)</f>
        <v>271.57334650370103</v>
      </c>
      <c r="Q412" s="8">
        <f>IF(T411=O411,testdata[[#This Row],[Upper]],testdata[[#This Row],[Lower]])</f>
        <v>271.57334650370103</v>
      </c>
      <c r="R412" s="8" t="e">
        <f>IF(testdata[[#This Row],[SuperTrend]]=testdata[[#This Row],[Upper]],testdata[[#This Row],[Upper]],NA())</f>
        <v>#N/A</v>
      </c>
      <c r="S412" s="8">
        <f>IF(testdata[[#This Row],[SuperTrend]]=testdata[[#This Row],[Lower]],testdata[[#This Row],[Lower]],NA())</f>
        <v>271.57334650370103</v>
      </c>
      <c r="T412" s="8">
        <f>IF(testdata[[#This Row],[close]]&lt;=testdata[[#This Row],[STpot]],testdata[[#This Row],[Upper]],testdata[[#This Row],[Lower]])</f>
        <v>271.57334650370103</v>
      </c>
      <c r="V412" s="2">
        <v>43332</v>
      </c>
      <c r="W412" s="8"/>
      <c r="X412" s="8">
        <v>271.57334650370098</v>
      </c>
      <c r="Y412" s="8">
        <v>271.57334650370098</v>
      </c>
      <c r="Z412" t="str">
        <f t="shared" si="6"/>
        <v/>
      </c>
    </row>
    <row r="413" spans="1:26" x14ac:dyDescent="0.25">
      <c r="A413" s="5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5">
        <f>MAX(testdata[[#This Row],[H-L]:[|L-pC|]])</f>
        <v>1.589999999999975</v>
      </c>
      <c r="K413" s="12">
        <f>(K412*13+testdata[[#This Row],[TR]])/14</f>
        <v>2.0416109112204754</v>
      </c>
      <c r="L413" s="12">
        <f>(testdata[[#This Row],[high]]+testdata[[#This Row],[low]])/2</f>
        <v>278.29499999999996</v>
      </c>
      <c r="M413" s="15">
        <f>testdata[[#This Row],[MidPrice]]+Multiplier*testdata[[#This Row],[ATR]]</f>
        <v>284.41983273366139</v>
      </c>
      <c r="N413" s="15">
        <f>testdata[[#This Row],[MidPrice]]-Multiplier*testdata[[#This Row],[ATR]]</f>
        <v>272.17016726633852</v>
      </c>
      <c r="O413" s="15">
        <f>IF(OR(testdata[[#This Row],[UpperE]]&lt;O412,F412&gt;O412),testdata[[#This Row],[UpperE]],O412)</f>
        <v>279.56852523708329</v>
      </c>
      <c r="P413" s="15">
        <f>IF(OR(testdata[[#This Row],[LowerE]]&gt;P412,F412&lt;P412),testdata[[#This Row],[LowerE]],P412)</f>
        <v>272.17016726633852</v>
      </c>
      <c r="Q413" s="8">
        <f>IF(T412=O412,testdata[[#This Row],[Upper]],testdata[[#This Row],[Lower]])</f>
        <v>272.17016726633852</v>
      </c>
      <c r="R413" s="8" t="e">
        <f>IF(testdata[[#This Row],[SuperTrend]]=testdata[[#This Row],[Upper]],testdata[[#This Row],[Upper]],NA())</f>
        <v>#N/A</v>
      </c>
      <c r="S413" s="8">
        <f>IF(testdata[[#This Row],[SuperTrend]]=testdata[[#This Row],[Lower]],testdata[[#This Row],[Lower]],NA())</f>
        <v>272.17016726633852</v>
      </c>
      <c r="T413" s="8">
        <f>IF(testdata[[#This Row],[close]]&lt;=testdata[[#This Row],[STpot]],testdata[[#This Row],[Upper]],testdata[[#This Row],[Lower]])</f>
        <v>272.17016726633852</v>
      </c>
      <c r="V413" s="2">
        <v>43333</v>
      </c>
      <c r="W413" s="8"/>
      <c r="X413" s="8">
        <v>272.17016726633801</v>
      </c>
      <c r="Y413" s="8">
        <v>272.17016726633801</v>
      </c>
      <c r="Z413" t="str">
        <f t="shared" si="6"/>
        <v/>
      </c>
    </row>
    <row r="414" spans="1:26" x14ac:dyDescent="0.25">
      <c r="A414" s="5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5">
        <f>MAX(testdata[[#This Row],[H-L]:[|L-pC|]])</f>
        <v>1.1500000000000341</v>
      </c>
      <c r="K414" s="12">
        <f>(K413*13+testdata[[#This Row],[TR]])/14</f>
        <v>1.9779244175618724</v>
      </c>
      <c r="L414" s="12">
        <f>(testdata[[#This Row],[high]]+testdata[[#This Row],[low]])/2</f>
        <v>277.96500000000003</v>
      </c>
      <c r="M414" s="15">
        <f>testdata[[#This Row],[MidPrice]]+Multiplier*testdata[[#This Row],[ATR]]</f>
        <v>283.89877325268566</v>
      </c>
      <c r="N414" s="15">
        <f>testdata[[#This Row],[MidPrice]]-Multiplier*testdata[[#This Row],[ATR]]</f>
        <v>272.03122674731441</v>
      </c>
      <c r="O414" s="15">
        <f>IF(OR(testdata[[#This Row],[UpperE]]&lt;O413,F413&gt;O413),testdata[[#This Row],[UpperE]],O413)</f>
        <v>279.56852523708329</v>
      </c>
      <c r="P414" s="15">
        <f>IF(OR(testdata[[#This Row],[LowerE]]&gt;P413,F413&lt;P413),testdata[[#This Row],[LowerE]],P413)</f>
        <v>272.17016726633852</v>
      </c>
      <c r="Q414" s="8">
        <f>IF(T413=O413,testdata[[#This Row],[Upper]],testdata[[#This Row],[Lower]])</f>
        <v>272.17016726633852</v>
      </c>
      <c r="R414" s="8" t="e">
        <f>IF(testdata[[#This Row],[SuperTrend]]=testdata[[#This Row],[Upper]],testdata[[#This Row],[Upper]],NA())</f>
        <v>#N/A</v>
      </c>
      <c r="S414" s="8">
        <f>IF(testdata[[#This Row],[SuperTrend]]=testdata[[#This Row],[Lower]],testdata[[#This Row],[Lower]],NA())</f>
        <v>272.17016726633852</v>
      </c>
      <c r="T414" s="8">
        <f>IF(testdata[[#This Row],[close]]&lt;=testdata[[#This Row],[STpot]],testdata[[#This Row],[Upper]],testdata[[#This Row],[Lower]])</f>
        <v>272.17016726633852</v>
      </c>
      <c r="V414" s="2">
        <v>43334</v>
      </c>
      <c r="W414" s="8"/>
      <c r="X414" s="8">
        <v>272.17016726633801</v>
      </c>
      <c r="Y414" s="8">
        <v>272.17016726633801</v>
      </c>
      <c r="Z414" t="str">
        <f t="shared" si="6"/>
        <v/>
      </c>
    </row>
    <row r="415" spans="1:26" x14ac:dyDescent="0.25">
      <c r="A415" s="5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5">
        <f>MAX(testdata[[#This Row],[H-L]:[|L-pC|]])</f>
        <v>1.4699999999999704</v>
      </c>
      <c r="K415" s="12">
        <f>(K414*13+testdata[[#This Row],[TR]])/14</f>
        <v>1.9416441020217365</v>
      </c>
      <c r="L415" s="12">
        <f>(testdata[[#This Row],[high]]+testdata[[#This Row],[low]])/2</f>
        <v>277.97500000000002</v>
      </c>
      <c r="M415" s="15">
        <f>testdata[[#This Row],[MidPrice]]+Multiplier*testdata[[#This Row],[ATR]]</f>
        <v>283.79993230606522</v>
      </c>
      <c r="N415" s="15">
        <f>testdata[[#This Row],[MidPrice]]-Multiplier*testdata[[#This Row],[ATR]]</f>
        <v>272.15006769393483</v>
      </c>
      <c r="O415" s="15">
        <f>IF(OR(testdata[[#This Row],[UpperE]]&lt;O414,F414&gt;O414),testdata[[#This Row],[UpperE]],O414)</f>
        <v>279.56852523708329</v>
      </c>
      <c r="P415" s="15">
        <f>IF(OR(testdata[[#This Row],[LowerE]]&gt;P414,F414&lt;P414),testdata[[#This Row],[LowerE]],P414)</f>
        <v>272.17016726633852</v>
      </c>
      <c r="Q415" s="8">
        <f>IF(T414=O414,testdata[[#This Row],[Upper]],testdata[[#This Row],[Lower]])</f>
        <v>272.17016726633852</v>
      </c>
      <c r="R415" s="8" t="e">
        <f>IF(testdata[[#This Row],[SuperTrend]]=testdata[[#This Row],[Upper]],testdata[[#This Row],[Upper]],NA())</f>
        <v>#N/A</v>
      </c>
      <c r="S415" s="8">
        <f>IF(testdata[[#This Row],[SuperTrend]]=testdata[[#This Row],[Lower]],testdata[[#This Row],[Lower]],NA())</f>
        <v>272.17016726633852</v>
      </c>
      <c r="T415" s="8">
        <f>IF(testdata[[#This Row],[close]]&lt;=testdata[[#This Row],[STpot]],testdata[[#This Row],[Upper]],testdata[[#This Row],[Lower]])</f>
        <v>272.17016726633852</v>
      </c>
      <c r="V415" s="2">
        <v>43335</v>
      </c>
      <c r="W415" s="8"/>
      <c r="X415" s="8">
        <v>272.17016726633801</v>
      </c>
      <c r="Y415" s="8">
        <v>272.17016726633801</v>
      </c>
      <c r="Z415" t="str">
        <f t="shared" si="6"/>
        <v/>
      </c>
    </row>
    <row r="416" spans="1:26" x14ac:dyDescent="0.25">
      <c r="A416" s="5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5">
        <f>MAX(testdata[[#This Row],[H-L]:[|L-pC|]])</f>
        <v>1.8300000000000409</v>
      </c>
      <c r="K416" s="12">
        <f>(K415*13+testdata[[#This Row],[TR]])/14</f>
        <v>1.9336695233059011</v>
      </c>
      <c r="L416" s="12">
        <f>(testdata[[#This Row],[high]]+testdata[[#This Row],[low]])/2</f>
        <v>278.79500000000002</v>
      </c>
      <c r="M416" s="15">
        <f>testdata[[#This Row],[MidPrice]]+Multiplier*testdata[[#This Row],[ATR]]</f>
        <v>284.59600856991773</v>
      </c>
      <c r="N416" s="15">
        <f>testdata[[#This Row],[MidPrice]]-Multiplier*testdata[[#This Row],[ATR]]</f>
        <v>272.9939914300823</v>
      </c>
      <c r="O416" s="15">
        <f>IF(OR(testdata[[#This Row],[UpperE]]&lt;O415,F415&gt;O415),testdata[[#This Row],[UpperE]],O415)</f>
        <v>279.56852523708329</v>
      </c>
      <c r="P416" s="15">
        <f>IF(OR(testdata[[#This Row],[LowerE]]&gt;P415,F415&lt;P415),testdata[[#This Row],[LowerE]],P415)</f>
        <v>272.9939914300823</v>
      </c>
      <c r="Q416" s="8">
        <f>IF(T415=O415,testdata[[#This Row],[Upper]],testdata[[#This Row],[Lower]])</f>
        <v>272.9939914300823</v>
      </c>
      <c r="R416" s="8" t="e">
        <f>IF(testdata[[#This Row],[SuperTrend]]=testdata[[#This Row],[Upper]],testdata[[#This Row],[Upper]],NA())</f>
        <v>#N/A</v>
      </c>
      <c r="S416" s="8">
        <f>IF(testdata[[#This Row],[SuperTrend]]=testdata[[#This Row],[Lower]],testdata[[#This Row],[Lower]],NA())</f>
        <v>272.9939914300823</v>
      </c>
      <c r="T416" s="8">
        <f>IF(testdata[[#This Row],[close]]&lt;=testdata[[#This Row],[STpot]],testdata[[#This Row],[Upper]],testdata[[#This Row],[Lower]])</f>
        <v>272.9939914300823</v>
      </c>
      <c r="V416" s="2">
        <v>43336</v>
      </c>
      <c r="W416" s="8"/>
      <c r="X416" s="8">
        <v>272.99399143008202</v>
      </c>
      <c r="Y416" s="8">
        <v>272.99399143008202</v>
      </c>
      <c r="Z416" t="str">
        <f t="shared" si="6"/>
        <v/>
      </c>
    </row>
    <row r="417" spans="1:26" x14ac:dyDescent="0.25">
      <c r="A417" s="5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5">
        <f>MAX(testdata[[#This Row],[H-L]:[|L-pC|]])</f>
        <v>2.3199999999999932</v>
      </c>
      <c r="K417" s="12">
        <f>(K416*13+testdata[[#This Row],[TR]])/14</f>
        <v>1.9612645573554792</v>
      </c>
      <c r="L417" s="12">
        <f>(testdata[[#This Row],[high]]+testdata[[#This Row],[low]])/2</f>
        <v>280.995</v>
      </c>
      <c r="M417" s="15">
        <f>testdata[[#This Row],[MidPrice]]+Multiplier*testdata[[#This Row],[ATR]]</f>
        <v>286.87879367206642</v>
      </c>
      <c r="N417" s="15">
        <f>testdata[[#This Row],[MidPrice]]-Multiplier*testdata[[#This Row],[ATR]]</f>
        <v>275.11120632793359</v>
      </c>
      <c r="O417" s="15">
        <f>IF(OR(testdata[[#This Row],[UpperE]]&lt;O416,F416&gt;O416),testdata[[#This Row],[UpperE]],O416)</f>
        <v>279.56852523708329</v>
      </c>
      <c r="P417" s="15">
        <f>IF(OR(testdata[[#This Row],[LowerE]]&gt;P416,F416&lt;P416),testdata[[#This Row],[LowerE]],P416)</f>
        <v>275.11120632793359</v>
      </c>
      <c r="Q417" s="8">
        <f>IF(T416=O416,testdata[[#This Row],[Upper]],testdata[[#This Row],[Lower]])</f>
        <v>275.11120632793359</v>
      </c>
      <c r="R417" s="8" t="e">
        <f>IF(testdata[[#This Row],[SuperTrend]]=testdata[[#This Row],[Upper]],testdata[[#This Row],[Upper]],NA())</f>
        <v>#N/A</v>
      </c>
      <c r="S417" s="8">
        <f>IF(testdata[[#This Row],[SuperTrend]]=testdata[[#This Row],[Lower]],testdata[[#This Row],[Lower]],NA())</f>
        <v>275.11120632793359</v>
      </c>
      <c r="T417" s="8">
        <f>IF(testdata[[#This Row],[close]]&lt;=testdata[[#This Row],[STpot]],testdata[[#This Row],[Upper]],testdata[[#This Row],[Lower]])</f>
        <v>275.11120632793359</v>
      </c>
      <c r="V417" s="2">
        <v>43339</v>
      </c>
      <c r="W417" s="8"/>
      <c r="X417" s="8">
        <v>275.11120632793302</v>
      </c>
      <c r="Y417" s="8">
        <v>275.11120632793302</v>
      </c>
      <c r="Z417" t="str">
        <f t="shared" si="6"/>
        <v/>
      </c>
    </row>
    <row r="418" spans="1:26" x14ac:dyDescent="0.25">
      <c r="A418" s="5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5">
        <f>MAX(testdata[[#This Row],[H-L]:[|L-pC|]])</f>
        <v>0.98999999999995225</v>
      </c>
      <c r="K418" s="12">
        <f>(K417*13+testdata[[#This Row],[TR]])/14</f>
        <v>1.89188851754437</v>
      </c>
      <c r="L418" s="12">
        <f>(testdata[[#This Row],[high]]+testdata[[#This Row],[low]])/2</f>
        <v>281.59500000000003</v>
      </c>
      <c r="M418" s="15">
        <f>testdata[[#This Row],[MidPrice]]+Multiplier*testdata[[#This Row],[ATR]]</f>
        <v>287.27066555263315</v>
      </c>
      <c r="N418" s="15">
        <f>testdata[[#This Row],[MidPrice]]-Multiplier*testdata[[#This Row],[ATR]]</f>
        <v>275.91933444736691</v>
      </c>
      <c r="O418" s="15">
        <f>IF(OR(testdata[[#This Row],[UpperE]]&lt;O417,F417&gt;O417),testdata[[#This Row],[UpperE]],O417)</f>
        <v>287.27066555263315</v>
      </c>
      <c r="P418" s="15">
        <f>IF(OR(testdata[[#This Row],[LowerE]]&gt;P417,F417&lt;P417),testdata[[#This Row],[LowerE]],P417)</f>
        <v>275.91933444736691</v>
      </c>
      <c r="Q418" s="8">
        <f>IF(T417=O417,testdata[[#This Row],[Upper]],testdata[[#This Row],[Lower]])</f>
        <v>275.91933444736691</v>
      </c>
      <c r="R418" s="8" t="e">
        <f>IF(testdata[[#This Row],[SuperTrend]]=testdata[[#This Row],[Upper]],testdata[[#This Row],[Upper]],NA())</f>
        <v>#N/A</v>
      </c>
      <c r="S418" s="8">
        <f>IF(testdata[[#This Row],[SuperTrend]]=testdata[[#This Row],[Lower]],testdata[[#This Row],[Lower]],NA())</f>
        <v>275.91933444736691</v>
      </c>
      <c r="T418" s="8">
        <f>IF(testdata[[#This Row],[close]]&lt;=testdata[[#This Row],[STpot]],testdata[[#This Row],[Upper]],testdata[[#This Row],[Lower]])</f>
        <v>275.91933444736691</v>
      </c>
      <c r="V418" s="2">
        <v>43340</v>
      </c>
      <c r="W418" s="8"/>
      <c r="X418" s="8">
        <v>275.919334447366</v>
      </c>
      <c r="Y418" s="8">
        <v>275.919334447366</v>
      </c>
      <c r="Z418" t="str">
        <f t="shared" si="6"/>
        <v/>
      </c>
    </row>
    <row r="419" spans="1:26" x14ac:dyDescent="0.25">
      <c r="A419" s="5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5">
        <f>MAX(testdata[[#This Row],[H-L]:[|L-pC|]])</f>
        <v>1.8000000000000114</v>
      </c>
      <c r="K419" s="12">
        <f>(K418*13+testdata[[#This Row],[TR]])/14</f>
        <v>1.8853250520054874</v>
      </c>
      <c r="L419" s="12">
        <f>(testdata[[#This Row],[high]]+testdata[[#This Row],[low]])/2</f>
        <v>282.47000000000003</v>
      </c>
      <c r="M419" s="15">
        <f>testdata[[#This Row],[MidPrice]]+Multiplier*testdata[[#This Row],[ATR]]</f>
        <v>288.12597515601647</v>
      </c>
      <c r="N419" s="15">
        <f>testdata[[#This Row],[MidPrice]]-Multiplier*testdata[[#This Row],[ATR]]</f>
        <v>276.81402484398359</v>
      </c>
      <c r="O419" s="15">
        <f>IF(OR(testdata[[#This Row],[UpperE]]&lt;O418,F418&gt;O418),testdata[[#This Row],[UpperE]],O418)</f>
        <v>287.27066555263315</v>
      </c>
      <c r="P419" s="15">
        <f>IF(OR(testdata[[#This Row],[LowerE]]&gt;P418,F418&lt;P418),testdata[[#This Row],[LowerE]],P418)</f>
        <v>276.81402484398359</v>
      </c>
      <c r="Q419" s="8">
        <f>IF(T418=O418,testdata[[#This Row],[Upper]],testdata[[#This Row],[Lower]])</f>
        <v>276.81402484398359</v>
      </c>
      <c r="R419" s="8" t="e">
        <f>IF(testdata[[#This Row],[SuperTrend]]=testdata[[#This Row],[Upper]],testdata[[#This Row],[Upper]],NA())</f>
        <v>#N/A</v>
      </c>
      <c r="S419" s="8">
        <f>IF(testdata[[#This Row],[SuperTrend]]=testdata[[#This Row],[Lower]],testdata[[#This Row],[Lower]],NA())</f>
        <v>276.81402484398359</v>
      </c>
      <c r="T419" s="8">
        <f>IF(testdata[[#This Row],[close]]&lt;=testdata[[#This Row],[STpot]],testdata[[#This Row],[Upper]],testdata[[#This Row],[Lower]])</f>
        <v>276.81402484398359</v>
      </c>
      <c r="V419" s="2">
        <v>43341</v>
      </c>
      <c r="W419" s="8"/>
      <c r="X419" s="8">
        <v>276.81402484398302</v>
      </c>
      <c r="Y419" s="8">
        <v>276.81402484398302</v>
      </c>
      <c r="Z419" t="str">
        <f t="shared" si="6"/>
        <v/>
      </c>
    </row>
    <row r="420" spans="1:26" x14ac:dyDescent="0.25">
      <c r="A420" s="5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5">
        <f>MAX(testdata[[#This Row],[H-L]:[|L-pC|]])</f>
        <v>1.8000000000000114</v>
      </c>
      <c r="K420" s="12">
        <f>(K419*13+testdata[[#This Row],[TR]])/14</f>
        <v>1.8792304054336675</v>
      </c>
      <c r="L420" s="12">
        <f>(testdata[[#This Row],[high]]+testdata[[#This Row],[low]])/2</f>
        <v>282.15999999999997</v>
      </c>
      <c r="M420" s="15">
        <f>testdata[[#This Row],[MidPrice]]+Multiplier*testdata[[#This Row],[ATR]]</f>
        <v>287.79769121630096</v>
      </c>
      <c r="N420" s="15">
        <f>testdata[[#This Row],[MidPrice]]-Multiplier*testdata[[#This Row],[ATR]]</f>
        <v>276.52230878369897</v>
      </c>
      <c r="O420" s="15">
        <f>IF(OR(testdata[[#This Row],[UpperE]]&lt;O419,F419&gt;O419),testdata[[#This Row],[UpperE]],O419)</f>
        <v>287.27066555263315</v>
      </c>
      <c r="P420" s="15">
        <f>IF(OR(testdata[[#This Row],[LowerE]]&gt;P419,F419&lt;P419),testdata[[#This Row],[LowerE]],P419)</f>
        <v>276.81402484398359</v>
      </c>
      <c r="Q420" s="8">
        <f>IF(T419=O419,testdata[[#This Row],[Upper]],testdata[[#This Row],[Lower]])</f>
        <v>276.81402484398359</v>
      </c>
      <c r="R420" s="8" t="e">
        <f>IF(testdata[[#This Row],[SuperTrend]]=testdata[[#This Row],[Upper]],testdata[[#This Row],[Upper]],NA())</f>
        <v>#N/A</v>
      </c>
      <c r="S420" s="8">
        <f>IF(testdata[[#This Row],[SuperTrend]]=testdata[[#This Row],[Lower]],testdata[[#This Row],[Lower]],NA())</f>
        <v>276.81402484398359</v>
      </c>
      <c r="T420" s="8">
        <f>IF(testdata[[#This Row],[close]]&lt;=testdata[[#This Row],[STpot]],testdata[[#This Row],[Upper]],testdata[[#This Row],[Lower]])</f>
        <v>276.81402484398359</v>
      </c>
      <c r="V420" s="2">
        <v>43342</v>
      </c>
      <c r="W420" s="8"/>
      <c r="X420" s="8">
        <v>276.81402484398302</v>
      </c>
      <c r="Y420" s="8">
        <v>276.81402484398302</v>
      </c>
      <c r="Z420" t="str">
        <f t="shared" si="6"/>
        <v/>
      </c>
    </row>
    <row r="421" spans="1:26" x14ac:dyDescent="0.25">
      <c r="A421" s="5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5">
        <f>MAX(testdata[[#This Row],[H-L]:[|L-pC|]])</f>
        <v>1.4800000000000182</v>
      </c>
      <c r="K421" s="12">
        <f>(K420*13+testdata[[#This Row],[TR]])/14</f>
        <v>1.8507139479026924</v>
      </c>
      <c r="L421" s="12">
        <f>(testdata[[#This Row],[high]]+testdata[[#This Row],[low]])/2</f>
        <v>281.73</v>
      </c>
      <c r="M421" s="15">
        <f>testdata[[#This Row],[MidPrice]]+Multiplier*testdata[[#This Row],[ATR]]</f>
        <v>287.28214184370808</v>
      </c>
      <c r="N421" s="15">
        <f>testdata[[#This Row],[MidPrice]]-Multiplier*testdata[[#This Row],[ATR]]</f>
        <v>276.17785815629196</v>
      </c>
      <c r="O421" s="15">
        <f>IF(OR(testdata[[#This Row],[UpperE]]&lt;O420,F420&gt;O420),testdata[[#This Row],[UpperE]],O420)</f>
        <v>287.27066555263315</v>
      </c>
      <c r="P421" s="15">
        <f>IF(OR(testdata[[#This Row],[LowerE]]&gt;P420,F420&lt;P420),testdata[[#This Row],[LowerE]],P420)</f>
        <v>276.81402484398359</v>
      </c>
      <c r="Q421" s="8">
        <f>IF(T420=O420,testdata[[#This Row],[Upper]],testdata[[#This Row],[Lower]])</f>
        <v>276.81402484398359</v>
      </c>
      <c r="R421" s="8" t="e">
        <f>IF(testdata[[#This Row],[SuperTrend]]=testdata[[#This Row],[Upper]],testdata[[#This Row],[Upper]],NA())</f>
        <v>#N/A</v>
      </c>
      <c r="S421" s="8">
        <f>IF(testdata[[#This Row],[SuperTrend]]=testdata[[#This Row],[Lower]],testdata[[#This Row],[Lower]],NA())</f>
        <v>276.81402484398359</v>
      </c>
      <c r="T421" s="8">
        <f>IF(testdata[[#This Row],[close]]&lt;=testdata[[#This Row],[STpot]],testdata[[#This Row],[Upper]],testdata[[#This Row],[Lower]])</f>
        <v>276.81402484398359</v>
      </c>
      <c r="V421" s="2">
        <v>43343</v>
      </c>
      <c r="W421" s="8"/>
      <c r="X421" s="8">
        <v>276.81402484398302</v>
      </c>
      <c r="Y421" s="8">
        <v>276.81402484398302</v>
      </c>
      <c r="Z421" t="str">
        <f t="shared" si="6"/>
        <v/>
      </c>
    </row>
    <row r="422" spans="1:26" x14ac:dyDescent="0.25">
      <c r="A422" s="5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5">
        <f>MAX(testdata[[#This Row],[H-L]:[|L-pC|]])</f>
        <v>1.5800000000000409</v>
      </c>
      <c r="K422" s="12">
        <f>(K421*13+testdata[[#This Row],[TR]])/14</f>
        <v>1.8313772373382171</v>
      </c>
      <c r="L422" s="12">
        <f>(testdata[[#This Row],[high]]+testdata[[#This Row],[low]])/2</f>
        <v>281.14499999999998</v>
      </c>
      <c r="M422" s="15">
        <f>testdata[[#This Row],[MidPrice]]+Multiplier*testdata[[#This Row],[ATR]]</f>
        <v>286.63913171201466</v>
      </c>
      <c r="N422" s="15">
        <f>testdata[[#This Row],[MidPrice]]-Multiplier*testdata[[#This Row],[ATR]]</f>
        <v>275.6508682879853</v>
      </c>
      <c r="O422" s="15">
        <f>IF(OR(testdata[[#This Row],[UpperE]]&lt;O421,F421&gt;O421),testdata[[#This Row],[UpperE]],O421)</f>
        <v>286.63913171201466</v>
      </c>
      <c r="P422" s="15">
        <f>IF(OR(testdata[[#This Row],[LowerE]]&gt;P421,F421&lt;P421),testdata[[#This Row],[LowerE]],P421)</f>
        <v>276.81402484398359</v>
      </c>
      <c r="Q422" s="8">
        <f>IF(T421=O421,testdata[[#This Row],[Upper]],testdata[[#This Row],[Lower]])</f>
        <v>276.81402484398359</v>
      </c>
      <c r="R422" s="8" t="e">
        <f>IF(testdata[[#This Row],[SuperTrend]]=testdata[[#This Row],[Upper]],testdata[[#This Row],[Upper]],NA())</f>
        <v>#N/A</v>
      </c>
      <c r="S422" s="8">
        <f>IF(testdata[[#This Row],[SuperTrend]]=testdata[[#This Row],[Lower]],testdata[[#This Row],[Lower]],NA())</f>
        <v>276.81402484398359</v>
      </c>
      <c r="T422" s="8">
        <f>IF(testdata[[#This Row],[close]]&lt;=testdata[[#This Row],[STpot]],testdata[[#This Row],[Upper]],testdata[[#This Row],[Lower]])</f>
        <v>276.81402484398359</v>
      </c>
      <c r="V422" s="2">
        <v>43347</v>
      </c>
      <c r="W422" s="8"/>
      <c r="X422" s="8">
        <v>276.81402484398302</v>
      </c>
      <c r="Y422" s="8">
        <v>276.81402484398302</v>
      </c>
      <c r="Z422" t="str">
        <f t="shared" si="6"/>
        <v/>
      </c>
    </row>
    <row r="423" spans="1:26" x14ac:dyDescent="0.25">
      <c r="A423" s="5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5">
        <f>MAX(testdata[[#This Row],[H-L]:[|L-pC|]])</f>
        <v>1.8700000000000045</v>
      </c>
      <c r="K423" s="12">
        <f>(K422*13+testdata[[#This Row],[TR]])/14</f>
        <v>1.8341360060997733</v>
      </c>
      <c r="L423" s="12">
        <f>(testdata[[#This Row],[high]]+testdata[[#This Row],[low]])/2</f>
        <v>280.48</v>
      </c>
      <c r="M423" s="15">
        <f>testdata[[#This Row],[MidPrice]]+Multiplier*testdata[[#This Row],[ATR]]</f>
        <v>285.98240801829934</v>
      </c>
      <c r="N423" s="15">
        <f>testdata[[#This Row],[MidPrice]]-Multiplier*testdata[[#This Row],[ATR]]</f>
        <v>274.9775919817007</v>
      </c>
      <c r="O423" s="15">
        <f>IF(OR(testdata[[#This Row],[UpperE]]&lt;O422,F422&gt;O422),testdata[[#This Row],[UpperE]],O422)</f>
        <v>285.98240801829934</v>
      </c>
      <c r="P423" s="15">
        <f>IF(OR(testdata[[#This Row],[LowerE]]&gt;P422,F422&lt;P422),testdata[[#This Row],[LowerE]],P422)</f>
        <v>276.81402484398359</v>
      </c>
      <c r="Q423" s="8">
        <f>IF(T422=O422,testdata[[#This Row],[Upper]],testdata[[#This Row],[Lower]])</f>
        <v>276.81402484398359</v>
      </c>
      <c r="R423" s="8" t="e">
        <f>IF(testdata[[#This Row],[SuperTrend]]=testdata[[#This Row],[Upper]],testdata[[#This Row],[Upper]],NA())</f>
        <v>#N/A</v>
      </c>
      <c r="S423" s="8">
        <f>IF(testdata[[#This Row],[SuperTrend]]=testdata[[#This Row],[Lower]],testdata[[#This Row],[Lower]],NA())</f>
        <v>276.81402484398359</v>
      </c>
      <c r="T423" s="8">
        <f>IF(testdata[[#This Row],[close]]&lt;=testdata[[#This Row],[STpot]],testdata[[#This Row],[Upper]],testdata[[#This Row],[Lower]])</f>
        <v>276.81402484398359</v>
      </c>
      <c r="V423" s="2">
        <v>43348</v>
      </c>
      <c r="W423" s="8"/>
      <c r="X423" s="8">
        <v>276.81402484398302</v>
      </c>
      <c r="Y423" s="8">
        <v>276.81402484398302</v>
      </c>
      <c r="Z423" t="str">
        <f t="shared" si="6"/>
        <v/>
      </c>
    </row>
    <row r="424" spans="1:26" x14ac:dyDescent="0.25">
      <c r="A424" s="5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5">
        <f>MAX(testdata[[#This Row],[H-L]:[|L-pC|]])</f>
        <v>2.4200000000000159</v>
      </c>
      <c r="K424" s="12">
        <f>(K423*13+testdata[[#This Row],[TR]])/14</f>
        <v>1.8759834342355048</v>
      </c>
      <c r="L424" s="12">
        <f>(testdata[[#This Row],[high]]+testdata[[#This Row],[low]])/2</f>
        <v>279.98</v>
      </c>
      <c r="M424" s="15">
        <f>testdata[[#This Row],[MidPrice]]+Multiplier*testdata[[#This Row],[ATR]]</f>
        <v>285.60795030270651</v>
      </c>
      <c r="N424" s="15">
        <f>testdata[[#This Row],[MidPrice]]-Multiplier*testdata[[#This Row],[ATR]]</f>
        <v>274.35204969729352</v>
      </c>
      <c r="O424" s="15">
        <f>IF(OR(testdata[[#This Row],[UpperE]]&lt;O423,F423&gt;O423),testdata[[#This Row],[UpperE]],O423)</f>
        <v>285.60795030270651</v>
      </c>
      <c r="P424" s="15">
        <f>IF(OR(testdata[[#This Row],[LowerE]]&gt;P423,F423&lt;P423),testdata[[#This Row],[LowerE]],P423)</f>
        <v>276.81402484398359</v>
      </c>
      <c r="Q424" s="8">
        <f>IF(T423=O423,testdata[[#This Row],[Upper]],testdata[[#This Row],[Lower]])</f>
        <v>276.81402484398359</v>
      </c>
      <c r="R424" s="8" t="e">
        <f>IF(testdata[[#This Row],[SuperTrend]]=testdata[[#This Row],[Upper]],testdata[[#This Row],[Upper]],NA())</f>
        <v>#N/A</v>
      </c>
      <c r="S424" s="8">
        <f>IF(testdata[[#This Row],[SuperTrend]]=testdata[[#This Row],[Lower]],testdata[[#This Row],[Lower]],NA())</f>
        <v>276.81402484398359</v>
      </c>
      <c r="T424" s="8">
        <f>IF(testdata[[#This Row],[close]]&lt;=testdata[[#This Row],[STpot]],testdata[[#This Row],[Upper]],testdata[[#This Row],[Lower]])</f>
        <v>276.81402484398359</v>
      </c>
      <c r="V424" s="2">
        <v>43349</v>
      </c>
      <c r="W424" s="8"/>
      <c r="X424" s="8">
        <v>276.81402484398302</v>
      </c>
      <c r="Y424" s="8">
        <v>276.81402484398302</v>
      </c>
      <c r="Z424" t="str">
        <f t="shared" si="6"/>
        <v/>
      </c>
    </row>
    <row r="425" spans="1:26" x14ac:dyDescent="0.25">
      <c r="A425" s="5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5">
        <f>MAX(testdata[[#This Row],[H-L]:[|L-pC|]])</f>
        <v>1.9300000000000068</v>
      </c>
      <c r="K425" s="12">
        <f>(K424*13+testdata[[#This Row],[TR]])/14</f>
        <v>1.8798417603615405</v>
      </c>
      <c r="L425" s="12">
        <f>(testdata[[#This Row],[high]]+testdata[[#This Row],[low]])/2</f>
        <v>279.45500000000004</v>
      </c>
      <c r="M425" s="15">
        <f>testdata[[#This Row],[MidPrice]]+Multiplier*testdata[[#This Row],[ATR]]</f>
        <v>285.09452528108466</v>
      </c>
      <c r="N425" s="15">
        <f>testdata[[#This Row],[MidPrice]]-Multiplier*testdata[[#This Row],[ATR]]</f>
        <v>273.81547471891543</v>
      </c>
      <c r="O425" s="15">
        <f>IF(OR(testdata[[#This Row],[UpperE]]&lt;O424,F424&gt;O424),testdata[[#This Row],[UpperE]],O424)</f>
        <v>285.09452528108466</v>
      </c>
      <c r="P425" s="15">
        <f>IF(OR(testdata[[#This Row],[LowerE]]&gt;P424,F424&lt;P424),testdata[[#This Row],[LowerE]],P424)</f>
        <v>276.81402484398359</v>
      </c>
      <c r="Q425" s="8">
        <f>IF(T424=O424,testdata[[#This Row],[Upper]],testdata[[#This Row],[Lower]])</f>
        <v>276.81402484398359</v>
      </c>
      <c r="R425" s="8" t="e">
        <f>IF(testdata[[#This Row],[SuperTrend]]=testdata[[#This Row],[Upper]],testdata[[#This Row],[Upper]],NA())</f>
        <v>#N/A</v>
      </c>
      <c r="S425" s="8">
        <f>IF(testdata[[#This Row],[SuperTrend]]=testdata[[#This Row],[Lower]],testdata[[#This Row],[Lower]],NA())</f>
        <v>276.81402484398359</v>
      </c>
      <c r="T425" s="8">
        <f>IF(testdata[[#This Row],[close]]&lt;=testdata[[#This Row],[STpot]],testdata[[#This Row],[Upper]],testdata[[#This Row],[Lower]])</f>
        <v>276.81402484398359</v>
      </c>
      <c r="V425" s="2">
        <v>43350</v>
      </c>
      <c r="W425" s="8"/>
      <c r="X425" s="8">
        <v>276.81402484398302</v>
      </c>
      <c r="Y425" s="8">
        <v>276.81402484398302</v>
      </c>
      <c r="Z425" t="str">
        <f t="shared" si="6"/>
        <v/>
      </c>
    </row>
    <row r="426" spans="1:26" x14ac:dyDescent="0.25">
      <c r="A426" s="5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5">
        <f>MAX(testdata[[#This Row],[H-L]:[|L-pC|]])</f>
        <v>1.3999999999999773</v>
      </c>
      <c r="K426" s="12">
        <f>(K425*13+testdata[[#This Row],[TR]])/14</f>
        <v>1.8455673489071429</v>
      </c>
      <c r="L426" s="12">
        <f>(testdata[[#This Row],[high]]+testdata[[#This Row],[low]])/2</f>
        <v>280.185</v>
      </c>
      <c r="M426" s="15">
        <f>testdata[[#This Row],[MidPrice]]+Multiplier*testdata[[#This Row],[ATR]]</f>
        <v>285.72170204672142</v>
      </c>
      <c r="N426" s="15">
        <f>testdata[[#This Row],[MidPrice]]-Multiplier*testdata[[#This Row],[ATR]]</f>
        <v>274.64829795327859</v>
      </c>
      <c r="O426" s="15">
        <f>IF(OR(testdata[[#This Row],[UpperE]]&lt;O425,F425&gt;O425),testdata[[#This Row],[UpperE]],O425)</f>
        <v>285.09452528108466</v>
      </c>
      <c r="P426" s="15">
        <f>IF(OR(testdata[[#This Row],[LowerE]]&gt;P425,F425&lt;P425),testdata[[#This Row],[LowerE]],P425)</f>
        <v>276.81402484398359</v>
      </c>
      <c r="Q426" s="8">
        <f>IF(T425=O425,testdata[[#This Row],[Upper]],testdata[[#This Row],[Lower]])</f>
        <v>276.81402484398359</v>
      </c>
      <c r="R426" s="8" t="e">
        <f>IF(testdata[[#This Row],[SuperTrend]]=testdata[[#This Row],[Upper]],testdata[[#This Row],[Upper]],NA())</f>
        <v>#N/A</v>
      </c>
      <c r="S426" s="8">
        <f>IF(testdata[[#This Row],[SuperTrend]]=testdata[[#This Row],[Lower]],testdata[[#This Row],[Lower]],NA())</f>
        <v>276.81402484398359</v>
      </c>
      <c r="T426" s="8">
        <f>IF(testdata[[#This Row],[close]]&lt;=testdata[[#This Row],[STpot]],testdata[[#This Row],[Upper]],testdata[[#This Row],[Lower]])</f>
        <v>276.81402484398359</v>
      </c>
      <c r="V426" s="2">
        <v>43353</v>
      </c>
      <c r="W426" s="8"/>
      <c r="X426" s="8">
        <v>276.81402484398302</v>
      </c>
      <c r="Y426" s="8">
        <v>276.81402484398302</v>
      </c>
      <c r="Z426" t="str">
        <f t="shared" si="6"/>
        <v/>
      </c>
    </row>
    <row r="427" spans="1:26" x14ac:dyDescent="0.25">
      <c r="A427" s="5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5">
        <f>MAX(testdata[[#This Row],[H-L]:[|L-pC|]])</f>
        <v>2.5</v>
      </c>
      <c r="K427" s="12">
        <f>(K426*13+testdata[[#This Row],[TR]])/14</f>
        <v>1.8923125382709183</v>
      </c>
      <c r="L427" s="12">
        <f>(testdata[[#This Row],[high]]+testdata[[#This Row],[low]])/2</f>
        <v>280</v>
      </c>
      <c r="M427" s="15">
        <f>testdata[[#This Row],[MidPrice]]+Multiplier*testdata[[#This Row],[ATR]]</f>
        <v>285.67693761481274</v>
      </c>
      <c r="N427" s="15">
        <f>testdata[[#This Row],[MidPrice]]-Multiplier*testdata[[#This Row],[ATR]]</f>
        <v>274.32306238518726</v>
      </c>
      <c r="O427" s="15">
        <f>IF(OR(testdata[[#This Row],[UpperE]]&lt;O426,F426&gt;O426),testdata[[#This Row],[UpperE]],O426)</f>
        <v>285.09452528108466</v>
      </c>
      <c r="P427" s="15">
        <f>IF(OR(testdata[[#This Row],[LowerE]]&gt;P426,F426&lt;P426),testdata[[#This Row],[LowerE]],P426)</f>
        <v>276.81402484398359</v>
      </c>
      <c r="Q427" s="8">
        <f>IF(T426=O426,testdata[[#This Row],[Upper]],testdata[[#This Row],[Lower]])</f>
        <v>276.81402484398359</v>
      </c>
      <c r="R427" s="8" t="e">
        <f>IF(testdata[[#This Row],[SuperTrend]]=testdata[[#This Row],[Upper]],testdata[[#This Row],[Upper]],NA())</f>
        <v>#N/A</v>
      </c>
      <c r="S427" s="8">
        <f>IF(testdata[[#This Row],[SuperTrend]]=testdata[[#This Row],[Lower]],testdata[[#This Row],[Lower]],NA())</f>
        <v>276.81402484398359</v>
      </c>
      <c r="T427" s="8">
        <f>IF(testdata[[#This Row],[close]]&lt;=testdata[[#This Row],[STpot]],testdata[[#This Row],[Upper]],testdata[[#This Row],[Lower]])</f>
        <v>276.81402484398359</v>
      </c>
      <c r="V427" s="2">
        <v>43354</v>
      </c>
      <c r="W427" s="8"/>
      <c r="X427" s="8">
        <v>276.81402484398302</v>
      </c>
      <c r="Y427" s="8">
        <v>276.81402484398302</v>
      </c>
      <c r="Z427" t="str">
        <f t="shared" si="6"/>
        <v/>
      </c>
    </row>
    <row r="428" spans="1:26" x14ac:dyDescent="0.25">
      <c r="A428" s="5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5">
        <f>MAX(testdata[[#This Row],[H-L]:[|L-pC|]])</f>
        <v>1.5300000000000296</v>
      </c>
      <c r="K428" s="12">
        <f>(K427*13+testdata[[#This Row],[TR]])/14</f>
        <v>1.8664330712515691</v>
      </c>
      <c r="L428" s="12">
        <f>(testdata[[#This Row],[high]]+testdata[[#This Row],[low]])/2</f>
        <v>280.72500000000002</v>
      </c>
      <c r="M428" s="15">
        <f>testdata[[#This Row],[MidPrice]]+Multiplier*testdata[[#This Row],[ATR]]</f>
        <v>286.32429921375473</v>
      </c>
      <c r="N428" s="15">
        <f>testdata[[#This Row],[MidPrice]]-Multiplier*testdata[[#This Row],[ATR]]</f>
        <v>275.12570078624532</v>
      </c>
      <c r="O428" s="15">
        <f>IF(OR(testdata[[#This Row],[UpperE]]&lt;O427,F427&gt;O427),testdata[[#This Row],[UpperE]],O427)</f>
        <v>285.09452528108466</v>
      </c>
      <c r="P428" s="15">
        <f>IF(OR(testdata[[#This Row],[LowerE]]&gt;P427,F427&lt;P427),testdata[[#This Row],[LowerE]],P427)</f>
        <v>276.81402484398359</v>
      </c>
      <c r="Q428" s="8">
        <f>IF(T427=O427,testdata[[#This Row],[Upper]],testdata[[#This Row],[Lower]])</f>
        <v>276.81402484398359</v>
      </c>
      <c r="R428" s="8" t="e">
        <f>IF(testdata[[#This Row],[SuperTrend]]=testdata[[#This Row],[Upper]],testdata[[#This Row],[Upper]],NA())</f>
        <v>#N/A</v>
      </c>
      <c r="S428" s="8">
        <f>IF(testdata[[#This Row],[SuperTrend]]=testdata[[#This Row],[Lower]],testdata[[#This Row],[Lower]],NA())</f>
        <v>276.81402484398359</v>
      </c>
      <c r="T428" s="8">
        <f>IF(testdata[[#This Row],[close]]&lt;=testdata[[#This Row],[STpot]],testdata[[#This Row],[Upper]],testdata[[#This Row],[Lower]])</f>
        <v>276.81402484398359</v>
      </c>
      <c r="V428" s="2">
        <v>43355</v>
      </c>
      <c r="W428" s="8"/>
      <c r="X428" s="8">
        <v>276.81402484398302</v>
      </c>
      <c r="Y428" s="8">
        <v>276.81402484398302</v>
      </c>
      <c r="Z428" t="str">
        <f t="shared" si="6"/>
        <v/>
      </c>
    </row>
    <row r="429" spans="1:26" x14ac:dyDescent="0.25">
      <c r="A429" s="5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5">
        <f>MAX(testdata[[#This Row],[H-L]:[|L-pC|]])</f>
        <v>1.8600000000000136</v>
      </c>
      <c r="K429" s="12">
        <f>(K428*13+testdata[[#This Row],[TR]])/14</f>
        <v>1.8659735661621721</v>
      </c>
      <c r="L429" s="12">
        <f>(testdata[[#This Row],[high]]+testdata[[#This Row],[low]])/2</f>
        <v>282.185</v>
      </c>
      <c r="M429" s="15">
        <f>testdata[[#This Row],[MidPrice]]+Multiplier*testdata[[#This Row],[ATR]]</f>
        <v>287.78292069848652</v>
      </c>
      <c r="N429" s="15">
        <f>testdata[[#This Row],[MidPrice]]-Multiplier*testdata[[#This Row],[ATR]]</f>
        <v>276.58707930151348</v>
      </c>
      <c r="O429" s="15">
        <f>IF(OR(testdata[[#This Row],[UpperE]]&lt;O428,F428&gt;O428),testdata[[#This Row],[UpperE]],O428)</f>
        <v>285.09452528108466</v>
      </c>
      <c r="P429" s="15">
        <f>IF(OR(testdata[[#This Row],[LowerE]]&gt;P428,F428&lt;P428),testdata[[#This Row],[LowerE]],P428)</f>
        <v>276.81402484398359</v>
      </c>
      <c r="Q429" s="8">
        <f>IF(T428=O428,testdata[[#This Row],[Upper]],testdata[[#This Row],[Lower]])</f>
        <v>276.81402484398359</v>
      </c>
      <c r="R429" s="8" t="e">
        <f>IF(testdata[[#This Row],[SuperTrend]]=testdata[[#This Row],[Upper]],testdata[[#This Row],[Upper]],NA())</f>
        <v>#N/A</v>
      </c>
      <c r="S429" s="8">
        <f>IF(testdata[[#This Row],[SuperTrend]]=testdata[[#This Row],[Lower]],testdata[[#This Row],[Lower]],NA())</f>
        <v>276.81402484398359</v>
      </c>
      <c r="T429" s="8">
        <f>IF(testdata[[#This Row],[close]]&lt;=testdata[[#This Row],[STpot]],testdata[[#This Row],[Upper]],testdata[[#This Row],[Lower]])</f>
        <v>276.81402484398359</v>
      </c>
      <c r="V429" s="2">
        <v>43356</v>
      </c>
      <c r="W429" s="8"/>
      <c r="X429" s="8">
        <v>276.81402484398302</v>
      </c>
      <c r="Y429" s="8">
        <v>276.81402484398302</v>
      </c>
      <c r="Z429" t="str">
        <f t="shared" si="6"/>
        <v/>
      </c>
    </row>
    <row r="430" spans="1:26" x14ac:dyDescent="0.25">
      <c r="A430" s="5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5">
        <f>MAX(testdata[[#This Row],[H-L]:[|L-pC|]])</f>
        <v>1.2400000000000091</v>
      </c>
      <c r="K430" s="12">
        <f>(K429*13+testdata[[#This Row],[TR]])/14</f>
        <v>1.8212611685791606</v>
      </c>
      <c r="L430" s="12">
        <f>(testdata[[#This Row],[high]]+testdata[[#This Row],[low]])/2</f>
        <v>282.3</v>
      </c>
      <c r="M430" s="15">
        <f>testdata[[#This Row],[MidPrice]]+Multiplier*testdata[[#This Row],[ATR]]</f>
        <v>287.76378350573748</v>
      </c>
      <c r="N430" s="15">
        <f>testdata[[#This Row],[MidPrice]]-Multiplier*testdata[[#This Row],[ATR]]</f>
        <v>276.83621649426254</v>
      </c>
      <c r="O430" s="15">
        <f>IF(OR(testdata[[#This Row],[UpperE]]&lt;O429,F429&gt;O429),testdata[[#This Row],[UpperE]],O429)</f>
        <v>285.09452528108466</v>
      </c>
      <c r="P430" s="15">
        <f>IF(OR(testdata[[#This Row],[LowerE]]&gt;P429,F429&lt;P429),testdata[[#This Row],[LowerE]],P429)</f>
        <v>276.83621649426254</v>
      </c>
      <c r="Q430" s="8">
        <f>IF(T429=O429,testdata[[#This Row],[Upper]],testdata[[#This Row],[Lower]])</f>
        <v>276.83621649426254</v>
      </c>
      <c r="R430" s="8" t="e">
        <f>IF(testdata[[#This Row],[SuperTrend]]=testdata[[#This Row],[Upper]],testdata[[#This Row],[Upper]],NA())</f>
        <v>#N/A</v>
      </c>
      <c r="S430" s="8">
        <f>IF(testdata[[#This Row],[SuperTrend]]=testdata[[#This Row],[Lower]],testdata[[#This Row],[Lower]],NA())</f>
        <v>276.83621649426254</v>
      </c>
      <c r="T430" s="8">
        <f>IF(testdata[[#This Row],[close]]&lt;=testdata[[#This Row],[STpot]],testdata[[#This Row],[Upper]],testdata[[#This Row],[Lower]])</f>
        <v>276.83621649426254</v>
      </c>
      <c r="V430" s="2">
        <v>43357</v>
      </c>
      <c r="W430" s="8"/>
      <c r="X430" s="8">
        <v>276.83621649426198</v>
      </c>
      <c r="Y430" s="8">
        <v>276.83621649426198</v>
      </c>
      <c r="Z430" t="str">
        <f t="shared" si="6"/>
        <v/>
      </c>
    </row>
    <row r="431" spans="1:26" x14ac:dyDescent="0.25">
      <c r="A431" s="5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5">
        <f>MAX(testdata[[#This Row],[H-L]:[|L-pC|]])</f>
        <v>1.8000000000000114</v>
      </c>
      <c r="K431" s="12">
        <f>(K430*13+testdata[[#This Row],[TR]])/14</f>
        <v>1.81974251368065</v>
      </c>
      <c r="L431" s="12">
        <f>(testdata[[#This Row],[high]]+testdata[[#This Row],[low]])/2</f>
        <v>281.63</v>
      </c>
      <c r="M431" s="15">
        <f>testdata[[#This Row],[MidPrice]]+Multiplier*testdata[[#This Row],[ATR]]</f>
        <v>287.08922754104196</v>
      </c>
      <c r="N431" s="15">
        <f>testdata[[#This Row],[MidPrice]]-Multiplier*testdata[[#This Row],[ATR]]</f>
        <v>276.17077245895803</v>
      </c>
      <c r="O431" s="15">
        <f>IF(OR(testdata[[#This Row],[UpperE]]&lt;O430,F430&gt;O430),testdata[[#This Row],[UpperE]],O430)</f>
        <v>285.09452528108466</v>
      </c>
      <c r="P431" s="15">
        <f>IF(OR(testdata[[#This Row],[LowerE]]&gt;P430,F430&lt;P430),testdata[[#This Row],[LowerE]],P430)</f>
        <v>276.83621649426254</v>
      </c>
      <c r="Q431" s="8">
        <f>IF(T430=O430,testdata[[#This Row],[Upper]],testdata[[#This Row],[Lower]])</f>
        <v>276.83621649426254</v>
      </c>
      <c r="R431" s="8" t="e">
        <f>IF(testdata[[#This Row],[SuperTrend]]=testdata[[#This Row],[Upper]],testdata[[#This Row],[Upper]],NA())</f>
        <v>#N/A</v>
      </c>
      <c r="S431" s="8">
        <f>IF(testdata[[#This Row],[SuperTrend]]=testdata[[#This Row],[Lower]],testdata[[#This Row],[Lower]],NA())</f>
        <v>276.83621649426254</v>
      </c>
      <c r="T431" s="8">
        <f>IF(testdata[[#This Row],[close]]&lt;=testdata[[#This Row],[STpot]],testdata[[#This Row],[Upper]],testdata[[#This Row],[Lower]])</f>
        <v>276.83621649426254</v>
      </c>
      <c r="V431" s="2">
        <v>43360</v>
      </c>
      <c r="W431" s="8"/>
      <c r="X431" s="8">
        <v>276.83621649426198</v>
      </c>
      <c r="Y431" s="8">
        <v>276.83621649426198</v>
      </c>
      <c r="Z431" t="str">
        <f t="shared" si="6"/>
        <v/>
      </c>
    </row>
    <row r="432" spans="1:26" x14ac:dyDescent="0.25">
      <c r="A432" s="5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5">
        <f>MAX(testdata[[#This Row],[H-L]:[|L-pC|]])</f>
        <v>2.1800000000000068</v>
      </c>
      <c r="K432" s="12">
        <f>(K431*13+testdata[[#This Row],[TR]])/14</f>
        <v>1.8454751912748897</v>
      </c>
      <c r="L432" s="12">
        <f>(testdata[[#This Row],[high]]+testdata[[#This Row],[low]])/2</f>
        <v>282.23500000000001</v>
      </c>
      <c r="M432" s="15">
        <f>testdata[[#This Row],[MidPrice]]+Multiplier*testdata[[#This Row],[ATR]]</f>
        <v>287.77142557382467</v>
      </c>
      <c r="N432" s="15">
        <f>testdata[[#This Row],[MidPrice]]-Multiplier*testdata[[#This Row],[ATR]]</f>
        <v>276.69857442617536</v>
      </c>
      <c r="O432" s="15">
        <f>IF(OR(testdata[[#This Row],[UpperE]]&lt;O431,F431&gt;O431),testdata[[#This Row],[UpperE]],O431)</f>
        <v>285.09452528108466</v>
      </c>
      <c r="P432" s="15">
        <f>IF(OR(testdata[[#This Row],[LowerE]]&gt;P431,F431&lt;P431),testdata[[#This Row],[LowerE]],P431)</f>
        <v>276.83621649426254</v>
      </c>
      <c r="Q432" s="8">
        <f>IF(T431=O431,testdata[[#This Row],[Upper]],testdata[[#This Row],[Lower]])</f>
        <v>276.83621649426254</v>
      </c>
      <c r="R432" s="8" t="e">
        <f>IF(testdata[[#This Row],[SuperTrend]]=testdata[[#This Row],[Upper]],testdata[[#This Row],[Upper]],NA())</f>
        <v>#N/A</v>
      </c>
      <c r="S432" s="8">
        <f>IF(testdata[[#This Row],[SuperTrend]]=testdata[[#This Row],[Lower]],testdata[[#This Row],[Lower]],NA())</f>
        <v>276.83621649426254</v>
      </c>
      <c r="T432" s="8">
        <f>IF(testdata[[#This Row],[close]]&lt;=testdata[[#This Row],[STpot]],testdata[[#This Row],[Upper]],testdata[[#This Row],[Lower]])</f>
        <v>276.83621649426254</v>
      </c>
      <c r="V432" s="2">
        <v>43361</v>
      </c>
      <c r="W432" s="8"/>
      <c r="X432" s="8">
        <v>276.83621649426198</v>
      </c>
      <c r="Y432" s="8">
        <v>276.83621649426198</v>
      </c>
      <c r="Z432" t="str">
        <f t="shared" si="6"/>
        <v/>
      </c>
    </row>
    <row r="433" spans="1:26" x14ac:dyDescent="0.25">
      <c r="A433" s="5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5">
        <f>MAX(testdata[[#This Row],[H-L]:[|L-pC|]])</f>
        <v>0.84999999999996589</v>
      </c>
      <c r="K433" s="12">
        <f>(K432*13+testdata[[#This Row],[TR]])/14</f>
        <v>1.774369820469538</v>
      </c>
      <c r="L433" s="12">
        <f>(testdata[[#This Row],[high]]+testdata[[#This Row],[low]])/2</f>
        <v>282.90499999999997</v>
      </c>
      <c r="M433" s="15">
        <f>testdata[[#This Row],[MidPrice]]+Multiplier*testdata[[#This Row],[ATR]]</f>
        <v>288.22810946140856</v>
      </c>
      <c r="N433" s="15">
        <f>testdata[[#This Row],[MidPrice]]-Multiplier*testdata[[#This Row],[ATR]]</f>
        <v>277.58189053859138</v>
      </c>
      <c r="O433" s="15">
        <f>IF(OR(testdata[[#This Row],[UpperE]]&lt;O432,F432&gt;O432),testdata[[#This Row],[UpperE]],O432)</f>
        <v>285.09452528108466</v>
      </c>
      <c r="P433" s="15">
        <f>IF(OR(testdata[[#This Row],[LowerE]]&gt;P432,F432&lt;P432),testdata[[#This Row],[LowerE]],P432)</f>
        <v>277.58189053859138</v>
      </c>
      <c r="Q433" s="8">
        <f>IF(T432=O432,testdata[[#This Row],[Upper]],testdata[[#This Row],[Lower]])</f>
        <v>277.58189053859138</v>
      </c>
      <c r="R433" s="8" t="e">
        <f>IF(testdata[[#This Row],[SuperTrend]]=testdata[[#This Row],[Upper]],testdata[[#This Row],[Upper]],NA())</f>
        <v>#N/A</v>
      </c>
      <c r="S433" s="8">
        <f>IF(testdata[[#This Row],[SuperTrend]]=testdata[[#This Row],[Lower]],testdata[[#This Row],[Lower]],NA())</f>
        <v>277.58189053859138</v>
      </c>
      <c r="T433" s="8">
        <f>IF(testdata[[#This Row],[close]]&lt;=testdata[[#This Row],[STpot]],testdata[[#This Row],[Upper]],testdata[[#This Row],[Lower]])</f>
        <v>277.58189053859138</v>
      </c>
      <c r="V433" s="2">
        <v>43362</v>
      </c>
      <c r="W433" s="8"/>
      <c r="X433" s="8">
        <v>277.58189053859098</v>
      </c>
      <c r="Y433" s="8">
        <v>277.58189053859098</v>
      </c>
      <c r="Z433" t="str">
        <f t="shared" si="6"/>
        <v/>
      </c>
    </row>
    <row r="434" spans="1:26" x14ac:dyDescent="0.25">
      <c r="A434" s="5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5">
        <f>MAX(testdata[[#This Row],[H-L]:[|L-pC|]])</f>
        <v>2.6399999999999864</v>
      </c>
      <c r="K434" s="12">
        <f>(K433*13+testdata[[#This Row],[TR]])/14</f>
        <v>1.8362005475788556</v>
      </c>
      <c r="L434" s="12">
        <f>(testdata[[#This Row],[high]]+testdata[[#This Row],[low]])/2</f>
        <v>284.19499999999999</v>
      </c>
      <c r="M434" s="15">
        <f>testdata[[#This Row],[MidPrice]]+Multiplier*testdata[[#This Row],[ATR]]</f>
        <v>289.70360164273654</v>
      </c>
      <c r="N434" s="15">
        <f>testdata[[#This Row],[MidPrice]]-Multiplier*testdata[[#This Row],[ATR]]</f>
        <v>278.68639835726344</v>
      </c>
      <c r="O434" s="15">
        <f>IF(OR(testdata[[#This Row],[UpperE]]&lt;O433,F433&gt;O433),testdata[[#This Row],[UpperE]],O433)</f>
        <v>285.09452528108466</v>
      </c>
      <c r="P434" s="15">
        <f>IF(OR(testdata[[#This Row],[LowerE]]&gt;P433,F433&lt;P433),testdata[[#This Row],[LowerE]],P433)</f>
        <v>278.68639835726344</v>
      </c>
      <c r="Q434" s="8">
        <f>IF(T433=O433,testdata[[#This Row],[Upper]],testdata[[#This Row],[Lower]])</f>
        <v>278.68639835726344</v>
      </c>
      <c r="R434" s="8" t="e">
        <f>IF(testdata[[#This Row],[SuperTrend]]=testdata[[#This Row],[Upper]],testdata[[#This Row],[Upper]],NA())</f>
        <v>#N/A</v>
      </c>
      <c r="S434" s="8">
        <f>IF(testdata[[#This Row],[SuperTrend]]=testdata[[#This Row],[Lower]],testdata[[#This Row],[Lower]],NA())</f>
        <v>278.68639835726344</v>
      </c>
      <c r="T434" s="8">
        <f>IF(testdata[[#This Row],[close]]&lt;=testdata[[#This Row],[STpot]],testdata[[#This Row],[Upper]],testdata[[#This Row],[Lower]])</f>
        <v>278.68639835726344</v>
      </c>
      <c r="V434" s="2">
        <v>43363</v>
      </c>
      <c r="W434" s="8"/>
      <c r="X434" s="8">
        <v>278.68639835726299</v>
      </c>
      <c r="Y434" s="8">
        <v>278.68639835726299</v>
      </c>
      <c r="Z434" t="str">
        <f t="shared" si="6"/>
        <v/>
      </c>
    </row>
    <row r="435" spans="1:26" x14ac:dyDescent="0.25">
      <c r="A435" s="5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5">
        <f>MAX(testdata[[#This Row],[H-L]:[|L-pC|]])</f>
        <v>1.3799999999999955</v>
      </c>
      <c r="K435" s="12">
        <f>(K434*13+testdata[[#This Row],[TR]])/14</f>
        <v>1.8036147941803655</v>
      </c>
      <c r="L435" s="12">
        <f>(testdata[[#This Row],[high]]+testdata[[#This Row],[low]])/2</f>
        <v>285.41000000000003</v>
      </c>
      <c r="M435" s="15">
        <f>testdata[[#This Row],[MidPrice]]+Multiplier*testdata[[#This Row],[ATR]]</f>
        <v>290.82084438254111</v>
      </c>
      <c r="N435" s="15">
        <f>testdata[[#This Row],[MidPrice]]-Multiplier*testdata[[#This Row],[ATR]]</f>
        <v>279.99915561745894</v>
      </c>
      <c r="O435" s="15">
        <f>IF(OR(testdata[[#This Row],[UpperE]]&lt;O434,F434&gt;O434),testdata[[#This Row],[UpperE]],O434)</f>
        <v>290.82084438254111</v>
      </c>
      <c r="P435" s="15">
        <f>IF(OR(testdata[[#This Row],[LowerE]]&gt;P434,F434&lt;P434),testdata[[#This Row],[LowerE]],P434)</f>
        <v>279.99915561745894</v>
      </c>
      <c r="Q435" s="8">
        <f>IF(T434=O434,testdata[[#This Row],[Upper]],testdata[[#This Row],[Lower]])</f>
        <v>279.99915561745894</v>
      </c>
      <c r="R435" s="8" t="e">
        <f>IF(testdata[[#This Row],[SuperTrend]]=testdata[[#This Row],[Upper]],testdata[[#This Row],[Upper]],NA())</f>
        <v>#N/A</v>
      </c>
      <c r="S435" s="8">
        <f>IF(testdata[[#This Row],[SuperTrend]]=testdata[[#This Row],[Lower]],testdata[[#This Row],[Lower]],NA())</f>
        <v>279.99915561745894</v>
      </c>
      <c r="T435" s="8">
        <f>IF(testdata[[#This Row],[close]]&lt;=testdata[[#This Row],[STpot]],testdata[[#This Row],[Upper]],testdata[[#This Row],[Lower]])</f>
        <v>279.99915561745894</v>
      </c>
      <c r="V435" s="2">
        <v>43364</v>
      </c>
      <c r="W435" s="8"/>
      <c r="X435" s="8">
        <v>279.99915561745797</v>
      </c>
      <c r="Y435" s="8">
        <v>279.99915561745797</v>
      </c>
      <c r="Z435" t="str">
        <f t="shared" si="6"/>
        <v/>
      </c>
    </row>
    <row r="436" spans="1:26" x14ac:dyDescent="0.25">
      <c r="A436" s="5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5">
        <f>MAX(testdata[[#This Row],[H-L]:[|L-pC|]])</f>
        <v>1.5799999999999841</v>
      </c>
      <c r="K436" s="12">
        <f>(K435*13+testdata[[#This Row],[TR]])/14</f>
        <v>1.7876423088817668</v>
      </c>
      <c r="L436" s="12">
        <f>(testdata[[#This Row],[high]]+testdata[[#This Row],[low]])/2</f>
        <v>283.87</v>
      </c>
      <c r="M436" s="15">
        <f>testdata[[#This Row],[MidPrice]]+Multiplier*testdata[[#This Row],[ATR]]</f>
        <v>289.23292692664529</v>
      </c>
      <c r="N436" s="15">
        <f>testdata[[#This Row],[MidPrice]]-Multiplier*testdata[[#This Row],[ATR]]</f>
        <v>278.50707307335472</v>
      </c>
      <c r="O436" s="15">
        <f>IF(OR(testdata[[#This Row],[UpperE]]&lt;O435,F435&gt;O435),testdata[[#This Row],[UpperE]],O435)</f>
        <v>289.23292692664529</v>
      </c>
      <c r="P436" s="15">
        <f>IF(OR(testdata[[#This Row],[LowerE]]&gt;P435,F435&lt;P435),testdata[[#This Row],[LowerE]],P435)</f>
        <v>279.99915561745894</v>
      </c>
      <c r="Q436" s="8">
        <f>IF(T435=O435,testdata[[#This Row],[Upper]],testdata[[#This Row],[Lower]])</f>
        <v>279.99915561745894</v>
      </c>
      <c r="R436" s="8" t="e">
        <f>IF(testdata[[#This Row],[SuperTrend]]=testdata[[#This Row],[Upper]],testdata[[#This Row],[Upper]],NA())</f>
        <v>#N/A</v>
      </c>
      <c r="S436" s="8">
        <f>IF(testdata[[#This Row],[SuperTrend]]=testdata[[#This Row],[Lower]],testdata[[#This Row],[Lower]],NA())</f>
        <v>279.99915561745894</v>
      </c>
      <c r="T436" s="8">
        <f>IF(testdata[[#This Row],[close]]&lt;=testdata[[#This Row],[STpot]],testdata[[#This Row],[Upper]],testdata[[#This Row],[Lower]])</f>
        <v>279.99915561745894</v>
      </c>
      <c r="V436" s="2">
        <v>43367</v>
      </c>
      <c r="W436" s="8"/>
      <c r="X436" s="8">
        <v>279.99915561745797</v>
      </c>
      <c r="Y436" s="8">
        <v>279.99915561745797</v>
      </c>
      <c r="Z436" t="str">
        <f t="shared" si="6"/>
        <v/>
      </c>
    </row>
    <row r="437" spans="1:26" x14ac:dyDescent="0.25">
      <c r="A437" s="5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5">
        <f>MAX(testdata[[#This Row],[H-L]:[|L-pC|]])</f>
        <v>1.1399999999999864</v>
      </c>
      <c r="K437" s="12">
        <f>(K436*13+testdata[[#This Row],[TR]])/14</f>
        <v>1.7413821439616395</v>
      </c>
      <c r="L437" s="12">
        <f>(testdata[[#This Row],[high]]+testdata[[#This Row],[low]])/2</f>
        <v>284</v>
      </c>
      <c r="M437" s="15">
        <f>testdata[[#This Row],[MidPrice]]+Multiplier*testdata[[#This Row],[ATR]]</f>
        <v>289.22414643188495</v>
      </c>
      <c r="N437" s="15">
        <f>testdata[[#This Row],[MidPrice]]-Multiplier*testdata[[#This Row],[ATR]]</f>
        <v>278.77585356811505</v>
      </c>
      <c r="O437" s="15">
        <f>IF(OR(testdata[[#This Row],[UpperE]]&lt;O436,F436&gt;O436),testdata[[#This Row],[UpperE]],O436)</f>
        <v>289.22414643188495</v>
      </c>
      <c r="P437" s="15">
        <f>IF(OR(testdata[[#This Row],[LowerE]]&gt;P436,F436&lt;P436),testdata[[#This Row],[LowerE]],P436)</f>
        <v>279.99915561745894</v>
      </c>
      <c r="Q437" s="8">
        <f>IF(T436=O436,testdata[[#This Row],[Upper]],testdata[[#This Row],[Lower]])</f>
        <v>279.99915561745894</v>
      </c>
      <c r="R437" s="8" t="e">
        <f>IF(testdata[[#This Row],[SuperTrend]]=testdata[[#This Row],[Upper]],testdata[[#This Row],[Upper]],NA())</f>
        <v>#N/A</v>
      </c>
      <c r="S437" s="8">
        <f>IF(testdata[[#This Row],[SuperTrend]]=testdata[[#This Row],[Lower]],testdata[[#This Row],[Lower]],NA())</f>
        <v>279.99915561745894</v>
      </c>
      <c r="T437" s="8">
        <f>IF(testdata[[#This Row],[close]]&lt;=testdata[[#This Row],[STpot]],testdata[[#This Row],[Upper]],testdata[[#This Row],[Lower]])</f>
        <v>279.99915561745894</v>
      </c>
      <c r="V437" s="2">
        <v>43368</v>
      </c>
      <c r="W437" s="8"/>
      <c r="X437" s="8">
        <v>279.99915561745797</v>
      </c>
      <c r="Y437" s="8">
        <v>279.99915561745797</v>
      </c>
      <c r="Z437" t="str">
        <f t="shared" si="6"/>
        <v/>
      </c>
    </row>
    <row r="438" spans="1:26" x14ac:dyDescent="0.25">
      <c r="A438" s="5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5">
        <f>MAX(testdata[[#This Row],[H-L]:[|L-pC|]])</f>
        <v>2.7599999999999909</v>
      </c>
      <c r="K438" s="12">
        <f>(K437*13+testdata[[#This Row],[TR]])/14</f>
        <v>1.8141405622500932</v>
      </c>
      <c r="L438" s="12">
        <f>(testdata[[#This Row],[high]]+testdata[[#This Row],[low]])/2</f>
        <v>283.76</v>
      </c>
      <c r="M438" s="15">
        <f>testdata[[#This Row],[MidPrice]]+Multiplier*testdata[[#This Row],[ATR]]</f>
        <v>289.20242168675026</v>
      </c>
      <c r="N438" s="15">
        <f>testdata[[#This Row],[MidPrice]]-Multiplier*testdata[[#This Row],[ATR]]</f>
        <v>278.31757831324973</v>
      </c>
      <c r="O438" s="15">
        <f>IF(OR(testdata[[#This Row],[UpperE]]&lt;O437,F437&gt;O437),testdata[[#This Row],[UpperE]],O437)</f>
        <v>289.20242168675026</v>
      </c>
      <c r="P438" s="15">
        <f>IF(OR(testdata[[#This Row],[LowerE]]&gt;P437,F437&lt;P437),testdata[[#This Row],[LowerE]],P437)</f>
        <v>279.99915561745894</v>
      </c>
      <c r="Q438" s="8">
        <f>IF(T437=O437,testdata[[#This Row],[Upper]],testdata[[#This Row],[Lower]])</f>
        <v>279.99915561745894</v>
      </c>
      <c r="R438" s="8" t="e">
        <f>IF(testdata[[#This Row],[SuperTrend]]=testdata[[#This Row],[Upper]],testdata[[#This Row],[Upper]],NA())</f>
        <v>#N/A</v>
      </c>
      <c r="S438" s="8">
        <f>IF(testdata[[#This Row],[SuperTrend]]=testdata[[#This Row],[Lower]],testdata[[#This Row],[Lower]],NA())</f>
        <v>279.99915561745894</v>
      </c>
      <c r="T438" s="8">
        <f>IF(testdata[[#This Row],[close]]&lt;=testdata[[#This Row],[STpot]],testdata[[#This Row],[Upper]],testdata[[#This Row],[Lower]])</f>
        <v>279.99915561745894</v>
      </c>
      <c r="V438" s="2">
        <v>43369</v>
      </c>
      <c r="W438" s="8"/>
      <c r="X438" s="8">
        <v>279.99915561745797</v>
      </c>
      <c r="Y438" s="8">
        <v>279.99915561745797</v>
      </c>
      <c r="Z438" t="str">
        <f t="shared" si="6"/>
        <v/>
      </c>
    </row>
    <row r="439" spans="1:26" x14ac:dyDescent="0.25">
      <c r="A439" s="5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5">
        <f>MAX(testdata[[#This Row],[H-L]:[|L-pC|]])</f>
        <v>1.9800000000000182</v>
      </c>
      <c r="K439" s="12">
        <f>(K438*13+testdata[[#This Row],[TR]])/14</f>
        <v>1.8259876649465165</v>
      </c>
      <c r="L439" s="12">
        <f>(testdata[[#This Row],[high]]+testdata[[#This Row],[low]])/2</f>
        <v>283.94</v>
      </c>
      <c r="M439" s="15">
        <f>testdata[[#This Row],[MidPrice]]+Multiplier*testdata[[#This Row],[ATR]]</f>
        <v>289.41796299483957</v>
      </c>
      <c r="N439" s="15">
        <f>testdata[[#This Row],[MidPrice]]-Multiplier*testdata[[#This Row],[ATR]]</f>
        <v>278.46203700516043</v>
      </c>
      <c r="O439" s="15">
        <f>IF(OR(testdata[[#This Row],[UpperE]]&lt;O438,F438&gt;O438),testdata[[#This Row],[UpperE]],O438)</f>
        <v>289.20242168675026</v>
      </c>
      <c r="P439" s="15">
        <f>IF(OR(testdata[[#This Row],[LowerE]]&gt;P438,F438&lt;P438),testdata[[#This Row],[LowerE]],P438)</f>
        <v>279.99915561745894</v>
      </c>
      <c r="Q439" s="8">
        <f>IF(T438=O438,testdata[[#This Row],[Upper]],testdata[[#This Row],[Lower]])</f>
        <v>279.99915561745894</v>
      </c>
      <c r="R439" s="8" t="e">
        <f>IF(testdata[[#This Row],[SuperTrend]]=testdata[[#This Row],[Upper]],testdata[[#This Row],[Upper]],NA())</f>
        <v>#N/A</v>
      </c>
      <c r="S439" s="8">
        <f>IF(testdata[[#This Row],[SuperTrend]]=testdata[[#This Row],[Lower]],testdata[[#This Row],[Lower]],NA())</f>
        <v>279.99915561745894</v>
      </c>
      <c r="T439" s="8">
        <f>IF(testdata[[#This Row],[close]]&lt;=testdata[[#This Row],[STpot]],testdata[[#This Row],[Upper]],testdata[[#This Row],[Lower]])</f>
        <v>279.99915561745894</v>
      </c>
      <c r="V439" s="2">
        <v>43370</v>
      </c>
      <c r="W439" s="8"/>
      <c r="X439" s="8">
        <v>279.99915561745797</v>
      </c>
      <c r="Y439" s="8">
        <v>279.99915561745797</v>
      </c>
      <c r="Z439" t="str">
        <f t="shared" si="6"/>
        <v/>
      </c>
    </row>
    <row r="440" spans="1:26" x14ac:dyDescent="0.25">
      <c r="A440" s="5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5">
        <f>MAX(testdata[[#This Row],[H-L]:[|L-pC|]])</f>
        <v>1.2999999999999545</v>
      </c>
      <c r="K440" s="12">
        <f>(K439*13+testdata[[#This Row],[TR]])/14</f>
        <v>1.7884171174503334</v>
      </c>
      <c r="L440" s="12">
        <f>(testdata[[#This Row],[high]]+testdata[[#This Row],[low]])/2</f>
        <v>283.56</v>
      </c>
      <c r="M440" s="15">
        <f>testdata[[#This Row],[MidPrice]]+Multiplier*testdata[[#This Row],[ATR]]</f>
        <v>288.92525135235098</v>
      </c>
      <c r="N440" s="15">
        <f>testdata[[#This Row],[MidPrice]]-Multiplier*testdata[[#This Row],[ATR]]</f>
        <v>278.19474864764902</v>
      </c>
      <c r="O440" s="15">
        <f>IF(OR(testdata[[#This Row],[UpperE]]&lt;O439,F439&gt;O439),testdata[[#This Row],[UpperE]],O439)</f>
        <v>288.92525135235098</v>
      </c>
      <c r="P440" s="15">
        <f>IF(OR(testdata[[#This Row],[LowerE]]&gt;P439,F439&lt;P439),testdata[[#This Row],[LowerE]],P439)</f>
        <v>279.99915561745894</v>
      </c>
      <c r="Q440" s="8">
        <f>IF(T439=O439,testdata[[#This Row],[Upper]],testdata[[#This Row],[Lower]])</f>
        <v>279.99915561745894</v>
      </c>
      <c r="R440" s="8" t="e">
        <f>IF(testdata[[#This Row],[SuperTrend]]=testdata[[#This Row],[Upper]],testdata[[#This Row],[Upper]],NA())</f>
        <v>#N/A</v>
      </c>
      <c r="S440" s="8">
        <f>IF(testdata[[#This Row],[SuperTrend]]=testdata[[#This Row],[Lower]],testdata[[#This Row],[Lower]],NA())</f>
        <v>279.99915561745894</v>
      </c>
      <c r="T440" s="8">
        <f>IF(testdata[[#This Row],[close]]&lt;=testdata[[#This Row],[STpot]],testdata[[#This Row],[Upper]],testdata[[#This Row],[Lower]])</f>
        <v>279.99915561745894</v>
      </c>
      <c r="V440" s="2">
        <v>43371</v>
      </c>
      <c r="W440" s="8"/>
      <c r="X440" s="8">
        <v>279.99915561745797</v>
      </c>
      <c r="Y440" s="8">
        <v>279.99915561745797</v>
      </c>
      <c r="Z440" t="str">
        <f t="shared" si="6"/>
        <v/>
      </c>
    </row>
    <row r="441" spans="1:26" x14ac:dyDescent="0.25">
      <c r="A441" s="5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5">
        <f>MAX(testdata[[#This Row],[H-L]:[|L-pC|]])</f>
        <v>2.1599999999999682</v>
      </c>
      <c r="K441" s="12">
        <f>(K440*13+testdata[[#This Row],[TR]])/14</f>
        <v>1.8149587519181645</v>
      </c>
      <c r="L441" s="12">
        <f>(testdata[[#This Row],[high]]+testdata[[#This Row],[low]])/2</f>
        <v>284.86500000000001</v>
      </c>
      <c r="M441" s="15">
        <f>testdata[[#This Row],[MidPrice]]+Multiplier*testdata[[#This Row],[ATR]]</f>
        <v>290.30987625575449</v>
      </c>
      <c r="N441" s="15">
        <f>testdata[[#This Row],[MidPrice]]-Multiplier*testdata[[#This Row],[ATR]]</f>
        <v>279.42012374424553</v>
      </c>
      <c r="O441" s="15">
        <f>IF(OR(testdata[[#This Row],[UpperE]]&lt;O440,F440&gt;O440),testdata[[#This Row],[UpperE]],O440)</f>
        <v>288.92525135235098</v>
      </c>
      <c r="P441" s="15">
        <f>IF(OR(testdata[[#This Row],[LowerE]]&gt;P440,F440&lt;P440),testdata[[#This Row],[LowerE]],P440)</f>
        <v>279.99915561745894</v>
      </c>
      <c r="Q441" s="8">
        <f>IF(T440=O440,testdata[[#This Row],[Upper]],testdata[[#This Row],[Lower]])</f>
        <v>279.99915561745894</v>
      </c>
      <c r="R441" s="8" t="e">
        <f>IF(testdata[[#This Row],[SuperTrend]]=testdata[[#This Row],[Upper]],testdata[[#This Row],[Upper]],NA())</f>
        <v>#N/A</v>
      </c>
      <c r="S441" s="8">
        <f>IF(testdata[[#This Row],[SuperTrend]]=testdata[[#This Row],[Lower]],testdata[[#This Row],[Lower]],NA())</f>
        <v>279.99915561745894</v>
      </c>
      <c r="T441" s="8">
        <f>IF(testdata[[#This Row],[close]]&lt;=testdata[[#This Row],[STpot]],testdata[[#This Row],[Upper]],testdata[[#This Row],[Lower]])</f>
        <v>279.99915561745894</v>
      </c>
      <c r="V441" s="2">
        <v>43374</v>
      </c>
      <c r="W441" s="8"/>
      <c r="X441" s="8">
        <v>279.99915561745797</v>
      </c>
      <c r="Y441" s="8">
        <v>279.99915561745797</v>
      </c>
      <c r="Z441" t="str">
        <f t="shared" si="6"/>
        <v/>
      </c>
    </row>
    <row r="442" spans="1:26" x14ac:dyDescent="0.25">
      <c r="A442" s="5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5">
        <f>MAX(testdata[[#This Row],[H-L]:[|L-pC|]])</f>
        <v>1.1899999999999977</v>
      </c>
      <c r="K442" s="12">
        <f>(K441*13+testdata[[#This Row],[TR]])/14</f>
        <v>1.7703188410668669</v>
      </c>
      <c r="L442" s="12">
        <f>(testdata[[#This Row],[high]]+testdata[[#This Row],[low]])/2</f>
        <v>284.66499999999996</v>
      </c>
      <c r="M442" s="15">
        <f>testdata[[#This Row],[MidPrice]]+Multiplier*testdata[[#This Row],[ATR]]</f>
        <v>289.97595652320058</v>
      </c>
      <c r="N442" s="15">
        <f>testdata[[#This Row],[MidPrice]]-Multiplier*testdata[[#This Row],[ATR]]</f>
        <v>279.35404347679935</v>
      </c>
      <c r="O442" s="15">
        <f>IF(OR(testdata[[#This Row],[UpperE]]&lt;O441,F441&gt;O441),testdata[[#This Row],[UpperE]],O441)</f>
        <v>288.92525135235098</v>
      </c>
      <c r="P442" s="15">
        <f>IF(OR(testdata[[#This Row],[LowerE]]&gt;P441,F441&lt;P441),testdata[[#This Row],[LowerE]],P441)</f>
        <v>279.99915561745894</v>
      </c>
      <c r="Q442" s="8">
        <f>IF(T441=O441,testdata[[#This Row],[Upper]],testdata[[#This Row],[Lower]])</f>
        <v>279.99915561745894</v>
      </c>
      <c r="R442" s="8" t="e">
        <f>IF(testdata[[#This Row],[SuperTrend]]=testdata[[#This Row],[Upper]],testdata[[#This Row],[Upper]],NA())</f>
        <v>#N/A</v>
      </c>
      <c r="S442" s="8">
        <f>IF(testdata[[#This Row],[SuperTrend]]=testdata[[#This Row],[Lower]],testdata[[#This Row],[Lower]],NA())</f>
        <v>279.99915561745894</v>
      </c>
      <c r="T442" s="8">
        <f>IF(testdata[[#This Row],[close]]&lt;=testdata[[#This Row],[STpot]],testdata[[#This Row],[Upper]],testdata[[#This Row],[Lower]])</f>
        <v>279.99915561745894</v>
      </c>
      <c r="V442" s="2">
        <v>43375</v>
      </c>
      <c r="W442" s="8"/>
      <c r="X442" s="8">
        <v>279.99915561745797</v>
      </c>
      <c r="Y442" s="8">
        <v>279.99915561745797</v>
      </c>
      <c r="Z442" t="str">
        <f t="shared" si="6"/>
        <v/>
      </c>
    </row>
    <row r="443" spans="1:26" x14ac:dyDescent="0.25">
      <c r="A443" s="5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5">
        <f>MAX(testdata[[#This Row],[H-L]:[|L-pC|]])</f>
        <v>1.839999999999975</v>
      </c>
      <c r="K443" s="12">
        <f>(K442*13+testdata[[#This Row],[TR]])/14</f>
        <v>1.775296066704946</v>
      </c>
      <c r="L443" s="12">
        <f>(testdata[[#This Row],[high]]+testdata[[#This Row],[low]])/2</f>
        <v>285.16999999999996</v>
      </c>
      <c r="M443" s="15">
        <f>testdata[[#This Row],[MidPrice]]+Multiplier*testdata[[#This Row],[ATR]]</f>
        <v>290.49588820011479</v>
      </c>
      <c r="N443" s="15">
        <f>testdata[[#This Row],[MidPrice]]-Multiplier*testdata[[#This Row],[ATR]]</f>
        <v>279.84411179988513</v>
      </c>
      <c r="O443" s="15">
        <f>IF(OR(testdata[[#This Row],[UpperE]]&lt;O442,F442&gt;O442),testdata[[#This Row],[UpperE]],O442)</f>
        <v>288.92525135235098</v>
      </c>
      <c r="P443" s="15">
        <f>IF(OR(testdata[[#This Row],[LowerE]]&gt;P442,F442&lt;P442),testdata[[#This Row],[LowerE]],P442)</f>
        <v>279.99915561745894</v>
      </c>
      <c r="Q443" s="8">
        <f>IF(T442=O442,testdata[[#This Row],[Upper]],testdata[[#This Row],[Lower]])</f>
        <v>279.99915561745894</v>
      </c>
      <c r="R443" s="8" t="e">
        <f>IF(testdata[[#This Row],[SuperTrend]]=testdata[[#This Row],[Upper]],testdata[[#This Row],[Upper]],NA())</f>
        <v>#N/A</v>
      </c>
      <c r="S443" s="8">
        <f>IF(testdata[[#This Row],[SuperTrend]]=testdata[[#This Row],[Lower]],testdata[[#This Row],[Lower]],NA())</f>
        <v>279.99915561745894</v>
      </c>
      <c r="T443" s="8">
        <f>IF(testdata[[#This Row],[close]]&lt;=testdata[[#This Row],[STpot]],testdata[[#This Row],[Upper]],testdata[[#This Row],[Lower]])</f>
        <v>279.99915561745894</v>
      </c>
      <c r="V443" s="2">
        <v>43376</v>
      </c>
      <c r="W443" s="8"/>
      <c r="X443" s="8">
        <v>279.99915561745797</v>
      </c>
      <c r="Y443" s="8">
        <v>279.99915561745797</v>
      </c>
      <c r="Z443" t="str">
        <f t="shared" si="6"/>
        <v/>
      </c>
    </row>
    <row r="444" spans="1:26" x14ac:dyDescent="0.25">
      <c r="A444" s="5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5">
        <f>MAX(testdata[[#This Row],[H-L]:[|L-pC|]])</f>
        <v>3.9599999999999795</v>
      </c>
      <c r="K444" s="12">
        <f>(K443*13+testdata[[#This Row],[TR]])/14</f>
        <v>1.9313463476545911</v>
      </c>
      <c r="L444" s="12">
        <f>(testdata[[#This Row],[high]]+testdata[[#This Row],[low]])/2</f>
        <v>282.42500000000001</v>
      </c>
      <c r="M444" s="15">
        <f>testdata[[#This Row],[MidPrice]]+Multiplier*testdata[[#This Row],[ATR]]</f>
        <v>288.2190390429638</v>
      </c>
      <c r="N444" s="15">
        <f>testdata[[#This Row],[MidPrice]]-Multiplier*testdata[[#This Row],[ATR]]</f>
        <v>276.63096095703622</v>
      </c>
      <c r="O444" s="15">
        <f>IF(OR(testdata[[#This Row],[UpperE]]&lt;O443,F443&gt;O443),testdata[[#This Row],[UpperE]],O443)</f>
        <v>288.2190390429638</v>
      </c>
      <c r="P444" s="15">
        <f>IF(OR(testdata[[#This Row],[LowerE]]&gt;P443,F443&lt;P443),testdata[[#This Row],[LowerE]],P443)</f>
        <v>279.99915561745894</v>
      </c>
      <c r="Q444" s="8">
        <f>IF(T443=O443,testdata[[#This Row],[Upper]],testdata[[#This Row],[Lower]])</f>
        <v>279.99915561745894</v>
      </c>
      <c r="R444" s="8" t="e">
        <f>IF(testdata[[#This Row],[SuperTrend]]=testdata[[#This Row],[Upper]],testdata[[#This Row],[Upper]],NA())</f>
        <v>#N/A</v>
      </c>
      <c r="S444" s="8">
        <f>IF(testdata[[#This Row],[SuperTrend]]=testdata[[#This Row],[Lower]],testdata[[#This Row],[Lower]],NA())</f>
        <v>279.99915561745894</v>
      </c>
      <c r="T444" s="8">
        <f>IF(testdata[[#This Row],[close]]&lt;=testdata[[#This Row],[STpot]],testdata[[#This Row],[Upper]],testdata[[#This Row],[Lower]])</f>
        <v>279.99915561745894</v>
      </c>
      <c r="V444" s="2">
        <v>43377</v>
      </c>
      <c r="W444" s="8"/>
      <c r="X444" s="8">
        <v>279.99915561745797</v>
      </c>
      <c r="Y444" s="8">
        <v>279.99915561745797</v>
      </c>
      <c r="Z444" t="str">
        <f t="shared" si="6"/>
        <v/>
      </c>
    </row>
    <row r="445" spans="1:26" x14ac:dyDescent="0.25">
      <c r="A445" s="5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5">
        <f>MAX(testdata[[#This Row],[H-L]:[|L-pC|]])</f>
        <v>3.9500000000000455</v>
      </c>
      <c r="K445" s="12">
        <f>(K444*13+testdata[[#This Row],[TR]])/14</f>
        <v>2.0755358942506947</v>
      </c>
      <c r="L445" s="12">
        <f>(testdata[[#This Row],[high]]+testdata[[#This Row],[low]])/2</f>
        <v>281.245</v>
      </c>
      <c r="M445" s="15">
        <f>testdata[[#This Row],[MidPrice]]+Multiplier*testdata[[#This Row],[ATR]]</f>
        <v>287.47160768275211</v>
      </c>
      <c r="N445" s="15">
        <f>testdata[[#This Row],[MidPrice]]-Multiplier*testdata[[#This Row],[ATR]]</f>
        <v>275.0183923172479</v>
      </c>
      <c r="O445" s="15">
        <f>IF(OR(testdata[[#This Row],[UpperE]]&lt;O444,F444&gt;O444),testdata[[#This Row],[UpperE]],O444)</f>
        <v>287.47160768275211</v>
      </c>
      <c r="P445" s="15">
        <f>IF(OR(testdata[[#This Row],[LowerE]]&gt;P444,F444&lt;P444),testdata[[#This Row],[LowerE]],P444)</f>
        <v>279.99915561745894</v>
      </c>
      <c r="Q445" s="8">
        <f>IF(T444=O444,testdata[[#This Row],[Upper]],testdata[[#This Row],[Lower]])</f>
        <v>279.99915561745894</v>
      </c>
      <c r="R445" s="8" t="e">
        <f>IF(testdata[[#This Row],[SuperTrend]]=testdata[[#This Row],[Upper]],testdata[[#This Row],[Upper]],NA())</f>
        <v>#N/A</v>
      </c>
      <c r="S445" s="8">
        <f>IF(testdata[[#This Row],[SuperTrend]]=testdata[[#This Row],[Lower]],testdata[[#This Row],[Lower]],NA())</f>
        <v>279.99915561745894</v>
      </c>
      <c r="T445" s="8">
        <f>IF(testdata[[#This Row],[close]]&lt;=testdata[[#This Row],[STpot]],testdata[[#This Row],[Upper]],testdata[[#This Row],[Lower]])</f>
        <v>279.99915561745894</v>
      </c>
      <c r="V445" s="2">
        <v>43378</v>
      </c>
      <c r="W445" s="8"/>
      <c r="X445" s="8">
        <v>279.99915561745797</v>
      </c>
      <c r="Y445" s="8">
        <v>279.99915561745797</v>
      </c>
      <c r="Z445" t="str">
        <f t="shared" si="6"/>
        <v/>
      </c>
    </row>
    <row r="446" spans="1:26" x14ac:dyDescent="0.25">
      <c r="A446" s="5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5">
        <f>MAX(testdata[[#This Row],[H-L]:[|L-pC|]])</f>
        <v>2.6500000000000341</v>
      </c>
      <c r="K446" s="12">
        <f>(K445*13+testdata[[#This Row],[TR]])/14</f>
        <v>2.1165690446613619</v>
      </c>
      <c r="L446" s="12">
        <f>(testdata[[#This Row],[high]]+testdata[[#This Row],[low]])/2</f>
        <v>279.89499999999998</v>
      </c>
      <c r="M446" s="15">
        <f>testdata[[#This Row],[MidPrice]]+Multiplier*testdata[[#This Row],[ATR]]</f>
        <v>286.24470713398409</v>
      </c>
      <c r="N446" s="15">
        <f>testdata[[#This Row],[MidPrice]]-Multiplier*testdata[[#This Row],[ATR]]</f>
        <v>273.54529286601587</v>
      </c>
      <c r="O446" s="15">
        <f>IF(OR(testdata[[#This Row],[UpperE]]&lt;O445,F445&gt;O445),testdata[[#This Row],[UpperE]],O445)</f>
        <v>286.24470713398409</v>
      </c>
      <c r="P446" s="15">
        <f>IF(OR(testdata[[#This Row],[LowerE]]&gt;P445,F445&lt;P445),testdata[[#This Row],[LowerE]],P445)</f>
        <v>279.99915561745894</v>
      </c>
      <c r="Q446" s="8">
        <f>IF(T445=O445,testdata[[#This Row],[Upper]],testdata[[#This Row],[Lower]])</f>
        <v>279.99915561745894</v>
      </c>
      <c r="R446" s="8" t="e">
        <f>IF(testdata[[#This Row],[SuperTrend]]=testdata[[#This Row],[Upper]],testdata[[#This Row],[Upper]],NA())</f>
        <v>#N/A</v>
      </c>
      <c r="S446" s="8">
        <f>IF(testdata[[#This Row],[SuperTrend]]=testdata[[#This Row],[Lower]],testdata[[#This Row],[Lower]],NA())</f>
        <v>279.99915561745894</v>
      </c>
      <c r="T446" s="8">
        <f>IF(testdata[[#This Row],[close]]&lt;=testdata[[#This Row],[STpot]],testdata[[#This Row],[Upper]],testdata[[#This Row],[Lower]])</f>
        <v>279.99915561745894</v>
      </c>
      <c r="V446" s="2">
        <v>43381</v>
      </c>
      <c r="W446" s="8"/>
      <c r="X446" s="8">
        <v>279.99915561745797</v>
      </c>
      <c r="Y446" s="8">
        <v>279.99915561745797</v>
      </c>
      <c r="Z446" t="str">
        <f t="shared" si="6"/>
        <v/>
      </c>
    </row>
    <row r="447" spans="1:26" x14ac:dyDescent="0.25">
      <c r="A447" s="5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5">
        <f>MAX(testdata[[#This Row],[H-L]:[|L-pC|]])</f>
        <v>2.0400000000000205</v>
      </c>
      <c r="K447" s="12">
        <f>(K446*13+testdata[[#This Row],[TR]])/14</f>
        <v>2.1110998271855519</v>
      </c>
      <c r="L447" s="12">
        <f>(testdata[[#This Row],[high]]+testdata[[#This Row],[low]])/2</f>
        <v>280.83000000000004</v>
      </c>
      <c r="M447" s="15">
        <f>testdata[[#This Row],[MidPrice]]+Multiplier*testdata[[#This Row],[ATR]]</f>
        <v>287.16329948155669</v>
      </c>
      <c r="N447" s="15">
        <f>testdata[[#This Row],[MidPrice]]-Multiplier*testdata[[#This Row],[ATR]]</f>
        <v>274.49670051844339</v>
      </c>
      <c r="O447" s="15">
        <f>IF(OR(testdata[[#This Row],[UpperE]]&lt;O446,F446&gt;O446),testdata[[#This Row],[UpperE]],O446)</f>
        <v>286.24470713398409</v>
      </c>
      <c r="P447" s="15">
        <f>IF(OR(testdata[[#This Row],[LowerE]]&gt;P446,F446&lt;P446),testdata[[#This Row],[LowerE]],P446)</f>
        <v>279.99915561745894</v>
      </c>
      <c r="Q447" s="8">
        <f>IF(T446=O446,testdata[[#This Row],[Upper]],testdata[[#This Row],[Lower]])</f>
        <v>279.99915561745894</v>
      </c>
      <c r="R447" s="8" t="e">
        <f>IF(testdata[[#This Row],[SuperTrend]]=testdata[[#This Row],[Upper]],testdata[[#This Row],[Upper]],NA())</f>
        <v>#N/A</v>
      </c>
      <c r="S447" s="8">
        <f>IF(testdata[[#This Row],[SuperTrend]]=testdata[[#This Row],[Lower]],testdata[[#This Row],[Lower]],NA())</f>
        <v>279.99915561745894</v>
      </c>
      <c r="T447" s="8">
        <f>IF(testdata[[#This Row],[close]]&lt;=testdata[[#This Row],[STpot]],testdata[[#This Row],[Upper]],testdata[[#This Row],[Lower]])</f>
        <v>279.99915561745894</v>
      </c>
      <c r="V447" s="2">
        <v>43382</v>
      </c>
      <c r="W447" s="8"/>
      <c r="X447" s="8">
        <v>279.99915561745797</v>
      </c>
      <c r="Y447" s="8">
        <v>279.99915561745797</v>
      </c>
      <c r="Z447" t="str">
        <f t="shared" si="6"/>
        <v/>
      </c>
    </row>
    <row r="448" spans="1:26" x14ac:dyDescent="0.25">
      <c r="A448" s="5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5">
        <f>MAX(testdata[[#This Row],[H-L]:[|L-pC|]])</f>
        <v>9.2900000000000205</v>
      </c>
      <c r="K448" s="12">
        <f>(K447*13+testdata[[#This Row],[TR]])/14</f>
        <v>2.6238784109580138</v>
      </c>
      <c r="L448" s="12">
        <f>(testdata[[#This Row],[high]]+testdata[[#This Row],[low]])/2</f>
        <v>275.53499999999997</v>
      </c>
      <c r="M448" s="15">
        <f>testdata[[#This Row],[MidPrice]]+Multiplier*testdata[[#This Row],[ATR]]</f>
        <v>283.40663523287401</v>
      </c>
      <c r="N448" s="15">
        <f>testdata[[#This Row],[MidPrice]]-Multiplier*testdata[[#This Row],[ATR]]</f>
        <v>267.66336476712593</v>
      </c>
      <c r="O448" s="15">
        <f>IF(OR(testdata[[#This Row],[UpperE]]&lt;O447,F447&gt;O447),testdata[[#This Row],[UpperE]],O447)</f>
        <v>283.40663523287401</v>
      </c>
      <c r="P448" s="15">
        <f>IF(OR(testdata[[#This Row],[LowerE]]&gt;P447,F447&lt;P447),testdata[[#This Row],[LowerE]],P447)</f>
        <v>279.99915561745894</v>
      </c>
      <c r="Q448" s="8">
        <f>IF(T447=O447,testdata[[#This Row],[Upper]],testdata[[#This Row],[Lower]])</f>
        <v>279.99915561745894</v>
      </c>
      <c r="R448" s="8">
        <f>IF(testdata[[#This Row],[SuperTrend]]=testdata[[#This Row],[Upper]],testdata[[#This Row],[Upper]],NA())</f>
        <v>283.40663523287401</v>
      </c>
      <c r="S448" s="8" t="e">
        <f>IF(testdata[[#This Row],[SuperTrend]]=testdata[[#This Row],[Lower]],testdata[[#This Row],[Lower]],NA())</f>
        <v>#N/A</v>
      </c>
      <c r="T448" s="8">
        <f>IF(testdata[[#This Row],[close]]&lt;=testdata[[#This Row],[STpot]],testdata[[#This Row],[Upper]],testdata[[#This Row],[Lower]])</f>
        <v>283.40663523287401</v>
      </c>
      <c r="V448" s="2">
        <v>43383</v>
      </c>
      <c r="W448" s="8">
        <v>283.40663523287401</v>
      </c>
      <c r="X448" s="8"/>
      <c r="Y448" s="8">
        <v>283.40663523287401</v>
      </c>
      <c r="Z448" t="str">
        <f t="shared" si="6"/>
        <v/>
      </c>
    </row>
    <row r="449" spans="1:26" x14ac:dyDescent="0.25">
      <c r="A449" s="5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5">
        <f>MAX(testdata[[#This Row],[H-L]:[|L-pC|]])</f>
        <v>8.3299999999999841</v>
      </c>
      <c r="K449" s="12">
        <f>(K448*13+testdata[[#This Row],[TR]])/14</f>
        <v>3.0314585244610117</v>
      </c>
      <c r="L449" s="12">
        <f>(testdata[[#This Row],[high]]+testdata[[#This Row],[low]])/2</f>
        <v>267.96500000000003</v>
      </c>
      <c r="M449" s="15">
        <f>testdata[[#This Row],[MidPrice]]+Multiplier*testdata[[#This Row],[ATR]]</f>
        <v>277.05937557338308</v>
      </c>
      <c r="N449" s="15">
        <f>testdata[[#This Row],[MidPrice]]-Multiplier*testdata[[#This Row],[ATR]]</f>
        <v>258.87062442661698</v>
      </c>
      <c r="O449" s="15">
        <f>IF(OR(testdata[[#This Row],[UpperE]]&lt;O448,F448&gt;O448),testdata[[#This Row],[UpperE]],O448)</f>
        <v>277.05937557338308</v>
      </c>
      <c r="P449" s="15">
        <f>IF(OR(testdata[[#This Row],[LowerE]]&gt;P448,F448&lt;P448),testdata[[#This Row],[LowerE]],P448)</f>
        <v>258.87062442661698</v>
      </c>
      <c r="Q449" s="8">
        <f>IF(T448=O448,testdata[[#This Row],[Upper]],testdata[[#This Row],[Lower]])</f>
        <v>277.05937557338308</v>
      </c>
      <c r="R449" s="8">
        <f>IF(testdata[[#This Row],[SuperTrend]]=testdata[[#This Row],[Upper]],testdata[[#This Row],[Upper]],NA())</f>
        <v>277.05937557338308</v>
      </c>
      <c r="S449" s="8" t="e">
        <f>IF(testdata[[#This Row],[SuperTrend]]=testdata[[#This Row],[Lower]],testdata[[#This Row],[Lower]],NA())</f>
        <v>#N/A</v>
      </c>
      <c r="T449" s="8">
        <f>IF(testdata[[#This Row],[close]]&lt;=testdata[[#This Row],[STpot]],testdata[[#This Row],[Upper]],testdata[[#This Row],[Lower]])</f>
        <v>277.05937557338308</v>
      </c>
      <c r="V449" s="2">
        <v>43384</v>
      </c>
      <c r="W449" s="8">
        <v>277.05937557338302</v>
      </c>
      <c r="X449" s="8"/>
      <c r="Y449" s="8">
        <v>277.05937557338302</v>
      </c>
      <c r="Z449" t="str">
        <f t="shared" si="6"/>
        <v/>
      </c>
    </row>
    <row r="450" spans="1:26" x14ac:dyDescent="0.25">
      <c r="A450" s="5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5">
        <f>MAX(testdata[[#This Row],[H-L]:[|L-pC|]])</f>
        <v>4.8000000000000114</v>
      </c>
      <c r="K450" s="12">
        <f>(K449*13+testdata[[#This Row],[TR]])/14</f>
        <v>3.1577829155709405</v>
      </c>
      <c r="L450" s="12">
        <f>(testdata[[#This Row],[high]]+testdata[[#This Row],[low]])/2</f>
        <v>268.06</v>
      </c>
      <c r="M450" s="15">
        <f>testdata[[#This Row],[MidPrice]]+Multiplier*testdata[[#This Row],[ATR]]</f>
        <v>277.53334874671282</v>
      </c>
      <c r="N450" s="15">
        <f>testdata[[#This Row],[MidPrice]]-Multiplier*testdata[[#This Row],[ATR]]</f>
        <v>258.58665125328719</v>
      </c>
      <c r="O450" s="15">
        <f>IF(OR(testdata[[#This Row],[UpperE]]&lt;O449,F449&gt;O449),testdata[[#This Row],[UpperE]],O449)</f>
        <v>277.05937557338308</v>
      </c>
      <c r="P450" s="15">
        <f>IF(OR(testdata[[#This Row],[LowerE]]&gt;P449,F449&lt;P449),testdata[[#This Row],[LowerE]],P449)</f>
        <v>258.87062442661698</v>
      </c>
      <c r="Q450" s="8">
        <f>IF(T449=O449,testdata[[#This Row],[Upper]],testdata[[#This Row],[Lower]])</f>
        <v>277.05937557338308</v>
      </c>
      <c r="R450" s="8">
        <f>IF(testdata[[#This Row],[SuperTrend]]=testdata[[#This Row],[Upper]],testdata[[#This Row],[Upper]],NA())</f>
        <v>277.05937557338308</v>
      </c>
      <c r="S450" s="8" t="e">
        <f>IF(testdata[[#This Row],[SuperTrend]]=testdata[[#This Row],[Lower]],testdata[[#This Row],[Lower]],NA())</f>
        <v>#N/A</v>
      </c>
      <c r="T450" s="8">
        <f>IF(testdata[[#This Row],[close]]&lt;=testdata[[#This Row],[STpot]],testdata[[#This Row],[Upper]],testdata[[#This Row],[Lower]])</f>
        <v>277.05937557338308</v>
      </c>
      <c r="V450" s="2">
        <v>43385</v>
      </c>
      <c r="W450" s="8">
        <v>277.05937557338302</v>
      </c>
      <c r="X450" s="8"/>
      <c r="Y450" s="8">
        <v>277.05937557338302</v>
      </c>
      <c r="Z450" t="str">
        <f t="shared" si="6"/>
        <v/>
      </c>
    </row>
    <row r="451" spans="1:26" x14ac:dyDescent="0.25">
      <c r="A451" s="5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5">
        <f>MAX(testdata[[#This Row],[H-L]:[|L-pC|]])</f>
        <v>2.6700000000000159</v>
      </c>
      <c r="K451" s="12">
        <f>(K450*13+testdata[[#This Row],[TR]])/14</f>
        <v>3.1229412787444457</v>
      </c>
      <c r="L451" s="12">
        <f>(testdata[[#This Row],[high]]+testdata[[#This Row],[low]])/2</f>
        <v>268.97500000000002</v>
      </c>
      <c r="M451" s="15">
        <f>testdata[[#This Row],[MidPrice]]+Multiplier*testdata[[#This Row],[ATR]]</f>
        <v>278.34382383623335</v>
      </c>
      <c r="N451" s="15">
        <f>testdata[[#This Row],[MidPrice]]-Multiplier*testdata[[#This Row],[ATR]]</f>
        <v>259.60617616376669</v>
      </c>
      <c r="O451" s="15">
        <f>IF(OR(testdata[[#This Row],[UpperE]]&lt;O450,F450&gt;O450),testdata[[#This Row],[UpperE]],O450)</f>
        <v>277.05937557338308</v>
      </c>
      <c r="P451" s="15">
        <f>IF(OR(testdata[[#This Row],[LowerE]]&gt;P450,F450&lt;P450),testdata[[#This Row],[LowerE]],P450)</f>
        <v>259.60617616376669</v>
      </c>
      <c r="Q451" s="8">
        <f>IF(T450=O450,testdata[[#This Row],[Upper]],testdata[[#This Row],[Lower]])</f>
        <v>277.05937557338308</v>
      </c>
      <c r="R451" s="8">
        <f>IF(testdata[[#This Row],[SuperTrend]]=testdata[[#This Row],[Upper]],testdata[[#This Row],[Upper]],NA())</f>
        <v>277.05937557338308</v>
      </c>
      <c r="S451" s="8" t="e">
        <f>IF(testdata[[#This Row],[SuperTrend]]=testdata[[#This Row],[Lower]],testdata[[#This Row],[Lower]],NA())</f>
        <v>#N/A</v>
      </c>
      <c r="T451" s="8">
        <f>IF(testdata[[#This Row],[close]]&lt;=testdata[[#This Row],[STpot]],testdata[[#This Row],[Upper]],testdata[[#This Row],[Lower]])</f>
        <v>277.05937557338308</v>
      </c>
      <c r="V451" s="2">
        <v>43388</v>
      </c>
      <c r="W451" s="8">
        <v>277.05937557338302</v>
      </c>
      <c r="X451" s="8"/>
      <c r="Y451" s="8">
        <v>277.05937557338302</v>
      </c>
      <c r="Z451" t="str">
        <f t="shared" si="6"/>
        <v/>
      </c>
    </row>
    <row r="452" spans="1:26" x14ac:dyDescent="0.25">
      <c r="A452" s="5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5">
        <f>MAX(testdata[[#This Row],[H-L]:[|L-pC|]])</f>
        <v>6.2599999999999909</v>
      </c>
      <c r="K452" s="12">
        <f>(K451*13+testdata[[#This Row],[TR]])/14</f>
        <v>3.3470169016912701</v>
      </c>
      <c r="L452" s="12">
        <f>(testdata[[#This Row],[high]]+testdata[[#This Row],[low]])/2</f>
        <v>271.685</v>
      </c>
      <c r="M452" s="15">
        <f>testdata[[#This Row],[MidPrice]]+Multiplier*testdata[[#This Row],[ATR]]</f>
        <v>281.72605070507382</v>
      </c>
      <c r="N452" s="15">
        <f>testdata[[#This Row],[MidPrice]]-Multiplier*testdata[[#This Row],[ATR]]</f>
        <v>261.64394929492619</v>
      </c>
      <c r="O452" s="15">
        <f>IF(OR(testdata[[#This Row],[UpperE]]&lt;O451,F451&gt;O451),testdata[[#This Row],[UpperE]],O451)</f>
        <v>277.05937557338308</v>
      </c>
      <c r="P452" s="15">
        <f>IF(OR(testdata[[#This Row],[LowerE]]&gt;P451,F451&lt;P451),testdata[[#This Row],[LowerE]],P451)</f>
        <v>261.64394929492619</v>
      </c>
      <c r="Q452" s="8">
        <f>IF(T451=O451,testdata[[#This Row],[Upper]],testdata[[#This Row],[Lower]])</f>
        <v>277.05937557338308</v>
      </c>
      <c r="R452" s="8">
        <f>IF(testdata[[#This Row],[SuperTrend]]=testdata[[#This Row],[Upper]],testdata[[#This Row],[Upper]],NA())</f>
        <v>277.05937557338308</v>
      </c>
      <c r="S452" s="8" t="e">
        <f>IF(testdata[[#This Row],[SuperTrend]]=testdata[[#This Row],[Lower]],testdata[[#This Row],[Lower]],NA())</f>
        <v>#N/A</v>
      </c>
      <c r="T452" s="8">
        <f>IF(testdata[[#This Row],[close]]&lt;=testdata[[#This Row],[STpot]],testdata[[#This Row],[Upper]],testdata[[#This Row],[Lower]])</f>
        <v>277.05937557338308</v>
      </c>
      <c r="V452" s="2">
        <v>43389</v>
      </c>
      <c r="W452" s="8">
        <v>277.05937557338302</v>
      </c>
      <c r="X452" s="8"/>
      <c r="Y452" s="8">
        <v>277.05937557338302</v>
      </c>
      <c r="Z452" t="str">
        <f t="shared" si="6"/>
        <v/>
      </c>
    </row>
    <row r="453" spans="1:26" x14ac:dyDescent="0.25">
      <c r="A453" s="5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5">
        <f>MAX(testdata[[#This Row],[H-L]:[|L-pC|]])</f>
        <v>3.5</v>
      </c>
      <c r="K453" s="12">
        <f>(K452*13+testdata[[#This Row],[TR]])/14</f>
        <v>3.3579442658561796</v>
      </c>
      <c r="L453" s="12">
        <f>(testdata[[#This Row],[high]]+testdata[[#This Row],[low]])/2</f>
        <v>272.57</v>
      </c>
      <c r="M453" s="15">
        <f>testdata[[#This Row],[MidPrice]]+Multiplier*testdata[[#This Row],[ATR]]</f>
        <v>282.64383279756851</v>
      </c>
      <c r="N453" s="15">
        <f>testdata[[#This Row],[MidPrice]]-Multiplier*testdata[[#This Row],[ATR]]</f>
        <v>262.49616720243148</v>
      </c>
      <c r="O453" s="15">
        <f>IF(OR(testdata[[#This Row],[UpperE]]&lt;O452,F452&gt;O452),testdata[[#This Row],[UpperE]],O452)</f>
        <v>277.05937557338308</v>
      </c>
      <c r="P453" s="15">
        <f>IF(OR(testdata[[#This Row],[LowerE]]&gt;P452,F452&lt;P452),testdata[[#This Row],[LowerE]],P452)</f>
        <v>262.49616720243148</v>
      </c>
      <c r="Q453" s="8">
        <f>IF(T452=O452,testdata[[#This Row],[Upper]],testdata[[#This Row],[Lower]])</f>
        <v>277.05937557338308</v>
      </c>
      <c r="R453" s="8">
        <f>IF(testdata[[#This Row],[SuperTrend]]=testdata[[#This Row],[Upper]],testdata[[#This Row],[Upper]],NA())</f>
        <v>277.05937557338308</v>
      </c>
      <c r="S453" s="8" t="e">
        <f>IF(testdata[[#This Row],[SuperTrend]]=testdata[[#This Row],[Lower]],testdata[[#This Row],[Lower]],NA())</f>
        <v>#N/A</v>
      </c>
      <c r="T453" s="8">
        <f>IF(testdata[[#This Row],[close]]&lt;=testdata[[#This Row],[STpot]],testdata[[#This Row],[Upper]],testdata[[#This Row],[Lower]])</f>
        <v>277.05937557338308</v>
      </c>
      <c r="V453" s="2">
        <v>43390</v>
      </c>
      <c r="W453" s="8">
        <v>277.05937557338302</v>
      </c>
      <c r="X453" s="8"/>
      <c r="Y453" s="8">
        <v>277.05937557338302</v>
      </c>
      <c r="Z453" t="str">
        <f t="shared" si="6"/>
        <v/>
      </c>
    </row>
    <row r="454" spans="1:26" x14ac:dyDescent="0.25">
      <c r="A454" s="5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5">
        <f>MAX(testdata[[#This Row],[H-L]:[|L-pC|]])</f>
        <v>5.3499999999999659</v>
      </c>
      <c r="K454" s="12">
        <f>(K453*13+testdata[[#This Row],[TR]])/14</f>
        <v>3.5002339611521642</v>
      </c>
      <c r="L454" s="12">
        <f>(testdata[[#This Row],[high]]+testdata[[#This Row],[low]])/2</f>
        <v>270.77999999999997</v>
      </c>
      <c r="M454" s="15">
        <f>testdata[[#This Row],[MidPrice]]+Multiplier*testdata[[#This Row],[ATR]]</f>
        <v>281.28070188345646</v>
      </c>
      <c r="N454" s="15">
        <f>testdata[[#This Row],[MidPrice]]-Multiplier*testdata[[#This Row],[ATR]]</f>
        <v>260.27929811654349</v>
      </c>
      <c r="O454" s="15">
        <f>IF(OR(testdata[[#This Row],[UpperE]]&lt;O453,F453&gt;O453),testdata[[#This Row],[UpperE]],O453)</f>
        <v>277.05937557338308</v>
      </c>
      <c r="P454" s="15">
        <f>IF(OR(testdata[[#This Row],[LowerE]]&gt;P453,F453&lt;P453),testdata[[#This Row],[LowerE]],P453)</f>
        <v>262.49616720243148</v>
      </c>
      <c r="Q454" s="8">
        <f>IF(T453=O453,testdata[[#This Row],[Upper]],testdata[[#This Row],[Lower]])</f>
        <v>277.05937557338308</v>
      </c>
      <c r="R454" s="8">
        <f>IF(testdata[[#This Row],[SuperTrend]]=testdata[[#This Row],[Upper]],testdata[[#This Row],[Upper]],NA())</f>
        <v>277.05937557338308</v>
      </c>
      <c r="S454" s="8" t="e">
        <f>IF(testdata[[#This Row],[SuperTrend]]=testdata[[#This Row],[Lower]],testdata[[#This Row],[Lower]],NA())</f>
        <v>#N/A</v>
      </c>
      <c r="T454" s="8">
        <f>IF(testdata[[#This Row],[close]]&lt;=testdata[[#This Row],[STpot]],testdata[[#This Row],[Upper]],testdata[[#This Row],[Lower]])</f>
        <v>277.05937557338308</v>
      </c>
      <c r="V454" s="2">
        <v>43391</v>
      </c>
      <c r="W454" s="8">
        <v>277.05937557338302</v>
      </c>
      <c r="X454" s="8"/>
      <c r="Y454" s="8">
        <v>277.05937557338302</v>
      </c>
      <c r="Z454" t="str">
        <f t="shared" si="6"/>
        <v/>
      </c>
    </row>
    <row r="455" spans="1:26" x14ac:dyDescent="0.25">
      <c r="A455" s="5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5">
        <f>MAX(testdata[[#This Row],[H-L]:[|L-pC|]])</f>
        <v>3.7400000000000091</v>
      </c>
      <c r="K455" s="12">
        <f>(K454*13+testdata[[#This Row],[TR]])/14</f>
        <v>3.5173601067841531</v>
      </c>
      <c r="L455" s="12">
        <f>(testdata[[#This Row],[high]]+testdata[[#This Row],[low]])/2</f>
        <v>270.64999999999998</v>
      </c>
      <c r="M455" s="15">
        <f>testdata[[#This Row],[MidPrice]]+Multiplier*testdata[[#This Row],[ATR]]</f>
        <v>281.20208032035242</v>
      </c>
      <c r="N455" s="15">
        <f>testdata[[#This Row],[MidPrice]]-Multiplier*testdata[[#This Row],[ATR]]</f>
        <v>260.09791967964753</v>
      </c>
      <c r="O455" s="15">
        <f>IF(OR(testdata[[#This Row],[UpperE]]&lt;O454,F454&gt;O454),testdata[[#This Row],[UpperE]],O454)</f>
        <v>277.05937557338308</v>
      </c>
      <c r="P455" s="15">
        <f>IF(OR(testdata[[#This Row],[LowerE]]&gt;P454,F454&lt;P454),testdata[[#This Row],[LowerE]],P454)</f>
        <v>262.49616720243148</v>
      </c>
      <c r="Q455" s="8">
        <f>IF(T454=O454,testdata[[#This Row],[Upper]],testdata[[#This Row],[Lower]])</f>
        <v>277.05937557338308</v>
      </c>
      <c r="R455" s="8">
        <f>IF(testdata[[#This Row],[SuperTrend]]=testdata[[#This Row],[Upper]],testdata[[#This Row],[Upper]],NA())</f>
        <v>277.05937557338308</v>
      </c>
      <c r="S455" s="8" t="e">
        <f>IF(testdata[[#This Row],[SuperTrend]]=testdata[[#This Row],[Lower]],testdata[[#This Row],[Lower]],NA())</f>
        <v>#N/A</v>
      </c>
      <c r="T455" s="8">
        <f>IF(testdata[[#This Row],[close]]&lt;=testdata[[#This Row],[STpot]],testdata[[#This Row],[Upper]],testdata[[#This Row],[Lower]])</f>
        <v>277.05937557338308</v>
      </c>
      <c r="V455" s="2">
        <v>43392</v>
      </c>
      <c r="W455" s="8">
        <v>277.05937557338302</v>
      </c>
      <c r="X455" s="8"/>
      <c r="Y455" s="8">
        <v>277.05937557338302</v>
      </c>
      <c r="Z455" t="str">
        <f t="shared" si="6"/>
        <v/>
      </c>
    </row>
    <row r="456" spans="1:26" x14ac:dyDescent="0.25">
      <c r="A456" s="5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5">
        <f>MAX(testdata[[#This Row],[H-L]:[|L-pC|]])</f>
        <v>2.8799999999999955</v>
      </c>
      <c r="K456" s="12">
        <f>(K455*13+testdata[[#This Row],[TR]])/14</f>
        <v>3.4718343848709989</v>
      </c>
      <c r="L456" s="12">
        <f>(testdata[[#This Row],[high]]+testdata[[#This Row],[low]])/2</f>
        <v>269.19</v>
      </c>
      <c r="M456" s="15">
        <f>testdata[[#This Row],[MidPrice]]+Multiplier*testdata[[#This Row],[ATR]]</f>
        <v>279.60550315461302</v>
      </c>
      <c r="N456" s="15">
        <f>testdata[[#This Row],[MidPrice]]-Multiplier*testdata[[#This Row],[ATR]]</f>
        <v>258.77449684538698</v>
      </c>
      <c r="O456" s="15">
        <f>IF(OR(testdata[[#This Row],[UpperE]]&lt;O455,F455&gt;O455),testdata[[#This Row],[UpperE]],O455)</f>
        <v>277.05937557338308</v>
      </c>
      <c r="P456" s="15">
        <f>IF(OR(testdata[[#This Row],[LowerE]]&gt;P455,F455&lt;P455),testdata[[#This Row],[LowerE]],P455)</f>
        <v>262.49616720243148</v>
      </c>
      <c r="Q456" s="8">
        <f>IF(T455=O455,testdata[[#This Row],[Upper]],testdata[[#This Row],[Lower]])</f>
        <v>277.05937557338308</v>
      </c>
      <c r="R456" s="8">
        <f>IF(testdata[[#This Row],[SuperTrend]]=testdata[[#This Row],[Upper]],testdata[[#This Row],[Upper]],NA())</f>
        <v>277.05937557338308</v>
      </c>
      <c r="S456" s="8" t="e">
        <f>IF(testdata[[#This Row],[SuperTrend]]=testdata[[#This Row],[Lower]],testdata[[#This Row],[Lower]],NA())</f>
        <v>#N/A</v>
      </c>
      <c r="T456" s="8">
        <f>IF(testdata[[#This Row],[close]]&lt;=testdata[[#This Row],[STpot]],testdata[[#This Row],[Upper]],testdata[[#This Row],[Lower]])</f>
        <v>277.05937557338308</v>
      </c>
      <c r="V456" s="2">
        <v>43395</v>
      </c>
      <c r="W456" s="8">
        <v>277.05937557338302</v>
      </c>
      <c r="X456" s="8"/>
      <c r="Y456" s="8">
        <v>277.05937557338302</v>
      </c>
      <c r="Z456" t="str">
        <f t="shared" si="6"/>
        <v/>
      </c>
    </row>
    <row r="457" spans="1:26" x14ac:dyDescent="0.25">
      <c r="A457" s="5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5">
        <f>MAX(testdata[[#This Row],[H-L]:[|L-pC|]])</f>
        <v>6.2400000000000091</v>
      </c>
      <c r="K457" s="12">
        <f>(K456*13+testdata[[#This Row],[TR]])/14</f>
        <v>3.6695605002373566</v>
      </c>
      <c r="L457" s="12">
        <f>(testdata[[#This Row],[high]]+testdata[[#This Row],[low]])/2</f>
        <v>265.14499999999998</v>
      </c>
      <c r="M457" s="15">
        <f>testdata[[#This Row],[MidPrice]]+Multiplier*testdata[[#This Row],[ATR]]</f>
        <v>276.15368150071203</v>
      </c>
      <c r="N457" s="15">
        <f>testdata[[#This Row],[MidPrice]]-Multiplier*testdata[[#This Row],[ATR]]</f>
        <v>254.13631849928791</v>
      </c>
      <c r="O457" s="15">
        <f>IF(OR(testdata[[#This Row],[UpperE]]&lt;O456,F456&gt;O456),testdata[[#This Row],[UpperE]],O456)</f>
        <v>276.15368150071203</v>
      </c>
      <c r="P457" s="15">
        <f>IF(OR(testdata[[#This Row],[LowerE]]&gt;P456,F456&lt;P456),testdata[[#This Row],[LowerE]],P456)</f>
        <v>262.49616720243148</v>
      </c>
      <c r="Q457" s="8">
        <f>IF(T456=O456,testdata[[#This Row],[Upper]],testdata[[#This Row],[Lower]])</f>
        <v>276.15368150071203</v>
      </c>
      <c r="R457" s="8">
        <f>IF(testdata[[#This Row],[SuperTrend]]=testdata[[#This Row],[Upper]],testdata[[#This Row],[Upper]],NA())</f>
        <v>276.15368150071203</v>
      </c>
      <c r="S457" s="8" t="e">
        <f>IF(testdata[[#This Row],[SuperTrend]]=testdata[[#This Row],[Lower]],testdata[[#This Row],[Lower]],NA())</f>
        <v>#N/A</v>
      </c>
      <c r="T457" s="8">
        <f>IF(testdata[[#This Row],[close]]&lt;=testdata[[#This Row],[STpot]],testdata[[#This Row],[Upper]],testdata[[#This Row],[Lower]])</f>
        <v>276.15368150071203</v>
      </c>
      <c r="V457" s="2">
        <v>43396</v>
      </c>
      <c r="W457" s="8">
        <v>276.15368150071203</v>
      </c>
      <c r="X457" s="8"/>
      <c r="Y457" s="8">
        <v>276.15368150071203</v>
      </c>
      <c r="Z457" t="str">
        <f t="shared" si="6"/>
        <v/>
      </c>
    </row>
    <row r="458" spans="1:26" x14ac:dyDescent="0.25">
      <c r="A458" s="5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5">
        <f>MAX(testdata[[#This Row],[H-L]:[|L-pC|]])</f>
        <v>8.8400000000000318</v>
      </c>
      <c r="K458" s="12">
        <f>(K457*13+testdata[[#This Row],[TR]])/14</f>
        <v>4.0388776073632622</v>
      </c>
      <c r="L458" s="12">
        <f>(testdata[[#This Row],[high]]+testdata[[#This Row],[low]])/2</f>
        <v>262.69</v>
      </c>
      <c r="M458" s="15">
        <f>testdata[[#This Row],[MidPrice]]+Multiplier*testdata[[#This Row],[ATR]]</f>
        <v>274.8066328220898</v>
      </c>
      <c r="N458" s="15">
        <f>testdata[[#This Row],[MidPrice]]-Multiplier*testdata[[#This Row],[ATR]]</f>
        <v>250.5733671779102</v>
      </c>
      <c r="O458" s="15">
        <f>IF(OR(testdata[[#This Row],[UpperE]]&lt;O457,F457&gt;O457),testdata[[#This Row],[UpperE]],O457)</f>
        <v>274.8066328220898</v>
      </c>
      <c r="P458" s="15">
        <f>IF(OR(testdata[[#This Row],[LowerE]]&gt;P457,F457&lt;P457),testdata[[#This Row],[LowerE]],P457)</f>
        <v>262.49616720243148</v>
      </c>
      <c r="Q458" s="8">
        <f>IF(T457=O457,testdata[[#This Row],[Upper]],testdata[[#This Row],[Lower]])</f>
        <v>274.8066328220898</v>
      </c>
      <c r="R458" s="8">
        <f>IF(testdata[[#This Row],[SuperTrend]]=testdata[[#This Row],[Upper]],testdata[[#This Row],[Upper]],NA())</f>
        <v>274.8066328220898</v>
      </c>
      <c r="S458" s="8" t="e">
        <f>IF(testdata[[#This Row],[SuperTrend]]=testdata[[#This Row],[Lower]],testdata[[#This Row],[Lower]],NA())</f>
        <v>#N/A</v>
      </c>
      <c r="T458" s="8">
        <f>IF(testdata[[#This Row],[close]]&lt;=testdata[[#This Row],[STpot]],testdata[[#This Row],[Upper]],testdata[[#This Row],[Lower]])</f>
        <v>274.8066328220898</v>
      </c>
      <c r="V458" s="2">
        <v>43397</v>
      </c>
      <c r="W458" s="8">
        <v>274.806632822089</v>
      </c>
      <c r="X458" s="8"/>
      <c r="Y458" s="8">
        <v>274.806632822089</v>
      </c>
      <c r="Z458" t="str">
        <f t="shared" si="6"/>
        <v/>
      </c>
    </row>
    <row r="459" spans="1:26" x14ac:dyDescent="0.25">
      <c r="A459" s="5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5">
        <f>MAX(testdata[[#This Row],[H-L]:[|L-pC|]])</f>
        <v>6.3299999999999841</v>
      </c>
      <c r="K459" s="12">
        <f>(K458*13+testdata[[#This Row],[TR]])/14</f>
        <v>4.2025292068373137</v>
      </c>
      <c r="L459" s="12">
        <f>(testdata[[#This Row],[high]]+testdata[[#This Row],[low]])/2</f>
        <v>262.49</v>
      </c>
      <c r="M459" s="15">
        <f>testdata[[#This Row],[MidPrice]]+Multiplier*testdata[[#This Row],[ATR]]</f>
        <v>275.09758762051194</v>
      </c>
      <c r="N459" s="15">
        <f>testdata[[#This Row],[MidPrice]]-Multiplier*testdata[[#This Row],[ATR]]</f>
        <v>249.88241237948807</v>
      </c>
      <c r="O459" s="15">
        <f>IF(OR(testdata[[#This Row],[UpperE]]&lt;O458,F458&gt;O458),testdata[[#This Row],[UpperE]],O458)</f>
        <v>274.8066328220898</v>
      </c>
      <c r="P459" s="15">
        <f>IF(OR(testdata[[#This Row],[LowerE]]&gt;P458,F458&lt;P458),testdata[[#This Row],[LowerE]],P458)</f>
        <v>249.88241237948807</v>
      </c>
      <c r="Q459" s="8">
        <f>IF(T458=O458,testdata[[#This Row],[Upper]],testdata[[#This Row],[Lower]])</f>
        <v>274.8066328220898</v>
      </c>
      <c r="R459" s="8">
        <f>IF(testdata[[#This Row],[SuperTrend]]=testdata[[#This Row],[Upper]],testdata[[#This Row],[Upper]],NA())</f>
        <v>274.8066328220898</v>
      </c>
      <c r="S459" s="8" t="e">
        <f>IF(testdata[[#This Row],[SuperTrend]]=testdata[[#This Row],[Lower]],testdata[[#This Row],[Lower]],NA())</f>
        <v>#N/A</v>
      </c>
      <c r="T459" s="8">
        <f>IF(testdata[[#This Row],[close]]&lt;=testdata[[#This Row],[STpot]],testdata[[#This Row],[Upper]],testdata[[#This Row],[Lower]])</f>
        <v>274.8066328220898</v>
      </c>
      <c r="V459" s="2">
        <v>43398</v>
      </c>
      <c r="W459" s="8">
        <v>274.806632822089</v>
      </c>
      <c r="X459" s="8"/>
      <c r="Y459" s="8">
        <v>274.806632822089</v>
      </c>
      <c r="Z459" t="str">
        <f t="shared" si="6"/>
        <v/>
      </c>
    </row>
    <row r="460" spans="1:26" x14ac:dyDescent="0.25">
      <c r="A460" s="5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5">
        <f>MAX(testdata[[#This Row],[H-L]:[|L-pC|]])</f>
        <v>8.5000000000000284</v>
      </c>
      <c r="K460" s="12">
        <f>(K459*13+testdata[[#This Row],[TR]])/14</f>
        <v>4.5094914063489364</v>
      </c>
      <c r="L460" s="12">
        <f>(testdata[[#This Row],[high]]+testdata[[#This Row],[low]])/2</f>
        <v>260.17</v>
      </c>
      <c r="M460" s="15">
        <f>testdata[[#This Row],[MidPrice]]+Multiplier*testdata[[#This Row],[ATR]]</f>
        <v>273.69847421904683</v>
      </c>
      <c r="N460" s="15">
        <f>testdata[[#This Row],[MidPrice]]-Multiplier*testdata[[#This Row],[ATR]]</f>
        <v>246.6415257809532</v>
      </c>
      <c r="O460" s="15">
        <f>IF(OR(testdata[[#This Row],[UpperE]]&lt;O459,F459&gt;O459),testdata[[#This Row],[UpperE]],O459)</f>
        <v>273.69847421904683</v>
      </c>
      <c r="P460" s="15">
        <f>IF(OR(testdata[[#This Row],[LowerE]]&gt;P459,F459&lt;P459),testdata[[#This Row],[LowerE]],P459)</f>
        <v>249.88241237948807</v>
      </c>
      <c r="Q460" s="8">
        <f>IF(T459=O459,testdata[[#This Row],[Upper]],testdata[[#This Row],[Lower]])</f>
        <v>273.69847421904683</v>
      </c>
      <c r="R460" s="8">
        <f>IF(testdata[[#This Row],[SuperTrend]]=testdata[[#This Row],[Upper]],testdata[[#This Row],[Upper]],NA())</f>
        <v>273.69847421904683</v>
      </c>
      <c r="S460" s="8" t="e">
        <f>IF(testdata[[#This Row],[SuperTrend]]=testdata[[#This Row],[Lower]],testdata[[#This Row],[Lower]],NA())</f>
        <v>#N/A</v>
      </c>
      <c r="T460" s="8">
        <f>IF(testdata[[#This Row],[close]]&lt;=testdata[[#This Row],[STpot]],testdata[[#This Row],[Upper]],testdata[[#This Row],[Lower]])</f>
        <v>273.69847421904683</v>
      </c>
      <c r="V460" s="2">
        <v>43399</v>
      </c>
      <c r="W460" s="8">
        <v>273.69847421904598</v>
      </c>
      <c r="X460" s="8"/>
      <c r="Y460" s="8">
        <v>273.69847421904598</v>
      </c>
      <c r="Z460" t="str">
        <f t="shared" si="6"/>
        <v/>
      </c>
    </row>
    <row r="461" spans="1:26" x14ac:dyDescent="0.25">
      <c r="A461" s="5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5">
        <f>MAX(testdata[[#This Row],[H-L]:[|L-pC|]])</f>
        <v>10.150000000000006</v>
      </c>
      <c r="K461" s="12">
        <f>(K460*13+testdata[[#This Row],[TR]])/14</f>
        <v>4.9123848773240137</v>
      </c>
      <c r="L461" s="12">
        <f>(testdata[[#This Row],[high]]+testdata[[#This Row],[low]])/2</f>
        <v>258.61500000000001</v>
      </c>
      <c r="M461" s="15">
        <f>testdata[[#This Row],[MidPrice]]+Multiplier*testdata[[#This Row],[ATR]]</f>
        <v>273.35215463197204</v>
      </c>
      <c r="N461" s="15">
        <f>testdata[[#This Row],[MidPrice]]-Multiplier*testdata[[#This Row],[ATR]]</f>
        <v>243.87784536802798</v>
      </c>
      <c r="O461" s="15">
        <f>IF(OR(testdata[[#This Row],[UpperE]]&lt;O460,F460&gt;O460),testdata[[#This Row],[UpperE]],O460)</f>
        <v>273.35215463197204</v>
      </c>
      <c r="P461" s="15">
        <f>IF(OR(testdata[[#This Row],[LowerE]]&gt;P460,F460&lt;P460),testdata[[#This Row],[LowerE]],P460)</f>
        <v>249.88241237948807</v>
      </c>
      <c r="Q461" s="8">
        <f>IF(T460=O460,testdata[[#This Row],[Upper]],testdata[[#This Row],[Lower]])</f>
        <v>273.35215463197204</v>
      </c>
      <c r="R461" s="8">
        <f>IF(testdata[[#This Row],[SuperTrend]]=testdata[[#This Row],[Upper]],testdata[[#This Row],[Upper]],NA())</f>
        <v>273.35215463197204</v>
      </c>
      <c r="S461" s="8" t="e">
        <f>IF(testdata[[#This Row],[SuperTrend]]=testdata[[#This Row],[Lower]],testdata[[#This Row],[Lower]],NA())</f>
        <v>#N/A</v>
      </c>
      <c r="T461" s="8">
        <f>IF(testdata[[#This Row],[close]]&lt;=testdata[[#This Row],[STpot]],testdata[[#This Row],[Upper]],testdata[[#This Row],[Lower]])</f>
        <v>273.35215463197204</v>
      </c>
      <c r="V461" s="2">
        <v>43402</v>
      </c>
      <c r="W461" s="8">
        <v>273.35215463197198</v>
      </c>
      <c r="X461" s="8"/>
      <c r="Y461" s="8">
        <v>273.35215463197198</v>
      </c>
      <c r="Z461" t="str">
        <f t="shared" si="6"/>
        <v/>
      </c>
    </row>
    <row r="462" spans="1:26" x14ac:dyDescent="0.25">
      <c r="A462" s="5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5">
        <f>MAX(testdata[[#This Row],[H-L]:[|L-pC|]])</f>
        <v>4.8799999999999955</v>
      </c>
      <c r="K462" s="12">
        <f>(K461*13+testdata[[#This Row],[TR]])/14</f>
        <v>4.9100716718008703</v>
      </c>
      <c r="L462" s="12">
        <f>(testdata[[#This Row],[high]]+testdata[[#This Row],[low]])/2</f>
        <v>259.17</v>
      </c>
      <c r="M462" s="15">
        <f>testdata[[#This Row],[MidPrice]]+Multiplier*testdata[[#This Row],[ATR]]</f>
        <v>273.90021501540264</v>
      </c>
      <c r="N462" s="15">
        <f>testdata[[#This Row],[MidPrice]]-Multiplier*testdata[[#This Row],[ATR]]</f>
        <v>244.4397849845974</v>
      </c>
      <c r="O462" s="15">
        <f>IF(OR(testdata[[#This Row],[UpperE]]&lt;O461,F461&gt;O461),testdata[[#This Row],[UpperE]],O461)</f>
        <v>273.35215463197204</v>
      </c>
      <c r="P462" s="15">
        <f>IF(OR(testdata[[#This Row],[LowerE]]&gt;P461,F461&lt;P461),testdata[[#This Row],[LowerE]],P461)</f>
        <v>249.88241237948807</v>
      </c>
      <c r="Q462" s="8">
        <f>IF(T461=O461,testdata[[#This Row],[Upper]],testdata[[#This Row],[Lower]])</f>
        <v>273.35215463197204</v>
      </c>
      <c r="R462" s="8">
        <f>IF(testdata[[#This Row],[SuperTrend]]=testdata[[#This Row],[Upper]],testdata[[#This Row],[Upper]],NA())</f>
        <v>273.35215463197204</v>
      </c>
      <c r="S462" s="8" t="e">
        <f>IF(testdata[[#This Row],[SuperTrend]]=testdata[[#This Row],[Lower]],testdata[[#This Row],[Lower]],NA())</f>
        <v>#N/A</v>
      </c>
      <c r="T462" s="8">
        <f>IF(testdata[[#This Row],[close]]&lt;=testdata[[#This Row],[STpot]],testdata[[#This Row],[Upper]],testdata[[#This Row],[Lower]])</f>
        <v>273.35215463197204</v>
      </c>
      <c r="V462" s="2">
        <v>43403</v>
      </c>
      <c r="W462" s="8">
        <v>273.35215463197198</v>
      </c>
      <c r="X462" s="8"/>
      <c r="Y462" s="8">
        <v>273.35215463197198</v>
      </c>
      <c r="Z462" t="str">
        <f t="shared" si="6"/>
        <v/>
      </c>
    </row>
    <row r="463" spans="1:26" x14ac:dyDescent="0.25">
      <c r="A463" s="5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5">
        <f>MAX(testdata[[#This Row],[H-L]:[|L-pC|]])</f>
        <v>5.3300000000000409</v>
      </c>
      <c r="K463" s="12">
        <f>(K462*13+testdata[[#This Row],[TR]])/14</f>
        <v>4.9400665523865257</v>
      </c>
      <c r="L463" s="12">
        <f>(testdata[[#This Row],[high]]+testdata[[#This Row],[low]])/2</f>
        <v>265.08000000000004</v>
      </c>
      <c r="M463" s="15">
        <f>testdata[[#This Row],[MidPrice]]+Multiplier*testdata[[#This Row],[ATR]]</f>
        <v>279.90019965715965</v>
      </c>
      <c r="N463" s="15">
        <f>testdata[[#This Row],[MidPrice]]-Multiplier*testdata[[#This Row],[ATR]]</f>
        <v>250.25980034284046</v>
      </c>
      <c r="O463" s="15">
        <f>IF(OR(testdata[[#This Row],[UpperE]]&lt;O462,F462&gt;O462),testdata[[#This Row],[UpperE]],O462)</f>
        <v>273.35215463197204</v>
      </c>
      <c r="P463" s="15">
        <f>IF(OR(testdata[[#This Row],[LowerE]]&gt;P462,F462&lt;P462),testdata[[#This Row],[LowerE]],P462)</f>
        <v>250.25980034284046</v>
      </c>
      <c r="Q463" s="8">
        <f>IF(T462=O462,testdata[[#This Row],[Upper]],testdata[[#This Row],[Lower]])</f>
        <v>273.35215463197204</v>
      </c>
      <c r="R463" s="8">
        <f>IF(testdata[[#This Row],[SuperTrend]]=testdata[[#This Row],[Upper]],testdata[[#This Row],[Upper]],NA())</f>
        <v>273.35215463197204</v>
      </c>
      <c r="S463" s="8" t="e">
        <f>IF(testdata[[#This Row],[SuperTrend]]=testdata[[#This Row],[Lower]],testdata[[#This Row],[Lower]],NA())</f>
        <v>#N/A</v>
      </c>
      <c r="T463" s="8">
        <f>IF(testdata[[#This Row],[close]]&lt;=testdata[[#This Row],[STpot]],testdata[[#This Row],[Upper]],testdata[[#This Row],[Lower]])</f>
        <v>273.35215463197204</v>
      </c>
      <c r="V463" s="2">
        <v>43404</v>
      </c>
      <c r="W463" s="8">
        <v>273.35215463197198</v>
      </c>
      <c r="X463" s="8"/>
      <c r="Y463" s="8">
        <v>273.35215463197198</v>
      </c>
      <c r="Z463" t="str">
        <f t="shared" si="6"/>
        <v/>
      </c>
    </row>
    <row r="464" spans="1:26" x14ac:dyDescent="0.25">
      <c r="A464" s="5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5">
        <f>MAX(testdata[[#This Row],[H-L]:[|L-pC|]])</f>
        <v>3.2699999999999818</v>
      </c>
      <c r="K464" s="12">
        <f>(K463*13+testdata[[#This Row],[TR]])/14</f>
        <v>4.8207760843589158</v>
      </c>
      <c r="L464" s="12">
        <f>(testdata[[#This Row],[high]]+testdata[[#This Row],[low]])/2</f>
        <v>265.44499999999999</v>
      </c>
      <c r="M464" s="15">
        <f>testdata[[#This Row],[MidPrice]]+Multiplier*testdata[[#This Row],[ATR]]</f>
        <v>279.90732825307674</v>
      </c>
      <c r="N464" s="15">
        <f>testdata[[#This Row],[MidPrice]]-Multiplier*testdata[[#This Row],[ATR]]</f>
        <v>250.98267174692324</v>
      </c>
      <c r="O464" s="15">
        <f>IF(OR(testdata[[#This Row],[UpperE]]&lt;O463,F463&gt;O463),testdata[[#This Row],[UpperE]],O463)</f>
        <v>273.35215463197204</v>
      </c>
      <c r="P464" s="15">
        <f>IF(OR(testdata[[#This Row],[LowerE]]&gt;P463,F463&lt;P463),testdata[[#This Row],[LowerE]],P463)</f>
        <v>250.98267174692324</v>
      </c>
      <c r="Q464" s="8">
        <f>IF(T463=O463,testdata[[#This Row],[Upper]],testdata[[#This Row],[Lower]])</f>
        <v>273.35215463197204</v>
      </c>
      <c r="R464" s="8">
        <f>IF(testdata[[#This Row],[SuperTrend]]=testdata[[#This Row],[Upper]],testdata[[#This Row],[Upper]],NA())</f>
        <v>273.35215463197204</v>
      </c>
      <c r="S464" s="8" t="e">
        <f>IF(testdata[[#This Row],[SuperTrend]]=testdata[[#This Row],[Lower]],testdata[[#This Row],[Lower]],NA())</f>
        <v>#N/A</v>
      </c>
      <c r="T464" s="8">
        <f>IF(testdata[[#This Row],[close]]&lt;=testdata[[#This Row],[STpot]],testdata[[#This Row],[Upper]],testdata[[#This Row],[Lower]])</f>
        <v>273.35215463197204</v>
      </c>
      <c r="V464" s="2">
        <v>43405</v>
      </c>
      <c r="W464" s="8">
        <v>273.35215463197198</v>
      </c>
      <c r="X464" s="8"/>
      <c r="Y464" s="8">
        <v>273.35215463197198</v>
      </c>
      <c r="Z464" t="str">
        <f t="shared" ref="Z464:Z503" si="7">IF(ROUND(Y464,8)&lt;&gt;ROUND(T464,8),"ERR","")</f>
        <v/>
      </c>
    </row>
    <row r="465" spans="1:26" x14ac:dyDescent="0.25">
      <c r="A465" s="5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5">
        <f>MAX(testdata[[#This Row],[H-L]:[|L-pC|]])</f>
        <v>5.5099999999999909</v>
      </c>
      <c r="K465" s="12">
        <f>(K464*13+testdata[[#This Row],[TR]])/14</f>
        <v>4.8700063640475637</v>
      </c>
      <c r="L465" s="12">
        <f>(testdata[[#This Row],[high]]+testdata[[#This Row],[low]])/2</f>
        <v>265.79500000000002</v>
      </c>
      <c r="M465" s="15">
        <f>testdata[[#This Row],[MidPrice]]+Multiplier*testdata[[#This Row],[ATR]]</f>
        <v>280.40501909214271</v>
      </c>
      <c r="N465" s="15">
        <f>testdata[[#This Row],[MidPrice]]-Multiplier*testdata[[#This Row],[ATR]]</f>
        <v>251.18498090785732</v>
      </c>
      <c r="O465" s="15">
        <f>IF(OR(testdata[[#This Row],[UpperE]]&lt;O464,F464&gt;O464),testdata[[#This Row],[UpperE]],O464)</f>
        <v>273.35215463197204</v>
      </c>
      <c r="P465" s="15">
        <f>IF(OR(testdata[[#This Row],[LowerE]]&gt;P464,F464&lt;P464),testdata[[#This Row],[LowerE]],P464)</f>
        <v>251.18498090785732</v>
      </c>
      <c r="Q465" s="8">
        <f>IF(T464=O464,testdata[[#This Row],[Upper]],testdata[[#This Row],[Lower]])</f>
        <v>273.35215463197204</v>
      </c>
      <c r="R465" s="8">
        <f>IF(testdata[[#This Row],[SuperTrend]]=testdata[[#This Row],[Upper]],testdata[[#This Row],[Upper]],NA())</f>
        <v>273.35215463197204</v>
      </c>
      <c r="S465" s="8" t="e">
        <f>IF(testdata[[#This Row],[SuperTrend]]=testdata[[#This Row],[Lower]],testdata[[#This Row],[Lower]],NA())</f>
        <v>#N/A</v>
      </c>
      <c r="T465" s="8">
        <f>IF(testdata[[#This Row],[close]]&lt;=testdata[[#This Row],[STpot]],testdata[[#This Row],[Upper]],testdata[[#This Row],[Lower]])</f>
        <v>273.35215463197204</v>
      </c>
      <c r="V465" s="2">
        <v>43406</v>
      </c>
      <c r="W465" s="8">
        <v>273.35215463197198</v>
      </c>
      <c r="X465" s="8"/>
      <c r="Y465" s="8">
        <v>273.35215463197198</v>
      </c>
      <c r="Z465" t="str">
        <f t="shared" si="7"/>
        <v/>
      </c>
    </row>
    <row r="466" spans="1:26" x14ac:dyDescent="0.25">
      <c r="A466" s="5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5">
        <f>MAX(testdata[[#This Row],[H-L]:[|L-pC|]])</f>
        <v>2.6000000000000227</v>
      </c>
      <c r="K466" s="12">
        <f>(K465*13+testdata[[#This Row],[TR]])/14</f>
        <v>4.7078630523298823</v>
      </c>
      <c r="L466" s="12">
        <f>(testdata[[#This Row],[high]]+testdata[[#This Row],[low]])/2</f>
        <v>266.06</v>
      </c>
      <c r="M466" s="15">
        <f>testdata[[#This Row],[MidPrice]]+Multiplier*testdata[[#This Row],[ATR]]</f>
        <v>280.18358915698963</v>
      </c>
      <c r="N466" s="15">
        <f>testdata[[#This Row],[MidPrice]]-Multiplier*testdata[[#This Row],[ATR]]</f>
        <v>251.93641084301035</v>
      </c>
      <c r="O466" s="15">
        <f>IF(OR(testdata[[#This Row],[UpperE]]&lt;O465,F465&gt;O465),testdata[[#This Row],[UpperE]],O465)</f>
        <v>273.35215463197204</v>
      </c>
      <c r="P466" s="15">
        <f>IF(OR(testdata[[#This Row],[LowerE]]&gt;P465,F465&lt;P465),testdata[[#This Row],[LowerE]],P465)</f>
        <v>251.93641084301035</v>
      </c>
      <c r="Q466" s="8">
        <f>IF(T465=O465,testdata[[#This Row],[Upper]],testdata[[#This Row],[Lower]])</f>
        <v>273.35215463197204</v>
      </c>
      <c r="R466" s="8">
        <f>IF(testdata[[#This Row],[SuperTrend]]=testdata[[#This Row],[Upper]],testdata[[#This Row],[Upper]],NA())</f>
        <v>273.35215463197204</v>
      </c>
      <c r="S466" s="8" t="e">
        <f>IF(testdata[[#This Row],[SuperTrend]]=testdata[[#This Row],[Lower]],testdata[[#This Row],[Lower]],NA())</f>
        <v>#N/A</v>
      </c>
      <c r="T466" s="8">
        <f>IF(testdata[[#This Row],[close]]&lt;=testdata[[#This Row],[STpot]],testdata[[#This Row],[Upper]],testdata[[#This Row],[Lower]])</f>
        <v>273.35215463197204</v>
      </c>
      <c r="V466" s="2">
        <v>43409</v>
      </c>
      <c r="W466" s="8">
        <v>273.35215463197198</v>
      </c>
      <c r="X466" s="8"/>
      <c r="Y466" s="8">
        <v>273.35215463197198</v>
      </c>
      <c r="Z466" t="str">
        <f t="shared" si="7"/>
        <v/>
      </c>
    </row>
    <row r="467" spans="1:26" x14ac:dyDescent="0.25">
      <c r="A467" s="5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5">
        <f>MAX(testdata[[#This Row],[H-L]:[|L-pC|]])</f>
        <v>2</v>
      </c>
      <c r="K467" s="12">
        <f>(K466*13+testdata[[#This Row],[TR]])/14</f>
        <v>4.5144442628777481</v>
      </c>
      <c r="L467" s="12">
        <f>(testdata[[#This Row],[high]]+testdata[[#This Row],[low]])/2</f>
        <v>267.62</v>
      </c>
      <c r="M467" s="15">
        <f>testdata[[#This Row],[MidPrice]]+Multiplier*testdata[[#This Row],[ATR]]</f>
        <v>281.16333278863323</v>
      </c>
      <c r="N467" s="15">
        <f>testdata[[#This Row],[MidPrice]]-Multiplier*testdata[[#This Row],[ATR]]</f>
        <v>254.07666721136675</v>
      </c>
      <c r="O467" s="15">
        <f>IF(OR(testdata[[#This Row],[UpperE]]&lt;O466,F466&gt;O466),testdata[[#This Row],[UpperE]],O466)</f>
        <v>273.35215463197204</v>
      </c>
      <c r="P467" s="15">
        <f>IF(OR(testdata[[#This Row],[LowerE]]&gt;P466,F466&lt;P466),testdata[[#This Row],[LowerE]],P466)</f>
        <v>254.07666721136675</v>
      </c>
      <c r="Q467" s="8">
        <f>IF(T466=O466,testdata[[#This Row],[Upper]],testdata[[#This Row],[Lower]])</f>
        <v>273.35215463197204</v>
      </c>
      <c r="R467" s="8">
        <f>IF(testdata[[#This Row],[SuperTrend]]=testdata[[#This Row],[Upper]],testdata[[#This Row],[Upper]],NA())</f>
        <v>273.35215463197204</v>
      </c>
      <c r="S467" s="8" t="e">
        <f>IF(testdata[[#This Row],[SuperTrend]]=testdata[[#This Row],[Lower]],testdata[[#This Row],[Lower]],NA())</f>
        <v>#N/A</v>
      </c>
      <c r="T467" s="8">
        <f>IF(testdata[[#This Row],[close]]&lt;=testdata[[#This Row],[STpot]],testdata[[#This Row],[Upper]],testdata[[#This Row],[Lower]])</f>
        <v>273.35215463197204</v>
      </c>
      <c r="V467" s="2">
        <v>43410</v>
      </c>
      <c r="W467" s="8">
        <v>273.35215463197198</v>
      </c>
      <c r="X467" s="8"/>
      <c r="Y467" s="8">
        <v>273.35215463197198</v>
      </c>
      <c r="Z467" t="str">
        <f t="shared" si="7"/>
        <v/>
      </c>
    </row>
    <row r="468" spans="1:26" x14ac:dyDescent="0.25">
      <c r="A468" s="5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5">
        <f>MAX(testdata[[#This Row],[H-L]:[|L-pC|]])</f>
        <v>5.8299999999999841</v>
      </c>
      <c r="K468" s="12">
        <f>(K467*13+testdata[[#This Row],[TR]])/14</f>
        <v>4.6084125298150509</v>
      </c>
      <c r="L468" s="12">
        <f>(testdata[[#This Row],[high]]+testdata[[#This Row],[low]])/2</f>
        <v>272.31</v>
      </c>
      <c r="M468" s="15">
        <f>testdata[[#This Row],[MidPrice]]+Multiplier*testdata[[#This Row],[ATR]]</f>
        <v>286.13523758944518</v>
      </c>
      <c r="N468" s="15">
        <f>testdata[[#This Row],[MidPrice]]-Multiplier*testdata[[#This Row],[ATR]]</f>
        <v>258.48476241055482</v>
      </c>
      <c r="O468" s="15">
        <f>IF(OR(testdata[[#This Row],[UpperE]]&lt;O467,F467&gt;O467),testdata[[#This Row],[UpperE]],O467)</f>
        <v>273.35215463197204</v>
      </c>
      <c r="P468" s="15">
        <f>IF(OR(testdata[[#This Row],[LowerE]]&gt;P467,F467&lt;P467),testdata[[#This Row],[LowerE]],P467)</f>
        <v>258.48476241055482</v>
      </c>
      <c r="Q468" s="8">
        <f>IF(T467=O467,testdata[[#This Row],[Upper]],testdata[[#This Row],[Lower]])</f>
        <v>273.35215463197204</v>
      </c>
      <c r="R468" s="8" t="e">
        <f>IF(testdata[[#This Row],[SuperTrend]]=testdata[[#This Row],[Upper]],testdata[[#This Row],[Upper]],NA())</f>
        <v>#N/A</v>
      </c>
      <c r="S468" s="8">
        <f>IF(testdata[[#This Row],[SuperTrend]]=testdata[[#This Row],[Lower]],testdata[[#This Row],[Lower]],NA())</f>
        <v>258.48476241055482</v>
      </c>
      <c r="T468" s="8">
        <f>IF(testdata[[#This Row],[close]]&lt;=testdata[[#This Row],[STpot]],testdata[[#This Row],[Upper]],testdata[[#This Row],[Lower]])</f>
        <v>258.48476241055482</v>
      </c>
      <c r="V468" s="2">
        <v>43411</v>
      </c>
      <c r="W468" s="8"/>
      <c r="X468" s="8">
        <v>258.48476241055403</v>
      </c>
      <c r="Y468" s="8">
        <v>258.48476241055403</v>
      </c>
      <c r="Z468" t="str">
        <f t="shared" si="7"/>
        <v/>
      </c>
    </row>
    <row r="469" spans="1:26" x14ac:dyDescent="0.25">
      <c r="A469" s="5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5">
        <f>MAX(testdata[[#This Row],[H-L]:[|L-pC|]])</f>
        <v>1.9499999999999886</v>
      </c>
      <c r="K469" s="12">
        <f>(K468*13+testdata[[#This Row],[TR]])/14</f>
        <v>4.4185259205425469</v>
      </c>
      <c r="L469" s="12">
        <f>(testdata[[#This Row],[high]]+testdata[[#This Row],[low]])/2</f>
        <v>273.41499999999996</v>
      </c>
      <c r="M469" s="15">
        <f>testdata[[#This Row],[MidPrice]]+Multiplier*testdata[[#This Row],[ATR]]</f>
        <v>286.67057776162761</v>
      </c>
      <c r="N469" s="15">
        <f>testdata[[#This Row],[MidPrice]]-Multiplier*testdata[[#This Row],[ATR]]</f>
        <v>260.15942223837231</v>
      </c>
      <c r="O469" s="15">
        <f>IF(OR(testdata[[#This Row],[UpperE]]&lt;O468,F468&gt;O468),testdata[[#This Row],[UpperE]],O468)</f>
        <v>286.67057776162761</v>
      </c>
      <c r="P469" s="15">
        <f>IF(OR(testdata[[#This Row],[LowerE]]&gt;P468,F468&lt;P468),testdata[[#This Row],[LowerE]],P468)</f>
        <v>260.15942223837231</v>
      </c>
      <c r="Q469" s="8">
        <f>IF(T468=O468,testdata[[#This Row],[Upper]],testdata[[#This Row],[Lower]])</f>
        <v>260.15942223837231</v>
      </c>
      <c r="R469" s="8" t="e">
        <f>IF(testdata[[#This Row],[SuperTrend]]=testdata[[#This Row],[Upper]],testdata[[#This Row],[Upper]],NA())</f>
        <v>#N/A</v>
      </c>
      <c r="S469" s="8">
        <f>IF(testdata[[#This Row],[SuperTrend]]=testdata[[#This Row],[Lower]],testdata[[#This Row],[Lower]],NA())</f>
        <v>260.15942223837231</v>
      </c>
      <c r="T469" s="8">
        <f>IF(testdata[[#This Row],[close]]&lt;=testdata[[#This Row],[STpot]],testdata[[#This Row],[Upper]],testdata[[#This Row],[Lower]])</f>
        <v>260.15942223837231</v>
      </c>
      <c r="V469" s="2">
        <v>43412</v>
      </c>
      <c r="W469" s="8"/>
      <c r="X469" s="8">
        <v>260.15942223837197</v>
      </c>
      <c r="Y469" s="8">
        <v>260.15942223837197</v>
      </c>
      <c r="Z469" t="str">
        <f t="shared" si="7"/>
        <v/>
      </c>
    </row>
    <row r="470" spans="1:26" x14ac:dyDescent="0.25">
      <c r="A470" s="5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5">
        <f>MAX(testdata[[#This Row],[H-L]:[|L-pC|]])</f>
        <v>4.2199999999999704</v>
      </c>
      <c r="K470" s="12">
        <f>(K469*13+testdata[[#This Row],[TR]])/14</f>
        <v>4.4043454976466485</v>
      </c>
      <c r="L470" s="12">
        <f>(testdata[[#This Row],[high]]+testdata[[#This Row],[low]])/2</f>
        <v>270.96500000000003</v>
      </c>
      <c r="M470" s="15">
        <f>testdata[[#This Row],[MidPrice]]+Multiplier*testdata[[#This Row],[ATR]]</f>
        <v>284.17803649293995</v>
      </c>
      <c r="N470" s="15">
        <f>testdata[[#This Row],[MidPrice]]-Multiplier*testdata[[#This Row],[ATR]]</f>
        <v>257.75196350706011</v>
      </c>
      <c r="O470" s="15">
        <f>IF(OR(testdata[[#This Row],[UpperE]]&lt;O469,F469&gt;O469),testdata[[#This Row],[UpperE]],O469)</f>
        <v>284.17803649293995</v>
      </c>
      <c r="P470" s="15">
        <f>IF(OR(testdata[[#This Row],[LowerE]]&gt;P469,F469&lt;P469),testdata[[#This Row],[LowerE]],P469)</f>
        <v>260.15942223837231</v>
      </c>
      <c r="Q470" s="8">
        <f>IF(T469=O469,testdata[[#This Row],[Upper]],testdata[[#This Row],[Lower]])</f>
        <v>260.15942223837231</v>
      </c>
      <c r="R470" s="8" t="e">
        <f>IF(testdata[[#This Row],[SuperTrend]]=testdata[[#This Row],[Upper]],testdata[[#This Row],[Upper]],NA())</f>
        <v>#N/A</v>
      </c>
      <c r="S470" s="8">
        <f>IF(testdata[[#This Row],[SuperTrend]]=testdata[[#This Row],[Lower]],testdata[[#This Row],[Lower]],NA())</f>
        <v>260.15942223837231</v>
      </c>
      <c r="T470" s="8">
        <f>IF(testdata[[#This Row],[close]]&lt;=testdata[[#This Row],[STpot]],testdata[[#This Row],[Upper]],testdata[[#This Row],[Lower]])</f>
        <v>260.15942223837231</v>
      </c>
      <c r="V470" s="2">
        <v>43413</v>
      </c>
      <c r="W470" s="8"/>
      <c r="X470" s="8">
        <v>260.15942223837197</v>
      </c>
      <c r="Y470" s="8">
        <v>260.15942223837197</v>
      </c>
      <c r="Z470" t="str">
        <f t="shared" si="7"/>
        <v/>
      </c>
    </row>
    <row r="471" spans="1:26" x14ac:dyDescent="0.25">
      <c r="A471" s="5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5">
        <f>MAX(testdata[[#This Row],[H-L]:[|L-pC|]])</f>
        <v>5.6299999999999955</v>
      </c>
      <c r="K471" s="12">
        <f>(K470*13+testdata[[#This Row],[TR]])/14</f>
        <v>4.4918922478147447</v>
      </c>
      <c r="L471" s="12">
        <f>(testdata[[#This Row],[high]]+testdata[[#This Row],[low]])/2</f>
        <v>268.05500000000001</v>
      </c>
      <c r="M471" s="15">
        <f>testdata[[#This Row],[MidPrice]]+Multiplier*testdata[[#This Row],[ATR]]</f>
        <v>281.53067674344425</v>
      </c>
      <c r="N471" s="15">
        <f>testdata[[#This Row],[MidPrice]]-Multiplier*testdata[[#This Row],[ATR]]</f>
        <v>254.57932325655577</v>
      </c>
      <c r="O471" s="15">
        <f>IF(OR(testdata[[#This Row],[UpperE]]&lt;O470,F470&gt;O470),testdata[[#This Row],[UpperE]],O470)</f>
        <v>281.53067674344425</v>
      </c>
      <c r="P471" s="15">
        <f>IF(OR(testdata[[#This Row],[LowerE]]&gt;P470,F470&lt;P470),testdata[[#This Row],[LowerE]],P470)</f>
        <v>260.15942223837231</v>
      </c>
      <c r="Q471" s="8">
        <f>IF(T470=O470,testdata[[#This Row],[Upper]],testdata[[#This Row],[Lower]])</f>
        <v>260.15942223837231</v>
      </c>
      <c r="R471" s="8" t="e">
        <f>IF(testdata[[#This Row],[SuperTrend]]=testdata[[#This Row],[Upper]],testdata[[#This Row],[Upper]],NA())</f>
        <v>#N/A</v>
      </c>
      <c r="S471" s="8">
        <f>IF(testdata[[#This Row],[SuperTrend]]=testdata[[#This Row],[Lower]],testdata[[#This Row],[Lower]],NA())</f>
        <v>260.15942223837231</v>
      </c>
      <c r="T471" s="8">
        <f>IF(testdata[[#This Row],[close]]&lt;=testdata[[#This Row],[STpot]],testdata[[#This Row],[Upper]],testdata[[#This Row],[Lower]])</f>
        <v>260.15942223837231</v>
      </c>
      <c r="V471" s="2">
        <v>43416</v>
      </c>
      <c r="W471" s="8"/>
      <c r="X471" s="8">
        <v>260.15942223837197</v>
      </c>
      <c r="Y471" s="8">
        <v>260.15942223837197</v>
      </c>
      <c r="Z471" t="str">
        <f t="shared" si="7"/>
        <v/>
      </c>
    </row>
    <row r="472" spans="1:26" x14ac:dyDescent="0.25">
      <c r="A472" s="5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5">
        <f>MAX(testdata[[#This Row],[H-L]:[|L-pC|]])</f>
        <v>3.9799999999999613</v>
      </c>
      <c r="K472" s="12">
        <f>(K471*13+testdata[[#This Row],[TR]])/14</f>
        <v>4.4553285158279747</v>
      </c>
      <c r="L472" s="12">
        <f>(testdata[[#This Row],[high]]+testdata[[#This Row],[low]])/2</f>
        <v>266.64999999999998</v>
      </c>
      <c r="M472" s="15">
        <f>testdata[[#This Row],[MidPrice]]+Multiplier*testdata[[#This Row],[ATR]]</f>
        <v>280.01598554748392</v>
      </c>
      <c r="N472" s="15">
        <f>testdata[[#This Row],[MidPrice]]-Multiplier*testdata[[#This Row],[ATR]]</f>
        <v>253.28401445251606</v>
      </c>
      <c r="O472" s="15">
        <f>IF(OR(testdata[[#This Row],[UpperE]]&lt;O471,F471&gt;O471),testdata[[#This Row],[UpperE]],O471)</f>
        <v>280.01598554748392</v>
      </c>
      <c r="P472" s="15">
        <f>IF(OR(testdata[[#This Row],[LowerE]]&gt;P471,F471&lt;P471),testdata[[#This Row],[LowerE]],P471)</f>
        <v>260.15942223837231</v>
      </c>
      <c r="Q472" s="8">
        <f>IF(T471=O471,testdata[[#This Row],[Upper]],testdata[[#This Row],[Lower]])</f>
        <v>260.15942223837231</v>
      </c>
      <c r="R472" s="8" t="e">
        <f>IF(testdata[[#This Row],[SuperTrend]]=testdata[[#This Row],[Upper]],testdata[[#This Row],[Upper]],NA())</f>
        <v>#N/A</v>
      </c>
      <c r="S472" s="8">
        <f>IF(testdata[[#This Row],[SuperTrend]]=testdata[[#This Row],[Lower]],testdata[[#This Row],[Lower]],NA())</f>
        <v>260.15942223837231</v>
      </c>
      <c r="T472" s="8">
        <f>IF(testdata[[#This Row],[close]]&lt;=testdata[[#This Row],[STpot]],testdata[[#This Row],[Upper]],testdata[[#This Row],[Lower]])</f>
        <v>260.15942223837231</v>
      </c>
      <c r="V472" s="2">
        <v>43417</v>
      </c>
      <c r="W472" s="8"/>
      <c r="X472" s="8">
        <v>260.15942223837197</v>
      </c>
      <c r="Y472" s="8">
        <v>260.15942223837197</v>
      </c>
      <c r="Z472" t="str">
        <f t="shared" si="7"/>
        <v/>
      </c>
    </row>
    <row r="473" spans="1:26" x14ac:dyDescent="0.25">
      <c r="A473" s="5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5">
        <f>MAX(testdata[[#This Row],[H-L]:[|L-pC|]])</f>
        <v>6.0099999999999909</v>
      </c>
      <c r="K473" s="12">
        <f>(K472*13+testdata[[#This Row],[TR]])/14</f>
        <v>4.5663764789831189</v>
      </c>
      <c r="L473" s="12">
        <f>(testdata[[#This Row],[high]]+testdata[[#This Row],[low]])/2</f>
        <v>264.935</v>
      </c>
      <c r="M473" s="15">
        <f>testdata[[#This Row],[MidPrice]]+Multiplier*testdata[[#This Row],[ATR]]</f>
        <v>278.63412943694937</v>
      </c>
      <c r="N473" s="15">
        <f>testdata[[#This Row],[MidPrice]]-Multiplier*testdata[[#This Row],[ATR]]</f>
        <v>251.23587056305064</v>
      </c>
      <c r="O473" s="15">
        <f>IF(OR(testdata[[#This Row],[UpperE]]&lt;O472,F472&gt;O472),testdata[[#This Row],[UpperE]],O472)</f>
        <v>278.63412943694937</v>
      </c>
      <c r="P473" s="15">
        <f>IF(OR(testdata[[#This Row],[LowerE]]&gt;P472,F472&lt;P472),testdata[[#This Row],[LowerE]],P472)</f>
        <v>260.15942223837231</v>
      </c>
      <c r="Q473" s="8">
        <f>IF(T472=O472,testdata[[#This Row],[Upper]],testdata[[#This Row],[Lower]])</f>
        <v>260.15942223837231</v>
      </c>
      <c r="R473" s="8" t="e">
        <f>IF(testdata[[#This Row],[SuperTrend]]=testdata[[#This Row],[Upper]],testdata[[#This Row],[Upper]],NA())</f>
        <v>#N/A</v>
      </c>
      <c r="S473" s="8">
        <f>IF(testdata[[#This Row],[SuperTrend]]=testdata[[#This Row],[Lower]],testdata[[#This Row],[Lower]],NA())</f>
        <v>260.15942223837231</v>
      </c>
      <c r="T473" s="8">
        <f>IF(testdata[[#This Row],[close]]&lt;=testdata[[#This Row],[STpot]],testdata[[#This Row],[Upper]],testdata[[#This Row],[Lower]])</f>
        <v>260.15942223837231</v>
      </c>
      <c r="V473" s="2">
        <v>43418</v>
      </c>
      <c r="W473" s="8"/>
      <c r="X473" s="8">
        <v>260.15942223837197</v>
      </c>
      <c r="Y473" s="8">
        <v>260.15942223837197</v>
      </c>
      <c r="Z473" t="str">
        <f t="shared" si="7"/>
        <v/>
      </c>
    </row>
    <row r="474" spans="1:26" x14ac:dyDescent="0.25">
      <c r="A474" s="5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5">
        <f>MAX(testdata[[#This Row],[H-L]:[|L-pC|]])</f>
        <v>6.3700000000000045</v>
      </c>
      <c r="K474" s="12">
        <f>(K473*13+testdata[[#This Row],[TR]])/14</f>
        <v>4.6952067304843252</v>
      </c>
      <c r="L474" s="12">
        <f>(testdata[[#This Row],[high]]+testdata[[#This Row],[low]])/2</f>
        <v>263.71499999999997</v>
      </c>
      <c r="M474" s="15">
        <f>testdata[[#This Row],[MidPrice]]+Multiplier*testdata[[#This Row],[ATR]]</f>
        <v>277.80062019145294</v>
      </c>
      <c r="N474" s="15">
        <f>testdata[[#This Row],[MidPrice]]-Multiplier*testdata[[#This Row],[ATR]]</f>
        <v>249.62937980854701</v>
      </c>
      <c r="O474" s="15">
        <f>IF(OR(testdata[[#This Row],[UpperE]]&lt;O473,F473&gt;O473),testdata[[#This Row],[UpperE]],O473)</f>
        <v>277.80062019145294</v>
      </c>
      <c r="P474" s="15">
        <f>IF(OR(testdata[[#This Row],[LowerE]]&gt;P473,F473&lt;P473),testdata[[#This Row],[LowerE]],P473)</f>
        <v>260.15942223837231</v>
      </c>
      <c r="Q474" s="8">
        <f>IF(T473=O473,testdata[[#This Row],[Upper]],testdata[[#This Row],[Lower]])</f>
        <v>260.15942223837231</v>
      </c>
      <c r="R474" s="8" t="e">
        <f>IF(testdata[[#This Row],[SuperTrend]]=testdata[[#This Row],[Upper]],testdata[[#This Row],[Upper]],NA())</f>
        <v>#N/A</v>
      </c>
      <c r="S474" s="8">
        <f>IF(testdata[[#This Row],[SuperTrend]]=testdata[[#This Row],[Lower]],testdata[[#This Row],[Lower]],NA())</f>
        <v>260.15942223837231</v>
      </c>
      <c r="T474" s="8">
        <f>IF(testdata[[#This Row],[close]]&lt;=testdata[[#This Row],[STpot]],testdata[[#This Row],[Upper]],testdata[[#This Row],[Lower]])</f>
        <v>260.15942223837231</v>
      </c>
      <c r="V474" s="2">
        <v>43419</v>
      </c>
      <c r="W474" s="8"/>
      <c r="X474" s="8">
        <v>260.15942223837197</v>
      </c>
      <c r="Y474" s="8">
        <v>260.15942223837197</v>
      </c>
      <c r="Z474" t="str">
        <f t="shared" si="7"/>
        <v/>
      </c>
    </row>
    <row r="475" spans="1:26" x14ac:dyDescent="0.25">
      <c r="A475" s="5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5">
        <f>MAX(testdata[[#This Row],[H-L]:[|L-pC|]])</f>
        <v>3.4599999999999795</v>
      </c>
      <c r="K475" s="12">
        <f>(K474*13+testdata[[#This Row],[TR]])/14</f>
        <v>4.6069776783068717</v>
      </c>
      <c r="L475" s="12">
        <f>(testdata[[#This Row],[high]]+testdata[[#This Row],[low]])/2</f>
        <v>266.35000000000002</v>
      </c>
      <c r="M475" s="15">
        <f>testdata[[#This Row],[MidPrice]]+Multiplier*testdata[[#This Row],[ATR]]</f>
        <v>280.17093303492061</v>
      </c>
      <c r="N475" s="15">
        <f>testdata[[#This Row],[MidPrice]]-Multiplier*testdata[[#This Row],[ATR]]</f>
        <v>252.52906696507941</v>
      </c>
      <c r="O475" s="15">
        <f>IF(OR(testdata[[#This Row],[UpperE]]&lt;O474,F474&gt;O474),testdata[[#This Row],[UpperE]],O474)</f>
        <v>277.80062019145294</v>
      </c>
      <c r="P475" s="15">
        <f>IF(OR(testdata[[#This Row],[LowerE]]&gt;P474,F474&lt;P474),testdata[[#This Row],[LowerE]],P474)</f>
        <v>260.15942223837231</v>
      </c>
      <c r="Q475" s="8">
        <f>IF(T474=O474,testdata[[#This Row],[Upper]],testdata[[#This Row],[Lower]])</f>
        <v>260.15942223837231</v>
      </c>
      <c r="R475" s="8" t="e">
        <f>IF(testdata[[#This Row],[SuperTrend]]=testdata[[#This Row],[Upper]],testdata[[#This Row],[Upper]],NA())</f>
        <v>#N/A</v>
      </c>
      <c r="S475" s="8">
        <f>IF(testdata[[#This Row],[SuperTrend]]=testdata[[#This Row],[Lower]],testdata[[#This Row],[Lower]],NA())</f>
        <v>260.15942223837231</v>
      </c>
      <c r="T475" s="8">
        <f>IF(testdata[[#This Row],[close]]&lt;=testdata[[#This Row],[STpot]],testdata[[#This Row],[Upper]],testdata[[#This Row],[Lower]])</f>
        <v>260.15942223837231</v>
      </c>
      <c r="V475" s="2">
        <v>43420</v>
      </c>
      <c r="W475" s="8"/>
      <c r="X475" s="8">
        <v>260.15942223837197</v>
      </c>
      <c r="Y475" s="8">
        <v>260.15942223837197</v>
      </c>
      <c r="Z475" t="str">
        <f t="shared" si="7"/>
        <v/>
      </c>
    </row>
    <row r="476" spans="1:26" x14ac:dyDescent="0.25">
      <c r="A476" s="5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5">
        <f>MAX(testdata[[#This Row],[H-L]:[|L-pC|]])</f>
        <v>5.5199999999999818</v>
      </c>
      <c r="K476" s="12">
        <f>(K475*13+testdata[[#This Row],[TR]])/14</f>
        <v>4.672193558427808</v>
      </c>
      <c r="L476" s="12">
        <f>(testdata[[#This Row],[high]]+testdata[[#This Row],[low]])/2</f>
        <v>264.14999999999998</v>
      </c>
      <c r="M476" s="15">
        <f>testdata[[#This Row],[MidPrice]]+Multiplier*testdata[[#This Row],[ATR]]</f>
        <v>278.1665806752834</v>
      </c>
      <c r="N476" s="15">
        <f>testdata[[#This Row],[MidPrice]]-Multiplier*testdata[[#This Row],[ATR]]</f>
        <v>250.13341932471656</v>
      </c>
      <c r="O476" s="15">
        <f>IF(OR(testdata[[#This Row],[UpperE]]&lt;O475,F475&gt;O475),testdata[[#This Row],[UpperE]],O475)</f>
        <v>277.80062019145294</v>
      </c>
      <c r="P476" s="15">
        <f>IF(OR(testdata[[#This Row],[LowerE]]&gt;P475,F475&lt;P475),testdata[[#This Row],[LowerE]],P475)</f>
        <v>260.15942223837231</v>
      </c>
      <c r="Q476" s="8">
        <f>IF(T475=O475,testdata[[#This Row],[Upper]],testdata[[#This Row],[Lower]])</f>
        <v>260.15942223837231</v>
      </c>
      <c r="R476" s="8" t="e">
        <f>IF(testdata[[#This Row],[SuperTrend]]=testdata[[#This Row],[Upper]],testdata[[#This Row],[Upper]],NA())</f>
        <v>#N/A</v>
      </c>
      <c r="S476" s="8">
        <f>IF(testdata[[#This Row],[SuperTrend]]=testdata[[#This Row],[Lower]],testdata[[#This Row],[Lower]],NA())</f>
        <v>260.15942223837231</v>
      </c>
      <c r="T476" s="8">
        <f>IF(testdata[[#This Row],[close]]&lt;=testdata[[#This Row],[STpot]],testdata[[#This Row],[Upper]],testdata[[#This Row],[Lower]])</f>
        <v>260.15942223837231</v>
      </c>
      <c r="V476" s="2">
        <v>43423</v>
      </c>
      <c r="W476" s="8"/>
      <c r="X476" s="8">
        <v>260.15942223837197</v>
      </c>
      <c r="Y476" s="8">
        <v>260.15942223837197</v>
      </c>
      <c r="Z476" t="str">
        <f t="shared" si="7"/>
        <v/>
      </c>
    </row>
    <row r="477" spans="1:26" x14ac:dyDescent="0.25">
      <c r="A477" s="5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5">
        <f>MAX(testdata[[#This Row],[H-L]:[|L-pC|]])</f>
        <v>5.8100000000000023</v>
      </c>
      <c r="K477" s="12">
        <f>(K476*13+testdata[[#This Row],[TR]])/14</f>
        <v>4.7534654471115365</v>
      </c>
      <c r="L477" s="12">
        <f>(testdata[[#This Row],[high]]+testdata[[#This Row],[low]])/2</f>
        <v>258.64</v>
      </c>
      <c r="M477" s="15">
        <f>testdata[[#This Row],[MidPrice]]+Multiplier*testdata[[#This Row],[ATR]]</f>
        <v>272.90039634133461</v>
      </c>
      <c r="N477" s="15">
        <f>testdata[[#This Row],[MidPrice]]-Multiplier*testdata[[#This Row],[ATR]]</f>
        <v>244.37960365866539</v>
      </c>
      <c r="O477" s="15">
        <f>IF(OR(testdata[[#This Row],[UpperE]]&lt;O476,F476&gt;O476),testdata[[#This Row],[UpperE]],O476)</f>
        <v>272.90039634133461</v>
      </c>
      <c r="P477" s="15">
        <f>IF(OR(testdata[[#This Row],[LowerE]]&gt;P476,F476&lt;P476),testdata[[#This Row],[LowerE]],P476)</f>
        <v>260.15942223837231</v>
      </c>
      <c r="Q477" s="8">
        <f>IF(T476=O476,testdata[[#This Row],[Upper]],testdata[[#This Row],[Lower]])</f>
        <v>260.15942223837231</v>
      </c>
      <c r="R477" s="8">
        <f>IF(testdata[[#This Row],[SuperTrend]]=testdata[[#This Row],[Upper]],testdata[[#This Row],[Upper]],NA())</f>
        <v>272.90039634133461</v>
      </c>
      <c r="S477" s="8" t="e">
        <f>IF(testdata[[#This Row],[SuperTrend]]=testdata[[#This Row],[Lower]],testdata[[#This Row],[Lower]],NA())</f>
        <v>#N/A</v>
      </c>
      <c r="T477" s="8">
        <f>IF(testdata[[#This Row],[close]]&lt;=testdata[[#This Row],[STpot]],testdata[[#This Row],[Upper]],testdata[[#This Row],[Lower]])</f>
        <v>272.90039634133461</v>
      </c>
      <c r="V477" s="2">
        <v>43424</v>
      </c>
      <c r="W477" s="8">
        <v>272.90039634133399</v>
      </c>
      <c r="X477" s="8"/>
      <c r="Y477" s="8">
        <v>272.90039634133399</v>
      </c>
      <c r="Z477" t="str">
        <f t="shared" si="7"/>
        <v/>
      </c>
    </row>
    <row r="478" spans="1:26" x14ac:dyDescent="0.25">
      <c r="A478" s="5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5">
        <f>MAX(testdata[[#This Row],[H-L]:[|L-pC|]])</f>
        <v>2.9500000000000455</v>
      </c>
      <c r="K478" s="12">
        <f>(K477*13+testdata[[#This Row],[TR]])/14</f>
        <v>4.6246464866035728</v>
      </c>
      <c r="L478" s="12">
        <f>(testdata[[#This Row],[high]]+testdata[[#This Row],[low]])/2</f>
        <v>259.62</v>
      </c>
      <c r="M478" s="15">
        <f>testdata[[#This Row],[MidPrice]]+Multiplier*testdata[[#This Row],[ATR]]</f>
        <v>273.49393945981075</v>
      </c>
      <c r="N478" s="15">
        <f>testdata[[#This Row],[MidPrice]]-Multiplier*testdata[[#This Row],[ATR]]</f>
        <v>245.74606054018929</v>
      </c>
      <c r="O478" s="15">
        <f>IF(OR(testdata[[#This Row],[UpperE]]&lt;O477,F477&gt;O477),testdata[[#This Row],[UpperE]],O477)</f>
        <v>272.90039634133461</v>
      </c>
      <c r="P478" s="15">
        <f>IF(OR(testdata[[#This Row],[LowerE]]&gt;P477,F477&lt;P477),testdata[[#This Row],[LowerE]],P477)</f>
        <v>245.74606054018929</v>
      </c>
      <c r="Q478" s="8">
        <f>IF(T477=O477,testdata[[#This Row],[Upper]],testdata[[#This Row],[Lower]])</f>
        <v>272.90039634133461</v>
      </c>
      <c r="R478" s="8">
        <f>IF(testdata[[#This Row],[SuperTrend]]=testdata[[#This Row],[Upper]],testdata[[#This Row],[Upper]],NA())</f>
        <v>272.90039634133461</v>
      </c>
      <c r="S478" s="8" t="e">
        <f>IF(testdata[[#This Row],[SuperTrend]]=testdata[[#This Row],[Lower]],testdata[[#This Row],[Lower]],NA())</f>
        <v>#N/A</v>
      </c>
      <c r="T478" s="8">
        <f>IF(testdata[[#This Row],[close]]&lt;=testdata[[#This Row],[STpot]],testdata[[#This Row],[Upper]],testdata[[#This Row],[Lower]])</f>
        <v>272.90039634133461</v>
      </c>
      <c r="V478" s="2">
        <v>43425</v>
      </c>
      <c r="W478" s="8">
        <v>272.90039634133399</v>
      </c>
      <c r="X478" s="8"/>
      <c r="Y478" s="8">
        <v>272.90039634133399</v>
      </c>
      <c r="Z478" t="str">
        <f t="shared" si="7"/>
        <v/>
      </c>
    </row>
    <row r="479" spans="1:26" x14ac:dyDescent="0.25">
      <c r="A479" s="5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5">
        <f>MAX(testdata[[#This Row],[H-L]:[|L-pC|]])</f>
        <v>1.8999999999999773</v>
      </c>
      <c r="K479" s="12">
        <f>(K478*13+testdata[[#This Row],[TR]])/14</f>
        <v>4.4300288804176011</v>
      </c>
      <c r="L479" s="12">
        <f>(testdata[[#This Row],[high]]+testdata[[#This Row],[low]])/2</f>
        <v>257.53499999999997</v>
      </c>
      <c r="M479" s="15">
        <f>testdata[[#This Row],[MidPrice]]+Multiplier*testdata[[#This Row],[ATR]]</f>
        <v>270.82508664125277</v>
      </c>
      <c r="N479" s="15">
        <f>testdata[[#This Row],[MidPrice]]-Multiplier*testdata[[#This Row],[ATR]]</f>
        <v>244.24491335874717</v>
      </c>
      <c r="O479" s="15">
        <f>IF(OR(testdata[[#This Row],[UpperE]]&lt;O478,F478&gt;O478),testdata[[#This Row],[UpperE]],O478)</f>
        <v>270.82508664125277</v>
      </c>
      <c r="P479" s="15">
        <f>IF(OR(testdata[[#This Row],[LowerE]]&gt;P478,F478&lt;P478),testdata[[#This Row],[LowerE]],P478)</f>
        <v>245.74606054018929</v>
      </c>
      <c r="Q479" s="8">
        <f>IF(T478=O478,testdata[[#This Row],[Upper]],testdata[[#This Row],[Lower]])</f>
        <v>270.82508664125277</v>
      </c>
      <c r="R479" s="8">
        <f>IF(testdata[[#This Row],[SuperTrend]]=testdata[[#This Row],[Upper]],testdata[[#This Row],[Upper]],NA())</f>
        <v>270.82508664125277</v>
      </c>
      <c r="S479" s="8" t="e">
        <f>IF(testdata[[#This Row],[SuperTrend]]=testdata[[#This Row],[Lower]],testdata[[#This Row],[Lower]],NA())</f>
        <v>#N/A</v>
      </c>
      <c r="T479" s="8">
        <f>IF(testdata[[#This Row],[close]]&lt;=testdata[[#This Row],[STpot]],testdata[[#This Row],[Upper]],testdata[[#This Row],[Lower]])</f>
        <v>270.82508664125277</v>
      </c>
      <c r="V479" s="2">
        <v>43427</v>
      </c>
      <c r="W479" s="8">
        <v>270.82508664125203</v>
      </c>
      <c r="X479" s="8"/>
      <c r="Y479" s="8">
        <v>270.82508664125203</v>
      </c>
      <c r="Z479" t="str">
        <f t="shared" si="7"/>
        <v/>
      </c>
    </row>
    <row r="480" spans="1:26" x14ac:dyDescent="0.25">
      <c r="A480" s="5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5">
        <f>MAX(testdata[[#This Row],[H-L]:[|L-pC|]])</f>
        <v>4.3899999999999864</v>
      </c>
      <c r="K480" s="12">
        <f>(K479*13+testdata[[#This Row],[TR]])/14</f>
        <v>4.4271696746734852</v>
      </c>
      <c r="L480" s="12">
        <f>(testdata[[#This Row],[high]]+testdata[[#This Row],[low]])/2</f>
        <v>260.07499999999999</v>
      </c>
      <c r="M480" s="15">
        <f>testdata[[#This Row],[MidPrice]]+Multiplier*testdata[[#This Row],[ATR]]</f>
        <v>273.35650902402045</v>
      </c>
      <c r="N480" s="15">
        <f>testdata[[#This Row],[MidPrice]]-Multiplier*testdata[[#This Row],[ATR]]</f>
        <v>246.79349097597952</v>
      </c>
      <c r="O480" s="15">
        <f>IF(OR(testdata[[#This Row],[UpperE]]&lt;O479,F479&gt;O479),testdata[[#This Row],[UpperE]],O479)</f>
        <v>270.82508664125277</v>
      </c>
      <c r="P480" s="15">
        <f>IF(OR(testdata[[#This Row],[LowerE]]&gt;P479,F479&lt;P479),testdata[[#This Row],[LowerE]],P479)</f>
        <v>246.79349097597952</v>
      </c>
      <c r="Q480" s="8">
        <f>IF(T479=O479,testdata[[#This Row],[Upper]],testdata[[#This Row],[Lower]])</f>
        <v>270.82508664125277</v>
      </c>
      <c r="R480" s="8">
        <f>IF(testdata[[#This Row],[SuperTrend]]=testdata[[#This Row],[Upper]],testdata[[#This Row],[Upper]],NA())</f>
        <v>270.82508664125277</v>
      </c>
      <c r="S480" s="8" t="e">
        <f>IF(testdata[[#This Row],[SuperTrend]]=testdata[[#This Row],[Lower]],testdata[[#This Row],[Lower]],NA())</f>
        <v>#N/A</v>
      </c>
      <c r="T480" s="8">
        <f>IF(testdata[[#This Row],[close]]&lt;=testdata[[#This Row],[STpot]],testdata[[#This Row],[Upper]],testdata[[#This Row],[Lower]])</f>
        <v>270.82508664125277</v>
      </c>
      <c r="V480" s="2">
        <v>43430</v>
      </c>
      <c r="W480" s="8">
        <v>270.82508664125203</v>
      </c>
      <c r="X480" s="8"/>
      <c r="Y480" s="8">
        <v>270.82508664125203</v>
      </c>
      <c r="Z480" t="str">
        <f t="shared" si="7"/>
        <v/>
      </c>
    </row>
    <row r="481" spans="1:26" x14ac:dyDescent="0.25">
      <c r="A481" s="5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5">
        <f>MAX(testdata[[#This Row],[H-L]:[|L-pC|]])</f>
        <v>2.6700000000000159</v>
      </c>
      <c r="K481" s="12">
        <f>(K480*13+testdata[[#This Row],[TR]])/14</f>
        <v>4.3016575550539518</v>
      </c>
      <c r="L481" s="12">
        <f>(testdata[[#This Row],[high]]+testdata[[#This Row],[low]])/2</f>
        <v>260.54499999999996</v>
      </c>
      <c r="M481" s="15">
        <f>testdata[[#This Row],[MidPrice]]+Multiplier*testdata[[#This Row],[ATR]]</f>
        <v>273.44997266516179</v>
      </c>
      <c r="N481" s="15">
        <f>testdata[[#This Row],[MidPrice]]-Multiplier*testdata[[#This Row],[ATR]]</f>
        <v>247.64002733483809</v>
      </c>
      <c r="O481" s="15">
        <f>IF(OR(testdata[[#This Row],[UpperE]]&lt;O480,F480&gt;O480),testdata[[#This Row],[UpperE]],O480)</f>
        <v>270.82508664125277</v>
      </c>
      <c r="P481" s="15">
        <f>IF(OR(testdata[[#This Row],[LowerE]]&gt;P480,F480&lt;P480),testdata[[#This Row],[LowerE]],P480)</f>
        <v>247.64002733483809</v>
      </c>
      <c r="Q481" s="8">
        <f>IF(T480=O480,testdata[[#This Row],[Upper]],testdata[[#This Row],[Lower]])</f>
        <v>270.82508664125277</v>
      </c>
      <c r="R481" s="8">
        <f>IF(testdata[[#This Row],[SuperTrend]]=testdata[[#This Row],[Upper]],testdata[[#This Row],[Upper]],NA())</f>
        <v>270.82508664125277</v>
      </c>
      <c r="S481" s="8" t="e">
        <f>IF(testdata[[#This Row],[SuperTrend]]=testdata[[#This Row],[Lower]],testdata[[#This Row],[Lower]],NA())</f>
        <v>#N/A</v>
      </c>
      <c r="T481" s="8">
        <f>IF(testdata[[#This Row],[close]]&lt;=testdata[[#This Row],[STpot]],testdata[[#This Row],[Upper]],testdata[[#This Row],[Lower]])</f>
        <v>270.82508664125277</v>
      </c>
      <c r="V481" s="2">
        <v>43431</v>
      </c>
      <c r="W481" s="8">
        <v>270.82508664125203</v>
      </c>
      <c r="X481" s="8"/>
      <c r="Y481" s="8">
        <v>270.82508664125203</v>
      </c>
      <c r="Z481" t="str">
        <f t="shared" si="7"/>
        <v/>
      </c>
    </row>
    <row r="482" spans="1:26" x14ac:dyDescent="0.25">
      <c r="A482" s="5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5">
        <f>MAX(testdata[[#This Row],[H-L]:[|L-pC|]])</f>
        <v>6.1000000000000227</v>
      </c>
      <c r="K482" s="12">
        <f>(K481*13+testdata[[#This Row],[TR]])/14</f>
        <v>4.4301105868358137</v>
      </c>
      <c r="L482" s="12">
        <f>(testdata[[#This Row],[high]]+testdata[[#This Row],[low]])/2</f>
        <v>264.86</v>
      </c>
      <c r="M482" s="15">
        <f>testdata[[#This Row],[MidPrice]]+Multiplier*testdata[[#This Row],[ATR]]</f>
        <v>278.15033176050747</v>
      </c>
      <c r="N482" s="15">
        <f>testdata[[#This Row],[MidPrice]]-Multiplier*testdata[[#This Row],[ATR]]</f>
        <v>251.56966823949256</v>
      </c>
      <c r="O482" s="15">
        <f>IF(OR(testdata[[#This Row],[UpperE]]&lt;O481,F481&gt;O481),testdata[[#This Row],[UpperE]],O481)</f>
        <v>270.82508664125277</v>
      </c>
      <c r="P482" s="15">
        <f>IF(OR(testdata[[#This Row],[LowerE]]&gt;P481,F481&lt;P481),testdata[[#This Row],[LowerE]],P481)</f>
        <v>251.56966823949256</v>
      </c>
      <c r="Q482" s="8">
        <f>IF(T481=O481,testdata[[#This Row],[Upper]],testdata[[#This Row],[Lower]])</f>
        <v>270.82508664125277</v>
      </c>
      <c r="R482" s="8">
        <f>IF(testdata[[#This Row],[SuperTrend]]=testdata[[#This Row],[Upper]],testdata[[#This Row],[Upper]],NA())</f>
        <v>270.82508664125277</v>
      </c>
      <c r="S482" s="8" t="e">
        <f>IF(testdata[[#This Row],[SuperTrend]]=testdata[[#This Row],[Lower]],testdata[[#This Row],[Lower]],NA())</f>
        <v>#N/A</v>
      </c>
      <c r="T482" s="8">
        <f>IF(testdata[[#This Row],[close]]&lt;=testdata[[#This Row],[STpot]],testdata[[#This Row],[Upper]],testdata[[#This Row],[Lower]])</f>
        <v>270.82508664125277</v>
      </c>
      <c r="V482" s="2">
        <v>43432</v>
      </c>
      <c r="W482" s="8">
        <v>270.82508664125203</v>
      </c>
      <c r="X482" s="8"/>
      <c r="Y482" s="8">
        <v>270.82508664125203</v>
      </c>
      <c r="Z482" t="str">
        <f t="shared" si="7"/>
        <v/>
      </c>
    </row>
    <row r="483" spans="1:26" x14ac:dyDescent="0.25">
      <c r="A483" s="5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5">
        <f>MAX(testdata[[#This Row],[H-L]:[|L-pC|]])</f>
        <v>3.0400000000000205</v>
      </c>
      <c r="K483" s="12">
        <f>(K482*13+testdata[[#This Row],[TR]])/14</f>
        <v>4.3308169734903998</v>
      </c>
      <c r="L483" s="12">
        <f>(testdata[[#This Row],[high]]+testdata[[#This Row],[low]])/2</f>
        <v>267.34000000000003</v>
      </c>
      <c r="M483" s="15">
        <f>testdata[[#This Row],[MidPrice]]+Multiplier*testdata[[#This Row],[ATR]]</f>
        <v>280.33245092047122</v>
      </c>
      <c r="N483" s="15">
        <f>testdata[[#This Row],[MidPrice]]-Multiplier*testdata[[#This Row],[ATR]]</f>
        <v>254.34754907952885</v>
      </c>
      <c r="O483" s="15">
        <f>IF(OR(testdata[[#This Row],[UpperE]]&lt;O482,F482&gt;O482),testdata[[#This Row],[UpperE]],O482)</f>
        <v>270.82508664125277</v>
      </c>
      <c r="P483" s="15">
        <f>IF(OR(testdata[[#This Row],[LowerE]]&gt;P482,F482&lt;P482),testdata[[#This Row],[LowerE]],P482)</f>
        <v>254.34754907952885</v>
      </c>
      <c r="Q483" s="8">
        <f>IF(T482=O482,testdata[[#This Row],[Upper]],testdata[[#This Row],[Lower]])</f>
        <v>270.82508664125277</v>
      </c>
      <c r="R483" s="8">
        <f>IF(testdata[[#This Row],[SuperTrend]]=testdata[[#This Row],[Upper]],testdata[[#This Row],[Upper]],NA())</f>
        <v>270.82508664125277</v>
      </c>
      <c r="S483" s="8" t="e">
        <f>IF(testdata[[#This Row],[SuperTrend]]=testdata[[#This Row],[Lower]],testdata[[#This Row],[Lower]],NA())</f>
        <v>#N/A</v>
      </c>
      <c r="T483" s="8">
        <f>IF(testdata[[#This Row],[close]]&lt;=testdata[[#This Row],[STpot]],testdata[[#This Row],[Upper]],testdata[[#This Row],[Lower]])</f>
        <v>270.82508664125277</v>
      </c>
      <c r="V483" s="2">
        <v>43433</v>
      </c>
      <c r="W483" s="8">
        <v>270.82508664125203</v>
      </c>
      <c r="X483" s="8"/>
      <c r="Y483" s="8">
        <v>270.82508664125203</v>
      </c>
      <c r="Z483" t="str">
        <f t="shared" si="7"/>
        <v/>
      </c>
    </row>
    <row r="484" spans="1:26" x14ac:dyDescent="0.25">
      <c r="A484" s="5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5">
        <f>MAX(testdata[[#This Row],[H-L]:[|L-pC|]])</f>
        <v>2.7599999999999909</v>
      </c>
      <c r="K484" s="12">
        <f>(K483*13+testdata[[#This Row],[TR]])/14</f>
        <v>4.2186157610982278</v>
      </c>
      <c r="L484" s="12">
        <f>(testdata[[#This Row],[high]]+testdata[[#This Row],[low]])/2</f>
        <v>268.19</v>
      </c>
      <c r="M484" s="15">
        <f>testdata[[#This Row],[MidPrice]]+Multiplier*testdata[[#This Row],[ATR]]</f>
        <v>280.84584728329469</v>
      </c>
      <c r="N484" s="15">
        <f>testdata[[#This Row],[MidPrice]]-Multiplier*testdata[[#This Row],[ATR]]</f>
        <v>255.53415271670531</v>
      </c>
      <c r="O484" s="15">
        <f>IF(OR(testdata[[#This Row],[UpperE]]&lt;O483,F483&gt;O483),testdata[[#This Row],[UpperE]],O483)</f>
        <v>270.82508664125277</v>
      </c>
      <c r="P484" s="15">
        <f>IF(OR(testdata[[#This Row],[LowerE]]&gt;P483,F483&lt;P483),testdata[[#This Row],[LowerE]],P483)</f>
        <v>255.53415271670531</v>
      </c>
      <c r="Q484" s="8">
        <f>IF(T483=O483,testdata[[#This Row],[Upper]],testdata[[#This Row],[Lower]])</f>
        <v>270.82508664125277</v>
      </c>
      <c r="R484" s="8">
        <f>IF(testdata[[#This Row],[SuperTrend]]=testdata[[#This Row],[Upper]],testdata[[#This Row],[Upper]],NA())</f>
        <v>270.82508664125277</v>
      </c>
      <c r="S484" s="8" t="e">
        <f>IF(testdata[[#This Row],[SuperTrend]]=testdata[[#This Row],[Lower]],testdata[[#This Row],[Lower]],NA())</f>
        <v>#N/A</v>
      </c>
      <c r="T484" s="8">
        <f>IF(testdata[[#This Row],[close]]&lt;=testdata[[#This Row],[STpot]],testdata[[#This Row],[Upper]],testdata[[#This Row],[Lower]])</f>
        <v>270.82508664125277</v>
      </c>
      <c r="V484" s="2">
        <v>43434</v>
      </c>
      <c r="W484" s="8">
        <v>270.82508664125203</v>
      </c>
      <c r="X484" s="8"/>
      <c r="Y484" s="8">
        <v>270.82508664125203</v>
      </c>
      <c r="Z484" t="str">
        <f t="shared" si="7"/>
        <v/>
      </c>
    </row>
    <row r="485" spans="1:26" x14ac:dyDescent="0.25">
      <c r="A485" s="5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5">
        <f>MAX(testdata[[#This Row],[H-L]:[|L-pC|]])</f>
        <v>4.6299999999999955</v>
      </c>
      <c r="K485" s="12">
        <f>(K484*13+testdata[[#This Row],[TR]])/14</f>
        <v>4.2480003495912113</v>
      </c>
      <c r="L485" s="12">
        <f>(testdata[[#This Row],[high]]+testdata[[#This Row],[low]])/2</f>
        <v>272.17999999999995</v>
      </c>
      <c r="M485" s="15">
        <f>testdata[[#This Row],[MidPrice]]+Multiplier*testdata[[#This Row],[ATR]]</f>
        <v>284.92400104877356</v>
      </c>
      <c r="N485" s="15">
        <f>testdata[[#This Row],[MidPrice]]-Multiplier*testdata[[#This Row],[ATR]]</f>
        <v>259.43599895122634</v>
      </c>
      <c r="O485" s="15">
        <f>IF(OR(testdata[[#This Row],[UpperE]]&lt;O484,F484&gt;O484),testdata[[#This Row],[UpperE]],O484)</f>
        <v>270.82508664125277</v>
      </c>
      <c r="P485" s="15">
        <f>IF(OR(testdata[[#This Row],[LowerE]]&gt;P484,F484&lt;P484),testdata[[#This Row],[LowerE]],P484)</f>
        <v>259.43599895122634</v>
      </c>
      <c r="Q485" s="8">
        <f>IF(T484=O484,testdata[[#This Row],[Upper]],testdata[[#This Row],[Lower]])</f>
        <v>270.82508664125277</v>
      </c>
      <c r="R485" s="8" t="e">
        <f>IF(testdata[[#This Row],[SuperTrend]]=testdata[[#This Row],[Upper]],testdata[[#This Row],[Upper]],NA())</f>
        <v>#N/A</v>
      </c>
      <c r="S485" s="8">
        <f>IF(testdata[[#This Row],[SuperTrend]]=testdata[[#This Row],[Lower]],testdata[[#This Row],[Lower]],NA())</f>
        <v>259.43599895122634</v>
      </c>
      <c r="T485" s="8">
        <f>IF(testdata[[#This Row],[close]]&lt;=testdata[[#This Row],[STpot]],testdata[[#This Row],[Upper]],testdata[[#This Row],[Lower]])</f>
        <v>259.43599895122634</v>
      </c>
      <c r="V485" s="2">
        <v>43437</v>
      </c>
      <c r="W485" s="8"/>
      <c r="X485" s="8">
        <v>259.435998951226</v>
      </c>
      <c r="Y485" s="8">
        <v>259.435998951226</v>
      </c>
      <c r="Z485" t="str">
        <f t="shared" si="7"/>
        <v/>
      </c>
    </row>
    <row r="486" spans="1:26" x14ac:dyDescent="0.25">
      <c r="A486" s="5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5">
        <f>MAX(testdata[[#This Row],[H-L]:[|L-pC|]])</f>
        <v>9.1699999999999591</v>
      </c>
      <c r="K486" s="12">
        <f>(K485*13+testdata[[#This Row],[TR]])/14</f>
        <v>4.599571753191837</v>
      </c>
      <c r="L486" s="12">
        <f>(testdata[[#This Row],[high]]+testdata[[#This Row],[low]])/2</f>
        <v>267.71500000000003</v>
      </c>
      <c r="M486" s="15">
        <f>testdata[[#This Row],[MidPrice]]+Multiplier*testdata[[#This Row],[ATR]]</f>
        <v>281.51371525957552</v>
      </c>
      <c r="N486" s="15">
        <f>testdata[[#This Row],[MidPrice]]-Multiplier*testdata[[#This Row],[ATR]]</f>
        <v>253.91628474042452</v>
      </c>
      <c r="O486" s="15">
        <f>IF(OR(testdata[[#This Row],[UpperE]]&lt;O485,F485&gt;O485),testdata[[#This Row],[UpperE]],O485)</f>
        <v>281.51371525957552</v>
      </c>
      <c r="P486" s="15">
        <f>IF(OR(testdata[[#This Row],[LowerE]]&gt;P485,F485&lt;P485),testdata[[#This Row],[LowerE]],P485)</f>
        <v>259.43599895122634</v>
      </c>
      <c r="Q486" s="8">
        <f>IF(T485=O485,testdata[[#This Row],[Upper]],testdata[[#This Row],[Lower]])</f>
        <v>259.43599895122634</v>
      </c>
      <c r="R486" s="8" t="e">
        <f>IF(testdata[[#This Row],[SuperTrend]]=testdata[[#This Row],[Upper]],testdata[[#This Row],[Upper]],NA())</f>
        <v>#N/A</v>
      </c>
      <c r="S486" s="8">
        <f>IF(testdata[[#This Row],[SuperTrend]]=testdata[[#This Row],[Lower]],testdata[[#This Row],[Lower]],NA())</f>
        <v>259.43599895122634</v>
      </c>
      <c r="T486" s="8">
        <f>IF(testdata[[#This Row],[close]]&lt;=testdata[[#This Row],[STpot]],testdata[[#This Row],[Upper]],testdata[[#This Row],[Lower]])</f>
        <v>259.43599895122634</v>
      </c>
      <c r="V486" s="2">
        <v>43438</v>
      </c>
      <c r="W486" s="8"/>
      <c r="X486" s="8">
        <v>259.435998951226</v>
      </c>
      <c r="Y486" s="8">
        <v>259.435998951226</v>
      </c>
      <c r="Z486" t="str">
        <f t="shared" si="7"/>
        <v/>
      </c>
    </row>
    <row r="487" spans="1:26" x14ac:dyDescent="0.25">
      <c r="A487" s="5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5">
        <f>MAX(testdata[[#This Row],[H-L]:[|L-pC|]])</f>
        <v>7.6200000000000045</v>
      </c>
      <c r="K487" s="12">
        <f>(K486*13+testdata[[#This Row],[TR]])/14</f>
        <v>4.8153166279638482</v>
      </c>
      <c r="L487" s="12">
        <f>(testdata[[#This Row],[high]]+testdata[[#This Row],[low]])/2</f>
        <v>259.74</v>
      </c>
      <c r="M487" s="15">
        <f>testdata[[#This Row],[MidPrice]]+Multiplier*testdata[[#This Row],[ATR]]</f>
        <v>274.18594988389157</v>
      </c>
      <c r="N487" s="15">
        <f>testdata[[#This Row],[MidPrice]]-Multiplier*testdata[[#This Row],[ATR]]</f>
        <v>245.29405011610845</v>
      </c>
      <c r="O487" s="15">
        <f>IF(OR(testdata[[#This Row],[UpperE]]&lt;O486,F486&gt;O486),testdata[[#This Row],[UpperE]],O486)</f>
        <v>274.18594988389157</v>
      </c>
      <c r="P487" s="15">
        <f>IF(OR(testdata[[#This Row],[LowerE]]&gt;P486,F486&lt;P486),testdata[[#This Row],[LowerE]],P486)</f>
        <v>259.43599895122634</v>
      </c>
      <c r="Q487" s="8">
        <f>IF(T486=O486,testdata[[#This Row],[Upper]],testdata[[#This Row],[Lower]])</f>
        <v>259.43599895122634</v>
      </c>
      <c r="R487" s="8" t="e">
        <f>IF(testdata[[#This Row],[SuperTrend]]=testdata[[#This Row],[Upper]],testdata[[#This Row],[Upper]],NA())</f>
        <v>#N/A</v>
      </c>
      <c r="S487" s="8">
        <f>IF(testdata[[#This Row],[SuperTrend]]=testdata[[#This Row],[Lower]],testdata[[#This Row],[Lower]],NA())</f>
        <v>259.43599895122634</v>
      </c>
      <c r="T487" s="8">
        <f>IF(testdata[[#This Row],[close]]&lt;=testdata[[#This Row],[STpot]],testdata[[#This Row],[Upper]],testdata[[#This Row],[Lower]])</f>
        <v>259.43599895122634</v>
      </c>
      <c r="V487" s="2">
        <v>43440</v>
      </c>
      <c r="W487" s="8"/>
      <c r="X487" s="8">
        <v>259.435998951226</v>
      </c>
      <c r="Y487" s="8">
        <v>259.435998951226</v>
      </c>
      <c r="Z487" t="str">
        <f t="shared" si="7"/>
        <v/>
      </c>
    </row>
    <row r="488" spans="1:26" x14ac:dyDescent="0.25">
      <c r="A488" s="5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5">
        <f>MAX(testdata[[#This Row],[H-L]:[|L-pC|]])</f>
        <v>8.3799999999999955</v>
      </c>
      <c r="K488" s="12">
        <f>(K487*13+testdata[[#This Row],[TR]])/14</f>
        <v>5.0699368688235733</v>
      </c>
      <c r="L488" s="12">
        <f>(testdata[[#This Row],[high]]+testdata[[#This Row],[low]])/2</f>
        <v>260.44</v>
      </c>
      <c r="M488" s="15">
        <f>testdata[[#This Row],[MidPrice]]+Multiplier*testdata[[#This Row],[ATR]]</f>
        <v>275.64981060647074</v>
      </c>
      <c r="N488" s="15">
        <f>testdata[[#This Row],[MidPrice]]-Multiplier*testdata[[#This Row],[ATR]]</f>
        <v>245.23018939352929</v>
      </c>
      <c r="O488" s="15">
        <f>IF(OR(testdata[[#This Row],[UpperE]]&lt;O487,F487&gt;O487),testdata[[#This Row],[UpperE]],O487)</f>
        <v>274.18594988389157</v>
      </c>
      <c r="P488" s="15">
        <f>IF(OR(testdata[[#This Row],[LowerE]]&gt;P487,F487&lt;P487),testdata[[#This Row],[LowerE]],P487)</f>
        <v>259.43599895122634</v>
      </c>
      <c r="Q488" s="8">
        <f>IF(T487=O487,testdata[[#This Row],[Upper]],testdata[[#This Row],[Lower]])</f>
        <v>259.43599895122634</v>
      </c>
      <c r="R488" s="8">
        <f>IF(testdata[[#This Row],[SuperTrend]]=testdata[[#This Row],[Upper]],testdata[[#This Row],[Upper]],NA())</f>
        <v>274.18594988389157</v>
      </c>
      <c r="S488" s="8" t="e">
        <f>IF(testdata[[#This Row],[SuperTrend]]=testdata[[#This Row],[Lower]],testdata[[#This Row],[Lower]],NA())</f>
        <v>#N/A</v>
      </c>
      <c r="T488" s="8">
        <f>IF(testdata[[#This Row],[close]]&lt;=testdata[[#This Row],[STpot]],testdata[[#This Row],[Upper]],testdata[[#This Row],[Lower]])</f>
        <v>274.18594988389157</v>
      </c>
      <c r="V488" s="2">
        <v>43441</v>
      </c>
      <c r="W488" s="8">
        <v>274.185949883891</v>
      </c>
      <c r="X488" s="8"/>
      <c r="Y488" s="8">
        <v>274.185949883891</v>
      </c>
      <c r="Z488" t="str">
        <f t="shared" si="7"/>
        <v/>
      </c>
    </row>
    <row r="489" spans="1:26" x14ac:dyDescent="0.25">
      <c r="A489" s="5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5">
        <f>MAX(testdata[[#This Row],[H-L]:[|L-pC|]])</f>
        <v>6.3800000000000239</v>
      </c>
      <c r="K489" s="12">
        <f>(K488*13+testdata[[#This Row],[TR]])/14</f>
        <v>5.1635128067647482</v>
      </c>
      <c r="L489" s="12">
        <f>(testdata[[#This Row],[high]]+testdata[[#This Row],[low]])/2</f>
        <v>255.53000000000003</v>
      </c>
      <c r="M489" s="15">
        <f>testdata[[#This Row],[MidPrice]]+Multiplier*testdata[[#This Row],[ATR]]</f>
        <v>271.02053842029426</v>
      </c>
      <c r="N489" s="15">
        <f>testdata[[#This Row],[MidPrice]]-Multiplier*testdata[[#This Row],[ATR]]</f>
        <v>240.03946157970577</v>
      </c>
      <c r="O489" s="15">
        <f>IF(OR(testdata[[#This Row],[UpperE]]&lt;O488,F488&gt;O488),testdata[[#This Row],[UpperE]],O488)</f>
        <v>271.02053842029426</v>
      </c>
      <c r="P489" s="15">
        <f>IF(OR(testdata[[#This Row],[LowerE]]&gt;P488,F488&lt;P488),testdata[[#This Row],[LowerE]],P488)</f>
        <v>240.03946157970577</v>
      </c>
      <c r="Q489" s="8">
        <f>IF(T488=O488,testdata[[#This Row],[Upper]],testdata[[#This Row],[Lower]])</f>
        <v>271.02053842029426</v>
      </c>
      <c r="R489" s="8">
        <f>IF(testdata[[#This Row],[SuperTrend]]=testdata[[#This Row],[Upper]],testdata[[#This Row],[Upper]],NA())</f>
        <v>271.02053842029426</v>
      </c>
      <c r="S489" s="8" t="e">
        <f>IF(testdata[[#This Row],[SuperTrend]]=testdata[[#This Row],[Lower]],testdata[[#This Row],[Lower]],NA())</f>
        <v>#N/A</v>
      </c>
      <c r="T489" s="8">
        <f>IF(testdata[[#This Row],[close]]&lt;=testdata[[#This Row],[STpot]],testdata[[#This Row],[Upper]],testdata[[#This Row],[Lower]])</f>
        <v>271.02053842029426</v>
      </c>
      <c r="V489" s="2">
        <v>43444</v>
      </c>
      <c r="W489" s="8">
        <v>271.02053842029397</v>
      </c>
      <c r="X489" s="8"/>
      <c r="Y489" s="8">
        <v>271.02053842029397</v>
      </c>
      <c r="Z489" t="str">
        <f t="shared" si="7"/>
        <v/>
      </c>
    </row>
    <row r="490" spans="1:26" x14ac:dyDescent="0.25">
      <c r="A490" s="5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5">
        <f>MAX(testdata[[#This Row],[H-L]:[|L-pC|]])</f>
        <v>5.2599999999999909</v>
      </c>
      <c r="K490" s="12">
        <f>(K489*13+testdata[[#This Row],[TR]])/14</f>
        <v>5.1704047491386946</v>
      </c>
      <c r="L490" s="12">
        <f>(testdata[[#This Row],[high]]+testdata[[#This Row],[low]])/2</f>
        <v>258.74</v>
      </c>
      <c r="M490" s="15">
        <f>testdata[[#This Row],[MidPrice]]+Multiplier*testdata[[#This Row],[ATR]]</f>
        <v>274.2512142474161</v>
      </c>
      <c r="N490" s="15">
        <f>testdata[[#This Row],[MidPrice]]-Multiplier*testdata[[#This Row],[ATR]]</f>
        <v>243.22878575258392</v>
      </c>
      <c r="O490" s="15">
        <f>IF(OR(testdata[[#This Row],[UpperE]]&lt;O489,F489&gt;O489),testdata[[#This Row],[UpperE]],O489)</f>
        <v>271.02053842029426</v>
      </c>
      <c r="P490" s="15">
        <f>IF(OR(testdata[[#This Row],[LowerE]]&gt;P489,F489&lt;P489),testdata[[#This Row],[LowerE]],P489)</f>
        <v>243.22878575258392</v>
      </c>
      <c r="Q490" s="8">
        <f>IF(T489=O489,testdata[[#This Row],[Upper]],testdata[[#This Row],[Lower]])</f>
        <v>271.02053842029426</v>
      </c>
      <c r="R490" s="8">
        <f>IF(testdata[[#This Row],[SuperTrend]]=testdata[[#This Row],[Upper]],testdata[[#This Row],[Upper]],NA())</f>
        <v>271.02053842029426</v>
      </c>
      <c r="S490" s="8" t="e">
        <f>IF(testdata[[#This Row],[SuperTrend]]=testdata[[#This Row],[Lower]],testdata[[#This Row],[Lower]],NA())</f>
        <v>#N/A</v>
      </c>
      <c r="T490" s="8">
        <f>IF(testdata[[#This Row],[close]]&lt;=testdata[[#This Row],[STpot]],testdata[[#This Row],[Upper]],testdata[[#This Row],[Lower]])</f>
        <v>271.02053842029426</v>
      </c>
      <c r="V490" s="2">
        <v>43445</v>
      </c>
      <c r="W490" s="8">
        <v>271.02053842029397</v>
      </c>
      <c r="X490" s="8"/>
      <c r="Y490" s="8">
        <v>271.02053842029397</v>
      </c>
      <c r="Z490" t="str">
        <f t="shared" si="7"/>
        <v/>
      </c>
    </row>
    <row r="491" spans="1:26" x14ac:dyDescent="0.25">
      <c r="A491" s="5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5">
        <f>MAX(testdata[[#This Row],[H-L]:[|L-pC|]])</f>
        <v>4.75</v>
      </c>
      <c r="K491" s="12">
        <f>(K490*13+testdata[[#This Row],[TR]])/14</f>
        <v>5.140375838485931</v>
      </c>
      <c r="L491" s="12">
        <f>(testdata[[#This Row],[high]]+testdata[[#This Row],[low]])/2</f>
        <v>260.70000000000005</v>
      </c>
      <c r="M491" s="15">
        <f>testdata[[#This Row],[MidPrice]]+Multiplier*testdata[[#This Row],[ATR]]</f>
        <v>276.12112751545783</v>
      </c>
      <c r="N491" s="15">
        <f>testdata[[#This Row],[MidPrice]]-Multiplier*testdata[[#This Row],[ATR]]</f>
        <v>245.27887248454226</v>
      </c>
      <c r="O491" s="15">
        <f>IF(OR(testdata[[#This Row],[UpperE]]&lt;O490,F490&gt;O490),testdata[[#This Row],[UpperE]],O490)</f>
        <v>271.02053842029426</v>
      </c>
      <c r="P491" s="15">
        <f>IF(OR(testdata[[#This Row],[LowerE]]&gt;P490,F490&lt;P490),testdata[[#This Row],[LowerE]],P490)</f>
        <v>245.27887248454226</v>
      </c>
      <c r="Q491" s="8">
        <f>IF(T490=O490,testdata[[#This Row],[Upper]],testdata[[#This Row],[Lower]])</f>
        <v>271.02053842029426</v>
      </c>
      <c r="R491" s="8">
        <f>IF(testdata[[#This Row],[SuperTrend]]=testdata[[#This Row],[Upper]],testdata[[#This Row],[Upper]],NA())</f>
        <v>271.02053842029426</v>
      </c>
      <c r="S491" s="8" t="e">
        <f>IF(testdata[[#This Row],[SuperTrend]]=testdata[[#This Row],[Lower]],testdata[[#This Row],[Lower]],NA())</f>
        <v>#N/A</v>
      </c>
      <c r="T491" s="8">
        <f>IF(testdata[[#This Row],[close]]&lt;=testdata[[#This Row],[STpot]],testdata[[#This Row],[Upper]],testdata[[#This Row],[Lower]])</f>
        <v>271.02053842029426</v>
      </c>
      <c r="V491" s="2">
        <v>43446</v>
      </c>
      <c r="W491" s="8">
        <v>271.02053842029397</v>
      </c>
      <c r="X491" s="8"/>
      <c r="Y491" s="8">
        <v>271.02053842029397</v>
      </c>
      <c r="Z491" t="str">
        <f t="shared" si="7"/>
        <v/>
      </c>
    </row>
    <row r="492" spans="1:26" x14ac:dyDescent="0.25">
      <c r="A492" s="5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5">
        <f>MAX(testdata[[#This Row],[H-L]:[|L-pC|]])</f>
        <v>3.2800000000000296</v>
      </c>
      <c r="K492" s="12">
        <f>(K491*13+testdata[[#This Row],[TR]])/14</f>
        <v>5.0074918500226522</v>
      </c>
      <c r="L492" s="12">
        <f>(testdata[[#This Row],[high]]+testdata[[#This Row],[low]])/2</f>
        <v>259.35000000000002</v>
      </c>
      <c r="M492" s="15">
        <f>testdata[[#This Row],[MidPrice]]+Multiplier*testdata[[#This Row],[ATR]]</f>
        <v>274.37247555006797</v>
      </c>
      <c r="N492" s="15">
        <f>testdata[[#This Row],[MidPrice]]-Multiplier*testdata[[#This Row],[ATR]]</f>
        <v>244.32752444993207</v>
      </c>
      <c r="O492" s="15">
        <f>IF(OR(testdata[[#This Row],[UpperE]]&lt;O491,F491&gt;O491),testdata[[#This Row],[UpperE]],O491)</f>
        <v>271.02053842029426</v>
      </c>
      <c r="P492" s="15">
        <f>IF(OR(testdata[[#This Row],[LowerE]]&gt;P491,F491&lt;P491),testdata[[#This Row],[LowerE]],P491)</f>
        <v>245.27887248454226</v>
      </c>
      <c r="Q492" s="8">
        <f>IF(T491=O491,testdata[[#This Row],[Upper]],testdata[[#This Row],[Lower]])</f>
        <v>271.02053842029426</v>
      </c>
      <c r="R492" s="8">
        <f>IF(testdata[[#This Row],[SuperTrend]]=testdata[[#This Row],[Upper]],testdata[[#This Row],[Upper]],NA())</f>
        <v>271.02053842029426</v>
      </c>
      <c r="S492" s="8" t="e">
        <f>IF(testdata[[#This Row],[SuperTrend]]=testdata[[#This Row],[Lower]],testdata[[#This Row],[Lower]],NA())</f>
        <v>#N/A</v>
      </c>
      <c r="T492" s="8">
        <f>IF(testdata[[#This Row],[close]]&lt;=testdata[[#This Row],[STpot]],testdata[[#This Row],[Upper]],testdata[[#This Row],[Lower]])</f>
        <v>271.02053842029426</v>
      </c>
      <c r="V492" s="2">
        <v>43447</v>
      </c>
      <c r="W492" s="8">
        <v>271.02053842029397</v>
      </c>
      <c r="X492" s="8"/>
      <c r="Y492" s="8">
        <v>271.02053842029397</v>
      </c>
      <c r="Z492" t="str">
        <f t="shared" si="7"/>
        <v/>
      </c>
    </row>
    <row r="493" spans="1:26" x14ac:dyDescent="0.25">
      <c r="A493" s="5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5">
        <f>MAX(testdata[[#This Row],[H-L]:[|L-pC|]])</f>
        <v>5.3900000000000148</v>
      </c>
      <c r="K493" s="12">
        <f>(K492*13+testdata[[#This Row],[TR]])/14</f>
        <v>5.034813860735321</v>
      </c>
      <c r="L493" s="12">
        <f>(testdata[[#This Row],[high]]+testdata[[#This Row],[low]])/2</f>
        <v>255.57999999999998</v>
      </c>
      <c r="M493" s="15">
        <f>testdata[[#This Row],[MidPrice]]+Multiplier*testdata[[#This Row],[ATR]]</f>
        <v>270.68444158220592</v>
      </c>
      <c r="N493" s="15">
        <f>testdata[[#This Row],[MidPrice]]-Multiplier*testdata[[#This Row],[ATR]]</f>
        <v>240.47555841779402</v>
      </c>
      <c r="O493" s="15">
        <f>IF(OR(testdata[[#This Row],[UpperE]]&lt;O492,F492&gt;O492),testdata[[#This Row],[UpperE]],O492)</f>
        <v>270.68444158220592</v>
      </c>
      <c r="P493" s="15">
        <f>IF(OR(testdata[[#This Row],[LowerE]]&gt;P492,F492&lt;P492),testdata[[#This Row],[LowerE]],P492)</f>
        <v>245.27887248454226</v>
      </c>
      <c r="Q493" s="8">
        <f>IF(T492=O492,testdata[[#This Row],[Upper]],testdata[[#This Row],[Lower]])</f>
        <v>270.68444158220592</v>
      </c>
      <c r="R493" s="8">
        <f>IF(testdata[[#This Row],[SuperTrend]]=testdata[[#This Row],[Upper]],testdata[[#This Row],[Upper]],NA())</f>
        <v>270.68444158220592</v>
      </c>
      <c r="S493" s="8" t="e">
        <f>IF(testdata[[#This Row],[SuperTrend]]=testdata[[#This Row],[Lower]],testdata[[#This Row],[Lower]],NA())</f>
        <v>#N/A</v>
      </c>
      <c r="T493" s="8">
        <f>IF(testdata[[#This Row],[close]]&lt;=testdata[[#This Row],[STpot]],testdata[[#This Row],[Upper]],testdata[[#This Row],[Lower]])</f>
        <v>270.68444158220592</v>
      </c>
      <c r="V493" s="2">
        <v>43448</v>
      </c>
      <c r="W493" s="8">
        <v>270.68444158220501</v>
      </c>
      <c r="X493" s="8"/>
      <c r="Y493" s="8">
        <v>270.68444158220501</v>
      </c>
      <c r="Z493" t="str">
        <f t="shared" si="7"/>
        <v/>
      </c>
    </row>
    <row r="494" spans="1:26" x14ac:dyDescent="0.25">
      <c r="A494" s="5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5">
        <f>MAX(testdata[[#This Row],[H-L]:[|L-pC|]])</f>
        <v>6.9499999999999886</v>
      </c>
      <c r="K494" s="12">
        <f>(K493*13+testdata[[#This Row],[TR]])/14</f>
        <v>5.1716128706827975</v>
      </c>
      <c r="L494" s="12">
        <f>(testdata[[#This Row],[high]]+testdata[[#This Row],[low]])/2</f>
        <v>250.845</v>
      </c>
      <c r="M494" s="15">
        <f>testdata[[#This Row],[MidPrice]]+Multiplier*testdata[[#This Row],[ATR]]</f>
        <v>266.35983861204841</v>
      </c>
      <c r="N494" s="15">
        <f>testdata[[#This Row],[MidPrice]]-Multiplier*testdata[[#This Row],[ATR]]</f>
        <v>235.33016138795159</v>
      </c>
      <c r="O494" s="15">
        <f>IF(OR(testdata[[#This Row],[UpperE]]&lt;O493,F493&gt;O493),testdata[[#This Row],[UpperE]],O493)</f>
        <v>266.35983861204841</v>
      </c>
      <c r="P494" s="15">
        <f>IF(OR(testdata[[#This Row],[LowerE]]&gt;P493,F493&lt;P493),testdata[[#This Row],[LowerE]],P493)</f>
        <v>245.27887248454226</v>
      </c>
      <c r="Q494" s="8">
        <f>IF(T493=O493,testdata[[#This Row],[Upper]],testdata[[#This Row],[Lower]])</f>
        <v>266.35983861204841</v>
      </c>
      <c r="R494" s="8">
        <f>IF(testdata[[#This Row],[SuperTrend]]=testdata[[#This Row],[Upper]],testdata[[#This Row],[Upper]],NA())</f>
        <v>266.35983861204841</v>
      </c>
      <c r="S494" s="8" t="e">
        <f>IF(testdata[[#This Row],[SuperTrend]]=testdata[[#This Row],[Lower]],testdata[[#This Row],[Lower]],NA())</f>
        <v>#N/A</v>
      </c>
      <c r="T494" s="8">
        <f>IF(testdata[[#This Row],[close]]&lt;=testdata[[#This Row],[STpot]],testdata[[#This Row],[Upper]],testdata[[#This Row],[Lower]])</f>
        <v>266.35983861204841</v>
      </c>
      <c r="V494" s="2">
        <v>43451</v>
      </c>
      <c r="W494" s="8">
        <v>266.35983861204801</v>
      </c>
      <c r="X494" s="8"/>
      <c r="Y494" s="8">
        <v>266.35983861204801</v>
      </c>
      <c r="Z494" t="str">
        <f t="shared" si="7"/>
        <v/>
      </c>
    </row>
    <row r="495" spans="1:26" x14ac:dyDescent="0.25">
      <c r="A495" s="5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5">
        <f>MAX(testdata[[#This Row],[H-L]:[|L-pC|]])</f>
        <v>4.5600000000000023</v>
      </c>
      <c r="K495" s="12">
        <f>(K494*13+testdata[[#This Row],[TR]])/14</f>
        <v>5.1279262370625975</v>
      </c>
      <c r="L495" s="12">
        <f>(testdata[[#This Row],[high]]+testdata[[#This Row],[low]])/2</f>
        <v>249.41</v>
      </c>
      <c r="M495" s="15">
        <f>testdata[[#This Row],[MidPrice]]+Multiplier*testdata[[#This Row],[ATR]]</f>
        <v>264.79377871118777</v>
      </c>
      <c r="N495" s="15">
        <f>testdata[[#This Row],[MidPrice]]-Multiplier*testdata[[#This Row],[ATR]]</f>
        <v>234.0262212888122</v>
      </c>
      <c r="O495" s="15">
        <f>IF(OR(testdata[[#This Row],[UpperE]]&lt;O494,F494&gt;O494),testdata[[#This Row],[UpperE]],O494)</f>
        <v>264.79377871118777</v>
      </c>
      <c r="P495" s="15">
        <f>IF(OR(testdata[[#This Row],[LowerE]]&gt;P494,F494&lt;P494),testdata[[#This Row],[LowerE]],P494)</f>
        <v>245.27887248454226</v>
      </c>
      <c r="Q495" s="8">
        <f>IF(T494=O494,testdata[[#This Row],[Upper]],testdata[[#This Row],[Lower]])</f>
        <v>264.79377871118777</v>
      </c>
      <c r="R495" s="8">
        <f>IF(testdata[[#This Row],[SuperTrend]]=testdata[[#This Row],[Upper]],testdata[[#This Row],[Upper]],NA())</f>
        <v>264.79377871118777</v>
      </c>
      <c r="S495" s="8" t="e">
        <f>IF(testdata[[#This Row],[SuperTrend]]=testdata[[#This Row],[Lower]],testdata[[#This Row],[Lower]],NA())</f>
        <v>#N/A</v>
      </c>
      <c r="T495" s="8">
        <f>IF(testdata[[#This Row],[close]]&lt;=testdata[[#This Row],[STpot]],testdata[[#This Row],[Upper]],testdata[[#This Row],[Lower]])</f>
        <v>264.79377871118777</v>
      </c>
      <c r="V495" s="2">
        <v>43452</v>
      </c>
      <c r="W495" s="8">
        <v>264.79377871118697</v>
      </c>
      <c r="X495" s="8"/>
      <c r="Y495" s="8">
        <v>264.79377871118697</v>
      </c>
      <c r="Z495" t="str">
        <f t="shared" si="7"/>
        <v/>
      </c>
    </row>
    <row r="496" spans="1:26" x14ac:dyDescent="0.25">
      <c r="A496" s="5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5">
        <f>MAX(testdata[[#This Row],[H-L]:[|L-pC|]])</f>
        <v>9.7999999999999829</v>
      </c>
      <c r="K496" s="12">
        <f>(K495*13+testdata[[#This Row],[TR]])/14</f>
        <v>5.4616457915581256</v>
      </c>
      <c r="L496" s="12">
        <f>(testdata[[#This Row],[high]]+testdata[[#This Row],[low]])/2</f>
        <v>248.2</v>
      </c>
      <c r="M496" s="15">
        <f>testdata[[#This Row],[MidPrice]]+Multiplier*testdata[[#This Row],[ATR]]</f>
        <v>264.58493737467438</v>
      </c>
      <c r="N496" s="15">
        <f>testdata[[#This Row],[MidPrice]]-Multiplier*testdata[[#This Row],[ATR]]</f>
        <v>231.81506262532562</v>
      </c>
      <c r="O496" s="15">
        <f>IF(OR(testdata[[#This Row],[UpperE]]&lt;O495,F495&gt;O495),testdata[[#This Row],[UpperE]],O495)</f>
        <v>264.58493737467438</v>
      </c>
      <c r="P496" s="15">
        <f>IF(OR(testdata[[#This Row],[LowerE]]&gt;P495,F495&lt;P495),testdata[[#This Row],[LowerE]],P495)</f>
        <v>245.27887248454226</v>
      </c>
      <c r="Q496" s="8">
        <f>IF(T495=O495,testdata[[#This Row],[Upper]],testdata[[#This Row],[Lower]])</f>
        <v>264.58493737467438</v>
      </c>
      <c r="R496" s="8">
        <f>IF(testdata[[#This Row],[SuperTrend]]=testdata[[#This Row],[Upper]],testdata[[#This Row],[Upper]],NA())</f>
        <v>264.58493737467438</v>
      </c>
      <c r="S496" s="8" t="e">
        <f>IF(testdata[[#This Row],[SuperTrend]]=testdata[[#This Row],[Lower]],testdata[[#This Row],[Lower]],NA())</f>
        <v>#N/A</v>
      </c>
      <c r="T496" s="8">
        <f>IF(testdata[[#This Row],[close]]&lt;=testdata[[#This Row],[STpot]],testdata[[#This Row],[Upper]],testdata[[#This Row],[Lower]])</f>
        <v>264.58493737467438</v>
      </c>
      <c r="V496" s="2">
        <v>43453</v>
      </c>
      <c r="W496" s="8">
        <v>264.58493737467398</v>
      </c>
      <c r="X496" s="8"/>
      <c r="Y496" s="8">
        <v>264.58493737467398</v>
      </c>
      <c r="Z496" t="str">
        <f t="shared" si="7"/>
        <v/>
      </c>
    </row>
    <row r="497" spans="1:26" x14ac:dyDescent="0.25">
      <c r="A497" s="5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5">
        <f>MAX(testdata[[#This Row],[H-L]:[|L-pC|]])</f>
        <v>6.7999999999999829</v>
      </c>
      <c r="K497" s="12">
        <f>(K496*13+testdata[[#This Row],[TR]])/14</f>
        <v>5.5572425207325438</v>
      </c>
      <c r="L497" s="12">
        <f>(testdata[[#This Row],[high]]+testdata[[#This Row],[low]])/2</f>
        <v>242.11</v>
      </c>
      <c r="M497" s="15">
        <f>testdata[[#This Row],[MidPrice]]+Multiplier*testdata[[#This Row],[ATR]]</f>
        <v>258.78172756219766</v>
      </c>
      <c r="N497" s="15">
        <f>testdata[[#This Row],[MidPrice]]-Multiplier*testdata[[#This Row],[ATR]]</f>
        <v>225.43827243780237</v>
      </c>
      <c r="O497" s="15">
        <f>IF(OR(testdata[[#This Row],[UpperE]]&lt;O496,F496&gt;O496),testdata[[#This Row],[UpperE]],O496)</f>
        <v>258.78172756219766</v>
      </c>
      <c r="P497" s="15">
        <f>IF(OR(testdata[[#This Row],[LowerE]]&gt;P496,F496&lt;P496),testdata[[#This Row],[LowerE]],P496)</f>
        <v>225.43827243780237</v>
      </c>
      <c r="Q497" s="8">
        <f>IF(T496=O496,testdata[[#This Row],[Upper]],testdata[[#This Row],[Lower]])</f>
        <v>258.78172756219766</v>
      </c>
      <c r="R497" s="8">
        <f>IF(testdata[[#This Row],[SuperTrend]]=testdata[[#This Row],[Upper]],testdata[[#This Row],[Upper]],NA())</f>
        <v>258.78172756219766</v>
      </c>
      <c r="S497" s="8" t="e">
        <f>IF(testdata[[#This Row],[SuperTrend]]=testdata[[#This Row],[Lower]],testdata[[#This Row],[Lower]],NA())</f>
        <v>#N/A</v>
      </c>
      <c r="T497" s="8">
        <f>IF(testdata[[#This Row],[close]]&lt;=testdata[[#This Row],[STpot]],testdata[[#This Row],[Upper]],testdata[[#This Row],[Lower]])</f>
        <v>258.78172756219766</v>
      </c>
      <c r="V497" s="2">
        <v>43454</v>
      </c>
      <c r="W497" s="8">
        <v>258.78172756219698</v>
      </c>
      <c r="X497" s="8"/>
      <c r="Y497" s="8">
        <v>258.78172756219698</v>
      </c>
      <c r="Z497" t="str">
        <f t="shared" si="7"/>
        <v/>
      </c>
    </row>
    <row r="498" spans="1:26" x14ac:dyDescent="0.25">
      <c r="A498" s="5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5">
        <f>MAX(testdata[[#This Row],[H-L]:[|L-pC|]])</f>
        <v>9.5499999999999829</v>
      </c>
      <c r="K498" s="12">
        <f>(K497*13+testdata[[#This Row],[TR]])/14</f>
        <v>5.842439483537361</v>
      </c>
      <c r="L498" s="12">
        <f>(testdata[[#This Row],[high]]+testdata[[#This Row],[low]])/2</f>
        <v>240.29500000000002</v>
      </c>
      <c r="M498" s="15">
        <f>testdata[[#This Row],[MidPrice]]+Multiplier*testdata[[#This Row],[ATR]]</f>
        <v>257.8223184506121</v>
      </c>
      <c r="N498" s="15">
        <f>testdata[[#This Row],[MidPrice]]-Multiplier*testdata[[#This Row],[ATR]]</f>
        <v>222.76768154938793</v>
      </c>
      <c r="O498" s="15">
        <f>IF(OR(testdata[[#This Row],[UpperE]]&lt;O497,F497&gt;O497),testdata[[#This Row],[UpperE]],O497)</f>
        <v>257.8223184506121</v>
      </c>
      <c r="P498" s="15">
        <f>IF(OR(testdata[[#This Row],[LowerE]]&gt;P497,F497&lt;P497),testdata[[#This Row],[LowerE]],P497)</f>
        <v>225.43827243780237</v>
      </c>
      <c r="Q498" s="8">
        <f>IF(T497=O497,testdata[[#This Row],[Upper]],testdata[[#This Row],[Lower]])</f>
        <v>257.8223184506121</v>
      </c>
      <c r="R498" s="8">
        <f>IF(testdata[[#This Row],[SuperTrend]]=testdata[[#This Row],[Upper]],testdata[[#This Row],[Upper]],NA())</f>
        <v>257.8223184506121</v>
      </c>
      <c r="S498" s="8" t="e">
        <f>IF(testdata[[#This Row],[SuperTrend]]=testdata[[#This Row],[Lower]],testdata[[#This Row],[Lower]],NA())</f>
        <v>#N/A</v>
      </c>
      <c r="T498" s="8">
        <f>IF(testdata[[#This Row],[close]]&lt;=testdata[[#This Row],[STpot]],testdata[[#This Row],[Upper]],testdata[[#This Row],[Lower]])</f>
        <v>257.8223184506121</v>
      </c>
      <c r="V498" s="2">
        <v>43455</v>
      </c>
      <c r="W498" s="8">
        <v>257.82231845061199</v>
      </c>
      <c r="X498" s="8"/>
      <c r="Y498" s="8">
        <v>257.82231845061199</v>
      </c>
      <c r="Z498" t="str">
        <f t="shared" si="7"/>
        <v/>
      </c>
    </row>
    <row r="499" spans="1:26" x14ac:dyDescent="0.25">
      <c r="A499" s="5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5">
        <f>MAX(testdata[[#This Row],[H-L]:[|L-pC|]])</f>
        <v>6.4400000000000261</v>
      </c>
      <c r="K499" s="12">
        <f>(K498*13+testdata[[#This Row],[TR]])/14</f>
        <v>5.8851223775704087</v>
      </c>
      <c r="L499" s="12">
        <f>(testdata[[#This Row],[high]]+testdata[[#This Row],[low]])/2</f>
        <v>233.14</v>
      </c>
      <c r="M499" s="15">
        <f>testdata[[#This Row],[MidPrice]]+Multiplier*testdata[[#This Row],[ATR]]</f>
        <v>250.79536713271122</v>
      </c>
      <c r="N499" s="15">
        <f>testdata[[#This Row],[MidPrice]]-Multiplier*testdata[[#This Row],[ATR]]</f>
        <v>215.48463286728875</v>
      </c>
      <c r="O499" s="15">
        <f>IF(OR(testdata[[#This Row],[UpperE]]&lt;O498,F498&gt;O498),testdata[[#This Row],[UpperE]],O498)</f>
        <v>250.79536713271122</v>
      </c>
      <c r="P499" s="15">
        <f>IF(OR(testdata[[#This Row],[LowerE]]&gt;P498,F498&lt;P498),testdata[[#This Row],[LowerE]],P498)</f>
        <v>225.43827243780237</v>
      </c>
      <c r="Q499" s="8">
        <f>IF(T498=O498,testdata[[#This Row],[Upper]],testdata[[#This Row],[Lower]])</f>
        <v>250.79536713271122</v>
      </c>
      <c r="R499" s="8">
        <f>IF(testdata[[#This Row],[SuperTrend]]=testdata[[#This Row],[Upper]],testdata[[#This Row],[Upper]],NA())</f>
        <v>250.79536713271122</v>
      </c>
      <c r="S499" s="8" t="e">
        <f>IF(testdata[[#This Row],[SuperTrend]]=testdata[[#This Row],[Lower]],testdata[[#This Row],[Lower]],NA())</f>
        <v>#N/A</v>
      </c>
      <c r="T499" s="8">
        <f>IF(testdata[[#This Row],[close]]&lt;=testdata[[#This Row],[STpot]],testdata[[#This Row],[Upper]],testdata[[#This Row],[Lower]])</f>
        <v>250.79536713271122</v>
      </c>
      <c r="V499" s="2">
        <v>43458</v>
      </c>
      <c r="W499" s="8">
        <v>250.79536713271099</v>
      </c>
      <c r="X499" s="8"/>
      <c r="Y499" s="8">
        <v>250.79536713271099</v>
      </c>
      <c r="Z499" t="str">
        <f t="shared" si="7"/>
        <v/>
      </c>
    </row>
    <row r="500" spans="1:26" x14ac:dyDescent="0.25">
      <c r="A500" s="5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5">
        <f>MAX(testdata[[#This Row],[H-L]:[|L-pC|]])</f>
        <v>12.190000000000026</v>
      </c>
      <c r="K500" s="12">
        <f>(K499*13+testdata[[#This Row],[TR]])/14</f>
        <v>6.3354707791725247</v>
      </c>
      <c r="L500" s="12">
        <f>(testdata[[#This Row],[high]]+testdata[[#This Row],[low]])/2</f>
        <v>235.51499999999999</v>
      </c>
      <c r="M500" s="15">
        <f>testdata[[#This Row],[MidPrice]]+Multiplier*testdata[[#This Row],[ATR]]</f>
        <v>254.52141233751757</v>
      </c>
      <c r="N500" s="15">
        <f>testdata[[#This Row],[MidPrice]]-Multiplier*testdata[[#This Row],[ATR]]</f>
        <v>216.5085876624824</v>
      </c>
      <c r="O500" s="15">
        <f>IF(OR(testdata[[#This Row],[UpperE]]&lt;O499,F499&gt;O499),testdata[[#This Row],[UpperE]],O499)</f>
        <v>250.79536713271122</v>
      </c>
      <c r="P500" s="15">
        <f>IF(OR(testdata[[#This Row],[LowerE]]&gt;P499,F499&lt;P499),testdata[[#This Row],[LowerE]],P499)</f>
        <v>225.43827243780237</v>
      </c>
      <c r="Q500" s="8">
        <f>IF(T499=O499,testdata[[#This Row],[Upper]],testdata[[#This Row],[Lower]])</f>
        <v>250.79536713271122</v>
      </c>
      <c r="R500" s="8">
        <f>IF(testdata[[#This Row],[SuperTrend]]=testdata[[#This Row],[Upper]],testdata[[#This Row],[Upper]],NA())</f>
        <v>250.79536713271122</v>
      </c>
      <c r="S500" s="8" t="e">
        <f>IF(testdata[[#This Row],[SuperTrend]]=testdata[[#This Row],[Lower]],testdata[[#This Row],[Lower]],NA())</f>
        <v>#N/A</v>
      </c>
      <c r="T500" s="8">
        <f>IF(testdata[[#This Row],[close]]&lt;=testdata[[#This Row],[STpot]],testdata[[#This Row],[Upper]],testdata[[#This Row],[Lower]])</f>
        <v>250.79536713271122</v>
      </c>
      <c r="V500" s="2">
        <v>43460</v>
      </c>
      <c r="W500" s="8">
        <v>250.79536713271099</v>
      </c>
      <c r="X500" s="8"/>
      <c r="Y500" s="8">
        <v>250.79536713271099</v>
      </c>
      <c r="Z500" t="str">
        <f t="shared" si="7"/>
        <v/>
      </c>
    </row>
    <row r="501" spans="1:26" x14ac:dyDescent="0.25">
      <c r="A501" s="5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5">
        <f>MAX(testdata[[#This Row],[H-L]:[|L-pC|]])</f>
        <v>9.1599999999999966</v>
      </c>
      <c r="K501" s="12">
        <f>(K500*13+testdata[[#This Row],[TR]])/14</f>
        <v>6.5372228663744867</v>
      </c>
      <c r="L501" s="12">
        <f>(testdata[[#This Row],[high]]+testdata[[#This Row],[low]])/2</f>
        <v>239.10000000000002</v>
      </c>
      <c r="M501" s="15">
        <f>testdata[[#This Row],[MidPrice]]+Multiplier*testdata[[#This Row],[ATR]]</f>
        <v>258.71166859912347</v>
      </c>
      <c r="N501" s="15">
        <f>testdata[[#This Row],[MidPrice]]-Multiplier*testdata[[#This Row],[ATR]]</f>
        <v>219.48833140087658</v>
      </c>
      <c r="O501" s="15">
        <f>IF(OR(testdata[[#This Row],[UpperE]]&lt;O500,F500&gt;O500),testdata[[#This Row],[UpperE]],O500)</f>
        <v>250.79536713271122</v>
      </c>
      <c r="P501" s="15">
        <f>IF(OR(testdata[[#This Row],[LowerE]]&gt;P500,F500&lt;P500),testdata[[#This Row],[LowerE]],P500)</f>
        <v>225.43827243780237</v>
      </c>
      <c r="Q501" s="8">
        <f>IF(T500=O500,testdata[[#This Row],[Upper]],testdata[[#This Row],[Lower]])</f>
        <v>250.79536713271122</v>
      </c>
      <c r="R501" s="8">
        <f>IF(testdata[[#This Row],[SuperTrend]]=testdata[[#This Row],[Upper]],testdata[[#This Row],[Upper]],NA())</f>
        <v>250.79536713271122</v>
      </c>
      <c r="S501" s="8" t="e">
        <f>IF(testdata[[#This Row],[SuperTrend]]=testdata[[#This Row],[Lower]],testdata[[#This Row],[Lower]],NA())</f>
        <v>#N/A</v>
      </c>
      <c r="T501" s="8">
        <f>IF(testdata[[#This Row],[close]]&lt;=testdata[[#This Row],[STpot]],testdata[[#This Row],[Upper]],testdata[[#This Row],[Lower]])</f>
        <v>250.79536713271122</v>
      </c>
      <c r="V501" s="2">
        <v>43461</v>
      </c>
      <c r="W501" s="8">
        <v>250.79536713271099</v>
      </c>
      <c r="X501" s="8"/>
      <c r="Y501" s="8">
        <v>250.79536713271099</v>
      </c>
      <c r="Z501" t="str">
        <f t="shared" si="7"/>
        <v/>
      </c>
    </row>
    <row r="502" spans="1:26" x14ac:dyDescent="0.25">
      <c r="A502" s="5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5">
        <f>MAX(testdata[[#This Row],[H-L]:[|L-pC|]])</f>
        <v>4.8599999999999852</v>
      </c>
      <c r="K502" s="12">
        <f>(K501*13+testdata[[#This Row],[TR]])/14</f>
        <v>6.4174212330620222</v>
      </c>
      <c r="L502" s="12">
        <f>(testdata[[#This Row],[high]]+testdata[[#This Row],[low]])/2</f>
        <v>244.3</v>
      </c>
      <c r="M502" s="15">
        <f>testdata[[#This Row],[MidPrice]]+Multiplier*testdata[[#This Row],[ATR]]</f>
        <v>263.55226369918608</v>
      </c>
      <c r="N502" s="15">
        <f>testdata[[#This Row],[MidPrice]]-Multiplier*testdata[[#This Row],[ATR]]</f>
        <v>225.04773630081394</v>
      </c>
      <c r="O502" s="15">
        <f>IF(OR(testdata[[#This Row],[UpperE]]&lt;O501,F501&gt;O501),testdata[[#This Row],[UpperE]],O501)</f>
        <v>250.79536713271122</v>
      </c>
      <c r="P502" s="15">
        <f>IF(OR(testdata[[#This Row],[LowerE]]&gt;P501,F501&lt;P501),testdata[[#This Row],[LowerE]],P501)</f>
        <v>225.43827243780237</v>
      </c>
      <c r="Q502" s="8">
        <f>IF(T501=O501,testdata[[#This Row],[Upper]],testdata[[#This Row],[Lower]])</f>
        <v>250.79536713271122</v>
      </c>
      <c r="R502" s="8">
        <f>IF(testdata[[#This Row],[SuperTrend]]=testdata[[#This Row],[Upper]],testdata[[#This Row],[Upper]],NA())</f>
        <v>250.79536713271122</v>
      </c>
      <c r="S502" s="8" t="e">
        <f>IF(testdata[[#This Row],[SuperTrend]]=testdata[[#This Row],[Lower]],testdata[[#This Row],[Lower]],NA())</f>
        <v>#N/A</v>
      </c>
      <c r="T502" s="8">
        <f>IF(testdata[[#This Row],[close]]&lt;=testdata[[#This Row],[STpot]],testdata[[#This Row],[Upper]],testdata[[#This Row],[Lower]])</f>
        <v>250.79536713271122</v>
      </c>
      <c r="V502" s="2">
        <v>43462</v>
      </c>
      <c r="W502" s="8">
        <v>250.79536713271099</v>
      </c>
      <c r="X502" s="8"/>
      <c r="Y502" s="8">
        <v>250.79536713271099</v>
      </c>
      <c r="Z502" t="str">
        <f t="shared" si="7"/>
        <v/>
      </c>
    </row>
    <row r="503" spans="1:26" x14ac:dyDescent="0.25">
      <c r="A503" s="5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5">
        <f>MAX(testdata[[#This Row],[H-L]:[|L-pC|]])</f>
        <v>2.6699999999999875</v>
      </c>
      <c r="K503" s="12">
        <f>(K502*13+testdata[[#This Row],[TR]])/14</f>
        <v>6.1497482878433045</v>
      </c>
      <c r="L503" s="12">
        <f>(testdata[[#This Row],[high]]+testdata[[#This Row],[low]])/2</f>
        <v>244.20499999999998</v>
      </c>
      <c r="M503" s="15">
        <f>testdata[[#This Row],[MidPrice]]+Multiplier*testdata[[#This Row],[ATR]]</f>
        <v>262.65424486352993</v>
      </c>
      <c r="N503" s="15">
        <f>testdata[[#This Row],[MidPrice]]-Multiplier*testdata[[#This Row],[ATR]]</f>
        <v>225.75575513647007</v>
      </c>
      <c r="O503" s="15">
        <f>IF(OR(testdata[[#This Row],[UpperE]]&lt;O502,F502&gt;O502),testdata[[#This Row],[UpperE]],O502)</f>
        <v>250.79536713271122</v>
      </c>
      <c r="P503" s="15">
        <f>IF(OR(testdata[[#This Row],[LowerE]]&gt;P502,F502&lt;P502),testdata[[#This Row],[LowerE]],P502)</f>
        <v>225.75575513647007</v>
      </c>
      <c r="Q503" s="8">
        <f>IF(T502=O502,testdata[[#This Row],[Upper]],testdata[[#This Row],[Lower]])</f>
        <v>250.79536713271122</v>
      </c>
      <c r="R503" s="10">
        <f>IF(testdata[[#This Row],[SuperTrend]]=testdata[[#This Row],[Upper]],testdata[[#This Row],[Upper]],NA())</f>
        <v>250.79536713271122</v>
      </c>
      <c r="S503" s="10" t="e">
        <f>IF(testdata[[#This Row],[SuperTrend]]=testdata[[#This Row],[Lower]],testdata[[#This Row],[Lower]],NA())</f>
        <v>#N/A</v>
      </c>
      <c r="T503" s="10">
        <f>IF(testdata[[#This Row],[close]]&lt;=testdata[[#This Row],[STpot]],testdata[[#This Row],[Upper]],testdata[[#This Row],[Lower]])</f>
        <v>250.79536713271122</v>
      </c>
      <c r="V503" s="2">
        <v>43465</v>
      </c>
      <c r="W503" s="8">
        <v>250.79536713271099</v>
      </c>
      <c r="X503" s="8"/>
      <c r="Y503" s="8">
        <v>250.79536713271099</v>
      </c>
      <c r="Z503" t="str">
        <f t="shared" si="7"/>
        <v/>
      </c>
    </row>
  </sheetData>
  <phoneticPr fontId="18" type="noConversion"/>
  <conditionalFormatting sqref="T15:T503">
    <cfRule type="cellIs" dxfId="5" priority="1" operator="equal">
      <formula>$O15</formula>
    </cfRule>
    <cfRule type="cellIs" dxfId="4" priority="3" operator="equal">
      <formula>$P15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SuperTrend(14,3)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2020-12-06T05:09:46Z</dcterms:modified>
</cp:coreProperties>
</file>