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tests\indicators\s-z\Smi\"/>
    </mc:Choice>
  </mc:AlternateContent>
  <xr:revisionPtr revIDLastSave="0" documentId="13_ncr:1_{728AC4BA-DD26-45FD-A932-D0FE684B1DBA}" xr6:coauthVersionLast="47" xr6:coauthVersionMax="47" xr10:uidLastSave="{00000000-0000-0000-0000-000000000000}"/>
  <bookViews>
    <workbookView xWindow="-24750" yWindow="210" windowWidth="19065" windowHeight="15600" xr2:uid="{00000000-000D-0000-FFFF-FFFF00000000}"/>
  </bookViews>
  <sheets>
    <sheet name="SMI(14,20,5,3)" sheetId="2" r:id="rId1"/>
    <sheet name="SMI(1,1,1,5)" sheetId="3" r:id="rId2"/>
  </sheets>
  <definedNames>
    <definedName name="kR" localSheetId="1">'SMI(1,1,1,5)'!$S$2</definedName>
    <definedName name="kR">'SMI(14,20,5,3)'!$S$2</definedName>
    <definedName name="kS" localSheetId="1">Table29[k(1)]</definedName>
    <definedName name="kS">Table2[k(5)]</definedName>
    <definedName name="kU" localSheetId="1">Table2510[k(5)]</definedName>
    <definedName name="kU">Table25[k(3)]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16" i="3" l="1"/>
  <c r="I16" i="3"/>
  <c r="H17" i="3"/>
  <c r="I17" i="3"/>
  <c r="H18" i="3"/>
  <c r="I18" i="3"/>
  <c r="H19" i="3"/>
  <c r="J19" i="3" s="1"/>
  <c r="I19" i="3"/>
  <c r="H20" i="3"/>
  <c r="I20" i="3"/>
  <c r="H21" i="3"/>
  <c r="I21" i="3"/>
  <c r="H22" i="3"/>
  <c r="I22" i="3"/>
  <c r="H23" i="3"/>
  <c r="J23" i="3" s="1"/>
  <c r="I23" i="3"/>
  <c r="H24" i="3"/>
  <c r="I24" i="3"/>
  <c r="H25" i="3"/>
  <c r="I25" i="3"/>
  <c r="H26" i="3"/>
  <c r="I26" i="3"/>
  <c r="H27" i="3"/>
  <c r="M27" i="3" s="1"/>
  <c r="I27" i="3"/>
  <c r="H28" i="3"/>
  <c r="I28" i="3"/>
  <c r="H29" i="3"/>
  <c r="I29" i="3"/>
  <c r="H30" i="3"/>
  <c r="I30" i="3"/>
  <c r="H31" i="3"/>
  <c r="J31" i="3" s="1"/>
  <c r="I31" i="3"/>
  <c r="H32" i="3"/>
  <c r="I32" i="3"/>
  <c r="H33" i="3"/>
  <c r="I33" i="3"/>
  <c r="H34" i="3"/>
  <c r="I34" i="3"/>
  <c r="H35" i="3"/>
  <c r="J35" i="3" s="1"/>
  <c r="I35" i="3"/>
  <c r="H36" i="3"/>
  <c r="I36" i="3"/>
  <c r="H37" i="3"/>
  <c r="I37" i="3"/>
  <c r="H38" i="3"/>
  <c r="I38" i="3"/>
  <c r="H39" i="3"/>
  <c r="J39" i="3" s="1"/>
  <c r="I39" i="3"/>
  <c r="H40" i="3"/>
  <c r="I40" i="3"/>
  <c r="H41" i="3"/>
  <c r="I41" i="3"/>
  <c r="H42" i="3"/>
  <c r="I42" i="3"/>
  <c r="H43" i="3"/>
  <c r="J43" i="3" s="1"/>
  <c r="I43" i="3"/>
  <c r="H44" i="3"/>
  <c r="I44" i="3"/>
  <c r="H45" i="3"/>
  <c r="I45" i="3"/>
  <c r="H46" i="3"/>
  <c r="I46" i="3"/>
  <c r="H47" i="3"/>
  <c r="J47" i="3" s="1"/>
  <c r="I47" i="3"/>
  <c r="H48" i="3"/>
  <c r="I48" i="3"/>
  <c r="H49" i="3"/>
  <c r="I49" i="3"/>
  <c r="H50" i="3"/>
  <c r="I50" i="3"/>
  <c r="H51" i="3"/>
  <c r="J51" i="3" s="1"/>
  <c r="I51" i="3"/>
  <c r="H52" i="3"/>
  <c r="I52" i="3"/>
  <c r="H53" i="3"/>
  <c r="I53" i="3"/>
  <c r="H54" i="3"/>
  <c r="I54" i="3"/>
  <c r="H55" i="3"/>
  <c r="M55" i="3" s="1"/>
  <c r="I55" i="3"/>
  <c r="H56" i="3"/>
  <c r="I56" i="3"/>
  <c r="H57" i="3"/>
  <c r="I57" i="3"/>
  <c r="H58" i="3"/>
  <c r="I58" i="3"/>
  <c r="H59" i="3"/>
  <c r="M59" i="3" s="1"/>
  <c r="I59" i="3"/>
  <c r="H60" i="3"/>
  <c r="I60" i="3"/>
  <c r="H61" i="3"/>
  <c r="I61" i="3"/>
  <c r="H62" i="3"/>
  <c r="I62" i="3"/>
  <c r="H63" i="3"/>
  <c r="J63" i="3" s="1"/>
  <c r="I63" i="3"/>
  <c r="H64" i="3"/>
  <c r="I64" i="3"/>
  <c r="H65" i="3"/>
  <c r="I65" i="3"/>
  <c r="H66" i="3"/>
  <c r="I66" i="3"/>
  <c r="H67" i="3"/>
  <c r="J67" i="3" s="1"/>
  <c r="I67" i="3"/>
  <c r="H68" i="3"/>
  <c r="I68" i="3"/>
  <c r="H69" i="3"/>
  <c r="I69" i="3"/>
  <c r="H70" i="3"/>
  <c r="I70" i="3"/>
  <c r="H71" i="3"/>
  <c r="J71" i="3" s="1"/>
  <c r="I71" i="3"/>
  <c r="H72" i="3"/>
  <c r="I72" i="3"/>
  <c r="H73" i="3"/>
  <c r="I73" i="3"/>
  <c r="H74" i="3"/>
  <c r="I74" i="3"/>
  <c r="H75" i="3"/>
  <c r="J75" i="3" s="1"/>
  <c r="I75" i="3"/>
  <c r="H76" i="3"/>
  <c r="I76" i="3"/>
  <c r="H77" i="3"/>
  <c r="I77" i="3"/>
  <c r="H78" i="3"/>
  <c r="I78" i="3"/>
  <c r="H79" i="3"/>
  <c r="M79" i="3" s="1"/>
  <c r="I79" i="3"/>
  <c r="H80" i="3"/>
  <c r="I80" i="3"/>
  <c r="H81" i="3"/>
  <c r="I81" i="3"/>
  <c r="H82" i="3"/>
  <c r="I82" i="3"/>
  <c r="H83" i="3"/>
  <c r="I83" i="3"/>
  <c r="H84" i="3"/>
  <c r="I84" i="3"/>
  <c r="H85" i="3"/>
  <c r="I85" i="3"/>
  <c r="H86" i="3"/>
  <c r="I86" i="3"/>
  <c r="H87" i="3"/>
  <c r="I87" i="3"/>
  <c r="H88" i="3"/>
  <c r="I88" i="3"/>
  <c r="H89" i="3"/>
  <c r="I89" i="3"/>
  <c r="H90" i="3"/>
  <c r="I90" i="3"/>
  <c r="H91" i="3"/>
  <c r="I91" i="3"/>
  <c r="H92" i="3"/>
  <c r="I92" i="3"/>
  <c r="H93" i="3"/>
  <c r="I93" i="3"/>
  <c r="H94" i="3"/>
  <c r="I94" i="3"/>
  <c r="H95" i="3"/>
  <c r="I95" i="3"/>
  <c r="H96" i="3"/>
  <c r="I96" i="3"/>
  <c r="H97" i="3"/>
  <c r="I97" i="3"/>
  <c r="H98" i="3"/>
  <c r="I98" i="3"/>
  <c r="H99" i="3"/>
  <c r="I99" i="3"/>
  <c r="H100" i="3"/>
  <c r="I100" i="3"/>
  <c r="H101" i="3"/>
  <c r="I101" i="3"/>
  <c r="H102" i="3"/>
  <c r="I102" i="3"/>
  <c r="H103" i="3"/>
  <c r="I103" i="3"/>
  <c r="H104" i="3"/>
  <c r="I104" i="3"/>
  <c r="H105" i="3"/>
  <c r="I105" i="3"/>
  <c r="H106" i="3"/>
  <c r="I106" i="3"/>
  <c r="H107" i="3"/>
  <c r="I107" i="3"/>
  <c r="H108" i="3"/>
  <c r="I108" i="3"/>
  <c r="H109" i="3"/>
  <c r="I109" i="3"/>
  <c r="H110" i="3"/>
  <c r="I110" i="3"/>
  <c r="H111" i="3"/>
  <c r="M111" i="3" s="1"/>
  <c r="I111" i="3"/>
  <c r="H112" i="3"/>
  <c r="I112" i="3"/>
  <c r="H113" i="3"/>
  <c r="I113" i="3"/>
  <c r="H114" i="3"/>
  <c r="I114" i="3"/>
  <c r="H115" i="3"/>
  <c r="M115" i="3" s="1"/>
  <c r="I115" i="3"/>
  <c r="H116" i="3"/>
  <c r="I116" i="3"/>
  <c r="H117" i="3"/>
  <c r="I117" i="3"/>
  <c r="H118" i="3"/>
  <c r="I118" i="3"/>
  <c r="H119" i="3"/>
  <c r="M119" i="3" s="1"/>
  <c r="I119" i="3"/>
  <c r="H120" i="3"/>
  <c r="I120" i="3"/>
  <c r="H121" i="3"/>
  <c r="I121" i="3"/>
  <c r="H122" i="3"/>
  <c r="I122" i="3"/>
  <c r="H123" i="3"/>
  <c r="M123" i="3" s="1"/>
  <c r="I123" i="3"/>
  <c r="H124" i="3"/>
  <c r="I124" i="3"/>
  <c r="H125" i="3"/>
  <c r="I125" i="3"/>
  <c r="H126" i="3"/>
  <c r="I126" i="3"/>
  <c r="H127" i="3"/>
  <c r="M127" i="3" s="1"/>
  <c r="I127" i="3"/>
  <c r="H128" i="3"/>
  <c r="I128" i="3"/>
  <c r="H129" i="3"/>
  <c r="I129" i="3"/>
  <c r="H130" i="3"/>
  <c r="I130" i="3"/>
  <c r="H131" i="3"/>
  <c r="M131" i="3" s="1"/>
  <c r="I131" i="3"/>
  <c r="H132" i="3"/>
  <c r="I132" i="3"/>
  <c r="H133" i="3"/>
  <c r="I133" i="3"/>
  <c r="H134" i="3"/>
  <c r="I134" i="3"/>
  <c r="H135" i="3"/>
  <c r="M135" i="3" s="1"/>
  <c r="I135" i="3"/>
  <c r="H136" i="3"/>
  <c r="I136" i="3"/>
  <c r="H137" i="3"/>
  <c r="I137" i="3"/>
  <c r="H138" i="3"/>
  <c r="I138" i="3"/>
  <c r="H139" i="3"/>
  <c r="M139" i="3" s="1"/>
  <c r="I139" i="3"/>
  <c r="H140" i="3"/>
  <c r="I140" i="3"/>
  <c r="H141" i="3"/>
  <c r="I141" i="3"/>
  <c r="H142" i="3"/>
  <c r="I142" i="3"/>
  <c r="H143" i="3"/>
  <c r="M143" i="3" s="1"/>
  <c r="I143" i="3"/>
  <c r="H144" i="3"/>
  <c r="I144" i="3"/>
  <c r="H145" i="3"/>
  <c r="I145" i="3"/>
  <c r="H146" i="3"/>
  <c r="I146" i="3"/>
  <c r="H147" i="3"/>
  <c r="M147" i="3" s="1"/>
  <c r="I147" i="3"/>
  <c r="H148" i="3"/>
  <c r="I148" i="3"/>
  <c r="H149" i="3"/>
  <c r="I149" i="3"/>
  <c r="H150" i="3"/>
  <c r="I150" i="3"/>
  <c r="H151" i="3"/>
  <c r="M151" i="3" s="1"/>
  <c r="I151" i="3"/>
  <c r="H152" i="3"/>
  <c r="I152" i="3"/>
  <c r="H153" i="3"/>
  <c r="I153" i="3"/>
  <c r="H154" i="3"/>
  <c r="I154" i="3"/>
  <c r="H155" i="3"/>
  <c r="M155" i="3" s="1"/>
  <c r="I155" i="3"/>
  <c r="H156" i="3"/>
  <c r="I156" i="3"/>
  <c r="H157" i="3"/>
  <c r="I157" i="3"/>
  <c r="H158" i="3"/>
  <c r="I158" i="3"/>
  <c r="H159" i="3"/>
  <c r="M159" i="3" s="1"/>
  <c r="I159" i="3"/>
  <c r="H160" i="3"/>
  <c r="I160" i="3"/>
  <c r="H161" i="3"/>
  <c r="I161" i="3"/>
  <c r="H162" i="3"/>
  <c r="I162" i="3"/>
  <c r="H163" i="3"/>
  <c r="M163" i="3" s="1"/>
  <c r="I163" i="3"/>
  <c r="H164" i="3"/>
  <c r="I164" i="3"/>
  <c r="H165" i="3"/>
  <c r="I165" i="3"/>
  <c r="H166" i="3"/>
  <c r="I166" i="3"/>
  <c r="H167" i="3"/>
  <c r="M167" i="3" s="1"/>
  <c r="I167" i="3"/>
  <c r="H168" i="3"/>
  <c r="I168" i="3"/>
  <c r="H169" i="3"/>
  <c r="I169" i="3"/>
  <c r="H170" i="3"/>
  <c r="I170" i="3"/>
  <c r="H171" i="3"/>
  <c r="M171" i="3" s="1"/>
  <c r="I171" i="3"/>
  <c r="H172" i="3"/>
  <c r="I172" i="3"/>
  <c r="H173" i="3"/>
  <c r="I173" i="3"/>
  <c r="H174" i="3"/>
  <c r="I174" i="3"/>
  <c r="H175" i="3"/>
  <c r="M175" i="3" s="1"/>
  <c r="I175" i="3"/>
  <c r="H176" i="3"/>
  <c r="I176" i="3"/>
  <c r="H177" i="3"/>
  <c r="I177" i="3"/>
  <c r="H178" i="3"/>
  <c r="I178" i="3"/>
  <c r="H179" i="3"/>
  <c r="M179" i="3" s="1"/>
  <c r="I179" i="3"/>
  <c r="H180" i="3"/>
  <c r="I180" i="3"/>
  <c r="H181" i="3"/>
  <c r="I181" i="3"/>
  <c r="H182" i="3"/>
  <c r="I182" i="3"/>
  <c r="H183" i="3"/>
  <c r="J183" i="3" s="1"/>
  <c r="I183" i="3"/>
  <c r="H184" i="3"/>
  <c r="I184" i="3"/>
  <c r="H185" i="3"/>
  <c r="I185" i="3"/>
  <c r="H186" i="3"/>
  <c r="I186" i="3"/>
  <c r="H187" i="3"/>
  <c r="J187" i="3" s="1"/>
  <c r="I187" i="3"/>
  <c r="H188" i="3"/>
  <c r="I188" i="3"/>
  <c r="H189" i="3"/>
  <c r="I189" i="3"/>
  <c r="H190" i="3"/>
  <c r="I190" i="3"/>
  <c r="H191" i="3"/>
  <c r="J191" i="3" s="1"/>
  <c r="I191" i="3"/>
  <c r="H192" i="3"/>
  <c r="I192" i="3"/>
  <c r="H193" i="3"/>
  <c r="I193" i="3"/>
  <c r="H194" i="3"/>
  <c r="I194" i="3"/>
  <c r="H195" i="3"/>
  <c r="J195" i="3" s="1"/>
  <c r="I195" i="3"/>
  <c r="H196" i="3"/>
  <c r="I196" i="3"/>
  <c r="H197" i="3"/>
  <c r="I197" i="3"/>
  <c r="H198" i="3"/>
  <c r="I198" i="3"/>
  <c r="H199" i="3"/>
  <c r="M199" i="3" s="1"/>
  <c r="I199" i="3"/>
  <c r="H200" i="3"/>
  <c r="I200" i="3"/>
  <c r="H201" i="3"/>
  <c r="I201" i="3"/>
  <c r="H202" i="3"/>
  <c r="I202" i="3"/>
  <c r="H203" i="3"/>
  <c r="J203" i="3" s="1"/>
  <c r="I203" i="3"/>
  <c r="H204" i="3"/>
  <c r="I204" i="3"/>
  <c r="H205" i="3"/>
  <c r="I205" i="3"/>
  <c r="H206" i="3"/>
  <c r="I206" i="3"/>
  <c r="H207" i="3"/>
  <c r="M207" i="3" s="1"/>
  <c r="I207" i="3"/>
  <c r="H208" i="3"/>
  <c r="I208" i="3"/>
  <c r="H209" i="3"/>
  <c r="I209" i="3"/>
  <c r="H210" i="3"/>
  <c r="I210" i="3"/>
  <c r="H211" i="3"/>
  <c r="M211" i="3" s="1"/>
  <c r="I211" i="3"/>
  <c r="H212" i="3"/>
  <c r="I212" i="3"/>
  <c r="H213" i="3"/>
  <c r="I213" i="3"/>
  <c r="H214" i="3"/>
  <c r="I214" i="3"/>
  <c r="H215" i="3"/>
  <c r="J215" i="3" s="1"/>
  <c r="I215" i="3"/>
  <c r="H216" i="3"/>
  <c r="I216" i="3"/>
  <c r="H217" i="3"/>
  <c r="I217" i="3"/>
  <c r="H218" i="3"/>
  <c r="I218" i="3"/>
  <c r="H219" i="3"/>
  <c r="J219" i="3" s="1"/>
  <c r="I219" i="3"/>
  <c r="H220" i="3"/>
  <c r="I220" i="3"/>
  <c r="H221" i="3"/>
  <c r="I221" i="3"/>
  <c r="H222" i="3"/>
  <c r="I222" i="3"/>
  <c r="H223" i="3"/>
  <c r="J223" i="3" s="1"/>
  <c r="I223" i="3"/>
  <c r="H224" i="3"/>
  <c r="I224" i="3"/>
  <c r="H225" i="3"/>
  <c r="I225" i="3"/>
  <c r="H226" i="3"/>
  <c r="I226" i="3"/>
  <c r="H227" i="3"/>
  <c r="J227" i="3" s="1"/>
  <c r="I227" i="3"/>
  <c r="H228" i="3"/>
  <c r="I228" i="3"/>
  <c r="H229" i="3"/>
  <c r="I229" i="3"/>
  <c r="H230" i="3"/>
  <c r="I230" i="3"/>
  <c r="H231" i="3"/>
  <c r="M231" i="3" s="1"/>
  <c r="I231" i="3"/>
  <c r="H232" i="3"/>
  <c r="I232" i="3"/>
  <c r="H233" i="3"/>
  <c r="I233" i="3"/>
  <c r="H234" i="3"/>
  <c r="I234" i="3"/>
  <c r="H235" i="3"/>
  <c r="M235" i="3" s="1"/>
  <c r="I235" i="3"/>
  <c r="H236" i="3"/>
  <c r="I236" i="3"/>
  <c r="H237" i="3"/>
  <c r="I237" i="3"/>
  <c r="H238" i="3"/>
  <c r="I238" i="3"/>
  <c r="H239" i="3"/>
  <c r="M239" i="3" s="1"/>
  <c r="I239" i="3"/>
  <c r="H240" i="3"/>
  <c r="I240" i="3"/>
  <c r="H241" i="3"/>
  <c r="I241" i="3"/>
  <c r="H242" i="3"/>
  <c r="I242" i="3"/>
  <c r="H243" i="3"/>
  <c r="M243" i="3" s="1"/>
  <c r="I243" i="3"/>
  <c r="H244" i="3"/>
  <c r="I244" i="3"/>
  <c r="H245" i="3"/>
  <c r="I245" i="3"/>
  <c r="H246" i="3"/>
  <c r="I246" i="3"/>
  <c r="H247" i="3"/>
  <c r="J247" i="3" s="1"/>
  <c r="I247" i="3"/>
  <c r="H248" i="3"/>
  <c r="I248" i="3"/>
  <c r="H249" i="3"/>
  <c r="I249" i="3"/>
  <c r="H250" i="3"/>
  <c r="I250" i="3"/>
  <c r="H251" i="3"/>
  <c r="J251" i="3" s="1"/>
  <c r="I251" i="3"/>
  <c r="H252" i="3"/>
  <c r="I252" i="3"/>
  <c r="H253" i="3"/>
  <c r="I253" i="3"/>
  <c r="H254" i="3"/>
  <c r="I254" i="3"/>
  <c r="H255" i="3"/>
  <c r="J255" i="3" s="1"/>
  <c r="I255" i="3"/>
  <c r="H256" i="3"/>
  <c r="I256" i="3"/>
  <c r="H257" i="3"/>
  <c r="I257" i="3"/>
  <c r="H258" i="3"/>
  <c r="I258" i="3"/>
  <c r="H259" i="3"/>
  <c r="J259" i="3" s="1"/>
  <c r="I259" i="3"/>
  <c r="H260" i="3"/>
  <c r="I260" i="3"/>
  <c r="H261" i="3"/>
  <c r="I261" i="3"/>
  <c r="H262" i="3"/>
  <c r="I262" i="3"/>
  <c r="H263" i="3"/>
  <c r="J263" i="3" s="1"/>
  <c r="I263" i="3"/>
  <c r="H264" i="3"/>
  <c r="I264" i="3"/>
  <c r="H265" i="3"/>
  <c r="I265" i="3"/>
  <c r="H266" i="3"/>
  <c r="I266" i="3"/>
  <c r="H267" i="3"/>
  <c r="J267" i="3" s="1"/>
  <c r="I267" i="3"/>
  <c r="H268" i="3"/>
  <c r="I268" i="3"/>
  <c r="H269" i="3"/>
  <c r="I269" i="3"/>
  <c r="H270" i="3"/>
  <c r="I270" i="3"/>
  <c r="H271" i="3"/>
  <c r="J271" i="3" s="1"/>
  <c r="I271" i="3"/>
  <c r="H272" i="3"/>
  <c r="I272" i="3"/>
  <c r="H273" i="3"/>
  <c r="I273" i="3"/>
  <c r="H274" i="3"/>
  <c r="I274" i="3"/>
  <c r="H275" i="3"/>
  <c r="J275" i="3" s="1"/>
  <c r="I275" i="3"/>
  <c r="H276" i="3"/>
  <c r="I276" i="3"/>
  <c r="H277" i="3"/>
  <c r="I277" i="3"/>
  <c r="H278" i="3"/>
  <c r="I278" i="3"/>
  <c r="H279" i="3"/>
  <c r="J279" i="3" s="1"/>
  <c r="I279" i="3"/>
  <c r="H280" i="3"/>
  <c r="I280" i="3"/>
  <c r="H281" i="3"/>
  <c r="I281" i="3"/>
  <c r="H282" i="3"/>
  <c r="I282" i="3"/>
  <c r="H283" i="3"/>
  <c r="J283" i="3" s="1"/>
  <c r="I283" i="3"/>
  <c r="H284" i="3"/>
  <c r="I284" i="3"/>
  <c r="H285" i="3"/>
  <c r="I285" i="3"/>
  <c r="H286" i="3"/>
  <c r="I286" i="3"/>
  <c r="H287" i="3"/>
  <c r="M287" i="3" s="1"/>
  <c r="I287" i="3"/>
  <c r="H288" i="3"/>
  <c r="I288" i="3"/>
  <c r="H289" i="3"/>
  <c r="I289" i="3"/>
  <c r="H290" i="3"/>
  <c r="I290" i="3"/>
  <c r="H291" i="3"/>
  <c r="M291" i="3" s="1"/>
  <c r="I291" i="3"/>
  <c r="H292" i="3"/>
  <c r="I292" i="3"/>
  <c r="H293" i="3"/>
  <c r="I293" i="3"/>
  <c r="H294" i="3"/>
  <c r="I294" i="3"/>
  <c r="H295" i="3"/>
  <c r="J295" i="3" s="1"/>
  <c r="I295" i="3"/>
  <c r="H296" i="3"/>
  <c r="I296" i="3"/>
  <c r="H297" i="3"/>
  <c r="I297" i="3"/>
  <c r="H298" i="3"/>
  <c r="I298" i="3"/>
  <c r="H299" i="3"/>
  <c r="M299" i="3" s="1"/>
  <c r="I299" i="3"/>
  <c r="H300" i="3"/>
  <c r="I300" i="3"/>
  <c r="H301" i="3"/>
  <c r="I301" i="3"/>
  <c r="H302" i="3"/>
  <c r="I302" i="3"/>
  <c r="H303" i="3"/>
  <c r="J303" i="3" s="1"/>
  <c r="I303" i="3"/>
  <c r="H304" i="3"/>
  <c r="I304" i="3"/>
  <c r="H305" i="3"/>
  <c r="I305" i="3"/>
  <c r="H306" i="3"/>
  <c r="I306" i="3"/>
  <c r="H307" i="3"/>
  <c r="M307" i="3" s="1"/>
  <c r="I307" i="3"/>
  <c r="H308" i="3"/>
  <c r="I308" i="3"/>
  <c r="H309" i="3"/>
  <c r="I309" i="3"/>
  <c r="H310" i="3"/>
  <c r="I310" i="3"/>
  <c r="H311" i="3"/>
  <c r="M311" i="3" s="1"/>
  <c r="I311" i="3"/>
  <c r="H312" i="3"/>
  <c r="I312" i="3"/>
  <c r="H313" i="3"/>
  <c r="I313" i="3"/>
  <c r="H314" i="3"/>
  <c r="I314" i="3"/>
  <c r="H315" i="3"/>
  <c r="J315" i="3" s="1"/>
  <c r="I315" i="3"/>
  <c r="H316" i="3"/>
  <c r="I316" i="3"/>
  <c r="H317" i="3"/>
  <c r="I317" i="3"/>
  <c r="H318" i="3"/>
  <c r="I318" i="3"/>
  <c r="H319" i="3"/>
  <c r="J319" i="3" s="1"/>
  <c r="I319" i="3"/>
  <c r="H320" i="3"/>
  <c r="I320" i="3"/>
  <c r="H321" i="3"/>
  <c r="I321" i="3"/>
  <c r="H322" i="3"/>
  <c r="I322" i="3"/>
  <c r="H323" i="3"/>
  <c r="J323" i="3" s="1"/>
  <c r="I323" i="3"/>
  <c r="H324" i="3"/>
  <c r="I324" i="3"/>
  <c r="H325" i="3"/>
  <c r="I325" i="3"/>
  <c r="H326" i="3"/>
  <c r="I326" i="3"/>
  <c r="H327" i="3"/>
  <c r="J327" i="3" s="1"/>
  <c r="I327" i="3"/>
  <c r="H328" i="3"/>
  <c r="I328" i="3"/>
  <c r="H329" i="3"/>
  <c r="I329" i="3"/>
  <c r="H330" i="3"/>
  <c r="I330" i="3"/>
  <c r="H331" i="3"/>
  <c r="J331" i="3" s="1"/>
  <c r="I331" i="3"/>
  <c r="H332" i="3"/>
  <c r="I332" i="3"/>
  <c r="H333" i="3"/>
  <c r="I333" i="3"/>
  <c r="H334" i="3"/>
  <c r="I334" i="3"/>
  <c r="H335" i="3"/>
  <c r="J335" i="3" s="1"/>
  <c r="I335" i="3"/>
  <c r="H336" i="3"/>
  <c r="I336" i="3"/>
  <c r="H337" i="3"/>
  <c r="I337" i="3"/>
  <c r="H338" i="3"/>
  <c r="I338" i="3"/>
  <c r="H339" i="3"/>
  <c r="M339" i="3" s="1"/>
  <c r="I339" i="3"/>
  <c r="H340" i="3"/>
  <c r="I340" i="3"/>
  <c r="H341" i="3"/>
  <c r="I341" i="3"/>
  <c r="H342" i="3"/>
  <c r="I342" i="3"/>
  <c r="H343" i="3"/>
  <c r="J343" i="3" s="1"/>
  <c r="I343" i="3"/>
  <c r="H344" i="3"/>
  <c r="I344" i="3"/>
  <c r="H345" i="3"/>
  <c r="I345" i="3"/>
  <c r="H346" i="3"/>
  <c r="I346" i="3"/>
  <c r="H347" i="3"/>
  <c r="J347" i="3" s="1"/>
  <c r="I347" i="3"/>
  <c r="H348" i="3"/>
  <c r="I348" i="3"/>
  <c r="H349" i="3"/>
  <c r="I349" i="3"/>
  <c r="H350" i="3"/>
  <c r="I350" i="3"/>
  <c r="H351" i="3"/>
  <c r="J351" i="3" s="1"/>
  <c r="I351" i="3"/>
  <c r="H352" i="3"/>
  <c r="I352" i="3"/>
  <c r="H353" i="3"/>
  <c r="I353" i="3"/>
  <c r="H354" i="3"/>
  <c r="I354" i="3"/>
  <c r="H355" i="3"/>
  <c r="J355" i="3" s="1"/>
  <c r="I355" i="3"/>
  <c r="H356" i="3"/>
  <c r="I356" i="3"/>
  <c r="H357" i="3"/>
  <c r="I357" i="3"/>
  <c r="H358" i="3"/>
  <c r="I358" i="3"/>
  <c r="H359" i="3"/>
  <c r="J359" i="3" s="1"/>
  <c r="I359" i="3"/>
  <c r="H360" i="3"/>
  <c r="I360" i="3"/>
  <c r="H361" i="3"/>
  <c r="I361" i="3"/>
  <c r="H362" i="3"/>
  <c r="I362" i="3"/>
  <c r="H363" i="3"/>
  <c r="J363" i="3" s="1"/>
  <c r="I363" i="3"/>
  <c r="H364" i="3"/>
  <c r="I364" i="3"/>
  <c r="H365" i="3"/>
  <c r="I365" i="3"/>
  <c r="H366" i="3"/>
  <c r="I366" i="3"/>
  <c r="H367" i="3"/>
  <c r="J367" i="3" s="1"/>
  <c r="I367" i="3"/>
  <c r="H368" i="3"/>
  <c r="I368" i="3"/>
  <c r="H369" i="3"/>
  <c r="I369" i="3"/>
  <c r="H370" i="3"/>
  <c r="I370" i="3"/>
  <c r="H371" i="3"/>
  <c r="J371" i="3" s="1"/>
  <c r="I371" i="3"/>
  <c r="H372" i="3"/>
  <c r="I372" i="3"/>
  <c r="H373" i="3"/>
  <c r="I373" i="3"/>
  <c r="H374" i="3"/>
  <c r="I374" i="3"/>
  <c r="H375" i="3"/>
  <c r="J375" i="3" s="1"/>
  <c r="I375" i="3"/>
  <c r="H376" i="3"/>
  <c r="I376" i="3"/>
  <c r="H377" i="3"/>
  <c r="I377" i="3"/>
  <c r="H378" i="3"/>
  <c r="I378" i="3"/>
  <c r="H379" i="3"/>
  <c r="M379" i="3" s="1"/>
  <c r="I379" i="3"/>
  <c r="H380" i="3"/>
  <c r="I380" i="3"/>
  <c r="H381" i="3"/>
  <c r="I381" i="3"/>
  <c r="H382" i="3"/>
  <c r="I382" i="3"/>
  <c r="H383" i="3"/>
  <c r="M383" i="3" s="1"/>
  <c r="I383" i="3"/>
  <c r="H384" i="3"/>
  <c r="I384" i="3"/>
  <c r="H385" i="3"/>
  <c r="I385" i="3"/>
  <c r="H386" i="3"/>
  <c r="I386" i="3"/>
  <c r="H387" i="3"/>
  <c r="M387" i="3" s="1"/>
  <c r="I387" i="3"/>
  <c r="H388" i="3"/>
  <c r="I388" i="3"/>
  <c r="H389" i="3"/>
  <c r="I389" i="3"/>
  <c r="H390" i="3"/>
  <c r="I390" i="3"/>
  <c r="H391" i="3"/>
  <c r="M391" i="3" s="1"/>
  <c r="I391" i="3"/>
  <c r="H392" i="3"/>
  <c r="I392" i="3"/>
  <c r="H393" i="3"/>
  <c r="I393" i="3"/>
  <c r="H394" i="3"/>
  <c r="I394" i="3"/>
  <c r="H395" i="3"/>
  <c r="M395" i="3" s="1"/>
  <c r="I395" i="3"/>
  <c r="H396" i="3"/>
  <c r="I396" i="3"/>
  <c r="H397" i="3"/>
  <c r="I397" i="3"/>
  <c r="H398" i="3"/>
  <c r="I398" i="3"/>
  <c r="H399" i="3"/>
  <c r="M399" i="3" s="1"/>
  <c r="I399" i="3"/>
  <c r="H400" i="3"/>
  <c r="I400" i="3"/>
  <c r="H401" i="3"/>
  <c r="I401" i="3"/>
  <c r="H402" i="3"/>
  <c r="I402" i="3"/>
  <c r="H403" i="3"/>
  <c r="M403" i="3" s="1"/>
  <c r="I403" i="3"/>
  <c r="H404" i="3"/>
  <c r="I404" i="3"/>
  <c r="H405" i="3"/>
  <c r="I405" i="3"/>
  <c r="H406" i="3"/>
  <c r="I406" i="3"/>
  <c r="H407" i="3"/>
  <c r="M407" i="3" s="1"/>
  <c r="I407" i="3"/>
  <c r="H408" i="3"/>
  <c r="I408" i="3"/>
  <c r="H409" i="3"/>
  <c r="I409" i="3"/>
  <c r="H410" i="3"/>
  <c r="I410" i="3"/>
  <c r="H411" i="3"/>
  <c r="M411" i="3" s="1"/>
  <c r="I411" i="3"/>
  <c r="H412" i="3"/>
  <c r="I412" i="3"/>
  <c r="H413" i="3"/>
  <c r="I413" i="3"/>
  <c r="H414" i="3"/>
  <c r="I414" i="3"/>
  <c r="H415" i="3"/>
  <c r="M415" i="3" s="1"/>
  <c r="I415" i="3"/>
  <c r="H416" i="3"/>
  <c r="I416" i="3"/>
  <c r="H417" i="3"/>
  <c r="I417" i="3"/>
  <c r="H418" i="3"/>
  <c r="I418" i="3"/>
  <c r="H419" i="3"/>
  <c r="I419" i="3"/>
  <c r="H420" i="3"/>
  <c r="I420" i="3"/>
  <c r="H421" i="3"/>
  <c r="I421" i="3"/>
  <c r="H422" i="3"/>
  <c r="I422" i="3"/>
  <c r="H423" i="3"/>
  <c r="I423" i="3"/>
  <c r="H424" i="3"/>
  <c r="I424" i="3"/>
  <c r="H425" i="3"/>
  <c r="I425" i="3"/>
  <c r="H426" i="3"/>
  <c r="I426" i="3"/>
  <c r="H427" i="3"/>
  <c r="I427" i="3"/>
  <c r="H428" i="3"/>
  <c r="I428" i="3"/>
  <c r="H429" i="3"/>
  <c r="I429" i="3"/>
  <c r="H430" i="3"/>
  <c r="I430" i="3"/>
  <c r="H431" i="3"/>
  <c r="I431" i="3"/>
  <c r="H432" i="3"/>
  <c r="I432" i="3"/>
  <c r="H433" i="3"/>
  <c r="I433" i="3"/>
  <c r="H434" i="3"/>
  <c r="I434" i="3"/>
  <c r="H435" i="3"/>
  <c r="I435" i="3"/>
  <c r="H436" i="3"/>
  <c r="I436" i="3"/>
  <c r="H437" i="3"/>
  <c r="I437" i="3"/>
  <c r="H438" i="3"/>
  <c r="I438" i="3"/>
  <c r="H439" i="3"/>
  <c r="I439" i="3"/>
  <c r="H440" i="3"/>
  <c r="I440" i="3"/>
  <c r="H441" i="3"/>
  <c r="I441" i="3"/>
  <c r="H442" i="3"/>
  <c r="I442" i="3"/>
  <c r="H443" i="3"/>
  <c r="I443" i="3"/>
  <c r="H444" i="3"/>
  <c r="I444" i="3"/>
  <c r="H445" i="3"/>
  <c r="I445" i="3"/>
  <c r="H446" i="3"/>
  <c r="I446" i="3"/>
  <c r="H447" i="3"/>
  <c r="I447" i="3"/>
  <c r="H448" i="3"/>
  <c r="I448" i="3"/>
  <c r="H449" i="3"/>
  <c r="I449" i="3"/>
  <c r="H450" i="3"/>
  <c r="I450" i="3"/>
  <c r="H451" i="3"/>
  <c r="I451" i="3"/>
  <c r="H452" i="3"/>
  <c r="I452" i="3"/>
  <c r="H453" i="3"/>
  <c r="I453" i="3"/>
  <c r="H454" i="3"/>
  <c r="I454" i="3"/>
  <c r="H455" i="3"/>
  <c r="I455" i="3"/>
  <c r="H456" i="3"/>
  <c r="I456" i="3"/>
  <c r="H457" i="3"/>
  <c r="I457" i="3"/>
  <c r="H458" i="3"/>
  <c r="I458" i="3"/>
  <c r="H459" i="3"/>
  <c r="I459" i="3"/>
  <c r="H460" i="3"/>
  <c r="I460" i="3"/>
  <c r="H461" i="3"/>
  <c r="I461" i="3"/>
  <c r="H462" i="3"/>
  <c r="I462" i="3"/>
  <c r="H463" i="3"/>
  <c r="I463" i="3"/>
  <c r="H464" i="3"/>
  <c r="I464" i="3"/>
  <c r="H465" i="3"/>
  <c r="I465" i="3"/>
  <c r="H466" i="3"/>
  <c r="I466" i="3"/>
  <c r="H467" i="3"/>
  <c r="I467" i="3"/>
  <c r="H468" i="3"/>
  <c r="I468" i="3"/>
  <c r="H469" i="3"/>
  <c r="I469" i="3"/>
  <c r="H470" i="3"/>
  <c r="I470" i="3"/>
  <c r="H471" i="3"/>
  <c r="I471" i="3"/>
  <c r="H472" i="3"/>
  <c r="I472" i="3"/>
  <c r="H473" i="3"/>
  <c r="I473" i="3"/>
  <c r="H474" i="3"/>
  <c r="I474" i="3"/>
  <c r="H475" i="3"/>
  <c r="I475" i="3"/>
  <c r="H476" i="3"/>
  <c r="I476" i="3"/>
  <c r="H477" i="3"/>
  <c r="I477" i="3"/>
  <c r="H478" i="3"/>
  <c r="I478" i="3"/>
  <c r="H479" i="3"/>
  <c r="I479" i="3"/>
  <c r="H480" i="3"/>
  <c r="I480" i="3"/>
  <c r="H481" i="3"/>
  <c r="I481" i="3"/>
  <c r="H482" i="3"/>
  <c r="I482" i="3"/>
  <c r="H483" i="3"/>
  <c r="I483" i="3"/>
  <c r="H484" i="3"/>
  <c r="I484" i="3"/>
  <c r="H485" i="3"/>
  <c r="I485" i="3"/>
  <c r="H486" i="3"/>
  <c r="I486" i="3"/>
  <c r="H487" i="3"/>
  <c r="I487" i="3"/>
  <c r="H488" i="3"/>
  <c r="I488" i="3"/>
  <c r="H489" i="3"/>
  <c r="I489" i="3"/>
  <c r="H490" i="3"/>
  <c r="I490" i="3"/>
  <c r="H491" i="3"/>
  <c r="I491" i="3"/>
  <c r="H492" i="3"/>
  <c r="I492" i="3"/>
  <c r="H493" i="3"/>
  <c r="I493" i="3"/>
  <c r="H494" i="3"/>
  <c r="I494" i="3"/>
  <c r="H495" i="3"/>
  <c r="I495" i="3"/>
  <c r="H496" i="3"/>
  <c r="I496" i="3"/>
  <c r="H497" i="3"/>
  <c r="I497" i="3"/>
  <c r="H498" i="3"/>
  <c r="I498" i="3"/>
  <c r="H499" i="3"/>
  <c r="I499" i="3"/>
  <c r="H500" i="3"/>
  <c r="I500" i="3"/>
  <c r="H501" i="3"/>
  <c r="I501" i="3"/>
  <c r="H502" i="3"/>
  <c r="I502" i="3"/>
  <c r="H503" i="3"/>
  <c r="I503" i="3"/>
  <c r="I15" i="3"/>
  <c r="H15" i="3"/>
  <c r="S8" i="3"/>
  <c r="S5" i="3"/>
  <c r="S2" i="3"/>
  <c r="J502" i="3"/>
  <c r="M502" i="3"/>
  <c r="M501" i="3"/>
  <c r="J501" i="3"/>
  <c r="M500" i="3"/>
  <c r="J500" i="3"/>
  <c r="J498" i="3"/>
  <c r="M498" i="3"/>
  <c r="M497" i="3"/>
  <c r="J497" i="3"/>
  <c r="M496" i="3"/>
  <c r="J496" i="3"/>
  <c r="J494" i="3"/>
  <c r="M494" i="3"/>
  <c r="M493" i="3"/>
  <c r="J493" i="3"/>
  <c r="M492" i="3"/>
  <c r="J492" i="3"/>
  <c r="J490" i="3"/>
  <c r="M490" i="3"/>
  <c r="M489" i="3"/>
  <c r="J489" i="3"/>
  <c r="M488" i="3"/>
  <c r="J488" i="3"/>
  <c r="J486" i="3"/>
  <c r="M486" i="3"/>
  <c r="M485" i="3"/>
  <c r="J485" i="3"/>
  <c r="M484" i="3"/>
  <c r="J484" i="3"/>
  <c r="J482" i="3"/>
  <c r="M482" i="3"/>
  <c r="M481" i="3"/>
  <c r="J481" i="3"/>
  <c r="M480" i="3"/>
  <c r="J480" i="3"/>
  <c r="J478" i="3"/>
  <c r="M478" i="3"/>
  <c r="M477" i="3"/>
  <c r="J477" i="3"/>
  <c r="M476" i="3"/>
  <c r="J476" i="3"/>
  <c r="J474" i="3"/>
  <c r="M474" i="3"/>
  <c r="M473" i="3"/>
  <c r="J473" i="3"/>
  <c r="M472" i="3"/>
  <c r="J472" i="3"/>
  <c r="J470" i="3"/>
  <c r="M470" i="3"/>
  <c r="M469" i="3"/>
  <c r="J469" i="3"/>
  <c r="M468" i="3"/>
  <c r="J468" i="3"/>
  <c r="M466" i="3"/>
  <c r="M465" i="3"/>
  <c r="J465" i="3"/>
  <c r="M464" i="3"/>
  <c r="J464" i="3"/>
  <c r="J462" i="3"/>
  <c r="M462" i="3"/>
  <c r="M461" i="3"/>
  <c r="J461" i="3"/>
  <c r="M460" i="3"/>
  <c r="J460" i="3"/>
  <c r="J458" i="3"/>
  <c r="M458" i="3"/>
  <c r="M457" i="3"/>
  <c r="J457" i="3"/>
  <c r="M456" i="3"/>
  <c r="J456" i="3"/>
  <c r="J454" i="3"/>
  <c r="M453" i="3"/>
  <c r="J453" i="3"/>
  <c r="M452" i="3"/>
  <c r="J452" i="3"/>
  <c r="M450" i="3"/>
  <c r="M449" i="3"/>
  <c r="J449" i="3"/>
  <c r="M448" i="3"/>
  <c r="J448" i="3"/>
  <c r="J446" i="3"/>
  <c r="M445" i="3"/>
  <c r="J445" i="3"/>
  <c r="M444" i="3"/>
  <c r="J444" i="3"/>
  <c r="M442" i="3"/>
  <c r="M441" i="3"/>
  <c r="J441" i="3"/>
  <c r="M440" i="3"/>
  <c r="J440" i="3"/>
  <c r="J438" i="3"/>
  <c r="M438" i="3"/>
  <c r="M437" i="3"/>
  <c r="J437" i="3"/>
  <c r="M436" i="3"/>
  <c r="J436" i="3"/>
  <c r="J434" i="3"/>
  <c r="M433" i="3"/>
  <c r="J433" i="3"/>
  <c r="M432" i="3"/>
  <c r="J432" i="3"/>
  <c r="M429" i="3"/>
  <c r="J429" i="3"/>
  <c r="M428" i="3"/>
  <c r="J428" i="3"/>
  <c r="M426" i="3"/>
  <c r="M425" i="3"/>
  <c r="J425" i="3"/>
  <c r="M424" i="3"/>
  <c r="J424" i="3"/>
  <c r="J422" i="3"/>
  <c r="M421" i="3"/>
  <c r="M420" i="3"/>
  <c r="J420" i="3"/>
  <c r="M418" i="3"/>
  <c r="M417" i="3"/>
  <c r="J417" i="3"/>
  <c r="M416" i="3"/>
  <c r="J416" i="3"/>
  <c r="M414" i="3"/>
  <c r="J414" i="3"/>
  <c r="M413" i="3"/>
  <c r="J413" i="3"/>
  <c r="M412" i="3"/>
  <c r="J412" i="3"/>
  <c r="M410" i="3"/>
  <c r="J410" i="3"/>
  <c r="J409" i="3"/>
  <c r="M409" i="3"/>
  <c r="J408" i="3"/>
  <c r="M408" i="3"/>
  <c r="M406" i="3"/>
  <c r="J406" i="3"/>
  <c r="J405" i="3"/>
  <c r="M405" i="3"/>
  <c r="J404" i="3"/>
  <c r="M404" i="3"/>
  <c r="M402" i="3"/>
  <c r="J402" i="3"/>
  <c r="J401" i="3"/>
  <c r="M401" i="3"/>
  <c r="J400" i="3"/>
  <c r="M400" i="3"/>
  <c r="M398" i="3"/>
  <c r="J398" i="3"/>
  <c r="J397" i="3"/>
  <c r="M397" i="3"/>
  <c r="M396" i="3"/>
  <c r="M394" i="3"/>
  <c r="J394" i="3"/>
  <c r="J393" i="3"/>
  <c r="M393" i="3"/>
  <c r="M392" i="3"/>
  <c r="M390" i="3"/>
  <c r="J390" i="3"/>
  <c r="J389" i="3"/>
  <c r="M389" i="3"/>
  <c r="M388" i="3"/>
  <c r="M386" i="3"/>
  <c r="J386" i="3"/>
  <c r="J385" i="3"/>
  <c r="M385" i="3"/>
  <c r="M384" i="3"/>
  <c r="M382" i="3"/>
  <c r="J382" i="3"/>
  <c r="J381" i="3"/>
  <c r="M381" i="3"/>
  <c r="M380" i="3"/>
  <c r="M378" i="3"/>
  <c r="J378" i="3"/>
  <c r="J377" i="3"/>
  <c r="M377" i="3"/>
  <c r="M376" i="3"/>
  <c r="J374" i="3"/>
  <c r="M374" i="3"/>
  <c r="J373" i="3"/>
  <c r="M373" i="3"/>
  <c r="J370" i="3"/>
  <c r="M370" i="3"/>
  <c r="J369" i="3"/>
  <c r="M369" i="3"/>
  <c r="J366" i="3"/>
  <c r="J365" i="3"/>
  <c r="M365" i="3"/>
  <c r="M364" i="3"/>
  <c r="J364" i="3"/>
  <c r="M362" i="3"/>
  <c r="M361" i="3"/>
  <c r="J361" i="3"/>
  <c r="M360" i="3"/>
  <c r="J358" i="3"/>
  <c r="M358" i="3"/>
  <c r="M357" i="3"/>
  <c r="J357" i="3"/>
  <c r="M356" i="3"/>
  <c r="J354" i="3"/>
  <c r="M354" i="3"/>
  <c r="M353" i="3"/>
  <c r="J353" i="3"/>
  <c r="M352" i="3"/>
  <c r="J350" i="3"/>
  <c r="M350" i="3"/>
  <c r="M349" i="3"/>
  <c r="J349" i="3"/>
  <c r="M348" i="3"/>
  <c r="M346" i="3"/>
  <c r="M345" i="3"/>
  <c r="J345" i="3"/>
  <c r="M344" i="3"/>
  <c r="M342" i="3"/>
  <c r="M341" i="3"/>
  <c r="J341" i="3"/>
  <c r="M340" i="3"/>
  <c r="M338" i="3"/>
  <c r="J338" i="3"/>
  <c r="M337" i="3"/>
  <c r="J337" i="3"/>
  <c r="M336" i="3"/>
  <c r="M334" i="3"/>
  <c r="J334" i="3"/>
  <c r="M333" i="3"/>
  <c r="J333" i="3"/>
  <c r="M332" i="3"/>
  <c r="M330" i="3"/>
  <c r="J330" i="3"/>
  <c r="M329" i="3"/>
  <c r="J329" i="3"/>
  <c r="M328" i="3"/>
  <c r="M326" i="3"/>
  <c r="J326" i="3"/>
  <c r="M325" i="3"/>
  <c r="J325" i="3"/>
  <c r="M324" i="3"/>
  <c r="M322" i="3"/>
  <c r="J322" i="3"/>
  <c r="M321" i="3"/>
  <c r="J321" i="3"/>
  <c r="M320" i="3"/>
  <c r="M318" i="3"/>
  <c r="J318" i="3"/>
  <c r="M317" i="3"/>
  <c r="J317" i="3"/>
  <c r="M316" i="3"/>
  <c r="M314" i="3"/>
  <c r="J314" i="3"/>
  <c r="M313" i="3"/>
  <c r="J313" i="3"/>
  <c r="M312" i="3"/>
  <c r="M310" i="3"/>
  <c r="J310" i="3"/>
  <c r="M309" i="3"/>
  <c r="J309" i="3"/>
  <c r="M308" i="3"/>
  <c r="M306" i="3"/>
  <c r="J306" i="3"/>
  <c r="M305" i="3"/>
  <c r="J305" i="3"/>
  <c r="M304" i="3"/>
  <c r="J302" i="3"/>
  <c r="M301" i="3"/>
  <c r="J301" i="3"/>
  <c r="M300" i="3"/>
  <c r="J298" i="3"/>
  <c r="M298" i="3"/>
  <c r="M297" i="3"/>
  <c r="J297" i="3"/>
  <c r="M296" i="3"/>
  <c r="J294" i="3"/>
  <c r="M294" i="3"/>
  <c r="M293" i="3"/>
  <c r="J293" i="3"/>
  <c r="M292" i="3"/>
  <c r="J290" i="3"/>
  <c r="M290" i="3"/>
  <c r="M289" i="3"/>
  <c r="J289" i="3"/>
  <c r="M288" i="3"/>
  <c r="J286" i="3"/>
  <c r="M286" i="3"/>
  <c r="M285" i="3"/>
  <c r="J285" i="3"/>
  <c r="J284" i="3"/>
  <c r="M282" i="3"/>
  <c r="J282" i="3"/>
  <c r="M281" i="3"/>
  <c r="J281" i="3"/>
  <c r="M280" i="3"/>
  <c r="J280" i="3"/>
  <c r="M278" i="3"/>
  <c r="J278" i="3"/>
  <c r="J277" i="3"/>
  <c r="M277" i="3"/>
  <c r="M276" i="3"/>
  <c r="J276" i="3"/>
  <c r="M274" i="3"/>
  <c r="J274" i="3"/>
  <c r="J273" i="3"/>
  <c r="M273" i="3"/>
  <c r="M272" i="3"/>
  <c r="J272" i="3"/>
  <c r="M270" i="3"/>
  <c r="J270" i="3"/>
  <c r="J269" i="3"/>
  <c r="M269" i="3"/>
  <c r="M268" i="3"/>
  <c r="J268" i="3"/>
  <c r="M267" i="3"/>
  <c r="M266" i="3"/>
  <c r="J266" i="3"/>
  <c r="J265" i="3"/>
  <c r="M265" i="3"/>
  <c r="M264" i="3"/>
  <c r="J264" i="3"/>
  <c r="J262" i="3"/>
  <c r="J261" i="3"/>
  <c r="M261" i="3"/>
  <c r="M260" i="3"/>
  <c r="J260" i="3"/>
  <c r="J258" i="3"/>
  <c r="J257" i="3"/>
  <c r="M257" i="3"/>
  <c r="J256" i="3"/>
  <c r="J254" i="3"/>
  <c r="J253" i="3"/>
  <c r="M253" i="3"/>
  <c r="J252" i="3"/>
  <c r="J250" i="3"/>
  <c r="M250" i="3"/>
  <c r="J249" i="3"/>
  <c r="M249" i="3"/>
  <c r="J248" i="3"/>
  <c r="J246" i="3"/>
  <c r="M246" i="3"/>
  <c r="J245" i="3"/>
  <c r="M245" i="3"/>
  <c r="J244" i="3"/>
  <c r="M244" i="3"/>
  <c r="J242" i="3"/>
  <c r="M242" i="3"/>
  <c r="M241" i="3"/>
  <c r="J241" i="3"/>
  <c r="J240" i="3"/>
  <c r="M240" i="3"/>
  <c r="J239" i="3"/>
  <c r="J238" i="3"/>
  <c r="M238" i="3"/>
  <c r="M237" i="3"/>
  <c r="J237" i="3"/>
  <c r="J236" i="3"/>
  <c r="J234" i="3"/>
  <c r="M234" i="3"/>
  <c r="M233" i="3"/>
  <c r="J233" i="3"/>
  <c r="J232" i="3"/>
  <c r="J230" i="3"/>
  <c r="M229" i="3"/>
  <c r="J229" i="3"/>
  <c r="J228" i="3"/>
  <c r="J226" i="3"/>
  <c r="M226" i="3"/>
  <c r="J225" i="3"/>
  <c r="M225" i="3"/>
  <c r="J224" i="3"/>
  <c r="J222" i="3"/>
  <c r="M222" i="3"/>
  <c r="J221" i="3"/>
  <c r="M221" i="3"/>
  <c r="J220" i="3"/>
  <c r="J218" i="3"/>
  <c r="M218" i="3"/>
  <c r="J217" i="3"/>
  <c r="J216" i="3"/>
  <c r="M214" i="3"/>
  <c r="J213" i="3"/>
  <c r="J212" i="3"/>
  <c r="J210" i="3"/>
  <c r="M209" i="3"/>
  <c r="J208" i="3"/>
  <c r="J206" i="3"/>
  <c r="M205" i="3"/>
  <c r="J205" i="3"/>
  <c r="M204" i="3"/>
  <c r="J202" i="3"/>
  <c r="M201" i="3"/>
  <c r="J201" i="3"/>
  <c r="M200" i="3"/>
  <c r="J200" i="3"/>
  <c r="M198" i="3"/>
  <c r="M197" i="3"/>
  <c r="J197" i="3"/>
  <c r="M196" i="3"/>
  <c r="M194" i="3"/>
  <c r="M193" i="3"/>
  <c r="J193" i="3"/>
  <c r="M192" i="3"/>
  <c r="M190" i="3"/>
  <c r="M189" i="3"/>
  <c r="J189" i="3"/>
  <c r="M188" i="3"/>
  <c r="M186" i="3"/>
  <c r="M185" i="3"/>
  <c r="J185" i="3"/>
  <c r="M184" i="3"/>
  <c r="M182" i="3"/>
  <c r="M181" i="3"/>
  <c r="J181" i="3"/>
  <c r="J180" i="3"/>
  <c r="M178" i="3"/>
  <c r="M177" i="3"/>
  <c r="J177" i="3"/>
  <c r="J176" i="3"/>
  <c r="M174" i="3"/>
  <c r="M173" i="3"/>
  <c r="J173" i="3"/>
  <c r="J172" i="3"/>
  <c r="M170" i="3"/>
  <c r="M169" i="3"/>
  <c r="J169" i="3"/>
  <c r="J168" i="3"/>
  <c r="J166" i="3"/>
  <c r="M166" i="3"/>
  <c r="M165" i="3"/>
  <c r="J165" i="3"/>
  <c r="M164" i="3"/>
  <c r="J164" i="3"/>
  <c r="J162" i="3"/>
  <c r="M162" i="3"/>
  <c r="M161" i="3"/>
  <c r="J161" i="3"/>
  <c r="M160" i="3"/>
  <c r="J160" i="3"/>
  <c r="J158" i="3"/>
  <c r="M158" i="3"/>
  <c r="M157" i="3"/>
  <c r="J157" i="3"/>
  <c r="M156" i="3"/>
  <c r="J156" i="3"/>
  <c r="J154" i="3"/>
  <c r="M154" i="3"/>
  <c r="M153" i="3"/>
  <c r="J153" i="3"/>
  <c r="M152" i="3"/>
  <c r="J152" i="3"/>
  <c r="J150" i="3"/>
  <c r="M150" i="3"/>
  <c r="M149" i="3"/>
  <c r="J149" i="3"/>
  <c r="M148" i="3"/>
  <c r="J148" i="3"/>
  <c r="J146" i="3"/>
  <c r="M146" i="3"/>
  <c r="M145" i="3"/>
  <c r="J145" i="3"/>
  <c r="M144" i="3"/>
  <c r="J144" i="3"/>
  <c r="J142" i="3"/>
  <c r="M142" i="3"/>
  <c r="M141" i="3"/>
  <c r="J141" i="3"/>
  <c r="M140" i="3"/>
  <c r="J140" i="3"/>
  <c r="J138" i="3"/>
  <c r="M138" i="3"/>
  <c r="M137" i="3"/>
  <c r="J137" i="3"/>
  <c r="M136" i="3"/>
  <c r="J136" i="3"/>
  <c r="J134" i="3"/>
  <c r="M134" i="3"/>
  <c r="M133" i="3"/>
  <c r="J133" i="3"/>
  <c r="M132" i="3"/>
  <c r="J132" i="3"/>
  <c r="J130" i="3"/>
  <c r="M130" i="3"/>
  <c r="M129" i="3"/>
  <c r="J129" i="3"/>
  <c r="M128" i="3"/>
  <c r="J128" i="3"/>
  <c r="J126" i="3"/>
  <c r="M126" i="3"/>
  <c r="M125" i="3"/>
  <c r="J125" i="3"/>
  <c r="M124" i="3"/>
  <c r="J124" i="3"/>
  <c r="J122" i="3"/>
  <c r="M122" i="3"/>
  <c r="M121" i="3"/>
  <c r="J121" i="3"/>
  <c r="M120" i="3"/>
  <c r="J120" i="3"/>
  <c r="J118" i="3"/>
  <c r="M118" i="3"/>
  <c r="M117" i="3"/>
  <c r="J117" i="3"/>
  <c r="M116" i="3"/>
  <c r="J116" i="3"/>
  <c r="J114" i="3"/>
  <c r="M114" i="3"/>
  <c r="M113" i="3"/>
  <c r="J113" i="3"/>
  <c r="M112" i="3"/>
  <c r="J112" i="3"/>
  <c r="J110" i="3"/>
  <c r="M109" i="3"/>
  <c r="J109" i="3"/>
  <c r="M108" i="3"/>
  <c r="J108" i="3"/>
  <c r="J106" i="3"/>
  <c r="M105" i="3"/>
  <c r="J105" i="3"/>
  <c r="M104" i="3"/>
  <c r="J104" i="3"/>
  <c r="J102" i="3"/>
  <c r="M102" i="3"/>
  <c r="M101" i="3"/>
  <c r="J101" i="3"/>
  <c r="M100" i="3"/>
  <c r="J100" i="3"/>
  <c r="J98" i="3"/>
  <c r="M97" i="3"/>
  <c r="J97" i="3"/>
  <c r="M96" i="3"/>
  <c r="J96" i="3"/>
  <c r="J94" i="3"/>
  <c r="M93" i="3"/>
  <c r="M92" i="3"/>
  <c r="J92" i="3"/>
  <c r="M90" i="3"/>
  <c r="M89" i="3"/>
  <c r="J89" i="3"/>
  <c r="M88" i="3"/>
  <c r="J88" i="3"/>
  <c r="M85" i="3"/>
  <c r="M84" i="3"/>
  <c r="J84" i="3"/>
  <c r="M82" i="3"/>
  <c r="M81" i="3"/>
  <c r="J81" i="3"/>
  <c r="M80" i="3"/>
  <c r="J80" i="3"/>
  <c r="J78" i="3"/>
  <c r="J77" i="3"/>
  <c r="M77" i="3"/>
  <c r="M76" i="3"/>
  <c r="J76" i="3"/>
  <c r="J74" i="3"/>
  <c r="M74" i="3"/>
  <c r="J73" i="3"/>
  <c r="M73" i="3"/>
  <c r="M72" i="3"/>
  <c r="J72" i="3"/>
  <c r="J70" i="3"/>
  <c r="M70" i="3"/>
  <c r="M69" i="3"/>
  <c r="M68" i="3"/>
  <c r="J68" i="3"/>
  <c r="M66" i="3"/>
  <c r="M65" i="3"/>
  <c r="M64" i="3"/>
  <c r="J64" i="3"/>
  <c r="M62" i="3"/>
  <c r="M61" i="3"/>
  <c r="M60" i="3"/>
  <c r="J60" i="3"/>
  <c r="M58" i="3"/>
  <c r="J58" i="3"/>
  <c r="M57" i="3"/>
  <c r="J57" i="3"/>
  <c r="J56" i="3"/>
  <c r="M54" i="3"/>
  <c r="J54" i="3"/>
  <c r="M53" i="3"/>
  <c r="J53" i="3"/>
  <c r="J52" i="3"/>
  <c r="M50" i="3"/>
  <c r="J50" i="3"/>
  <c r="M49" i="3"/>
  <c r="J49" i="3"/>
  <c r="J48" i="3"/>
  <c r="M46" i="3"/>
  <c r="J46" i="3"/>
  <c r="M45" i="3"/>
  <c r="J45" i="3"/>
  <c r="J44" i="3"/>
  <c r="M42" i="3"/>
  <c r="J42" i="3"/>
  <c r="J41" i="3"/>
  <c r="M41" i="3"/>
  <c r="J40" i="3"/>
  <c r="M38" i="3"/>
  <c r="J38" i="3"/>
  <c r="J37" i="3"/>
  <c r="M37" i="3"/>
  <c r="J36" i="3"/>
  <c r="M34" i="3"/>
  <c r="J34" i="3"/>
  <c r="J33" i="3"/>
  <c r="M33" i="3"/>
  <c r="J32" i="3"/>
  <c r="M30" i="3"/>
  <c r="J30" i="3"/>
  <c r="J29" i="3"/>
  <c r="J28" i="3"/>
  <c r="M26" i="3"/>
  <c r="J26" i="3"/>
  <c r="J25" i="3"/>
  <c r="J24" i="3"/>
  <c r="M22" i="3"/>
  <c r="J22" i="3"/>
  <c r="M21" i="3"/>
  <c r="J20" i="3"/>
  <c r="M18" i="3"/>
  <c r="J18" i="3"/>
  <c r="M17" i="3"/>
  <c r="J16" i="3"/>
  <c r="J15" i="3"/>
  <c r="K15" i="3" s="1"/>
  <c r="M15" i="3"/>
  <c r="N15" i="3" s="1"/>
  <c r="Q15" i="2"/>
  <c r="S8" i="2"/>
  <c r="S5" i="2"/>
  <c r="S2" i="2"/>
  <c r="H16" i="2"/>
  <c r="I16" i="2"/>
  <c r="H17" i="2"/>
  <c r="I17" i="2"/>
  <c r="H18" i="2"/>
  <c r="I18" i="2"/>
  <c r="H19" i="2"/>
  <c r="I19" i="2"/>
  <c r="H20" i="2"/>
  <c r="I20" i="2"/>
  <c r="H21" i="2"/>
  <c r="J21" i="2" s="1"/>
  <c r="I21" i="2"/>
  <c r="H22" i="2"/>
  <c r="I22" i="2"/>
  <c r="H23" i="2"/>
  <c r="I23" i="2"/>
  <c r="J23" i="2" s="1"/>
  <c r="H24" i="2"/>
  <c r="I24" i="2"/>
  <c r="H25" i="2"/>
  <c r="I25" i="2"/>
  <c r="H26" i="2"/>
  <c r="I26" i="2"/>
  <c r="J26" i="2" s="1"/>
  <c r="H27" i="2"/>
  <c r="I27" i="2"/>
  <c r="H28" i="2"/>
  <c r="I28" i="2"/>
  <c r="M28" i="2" s="1"/>
  <c r="H29" i="2"/>
  <c r="I29" i="2"/>
  <c r="H30" i="2"/>
  <c r="I30" i="2"/>
  <c r="H31" i="2"/>
  <c r="I31" i="2"/>
  <c r="H32" i="2"/>
  <c r="I32" i="2"/>
  <c r="J32" i="2" s="1"/>
  <c r="H33" i="2"/>
  <c r="J33" i="2" s="1"/>
  <c r="I33" i="2"/>
  <c r="H34" i="2"/>
  <c r="I34" i="2"/>
  <c r="J34" i="2" s="1"/>
  <c r="H35" i="2"/>
  <c r="I35" i="2"/>
  <c r="H36" i="2"/>
  <c r="I36" i="2"/>
  <c r="M36" i="2" s="1"/>
  <c r="H37" i="2"/>
  <c r="J37" i="2" s="1"/>
  <c r="I37" i="2"/>
  <c r="H38" i="2"/>
  <c r="I38" i="2"/>
  <c r="H39" i="2"/>
  <c r="I39" i="2"/>
  <c r="H40" i="2"/>
  <c r="I40" i="2"/>
  <c r="M40" i="2" s="1"/>
  <c r="H41" i="2"/>
  <c r="J41" i="2" s="1"/>
  <c r="I41" i="2"/>
  <c r="H42" i="2"/>
  <c r="I42" i="2"/>
  <c r="J42" i="2" s="1"/>
  <c r="H43" i="2"/>
  <c r="I43" i="2"/>
  <c r="H44" i="2"/>
  <c r="I44" i="2"/>
  <c r="H45" i="2"/>
  <c r="J45" i="2" s="1"/>
  <c r="I45" i="2"/>
  <c r="H46" i="2"/>
  <c r="I46" i="2"/>
  <c r="J46" i="2" s="1"/>
  <c r="H47" i="2"/>
  <c r="I47" i="2"/>
  <c r="H48" i="2"/>
  <c r="I48" i="2"/>
  <c r="H49" i="2"/>
  <c r="I49" i="2"/>
  <c r="H50" i="2"/>
  <c r="I50" i="2"/>
  <c r="J50" i="2" s="1"/>
  <c r="H51" i="2"/>
  <c r="I51" i="2"/>
  <c r="H52" i="2"/>
  <c r="I52" i="2"/>
  <c r="H53" i="2"/>
  <c r="J53" i="2" s="1"/>
  <c r="I53" i="2"/>
  <c r="H54" i="2"/>
  <c r="I54" i="2"/>
  <c r="H55" i="2"/>
  <c r="I55" i="2"/>
  <c r="J55" i="2" s="1"/>
  <c r="H56" i="2"/>
  <c r="I56" i="2"/>
  <c r="H57" i="2"/>
  <c r="I57" i="2"/>
  <c r="H58" i="2"/>
  <c r="I58" i="2"/>
  <c r="H59" i="2"/>
  <c r="I59" i="2"/>
  <c r="H60" i="2"/>
  <c r="I60" i="2"/>
  <c r="M60" i="2" s="1"/>
  <c r="H61" i="2"/>
  <c r="J61" i="2" s="1"/>
  <c r="I61" i="2"/>
  <c r="H62" i="2"/>
  <c r="I62" i="2"/>
  <c r="H63" i="2"/>
  <c r="I63" i="2"/>
  <c r="H64" i="2"/>
  <c r="I64" i="2"/>
  <c r="H65" i="2"/>
  <c r="J65" i="2" s="1"/>
  <c r="I65" i="2"/>
  <c r="H66" i="2"/>
  <c r="I66" i="2"/>
  <c r="J66" i="2" s="1"/>
  <c r="H67" i="2"/>
  <c r="I67" i="2"/>
  <c r="H68" i="2"/>
  <c r="I68" i="2"/>
  <c r="M68" i="2" s="1"/>
  <c r="H69" i="2"/>
  <c r="J69" i="2" s="1"/>
  <c r="I69" i="2"/>
  <c r="H70" i="2"/>
  <c r="I70" i="2"/>
  <c r="H71" i="2"/>
  <c r="I71" i="2"/>
  <c r="H72" i="2"/>
  <c r="I72" i="2"/>
  <c r="M72" i="2" s="1"/>
  <c r="H73" i="2"/>
  <c r="J73" i="2" s="1"/>
  <c r="I73" i="2"/>
  <c r="H74" i="2"/>
  <c r="I74" i="2"/>
  <c r="H75" i="2"/>
  <c r="I75" i="2"/>
  <c r="H76" i="2"/>
  <c r="I76" i="2"/>
  <c r="H77" i="2"/>
  <c r="J77" i="2" s="1"/>
  <c r="I77" i="2"/>
  <c r="H78" i="2"/>
  <c r="I78" i="2"/>
  <c r="J78" i="2" s="1"/>
  <c r="H79" i="2"/>
  <c r="I79" i="2"/>
  <c r="H80" i="2"/>
  <c r="I80" i="2"/>
  <c r="H81" i="2"/>
  <c r="J81" i="2" s="1"/>
  <c r="I81" i="2"/>
  <c r="H82" i="2"/>
  <c r="I82" i="2"/>
  <c r="H83" i="2"/>
  <c r="I83" i="2"/>
  <c r="H84" i="2"/>
  <c r="I84" i="2"/>
  <c r="H85" i="2"/>
  <c r="J85" i="2" s="1"/>
  <c r="I85" i="2"/>
  <c r="H86" i="2"/>
  <c r="I86" i="2"/>
  <c r="H87" i="2"/>
  <c r="I87" i="2"/>
  <c r="J87" i="2" s="1"/>
  <c r="H88" i="2"/>
  <c r="I88" i="2"/>
  <c r="H89" i="2"/>
  <c r="I89" i="2"/>
  <c r="H90" i="2"/>
  <c r="I90" i="2"/>
  <c r="J90" i="2" s="1"/>
  <c r="H91" i="2"/>
  <c r="I91" i="2"/>
  <c r="H92" i="2"/>
  <c r="I92" i="2"/>
  <c r="M92" i="2" s="1"/>
  <c r="H93" i="2"/>
  <c r="I93" i="2"/>
  <c r="H94" i="2"/>
  <c r="I94" i="2"/>
  <c r="H95" i="2"/>
  <c r="I95" i="2"/>
  <c r="H96" i="2"/>
  <c r="I96" i="2"/>
  <c r="H97" i="2"/>
  <c r="J97" i="2" s="1"/>
  <c r="I97" i="2"/>
  <c r="H98" i="2"/>
  <c r="I98" i="2"/>
  <c r="J98" i="2" s="1"/>
  <c r="H99" i="2"/>
  <c r="I99" i="2"/>
  <c r="H100" i="2"/>
  <c r="I100" i="2"/>
  <c r="M100" i="2" s="1"/>
  <c r="H101" i="2"/>
  <c r="J101" i="2" s="1"/>
  <c r="I101" i="2"/>
  <c r="H102" i="2"/>
  <c r="I102" i="2"/>
  <c r="H103" i="2"/>
  <c r="I103" i="2"/>
  <c r="H104" i="2"/>
  <c r="I104" i="2"/>
  <c r="M104" i="2" s="1"/>
  <c r="H105" i="2"/>
  <c r="J105" i="2" s="1"/>
  <c r="I105" i="2"/>
  <c r="H106" i="2"/>
  <c r="I106" i="2"/>
  <c r="J106" i="2" s="1"/>
  <c r="H107" i="2"/>
  <c r="I107" i="2"/>
  <c r="H108" i="2"/>
  <c r="I108" i="2"/>
  <c r="H109" i="2"/>
  <c r="J109" i="2" s="1"/>
  <c r="I109" i="2"/>
  <c r="H110" i="2"/>
  <c r="I110" i="2"/>
  <c r="H111" i="2"/>
  <c r="I111" i="2"/>
  <c r="H112" i="2"/>
  <c r="I112" i="2"/>
  <c r="J112" i="2" s="1"/>
  <c r="H113" i="2"/>
  <c r="I113" i="2"/>
  <c r="H114" i="2"/>
  <c r="I114" i="2"/>
  <c r="H115" i="2"/>
  <c r="I115" i="2"/>
  <c r="H116" i="2"/>
  <c r="I116" i="2"/>
  <c r="M116" i="2" s="1"/>
  <c r="H117" i="2"/>
  <c r="J117" i="2" s="1"/>
  <c r="I117" i="2"/>
  <c r="H118" i="2"/>
  <c r="I118" i="2"/>
  <c r="J118" i="2" s="1"/>
  <c r="H119" i="2"/>
  <c r="I119" i="2"/>
  <c r="H120" i="2"/>
  <c r="I120" i="2"/>
  <c r="H121" i="2"/>
  <c r="I121" i="2"/>
  <c r="H122" i="2"/>
  <c r="I122" i="2"/>
  <c r="H123" i="2"/>
  <c r="I123" i="2"/>
  <c r="H124" i="2"/>
  <c r="I124" i="2"/>
  <c r="M124" i="2" s="1"/>
  <c r="H125" i="2"/>
  <c r="I125" i="2"/>
  <c r="H126" i="2"/>
  <c r="I126" i="2"/>
  <c r="J126" i="2" s="1"/>
  <c r="H127" i="2"/>
  <c r="I127" i="2"/>
  <c r="H128" i="2"/>
  <c r="I128" i="2"/>
  <c r="J128" i="2" s="1"/>
  <c r="H129" i="2"/>
  <c r="J129" i="2" s="1"/>
  <c r="I129" i="2"/>
  <c r="H130" i="2"/>
  <c r="I130" i="2"/>
  <c r="H131" i="2"/>
  <c r="I131" i="2"/>
  <c r="H132" i="2"/>
  <c r="I132" i="2"/>
  <c r="M132" i="2" s="1"/>
  <c r="H133" i="2"/>
  <c r="J133" i="2" s="1"/>
  <c r="I133" i="2"/>
  <c r="H134" i="2"/>
  <c r="I134" i="2"/>
  <c r="H135" i="2"/>
  <c r="I135" i="2"/>
  <c r="H136" i="2"/>
  <c r="I136" i="2"/>
  <c r="M136" i="2" s="1"/>
  <c r="H137" i="2"/>
  <c r="J137" i="2" s="1"/>
  <c r="I137" i="2"/>
  <c r="H138" i="2"/>
  <c r="I138" i="2"/>
  <c r="H139" i="2"/>
  <c r="I139" i="2"/>
  <c r="H140" i="2"/>
  <c r="I140" i="2"/>
  <c r="M140" i="2" s="1"/>
  <c r="H141" i="2"/>
  <c r="J141" i="2" s="1"/>
  <c r="I141" i="2"/>
  <c r="H142" i="2"/>
  <c r="I142" i="2"/>
  <c r="J142" i="2" s="1"/>
  <c r="H143" i="2"/>
  <c r="I143" i="2"/>
  <c r="H144" i="2"/>
  <c r="I144" i="2"/>
  <c r="J144" i="2" s="1"/>
  <c r="H145" i="2"/>
  <c r="J145" i="2" s="1"/>
  <c r="I145" i="2"/>
  <c r="H146" i="2"/>
  <c r="I146" i="2"/>
  <c r="J146" i="2" s="1"/>
  <c r="H147" i="2"/>
  <c r="I147" i="2"/>
  <c r="H148" i="2"/>
  <c r="I148" i="2"/>
  <c r="M148" i="2" s="1"/>
  <c r="H149" i="2"/>
  <c r="J149" i="2" s="1"/>
  <c r="I149" i="2"/>
  <c r="H150" i="2"/>
  <c r="I150" i="2"/>
  <c r="J150" i="2" s="1"/>
  <c r="H151" i="2"/>
  <c r="I151" i="2"/>
  <c r="J151" i="2" s="1"/>
  <c r="H152" i="2"/>
  <c r="I152" i="2"/>
  <c r="H153" i="2"/>
  <c r="J153" i="2" s="1"/>
  <c r="I153" i="2"/>
  <c r="H154" i="2"/>
  <c r="I154" i="2"/>
  <c r="H155" i="2"/>
  <c r="I155" i="2"/>
  <c r="H156" i="2"/>
  <c r="I156" i="2"/>
  <c r="M156" i="2" s="1"/>
  <c r="H157" i="2"/>
  <c r="J157" i="2" s="1"/>
  <c r="I157" i="2"/>
  <c r="H158" i="2"/>
  <c r="I158" i="2"/>
  <c r="H159" i="2"/>
  <c r="I159" i="2"/>
  <c r="H160" i="2"/>
  <c r="I160" i="2"/>
  <c r="J160" i="2" s="1"/>
  <c r="H161" i="2"/>
  <c r="J161" i="2" s="1"/>
  <c r="I161" i="2"/>
  <c r="H162" i="2"/>
  <c r="I162" i="2"/>
  <c r="H163" i="2"/>
  <c r="I163" i="2"/>
  <c r="H164" i="2"/>
  <c r="I164" i="2"/>
  <c r="M164" i="2" s="1"/>
  <c r="H165" i="2"/>
  <c r="J165" i="2" s="1"/>
  <c r="I165" i="2"/>
  <c r="H166" i="2"/>
  <c r="I166" i="2"/>
  <c r="J166" i="2" s="1"/>
  <c r="H167" i="2"/>
  <c r="I167" i="2"/>
  <c r="H168" i="2"/>
  <c r="I168" i="2"/>
  <c r="H169" i="2"/>
  <c r="I169" i="2"/>
  <c r="H170" i="2"/>
  <c r="I170" i="2"/>
  <c r="H171" i="2"/>
  <c r="I171" i="2"/>
  <c r="H172" i="2"/>
  <c r="I172" i="2"/>
  <c r="M172" i="2" s="1"/>
  <c r="H173" i="2"/>
  <c r="I173" i="2"/>
  <c r="H174" i="2"/>
  <c r="I174" i="2"/>
  <c r="H175" i="2"/>
  <c r="I175" i="2"/>
  <c r="H176" i="2"/>
  <c r="I176" i="2"/>
  <c r="M176" i="2" s="1"/>
  <c r="H177" i="2"/>
  <c r="J177" i="2" s="1"/>
  <c r="I177" i="2"/>
  <c r="H178" i="2"/>
  <c r="I178" i="2"/>
  <c r="J178" i="2" s="1"/>
  <c r="H179" i="2"/>
  <c r="I179" i="2"/>
  <c r="H180" i="2"/>
  <c r="I180" i="2"/>
  <c r="M180" i="2" s="1"/>
  <c r="H181" i="2"/>
  <c r="J181" i="2" s="1"/>
  <c r="I181" i="2"/>
  <c r="H182" i="2"/>
  <c r="I182" i="2"/>
  <c r="H183" i="2"/>
  <c r="I183" i="2"/>
  <c r="J183" i="2" s="1"/>
  <c r="H184" i="2"/>
  <c r="I184" i="2"/>
  <c r="M184" i="2" s="1"/>
  <c r="H185" i="2"/>
  <c r="I185" i="2"/>
  <c r="H186" i="2"/>
  <c r="I186" i="2"/>
  <c r="J186" i="2" s="1"/>
  <c r="H187" i="2"/>
  <c r="I187" i="2"/>
  <c r="H188" i="2"/>
  <c r="I188" i="2"/>
  <c r="H189" i="2"/>
  <c r="J189" i="2" s="1"/>
  <c r="I189" i="2"/>
  <c r="H190" i="2"/>
  <c r="I190" i="2"/>
  <c r="J190" i="2" s="1"/>
  <c r="H191" i="2"/>
  <c r="I191" i="2"/>
  <c r="H192" i="2"/>
  <c r="I192" i="2"/>
  <c r="J192" i="2" s="1"/>
  <c r="H193" i="2"/>
  <c r="I193" i="2"/>
  <c r="H194" i="2"/>
  <c r="I194" i="2"/>
  <c r="J194" i="2" s="1"/>
  <c r="H195" i="2"/>
  <c r="I195" i="2"/>
  <c r="H196" i="2"/>
  <c r="I196" i="2"/>
  <c r="M196" i="2" s="1"/>
  <c r="H197" i="2"/>
  <c r="J197" i="2" s="1"/>
  <c r="I197" i="2"/>
  <c r="H198" i="2"/>
  <c r="I198" i="2"/>
  <c r="H199" i="2"/>
  <c r="I199" i="2"/>
  <c r="H200" i="2"/>
  <c r="I200" i="2"/>
  <c r="M200" i="2" s="1"/>
  <c r="H201" i="2"/>
  <c r="J201" i="2" s="1"/>
  <c r="I201" i="2"/>
  <c r="H202" i="2"/>
  <c r="I202" i="2"/>
  <c r="M202" i="2" s="1"/>
  <c r="H203" i="2"/>
  <c r="I203" i="2"/>
  <c r="J203" i="2" s="1"/>
  <c r="H204" i="2"/>
  <c r="I204" i="2"/>
  <c r="M204" i="2" s="1"/>
  <c r="H205" i="2"/>
  <c r="J205" i="2" s="1"/>
  <c r="I205" i="2"/>
  <c r="H206" i="2"/>
  <c r="I206" i="2"/>
  <c r="M206" i="2" s="1"/>
  <c r="H207" i="2"/>
  <c r="I207" i="2"/>
  <c r="H208" i="2"/>
  <c r="I208" i="2"/>
  <c r="H209" i="2"/>
  <c r="I209" i="2"/>
  <c r="H210" i="2"/>
  <c r="I210" i="2"/>
  <c r="M210" i="2" s="1"/>
  <c r="H211" i="2"/>
  <c r="I211" i="2"/>
  <c r="J211" i="2" s="1"/>
  <c r="H212" i="2"/>
  <c r="I212" i="2"/>
  <c r="M212" i="2" s="1"/>
  <c r="H213" i="2"/>
  <c r="J213" i="2" s="1"/>
  <c r="I213" i="2"/>
  <c r="H214" i="2"/>
  <c r="I214" i="2"/>
  <c r="M214" i="2" s="1"/>
  <c r="H215" i="2"/>
  <c r="I215" i="2"/>
  <c r="H216" i="2"/>
  <c r="I216" i="2"/>
  <c r="M216" i="2" s="1"/>
  <c r="H217" i="2"/>
  <c r="J217" i="2" s="1"/>
  <c r="I217" i="2"/>
  <c r="H218" i="2"/>
  <c r="I218" i="2"/>
  <c r="M218" i="2" s="1"/>
  <c r="H219" i="2"/>
  <c r="I219" i="2"/>
  <c r="H220" i="2"/>
  <c r="I220" i="2"/>
  <c r="M220" i="2" s="1"/>
  <c r="H221" i="2"/>
  <c r="J221" i="2" s="1"/>
  <c r="I221" i="2"/>
  <c r="H222" i="2"/>
  <c r="I222" i="2"/>
  <c r="M222" i="2" s="1"/>
  <c r="H223" i="2"/>
  <c r="I223" i="2"/>
  <c r="H224" i="2"/>
  <c r="I224" i="2"/>
  <c r="M224" i="2" s="1"/>
  <c r="H225" i="2"/>
  <c r="J225" i="2" s="1"/>
  <c r="I225" i="2"/>
  <c r="H226" i="2"/>
  <c r="I226" i="2"/>
  <c r="M226" i="2" s="1"/>
  <c r="H227" i="2"/>
  <c r="I227" i="2"/>
  <c r="J227" i="2" s="1"/>
  <c r="H228" i="2"/>
  <c r="I228" i="2"/>
  <c r="M228" i="2" s="1"/>
  <c r="H229" i="2"/>
  <c r="J229" i="2" s="1"/>
  <c r="I229" i="2"/>
  <c r="H230" i="2"/>
  <c r="I230" i="2"/>
  <c r="M230" i="2" s="1"/>
  <c r="H231" i="2"/>
  <c r="I231" i="2"/>
  <c r="H232" i="2"/>
  <c r="I232" i="2"/>
  <c r="M232" i="2" s="1"/>
  <c r="H233" i="2"/>
  <c r="J233" i="2" s="1"/>
  <c r="I233" i="2"/>
  <c r="H234" i="2"/>
  <c r="I234" i="2"/>
  <c r="M234" i="2" s="1"/>
  <c r="H235" i="2"/>
  <c r="I235" i="2"/>
  <c r="J235" i="2" s="1"/>
  <c r="H236" i="2"/>
  <c r="I236" i="2"/>
  <c r="M236" i="2" s="1"/>
  <c r="H237" i="2"/>
  <c r="J237" i="2" s="1"/>
  <c r="I237" i="2"/>
  <c r="H238" i="2"/>
  <c r="I238" i="2"/>
  <c r="M238" i="2" s="1"/>
  <c r="H239" i="2"/>
  <c r="I239" i="2"/>
  <c r="H240" i="2"/>
  <c r="I240" i="2"/>
  <c r="H241" i="2"/>
  <c r="J241" i="2" s="1"/>
  <c r="I241" i="2"/>
  <c r="H242" i="2"/>
  <c r="I242" i="2"/>
  <c r="M242" i="2" s="1"/>
  <c r="H243" i="2"/>
  <c r="I243" i="2"/>
  <c r="J243" i="2" s="1"/>
  <c r="H244" i="2"/>
  <c r="I244" i="2"/>
  <c r="M244" i="2" s="1"/>
  <c r="H245" i="2"/>
  <c r="J245" i="2" s="1"/>
  <c r="I245" i="2"/>
  <c r="H246" i="2"/>
  <c r="I246" i="2"/>
  <c r="M246" i="2" s="1"/>
  <c r="H247" i="2"/>
  <c r="I247" i="2"/>
  <c r="H248" i="2"/>
  <c r="I248" i="2"/>
  <c r="M248" i="2" s="1"/>
  <c r="H249" i="2"/>
  <c r="J249" i="2" s="1"/>
  <c r="I249" i="2"/>
  <c r="H250" i="2"/>
  <c r="I250" i="2"/>
  <c r="M250" i="2" s="1"/>
  <c r="H251" i="2"/>
  <c r="I251" i="2"/>
  <c r="J251" i="2" s="1"/>
  <c r="H252" i="2"/>
  <c r="I252" i="2"/>
  <c r="M252" i="2" s="1"/>
  <c r="H253" i="2"/>
  <c r="J253" i="2" s="1"/>
  <c r="I253" i="2"/>
  <c r="H254" i="2"/>
  <c r="I254" i="2"/>
  <c r="M254" i="2" s="1"/>
  <c r="H255" i="2"/>
  <c r="I255" i="2"/>
  <c r="H256" i="2"/>
  <c r="I256" i="2"/>
  <c r="M256" i="2" s="1"/>
  <c r="H257" i="2"/>
  <c r="J257" i="2" s="1"/>
  <c r="I257" i="2"/>
  <c r="H258" i="2"/>
  <c r="I258" i="2"/>
  <c r="M258" i="2" s="1"/>
  <c r="H259" i="2"/>
  <c r="I259" i="2"/>
  <c r="J259" i="2" s="1"/>
  <c r="H260" i="2"/>
  <c r="I260" i="2"/>
  <c r="M260" i="2" s="1"/>
  <c r="H261" i="2"/>
  <c r="J261" i="2" s="1"/>
  <c r="I261" i="2"/>
  <c r="H262" i="2"/>
  <c r="I262" i="2"/>
  <c r="M262" i="2" s="1"/>
  <c r="H263" i="2"/>
  <c r="I263" i="2"/>
  <c r="H264" i="2"/>
  <c r="I264" i="2"/>
  <c r="M264" i="2" s="1"/>
  <c r="H265" i="2"/>
  <c r="J265" i="2" s="1"/>
  <c r="I265" i="2"/>
  <c r="H266" i="2"/>
  <c r="I266" i="2"/>
  <c r="M266" i="2" s="1"/>
  <c r="H267" i="2"/>
  <c r="I267" i="2"/>
  <c r="J267" i="2" s="1"/>
  <c r="H268" i="2"/>
  <c r="I268" i="2"/>
  <c r="M268" i="2" s="1"/>
  <c r="H269" i="2"/>
  <c r="J269" i="2" s="1"/>
  <c r="I269" i="2"/>
  <c r="H270" i="2"/>
  <c r="I270" i="2"/>
  <c r="M270" i="2" s="1"/>
  <c r="H271" i="2"/>
  <c r="I271" i="2"/>
  <c r="H272" i="2"/>
  <c r="I272" i="2"/>
  <c r="H273" i="2"/>
  <c r="I273" i="2"/>
  <c r="H274" i="2"/>
  <c r="I274" i="2"/>
  <c r="M274" i="2" s="1"/>
  <c r="H275" i="2"/>
  <c r="I275" i="2"/>
  <c r="J275" i="2" s="1"/>
  <c r="H276" i="2"/>
  <c r="I276" i="2"/>
  <c r="M276" i="2" s="1"/>
  <c r="H277" i="2"/>
  <c r="J277" i="2" s="1"/>
  <c r="I277" i="2"/>
  <c r="H278" i="2"/>
  <c r="I278" i="2"/>
  <c r="M278" i="2" s="1"/>
  <c r="H279" i="2"/>
  <c r="I279" i="2"/>
  <c r="H280" i="2"/>
  <c r="I280" i="2"/>
  <c r="M280" i="2" s="1"/>
  <c r="H281" i="2"/>
  <c r="I281" i="2"/>
  <c r="H282" i="2"/>
  <c r="I282" i="2"/>
  <c r="M282" i="2" s="1"/>
  <c r="H283" i="2"/>
  <c r="I283" i="2"/>
  <c r="J283" i="2" s="1"/>
  <c r="H284" i="2"/>
  <c r="I284" i="2"/>
  <c r="M284" i="2" s="1"/>
  <c r="H285" i="2"/>
  <c r="J285" i="2" s="1"/>
  <c r="I285" i="2"/>
  <c r="H286" i="2"/>
  <c r="I286" i="2"/>
  <c r="M286" i="2" s="1"/>
  <c r="H287" i="2"/>
  <c r="I287" i="2"/>
  <c r="H288" i="2"/>
  <c r="I288" i="2"/>
  <c r="M288" i="2" s="1"/>
  <c r="H289" i="2"/>
  <c r="J289" i="2" s="1"/>
  <c r="I289" i="2"/>
  <c r="H290" i="2"/>
  <c r="I290" i="2"/>
  <c r="M290" i="2" s="1"/>
  <c r="H291" i="2"/>
  <c r="I291" i="2"/>
  <c r="J291" i="2" s="1"/>
  <c r="H292" i="2"/>
  <c r="I292" i="2"/>
  <c r="M292" i="2" s="1"/>
  <c r="H293" i="2"/>
  <c r="J293" i="2" s="1"/>
  <c r="I293" i="2"/>
  <c r="H294" i="2"/>
  <c r="I294" i="2"/>
  <c r="M294" i="2" s="1"/>
  <c r="H295" i="2"/>
  <c r="I295" i="2"/>
  <c r="H296" i="2"/>
  <c r="I296" i="2"/>
  <c r="M296" i="2" s="1"/>
  <c r="H297" i="2"/>
  <c r="J297" i="2" s="1"/>
  <c r="I297" i="2"/>
  <c r="H298" i="2"/>
  <c r="I298" i="2"/>
  <c r="M298" i="2" s="1"/>
  <c r="H299" i="2"/>
  <c r="I299" i="2"/>
  <c r="J299" i="2" s="1"/>
  <c r="H300" i="2"/>
  <c r="I300" i="2"/>
  <c r="M300" i="2" s="1"/>
  <c r="H301" i="2"/>
  <c r="J301" i="2" s="1"/>
  <c r="I301" i="2"/>
  <c r="H302" i="2"/>
  <c r="I302" i="2"/>
  <c r="M302" i="2" s="1"/>
  <c r="H303" i="2"/>
  <c r="I303" i="2"/>
  <c r="H304" i="2"/>
  <c r="I304" i="2"/>
  <c r="H305" i="2"/>
  <c r="I305" i="2"/>
  <c r="H306" i="2"/>
  <c r="I306" i="2"/>
  <c r="M306" i="2" s="1"/>
  <c r="H307" i="2"/>
  <c r="I307" i="2"/>
  <c r="H308" i="2"/>
  <c r="I308" i="2"/>
  <c r="M308" i="2" s="1"/>
  <c r="H309" i="2"/>
  <c r="J309" i="2" s="1"/>
  <c r="I309" i="2"/>
  <c r="H310" i="2"/>
  <c r="I310" i="2"/>
  <c r="M310" i="2" s="1"/>
  <c r="H311" i="2"/>
  <c r="I311" i="2"/>
  <c r="H312" i="2"/>
  <c r="I312" i="2"/>
  <c r="M312" i="2" s="1"/>
  <c r="H313" i="2"/>
  <c r="I313" i="2"/>
  <c r="H314" i="2"/>
  <c r="I314" i="2"/>
  <c r="M314" i="2" s="1"/>
  <c r="H315" i="2"/>
  <c r="I315" i="2"/>
  <c r="J315" i="2" s="1"/>
  <c r="H316" i="2"/>
  <c r="I316" i="2"/>
  <c r="M316" i="2" s="1"/>
  <c r="H317" i="2"/>
  <c r="J317" i="2" s="1"/>
  <c r="I317" i="2"/>
  <c r="H318" i="2"/>
  <c r="I318" i="2"/>
  <c r="M318" i="2" s="1"/>
  <c r="H319" i="2"/>
  <c r="I319" i="2"/>
  <c r="H320" i="2"/>
  <c r="I320" i="2"/>
  <c r="M320" i="2" s="1"/>
  <c r="H321" i="2"/>
  <c r="I321" i="2"/>
  <c r="H322" i="2"/>
  <c r="I322" i="2"/>
  <c r="M322" i="2" s="1"/>
  <c r="H323" i="2"/>
  <c r="I323" i="2"/>
  <c r="J323" i="2" s="1"/>
  <c r="H324" i="2"/>
  <c r="I324" i="2"/>
  <c r="M324" i="2" s="1"/>
  <c r="H325" i="2"/>
  <c r="J325" i="2" s="1"/>
  <c r="I325" i="2"/>
  <c r="H326" i="2"/>
  <c r="I326" i="2"/>
  <c r="M326" i="2" s="1"/>
  <c r="H327" i="2"/>
  <c r="I327" i="2"/>
  <c r="H328" i="2"/>
  <c r="I328" i="2"/>
  <c r="M328" i="2" s="1"/>
  <c r="H329" i="2"/>
  <c r="J329" i="2" s="1"/>
  <c r="I329" i="2"/>
  <c r="H330" i="2"/>
  <c r="I330" i="2"/>
  <c r="J330" i="2" s="1"/>
  <c r="H331" i="2"/>
  <c r="I331" i="2"/>
  <c r="J331" i="2" s="1"/>
  <c r="H332" i="2"/>
  <c r="I332" i="2"/>
  <c r="M332" i="2" s="1"/>
  <c r="H333" i="2"/>
  <c r="J333" i="2" s="1"/>
  <c r="I333" i="2"/>
  <c r="H334" i="2"/>
  <c r="I334" i="2"/>
  <c r="M334" i="2" s="1"/>
  <c r="H335" i="2"/>
  <c r="I335" i="2"/>
  <c r="H336" i="2"/>
  <c r="I336" i="2"/>
  <c r="M336" i="2" s="1"/>
  <c r="H337" i="2"/>
  <c r="J337" i="2" s="1"/>
  <c r="I337" i="2"/>
  <c r="H338" i="2"/>
  <c r="I338" i="2"/>
  <c r="M338" i="2" s="1"/>
  <c r="H339" i="2"/>
  <c r="I339" i="2"/>
  <c r="J339" i="2" s="1"/>
  <c r="H340" i="2"/>
  <c r="I340" i="2"/>
  <c r="M340" i="2" s="1"/>
  <c r="H341" i="2"/>
  <c r="J341" i="2" s="1"/>
  <c r="I341" i="2"/>
  <c r="H342" i="2"/>
  <c r="I342" i="2"/>
  <c r="M342" i="2" s="1"/>
  <c r="H343" i="2"/>
  <c r="I343" i="2"/>
  <c r="H344" i="2"/>
  <c r="I344" i="2"/>
  <c r="M344" i="2" s="1"/>
  <c r="H345" i="2"/>
  <c r="I345" i="2"/>
  <c r="H346" i="2"/>
  <c r="I346" i="2"/>
  <c r="M346" i="2" s="1"/>
  <c r="H347" i="2"/>
  <c r="I347" i="2"/>
  <c r="H348" i="2"/>
  <c r="I348" i="2"/>
  <c r="M348" i="2" s="1"/>
  <c r="H349" i="2"/>
  <c r="J349" i="2" s="1"/>
  <c r="I349" i="2"/>
  <c r="H350" i="2"/>
  <c r="I350" i="2"/>
  <c r="M350" i="2" s="1"/>
  <c r="H351" i="2"/>
  <c r="I351" i="2"/>
  <c r="H352" i="2"/>
  <c r="I352" i="2"/>
  <c r="M352" i="2" s="1"/>
  <c r="H353" i="2"/>
  <c r="I353" i="2"/>
  <c r="H354" i="2"/>
  <c r="I354" i="2"/>
  <c r="M354" i="2" s="1"/>
  <c r="H355" i="2"/>
  <c r="I355" i="2"/>
  <c r="J355" i="2" s="1"/>
  <c r="H356" i="2"/>
  <c r="I356" i="2"/>
  <c r="M356" i="2" s="1"/>
  <c r="H357" i="2"/>
  <c r="J357" i="2" s="1"/>
  <c r="I357" i="2"/>
  <c r="H358" i="2"/>
  <c r="I358" i="2"/>
  <c r="M358" i="2" s="1"/>
  <c r="H359" i="2"/>
  <c r="I359" i="2"/>
  <c r="H360" i="2"/>
  <c r="I360" i="2"/>
  <c r="M360" i="2" s="1"/>
  <c r="H361" i="2"/>
  <c r="I361" i="2"/>
  <c r="H362" i="2"/>
  <c r="I362" i="2"/>
  <c r="M362" i="2" s="1"/>
  <c r="H363" i="2"/>
  <c r="I363" i="2"/>
  <c r="J363" i="2" s="1"/>
  <c r="H364" i="2"/>
  <c r="I364" i="2"/>
  <c r="M364" i="2" s="1"/>
  <c r="H365" i="2"/>
  <c r="J365" i="2" s="1"/>
  <c r="I365" i="2"/>
  <c r="H366" i="2"/>
  <c r="I366" i="2"/>
  <c r="M366" i="2" s="1"/>
  <c r="H367" i="2"/>
  <c r="I367" i="2"/>
  <c r="H368" i="2"/>
  <c r="I368" i="2"/>
  <c r="H369" i="2"/>
  <c r="J369" i="2" s="1"/>
  <c r="I369" i="2"/>
  <c r="H370" i="2"/>
  <c r="I370" i="2"/>
  <c r="J370" i="2" s="1"/>
  <c r="H371" i="2"/>
  <c r="I371" i="2"/>
  <c r="H372" i="2"/>
  <c r="I372" i="2"/>
  <c r="M372" i="2" s="1"/>
  <c r="H373" i="2"/>
  <c r="J373" i="2" s="1"/>
  <c r="I373" i="2"/>
  <c r="H374" i="2"/>
  <c r="I374" i="2"/>
  <c r="M374" i="2" s="1"/>
  <c r="H375" i="2"/>
  <c r="I375" i="2"/>
  <c r="H376" i="2"/>
  <c r="I376" i="2"/>
  <c r="M376" i="2" s="1"/>
  <c r="H377" i="2"/>
  <c r="I377" i="2"/>
  <c r="H378" i="2"/>
  <c r="I378" i="2"/>
  <c r="M378" i="2" s="1"/>
  <c r="H379" i="2"/>
  <c r="I379" i="2"/>
  <c r="J379" i="2" s="1"/>
  <c r="H380" i="2"/>
  <c r="I380" i="2"/>
  <c r="M380" i="2" s="1"/>
  <c r="H381" i="2"/>
  <c r="J381" i="2" s="1"/>
  <c r="I381" i="2"/>
  <c r="H382" i="2"/>
  <c r="I382" i="2"/>
  <c r="M382" i="2" s="1"/>
  <c r="H383" i="2"/>
  <c r="I383" i="2"/>
  <c r="H384" i="2"/>
  <c r="I384" i="2"/>
  <c r="M384" i="2" s="1"/>
  <c r="H385" i="2"/>
  <c r="I385" i="2"/>
  <c r="H386" i="2"/>
  <c r="I386" i="2"/>
  <c r="M386" i="2" s="1"/>
  <c r="H387" i="2"/>
  <c r="I387" i="2"/>
  <c r="J387" i="2" s="1"/>
  <c r="H388" i="2"/>
  <c r="I388" i="2"/>
  <c r="M388" i="2" s="1"/>
  <c r="H389" i="2"/>
  <c r="J389" i="2" s="1"/>
  <c r="I389" i="2"/>
  <c r="H390" i="2"/>
  <c r="I390" i="2"/>
  <c r="M390" i="2" s="1"/>
  <c r="H391" i="2"/>
  <c r="I391" i="2"/>
  <c r="H392" i="2"/>
  <c r="I392" i="2"/>
  <c r="M392" i="2" s="1"/>
  <c r="H393" i="2"/>
  <c r="I393" i="2"/>
  <c r="H394" i="2"/>
  <c r="I394" i="2"/>
  <c r="M394" i="2" s="1"/>
  <c r="H395" i="2"/>
  <c r="I395" i="2"/>
  <c r="J395" i="2" s="1"/>
  <c r="H396" i="2"/>
  <c r="I396" i="2"/>
  <c r="M396" i="2" s="1"/>
  <c r="H397" i="2"/>
  <c r="J397" i="2" s="1"/>
  <c r="I397" i="2"/>
  <c r="H398" i="2"/>
  <c r="I398" i="2"/>
  <c r="M398" i="2" s="1"/>
  <c r="H399" i="2"/>
  <c r="I399" i="2"/>
  <c r="H400" i="2"/>
  <c r="I400" i="2"/>
  <c r="M400" i="2" s="1"/>
  <c r="H401" i="2"/>
  <c r="J401" i="2" s="1"/>
  <c r="I401" i="2"/>
  <c r="H402" i="2"/>
  <c r="I402" i="2"/>
  <c r="M402" i="2" s="1"/>
  <c r="H403" i="2"/>
  <c r="I403" i="2"/>
  <c r="J403" i="2" s="1"/>
  <c r="H404" i="2"/>
  <c r="I404" i="2"/>
  <c r="M404" i="2" s="1"/>
  <c r="H405" i="2"/>
  <c r="I405" i="2"/>
  <c r="H406" i="2"/>
  <c r="I406" i="2"/>
  <c r="M406" i="2" s="1"/>
  <c r="H407" i="2"/>
  <c r="I407" i="2"/>
  <c r="H408" i="2"/>
  <c r="I408" i="2"/>
  <c r="M408" i="2" s="1"/>
  <c r="H409" i="2"/>
  <c r="I409" i="2"/>
  <c r="H410" i="2"/>
  <c r="I410" i="2"/>
  <c r="M410" i="2" s="1"/>
  <c r="H411" i="2"/>
  <c r="I411" i="2"/>
  <c r="H412" i="2"/>
  <c r="I412" i="2"/>
  <c r="M412" i="2" s="1"/>
  <c r="H413" i="2"/>
  <c r="J413" i="2" s="1"/>
  <c r="I413" i="2"/>
  <c r="H414" i="2"/>
  <c r="I414" i="2"/>
  <c r="J414" i="2" s="1"/>
  <c r="H415" i="2"/>
  <c r="I415" i="2"/>
  <c r="H416" i="2"/>
  <c r="I416" i="2"/>
  <c r="M416" i="2" s="1"/>
  <c r="H417" i="2"/>
  <c r="I417" i="2"/>
  <c r="H418" i="2"/>
  <c r="I418" i="2"/>
  <c r="M418" i="2" s="1"/>
  <c r="H419" i="2"/>
  <c r="I419" i="2"/>
  <c r="J419" i="2" s="1"/>
  <c r="H420" i="2"/>
  <c r="I420" i="2"/>
  <c r="M420" i="2" s="1"/>
  <c r="H421" i="2"/>
  <c r="J421" i="2" s="1"/>
  <c r="I421" i="2"/>
  <c r="H422" i="2"/>
  <c r="I422" i="2"/>
  <c r="M422" i="2" s="1"/>
  <c r="H423" i="2"/>
  <c r="I423" i="2"/>
  <c r="H424" i="2"/>
  <c r="I424" i="2"/>
  <c r="M424" i="2" s="1"/>
  <c r="H425" i="2"/>
  <c r="I425" i="2"/>
  <c r="H426" i="2"/>
  <c r="I426" i="2"/>
  <c r="M426" i="2" s="1"/>
  <c r="H427" i="2"/>
  <c r="I427" i="2"/>
  <c r="J427" i="2" s="1"/>
  <c r="H428" i="2"/>
  <c r="I428" i="2"/>
  <c r="M428" i="2" s="1"/>
  <c r="H429" i="2"/>
  <c r="I429" i="2"/>
  <c r="H430" i="2"/>
  <c r="I430" i="2"/>
  <c r="M430" i="2" s="1"/>
  <c r="H431" i="2"/>
  <c r="I431" i="2"/>
  <c r="H432" i="2"/>
  <c r="I432" i="2"/>
  <c r="H433" i="2"/>
  <c r="J433" i="2" s="1"/>
  <c r="I433" i="2"/>
  <c r="H434" i="2"/>
  <c r="I434" i="2"/>
  <c r="M434" i="2" s="1"/>
  <c r="H435" i="2"/>
  <c r="I435" i="2"/>
  <c r="J435" i="2" s="1"/>
  <c r="H436" i="2"/>
  <c r="I436" i="2"/>
  <c r="M436" i="2" s="1"/>
  <c r="H437" i="2"/>
  <c r="I437" i="2"/>
  <c r="H438" i="2"/>
  <c r="I438" i="2"/>
  <c r="M438" i="2" s="1"/>
  <c r="H439" i="2"/>
  <c r="I439" i="2"/>
  <c r="H440" i="2"/>
  <c r="I440" i="2"/>
  <c r="M440" i="2" s="1"/>
  <c r="H441" i="2"/>
  <c r="I441" i="2"/>
  <c r="H442" i="2"/>
  <c r="I442" i="2"/>
  <c r="M442" i="2" s="1"/>
  <c r="H443" i="2"/>
  <c r="I443" i="2"/>
  <c r="J443" i="2" s="1"/>
  <c r="H444" i="2"/>
  <c r="I444" i="2"/>
  <c r="M444" i="2" s="1"/>
  <c r="H445" i="2"/>
  <c r="J445" i="2" s="1"/>
  <c r="I445" i="2"/>
  <c r="H446" i="2"/>
  <c r="I446" i="2"/>
  <c r="M446" i="2" s="1"/>
  <c r="H447" i="2"/>
  <c r="I447" i="2"/>
  <c r="H448" i="2"/>
  <c r="I448" i="2"/>
  <c r="M448" i="2" s="1"/>
  <c r="H449" i="2"/>
  <c r="I449" i="2"/>
  <c r="H450" i="2"/>
  <c r="I450" i="2"/>
  <c r="M450" i="2" s="1"/>
  <c r="H451" i="2"/>
  <c r="I451" i="2"/>
  <c r="J451" i="2" s="1"/>
  <c r="H452" i="2"/>
  <c r="I452" i="2"/>
  <c r="M452" i="2" s="1"/>
  <c r="H453" i="2"/>
  <c r="J453" i="2" s="1"/>
  <c r="I453" i="2"/>
  <c r="H454" i="2"/>
  <c r="I454" i="2"/>
  <c r="M454" i="2" s="1"/>
  <c r="H455" i="2"/>
  <c r="I455" i="2"/>
  <c r="H456" i="2"/>
  <c r="I456" i="2"/>
  <c r="M456" i="2" s="1"/>
  <c r="H457" i="2"/>
  <c r="I457" i="2"/>
  <c r="H458" i="2"/>
  <c r="I458" i="2"/>
  <c r="M458" i="2" s="1"/>
  <c r="H459" i="2"/>
  <c r="I459" i="2"/>
  <c r="J459" i="2" s="1"/>
  <c r="H460" i="2"/>
  <c r="I460" i="2"/>
  <c r="M460" i="2" s="1"/>
  <c r="H461" i="2"/>
  <c r="I461" i="2"/>
  <c r="H462" i="2"/>
  <c r="I462" i="2"/>
  <c r="M462" i="2" s="1"/>
  <c r="H463" i="2"/>
  <c r="I463" i="2"/>
  <c r="H464" i="2"/>
  <c r="I464" i="2"/>
  <c r="M464" i="2" s="1"/>
  <c r="H465" i="2"/>
  <c r="J465" i="2" s="1"/>
  <c r="I465" i="2"/>
  <c r="H466" i="2"/>
  <c r="I466" i="2"/>
  <c r="M466" i="2" s="1"/>
  <c r="H467" i="2"/>
  <c r="I467" i="2"/>
  <c r="J467" i="2" s="1"/>
  <c r="H468" i="2"/>
  <c r="I468" i="2"/>
  <c r="M468" i="2" s="1"/>
  <c r="H469" i="2"/>
  <c r="I469" i="2"/>
  <c r="H470" i="2"/>
  <c r="I470" i="2"/>
  <c r="M470" i="2" s="1"/>
  <c r="H471" i="2"/>
  <c r="I471" i="2"/>
  <c r="H472" i="2"/>
  <c r="I472" i="2"/>
  <c r="M472" i="2" s="1"/>
  <c r="H473" i="2"/>
  <c r="I473" i="2"/>
  <c r="H474" i="2"/>
  <c r="I474" i="2"/>
  <c r="M474" i="2" s="1"/>
  <c r="H475" i="2"/>
  <c r="I475" i="2"/>
  <c r="J475" i="2" s="1"/>
  <c r="H476" i="2"/>
  <c r="I476" i="2"/>
  <c r="M476" i="2" s="1"/>
  <c r="H477" i="2"/>
  <c r="J477" i="2" s="1"/>
  <c r="I477" i="2"/>
  <c r="H478" i="2"/>
  <c r="I478" i="2"/>
  <c r="M478" i="2" s="1"/>
  <c r="H479" i="2"/>
  <c r="I479" i="2"/>
  <c r="H480" i="2"/>
  <c r="I480" i="2"/>
  <c r="M480" i="2" s="1"/>
  <c r="H481" i="2"/>
  <c r="I481" i="2"/>
  <c r="H482" i="2"/>
  <c r="I482" i="2"/>
  <c r="M482" i="2" s="1"/>
  <c r="H483" i="2"/>
  <c r="I483" i="2"/>
  <c r="J483" i="2" s="1"/>
  <c r="H484" i="2"/>
  <c r="I484" i="2"/>
  <c r="M484" i="2" s="1"/>
  <c r="H485" i="2"/>
  <c r="J485" i="2" s="1"/>
  <c r="I485" i="2"/>
  <c r="H486" i="2"/>
  <c r="I486" i="2"/>
  <c r="M486" i="2" s="1"/>
  <c r="H487" i="2"/>
  <c r="I487" i="2"/>
  <c r="H488" i="2"/>
  <c r="I488" i="2"/>
  <c r="M488" i="2" s="1"/>
  <c r="H489" i="2"/>
  <c r="I489" i="2"/>
  <c r="H490" i="2"/>
  <c r="I490" i="2"/>
  <c r="M490" i="2" s="1"/>
  <c r="H491" i="2"/>
  <c r="I491" i="2"/>
  <c r="J491" i="2" s="1"/>
  <c r="H492" i="2"/>
  <c r="I492" i="2"/>
  <c r="M492" i="2" s="1"/>
  <c r="H493" i="2"/>
  <c r="I493" i="2"/>
  <c r="H494" i="2"/>
  <c r="I494" i="2"/>
  <c r="M494" i="2" s="1"/>
  <c r="H495" i="2"/>
  <c r="I495" i="2"/>
  <c r="H496" i="2"/>
  <c r="I496" i="2"/>
  <c r="H497" i="2"/>
  <c r="J497" i="2" s="1"/>
  <c r="I497" i="2"/>
  <c r="H498" i="2"/>
  <c r="I498" i="2"/>
  <c r="M498" i="2" s="1"/>
  <c r="H499" i="2"/>
  <c r="I499" i="2"/>
  <c r="H500" i="2"/>
  <c r="I500" i="2"/>
  <c r="M500" i="2" s="1"/>
  <c r="H501" i="2"/>
  <c r="I501" i="2"/>
  <c r="H502" i="2"/>
  <c r="I502" i="2"/>
  <c r="M502" i="2" s="1"/>
  <c r="H503" i="2"/>
  <c r="I503" i="2"/>
  <c r="J17" i="2"/>
  <c r="J18" i="2"/>
  <c r="J22" i="2"/>
  <c r="J25" i="2"/>
  <c r="J28" i="2"/>
  <c r="J29" i="2"/>
  <c r="J30" i="2"/>
  <c r="J36" i="2"/>
  <c r="J38" i="2"/>
  <c r="J49" i="2"/>
  <c r="J54" i="2"/>
  <c r="J57" i="2"/>
  <c r="J58" i="2"/>
  <c r="J62" i="2"/>
  <c r="J68" i="2"/>
  <c r="J70" i="2"/>
  <c r="J72" i="2"/>
  <c r="J74" i="2"/>
  <c r="J82" i="2"/>
  <c r="J86" i="2"/>
  <c r="J89" i="2"/>
  <c r="J92" i="2"/>
  <c r="J93" i="2"/>
  <c r="J94" i="2"/>
  <c r="J100" i="2"/>
  <c r="J102" i="2"/>
  <c r="J104" i="2"/>
  <c r="J110" i="2"/>
  <c r="J113" i="2"/>
  <c r="J114" i="2"/>
  <c r="J121" i="2"/>
  <c r="J122" i="2"/>
  <c r="J125" i="2"/>
  <c r="J130" i="2"/>
  <c r="J132" i="2"/>
  <c r="J134" i="2"/>
  <c r="J136" i="2"/>
  <c r="J138" i="2"/>
  <c r="J140" i="2"/>
  <c r="J148" i="2"/>
  <c r="J154" i="2"/>
  <c r="J156" i="2"/>
  <c r="J158" i="2"/>
  <c r="J162" i="2"/>
  <c r="J169" i="2"/>
  <c r="J170" i="2"/>
  <c r="J173" i="2"/>
  <c r="J174" i="2"/>
  <c r="J182" i="2"/>
  <c r="J185" i="2"/>
  <c r="J193" i="2"/>
  <c r="J198" i="2"/>
  <c r="J200" i="2"/>
  <c r="J202" i="2"/>
  <c r="J206" i="2"/>
  <c r="J209" i="2"/>
  <c r="J214" i="2"/>
  <c r="J230" i="2"/>
  <c r="J232" i="2"/>
  <c r="J242" i="2"/>
  <c r="J258" i="2"/>
  <c r="J262" i="2"/>
  <c r="J273" i="2"/>
  <c r="J290" i="2"/>
  <c r="J296" i="2"/>
  <c r="J298" i="2"/>
  <c r="J305" i="2"/>
  <c r="J314" i="2"/>
  <c r="J316" i="2"/>
  <c r="J322" i="2"/>
  <c r="J328" i="2"/>
  <c r="J348" i="2"/>
  <c r="J378" i="2"/>
  <c r="J392" i="2"/>
  <c r="J406" i="2"/>
  <c r="J412" i="2"/>
  <c r="J434" i="2"/>
  <c r="J466" i="2"/>
  <c r="J498" i="2"/>
  <c r="I15" i="2"/>
  <c r="M15" i="2" s="1"/>
  <c r="N15" i="2" s="1"/>
  <c r="H15" i="2"/>
  <c r="J243" i="3" l="1"/>
  <c r="M271" i="3"/>
  <c r="M335" i="3"/>
  <c r="M263" i="3"/>
  <c r="J415" i="3"/>
  <c r="J55" i="3"/>
  <c r="J411" i="3"/>
  <c r="J307" i="3"/>
  <c r="J407" i="3"/>
  <c r="M51" i="3"/>
  <c r="M283" i="3"/>
  <c r="J403" i="3"/>
  <c r="M279" i="3"/>
  <c r="M303" i="3"/>
  <c r="J339" i="3"/>
  <c r="M359" i="3"/>
  <c r="J399" i="3"/>
  <c r="J27" i="3"/>
  <c r="M275" i="3"/>
  <c r="J59" i="3"/>
  <c r="M75" i="3"/>
  <c r="J199" i="3"/>
  <c r="J311" i="3"/>
  <c r="M23" i="3"/>
  <c r="M47" i="3"/>
  <c r="J235" i="3"/>
  <c r="M259" i="3"/>
  <c r="M331" i="3"/>
  <c r="M355" i="3"/>
  <c r="J395" i="3"/>
  <c r="M43" i="3"/>
  <c r="J231" i="3"/>
  <c r="J299" i="3"/>
  <c r="M327" i="3"/>
  <c r="M351" i="3"/>
  <c r="J391" i="3"/>
  <c r="M19" i="3"/>
  <c r="M39" i="3"/>
  <c r="M255" i="3"/>
  <c r="M295" i="3"/>
  <c r="M323" i="3"/>
  <c r="M347" i="3"/>
  <c r="J387" i="3"/>
  <c r="M35" i="3"/>
  <c r="M227" i="3"/>
  <c r="M319" i="3"/>
  <c r="M367" i="3"/>
  <c r="J383" i="3"/>
  <c r="M31" i="3"/>
  <c r="M223" i="3"/>
  <c r="M315" i="3"/>
  <c r="M343" i="3"/>
  <c r="J379" i="3"/>
  <c r="O15" i="3"/>
  <c r="K16" i="3"/>
  <c r="L15" i="3"/>
  <c r="J17" i="3"/>
  <c r="J21" i="3"/>
  <c r="M16" i="3"/>
  <c r="N16" i="3" s="1"/>
  <c r="N17" i="3" s="1"/>
  <c r="N18" i="3" s="1"/>
  <c r="M20" i="3"/>
  <c r="M24" i="3"/>
  <c r="M28" i="3"/>
  <c r="M32" i="3"/>
  <c r="M36" i="3"/>
  <c r="M40" i="3"/>
  <c r="M44" i="3"/>
  <c r="M48" i="3"/>
  <c r="M52" i="3"/>
  <c r="M56" i="3"/>
  <c r="J85" i="3"/>
  <c r="J93" i="3"/>
  <c r="M106" i="3"/>
  <c r="M83" i="3"/>
  <c r="J83" i="3"/>
  <c r="M91" i="3"/>
  <c r="J91" i="3"/>
  <c r="M98" i="3"/>
  <c r="M25" i="3"/>
  <c r="M29" i="3"/>
  <c r="M78" i="3"/>
  <c r="J79" i="3"/>
  <c r="J82" i="3"/>
  <c r="J90" i="3"/>
  <c r="J61" i="3"/>
  <c r="J62" i="3"/>
  <c r="J65" i="3"/>
  <c r="J66" i="3"/>
  <c r="J69" i="3"/>
  <c r="M63" i="3"/>
  <c r="M67" i="3"/>
  <c r="M71" i="3"/>
  <c r="M87" i="3"/>
  <c r="J87" i="3"/>
  <c r="M95" i="3"/>
  <c r="J95" i="3"/>
  <c r="M107" i="3"/>
  <c r="J107" i="3"/>
  <c r="M86" i="3"/>
  <c r="M94" i="3"/>
  <c r="M110" i="3"/>
  <c r="J86" i="3"/>
  <c r="M99" i="3"/>
  <c r="J99" i="3"/>
  <c r="M103" i="3"/>
  <c r="J103" i="3"/>
  <c r="J111" i="3"/>
  <c r="J115" i="3"/>
  <c r="J119" i="3"/>
  <c r="J123" i="3"/>
  <c r="J127" i="3"/>
  <c r="J131" i="3"/>
  <c r="J135" i="3"/>
  <c r="J139" i="3"/>
  <c r="J143" i="3"/>
  <c r="J147" i="3"/>
  <c r="J151" i="3"/>
  <c r="J155" i="3"/>
  <c r="J159" i="3"/>
  <c r="J163" i="3"/>
  <c r="J167" i="3"/>
  <c r="J170" i="3"/>
  <c r="J171" i="3"/>
  <c r="J174" i="3"/>
  <c r="J175" i="3"/>
  <c r="J178" i="3"/>
  <c r="J179" i="3"/>
  <c r="J182" i="3"/>
  <c r="J186" i="3"/>
  <c r="J190" i="3"/>
  <c r="J194" i="3"/>
  <c r="M206" i="3"/>
  <c r="M208" i="3"/>
  <c r="M210" i="3"/>
  <c r="M212" i="3"/>
  <c r="M168" i="3"/>
  <c r="M172" i="3"/>
  <c r="M176" i="3"/>
  <c r="M180" i="3"/>
  <c r="M215" i="3"/>
  <c r="J204" i="3"/>
  <c r="M213" i="3"/>
  <c r="M203" i="3"/>
  <c r="J207" i="3"/>
  <c r="J209" i="3"/>
  <c r="J211" i="3"/>
  <c r="M219" i="3"/>
  <c r="J198" i="3"/>
  <c r="M183" i="3"/>
  <c r="J184" i="3"/>
  <c r="M187" i="3"/>
  <c r="J188" i="3"/>
  <c r="M191" i="3"/>
  <c r="J192" i="3"/>
  <c r="M195" i="3"/>
  <c r="J196" i="3"/>
  <c r="M202" i="3"/>
  <c r="J214" i="3"/>
  <c r="M217" i="3"/>
  <c r="M216" i="3"/>
  <c r="M220" i="3"/>
  <c r="M224" i="3"/>
  <c r="M228" i="3"/>
  <c r="M230" i="3"/>
  <c r="M232" i="3"/>
  <c r="M236" i="3"/>
  <c r="M248" i="3"/>
  <c r="M252" i="3"/>
  <c r="M262" i="3"/>
  <c r="M247" i="3"/>
  <c r="M251" i="3"/>
  <c r="M254" i="3"/>
  <c r="M256" i="3"/>
  <c r="M258" i="3"/>
  <c r="J287" i="3"/>
  <c r="J291" i="3"/>
  <c r="M302" i="3"/>
  <c r="M284" i="3"/>
  <c r="J288" i="3"/>
  <c r="J292" i="3"/>
  <c r="J296" i="3"/>
  <c r="J300" i="3"/>
  <c r="J304" i="3"/>
  <c r="J308" i="3"/>
  <c r="J312" i="3"/>
  <c r="J316" i="3"/>
  <c r="J320" i="3"/>
  <c r="J324" i="3"/>
  <c r="J328" i="3"/>
  <c r="J332" i="3"/>
  <c r="J336" i="3"/>
  <c r="J340" i="3"/>
  <c r="J344" i="3"/>
  <c r="J348" i="3"/>
  <c r="J352" i="3"/>
  <c r="J356" i="3"/>
  <c r="J360" i="3"/>
  <c r="M366" i="3"/>
  <c r="M363" i="3"/>
  <c r="M368" i="3"/>
  <c r="J368" i="3"/>
  <c r="M371" i="3"/>
  <c r="J342" i="3"/>
  <c r="J346" i="3"/>
  <c r="J362" i="3"/>
  <c r="M372" i="3"/>
  <c r="J372" i="3"/>
  <c r="M375" i="3"/>
  <c r="J418" i="3"/>
  <c r="M427" i="3"/>
  <c r="J427" i="3"/>
  <c r="M467" i="3"/>
  <c r="J467" i="3"/>
  <c r="M419" i="3"/>
  <c r="J419" i="3"/>
  <c r="J421" i="3"/>
  <c r="M431" i="3"/>
  <c r="J431" i="3"/>
  <c r="J450" i="3"/>
  <c r="M454" i="3"/>
  <c r="M487" i="3"/>
  <c r="J487" i="3"/>
  <c r="M435" i="3"/>
  <c r="J435" i="3"/>
  <c r="M463" i="3"/>
  <c r="J463" i="3"/>
  <c r="M479" i="3"/>
  <c r="J479" i="3"/>
  <c r="M499" i="3"/>
  <c r="J499" i="3"/>
  <c r="J426" i="3"/>
  <c r="M430" i="3"/>
  <c r="M439" i="3"/>
  <c r="J439" i="3"/>
  <c r="J376" i="3"/>
  <c r="J380" i="3"/>
  <c r="J384" i="3"/>
  <c r="J388" i="3"/>
  <c r="J392" i="3"/>
  <c r="J396" i="3"/>
  <c r="J430" i="3"/>
  <c r="M434" i="3"/>
  <c r="M443" i="3"/>
  <c r="J443" i="3"/>
  <c r="M459" i="3"/>
  <c r="J459" i="3"/>
  <c r="J466" i="3"/>
  <c r="M475" i="3"/>
  <c r="J475" i="3"/>
  <c r="M491" i="3"/>
  <c r="J491" i="3"/>
  <c r="M447" i="3"/>
  <c r="J447" i="3"/>
  <c r="M503" i="3"/>
  <c r="J503" i="3"/>
  <c r="M423" i="3"/>
  <c r="J423" i="3"/>
  <c r="M451" i="3"/>
  <c r="J451" i="3"/>
  <c r="M455" i="3"/>
  <c r="J455" i="3"/>
  <c r="M471" i="3"/>
  <c r="J471" i="3"/>
  <c r="M483" i="3"/>
  <c r="J483" i="3"/>
  <c r="M422" i="3"/>
  <c r="J442" i="3"/>
  <c r="M446" i="3"/>
  <c r="M495" i="3"/>
  <c r="J495" i="3"/>
  <c r="J454" i="2"/>
  <c r="J338" i="2"/>
  <c r="J310" i="2"/>
  <c r="J474" i="2"/>
  <c r="J442" i="2"/>
  <c r="J386" i="2"/>
  <c r="J278" i="2"/>
  <c r="J222" i="2"/>
  <c r="J502" i="2"/>
  <c r="J470" i="2"/>
  <c r="J438" i="2"/>
  <c r="J410" i="2"/>
  <c r="J382" i="2"/>
  <c r="J350" i="2"/>
  <c r="J326" i="2"/>
  <c r="J302" i="2"/>
  <c r="J274" i="2"/>
  <c r="J246" i="2"/>
  <c r="J218" i="2"/>
  <c r="M414" i="2"/>
  <c r="J494" i="2"/>
  <c r="J462" i="2"/>
  <c r="J430" i="2"/>
  <c r="J402" i="2"/>
  <c r="J374" i="2"/>
  <c r="J346" i="2"/>
  <c r="J318" i="2"/>
  <c r="J270" i="2"/>
  <c r="J238" i="2"/>
  <c r="J210" i="2"/>
  <c r="M370" i="2"/>
  <c r="J490" i="2"/>
  <c r="J458" i="2"/>
  <c r="J426" i="2"/>
  <c r="J398" i="2"/>
  <c r="J342" i="2"/>
  <c r="J294" i="2"/>
  <c r="J266" i="2"/>
  <c r="J234" i="2"/>
  <c r="J422" i="2"/>
  <c r="M330" i="2"/>
  <c r="J366" i="2"/>
  <c r="J482" i="2"/>
  <c r="J334" i="2"/>
  <c r="J394" i="2"/>
  <c r="J450" i="2"/>
  <c r="J362" i="2"/>
  <c r="J478" i="2"/>
  <c r="J446" i="2"/>
  <c r="J390" i="2"/>
  <c r="J358" i="2"/>
  <c r="J306" i="2"/>
  <c r="J282" i="2"/>
  <c r="J254" i="2"/>
  <c r="J226" i="2"/>
  <c r="J486" i="2"/>
  <c r="J418" i="2"/>
  <c r="J286" i="2"/>
  <c r="J354" i="2"/>
  <c r="J250" i="2"/>
  <c r="J499" i="2"/>
  <c r="M499" i="2"/>
  <c r="J219" i="2"/>
  <c r="M219" i="2"/>
  <c r="J119" i="2"/>
  <c r="M119" i="2"/>
  <c r="J411" i="2"/>
  <c r="M411" i="2"/>
  <c r="J307" i="2"/>
  <c r="M307" i="2"/>
  <c r="J360" i="2"/>
  <c r="M243" i="2"/>
  <c r="J424" i="2"/>
  <c r="J220" i="2"/>
  <c r="M144" i="2"/>
  <c r="J488" i="2"/>
  <c r="J444" i="2"/>
  <c r="J400" i="2"/>
  <c r="J264" i="2"/>
  <c r="J116" i="2"/>
  <c r="M128" i="2"/>
  <c r="J371" i="2"/>
  <c r="M371" i="2"/>
  <c r="J347" i="2"/>
  <c r="M347" i="2"/>
  <c r="J380" i="2"/>
  <c r="J336" i="2"/>
  <c r="M435" i="2"/>
  <c r="J464" i="2"/>
  <c r="J284" i="2"/>
  <c r="J176" i="2"/>
  <c r="J60" i="2"/>
  <c r="J40" i="2"/>
  <c r="M112" i="2"/>
  <c r="M32" i="2"/>
  <c r="M496" i="2"/>
  <c r="J496" i="2"/>
  <c r="M432" i="2"/>
  <c r="J432" i="2"/>
  <c r="M368" i="2"/>
  <c r="J368" i="2"/>
  <c r="M272" i="2"/>
  <c r="J272" i="2"/>
  <c r="M188" i="2"/>
  <c r="J188" i="2"/>
  <c r="M120" i="2"/>
  <c r="J120" i="2"/>
  <c r="M108" i="2"/>
  <c r="J108" i="2"/>
  <c r="M88" i="2"/>
  <c r="J88" i="2"/>
  <c r="M84" i="2"/>
  <c r="J84" i="2"/>
  <c r="M80" i="2"/>
  <c r="J80" i="2"/>
  <c r="M76" i="2"/>
  <c r="J76" i="2"/>
  <c r="M64" i="2"/>
  <c r="J64" i="2"/>
  <c r="M56" i="2"/>
  <c r="J56" i="2"/>
  <c r="M52" i="2"/>
  <c r="J52" i="2"/>
  <c r="M48" i="2"/>
  <c r="J48" i="2"/>
  <c r="M44" i="2"/>
  <c r="J44" i="2"/>
  <c r="M24" i="2"/>
  <c r="J24" i="2"/>
  <c r="M20" i="2"/>
  <c r="J20" i="2"/>
  <c r="M16" i="2"/>
  <c r="N16" i="2" s="1"/>
  <c r="J16" i="2"/>
  <c r="M23" i="2"/>
  <c r="M304" i="2"/>
  <c r="J304" i="2"/>
  <c r="M240" i="2"/>
  <c r="J240" i="2"/>
  <c r="M208" i="2"/>
  <c r="J208" i="2"/>
  <c r="M168" i="2"/>
  <c r="J168" i="2"/>
  <c r="M152" i="2"/>
  <c r="J152" i="2"/>
  <c r="J96" i="2"/>
  <c r="M96" i="2"/>
  <c r="J476" i="2"/>
  <c r="J456" i="2"/>
  <c r="J252" i="2"/>
  <c r="J124" i="2"/>
  <c r="M283" i="2"/>
  <c r="J501" i="2"/>
  <c r="J493" i="2"/>
  <c r="J489" i="2"/>
  <c r="J481" i="2"/>
  <c r="J473" i="2"/>
  <c r="J469" i="2"/>
  <c r="J461" i="2"/>
  <c r="J457" i="2"/>
  <c r="J449" i="2"/>
  <c r="J441" i="2"/>
  <c r="J437" i="2"/>
  <c r="J429" i="2"/>
  <c r="J425" i="2"/>
  <c r="J417" i="2"/>
  <c r="J409" i="2"/>
  <c r="J405" i="2"/>
  <c r="J393" i="2"/>
  <c r="J385" i="2"/>
  <c r="J377" i="2"/>
  <c r="J361" i="2"/>
  <c r="J353" i="2"/>
  <c r="J345" i="2"/>
  <c r="J321" i="2"/>
  <c r="J313" i="2"/>
  <c r="J281" i="2"/>
  <c r="M205" i="2"/>
  <c r="M201" i="2"/>
  <c r="M197" i="2"/>
  <c r="M193" i="2"/>
  <c r="M189" i="2"/>
  <c r="M185" i="2"/>
  <c r="M181" i="2"/>
  <c r="M177" i="2"/>
  <c r="M173" i="2"/>
  <c r="M169" i="2"/>
  <c r="M165" i="2"/>
  <c r="M161" i="2"/>
  <c r="M157" i="2"/>
  <c r="M153" i="2"/>
  <c r="M149" i="2"/>
  <c r="M145" i="2"/>
  <c r="M141" i="2"/>
  <c r="M137" i="2"/>
  <c r="M133" i="2"/>
  <c r="M129" i="2"/>
  <c r="M125" i="2"/>
  <c r="M121" i="2"/>
  <c r="M117" i="2"/>
  <c r="M113" i="2"/>
  <c r="M109" i="2"/>
  <c r="M105" i="2"/>
  <c r="M101" i="2"/>
  <c r="M97" i="2"/>
  <c r="M93" i="2"/>
  <c r="M89" i="2"/>
  <c r="M85" i="2"/>
  <c r="M81" i="2"/>
  <c r="M77" i="2"/>
  <c r="M73" i="2"/>
  <c r="M69" i="2"/>
  <c r="M65" i="2"/>
  <c r="M61" i="2"/>
  <c r="M57" i="2"/>
  <c r="M53" i="2"/>
  <c r="M49" i="2"/>
  <c r="M45" i="2"/>
  <c r="M41" i="2"/>
  <c r="M37" i="2"/>
  <c r="M33" i="2"/>
  <c r="M29" i="2"/>
  <c r="M25" i="2"/>
  <c r="M21" i="2"/>
  <c r="M17" i="2"/>
  <c r="M475" i="2"/>
  <c r="M192" i="2"/>
  <c r="J484" i="2"/>
  <c r="J452" i="2"/>
  <c r="J420" i="2"/>
  <c r="J388" i="2"/>
  <c r="J356" i="2"/>
  <c r="J324" i="2"/>
  <c r="J292" i="2"/>
  <c r="J260" i="2"/>
  <c r="J228" i="2"/>
  <c r="J196" i="2"/>
  <c r="J164" i="2"/>
  <c r="J15" i="2"/>
  <c r="K15" i="2" s="1"/>
  <c r="M451" i="2"/>
  <c r="M387" i="2"/>
  <c r="M323" i="2"/>
  <c r="M259" i="2"/>
  <c r="M183" i="2"/>
  <c r="J408" i="2"/>
  <c r="J487" i="2"/>
  <c r="M487" i="2"/>
  <c r="J479" i="2"/>
  <c r="M479" i="2"/>
  <c r="J463" i="2"/>
  <c r="M463" i="2"/>
  <c r="J447" i="2"/>
  <c r="M447" i="2"/>
  <c r="J431" i="2"/>
  <c r="M431" i="2"/>
  <c r="J415" i="2"/>
  <c r="M415" i="2"/>
  <c r="J399" i="2"/>
  <c r="M399" i="2"/>
  <c r="J383" i="2"/>
  <c r="M383" i="2"/>
  <c r="J375" i="2"/>
  <c r="M375" i="2"/>
  <c r="J367" i="2"/>
  <c r="M367" i="2"/>
  <c r="J359" i="2"/>
  <c r="M359" i="2"/>
  <c r="J351" i="2"/>
  <c r="M351" i="2"/>
  <c r="J343" i="2"/>
  <c r="M343" i="2"/>
  <c r="J335" i="2"/>
  <c r="M335" i="2"/>
  <c r="J327" i="2"/>
  <c r="M327" i="2"/>
  <c r="J319" i="2"/>
  <c r="M319" i="2"/>
  <c r="J311" i="2"/>
  <c r="M311" i="2"/>
  <c r="J303" i="2"/>
  <c r="M303" i="2"/>
  <c r="J295" i="2"/>
  <c r="M295" i="2"/>
  <c r="J287" i="2"/>
  <c r="M287" i="2"/>
  <c r="J279" i="2"/>
  <c r="M279" i="2"/>
  <c r="J271" i="2"/>
  <c r="M271" i="2"/>
  <c r="J263" i="2"/>
  <c r="M263" i="2"/>
  <c r="J255" i="2"/>
  <c r="M255" i="2"/>
  <c r="J247" i="2"/>
  <c r="M247" i="2"/>
  <c r="J239" i="2"/>
  <c r="M239" i="2"/>
  <c r="J231" i="2"/>
  <c r="M231" i="2"/>
  <c r="J223" i="2"/>
  <c r="M223" i="2"/>
  <c r="J215" i="2"/>
  <c r="M215" i="2"/>
  <c r="J207" i="2"/>
  <c r="M207" i="2"/>
  <c r="J199" i="2"/>
  <c r="M199" i="2"/>
  <c r="J195" i="2"/>
  <c r="M195" i="2"/>
  <c r="J191" i="2"/>
  <c r="M191" i="2"/>
  <c r="J187" i="2"/>
  <c r="M187" i="2"/>
  <c r="J179" i="2"/>
  <c r="M179" i="2"/>
  <c r="J175" i="2"/>
  <c r="M175" i="2"/>
  <c r="J171" i="2"/>
  <c r="M171" i="2"/>
  <c r="J167" i="2"/>
  <c r="M167" i="2"/>
  <c r="J163" i="2"/>
  <c r="M163" i="2"/>
  <c r="J159" i="2"/>
  <c r="M159" i="2"/>
  <c r="J155" i="2"/>
  <c r="M155" i="2"/>
  <c r="J147" i="2"/>
  <c r="M147" i="2"/>
  <c r="J143" i="2"/>
  <c r="M143" i="2"/>
  <c r="J139" i="2"/>
  <c r="M139" i="2"/>
  <c r="J135" i="2"/>
  <c r="M135" i="2"/>
  <c r="J131" i="2"/>
  <c r="M131" i="2"/>
  <c r="J127" i="2"/>
  <c r="M127" i="2"/>
  <c r="J123" i="2"/>
  <c r="M123" i="2"/>
  <c r="J115" i="2"/>
  <c r="M115" i="2"/>
  <c r="J111" i="2"/>
  <c r="M111" i="2"/>
  <c r="J107" i="2"/>
  <c r="M107" i="2"/>
  <c r="J103" i="2"/>
  <c r="M103" i="2"/>
  <c r="J99" i="2"/>
  <c r="M99" i="2"/>
  <c r="J95" i="2"/>
  <c r="M95" i="2"/>
  <c r="J91" i="2"/>
  <c r="M91" i="2"/>
  <c r="J83" i="2"/>
  <c r="M83" i="2"/>
  <c r="J79" i="2"/>
  <c r="M79" i="2"/>
  <c r="J75" i="2"/>
  <c r="M75" i="2"/>
  <c r="J71" i="2"/>
  <c r="M71" i="2"/>
  <c r="J67" i="2"/>
  <c r="M67" i="2"/>
  <c r="J63" i="2"/>
  <c r="M63" i="2"/>
  <c r="J59" i="2"/>
  <c r="M59" i="2"/>
  <c r="J51" i="2"/>
  <c r="M51" i="2"/>
  <c r="J47" i="2"/>
  <c r="M47" i="2"/>
  <c r="J43" i="2"/>
  <c r="M43" i="2"/>
  <c r="J39" i="2"/>
  <c r="M39" i="2"/>
  <c r="J35" i="2"/>
  <c r="M35" i="2"/>
  <c r="J31" i="2"/>
  <c r="M31" i="2"/>
  <c r="J27" i="2"/>
  <c r="M27" i="2"/>
  <c r="J19" i="2"/>
  <c r="M19" i="2"/>
  <c r="M491" i="2"/>
  <c r="M427" i="2"/>
  <c r="M363" i="2"/>
  <c r="M299" i="2"/>
  <c r="M235" i="2"/>
  <c r="M87" i="2"/>
  <c r="J472" i="2"/>
  <c r="J440" i="2"/>
  <c r="J312" i="2"/>
  <c r="J280" i="2"/>
  <c r="J248" i="2"/>
  <c r="J216" i="2"/>
  <c r="J184" i="2"/>
  <c r="J503" i="2"/>
  <c r="M503" i="2"/>
  <c r="J495" i="2"/>
  <c r="M495" i="2"/>
  <c r="J471" i="2"/>
  <c r="M471" i="2"/>
  <c r="J455" i="2"/>
  <c r="M455" i="2"/>
  <c r="J439" i="2"/>
  <c r="M439" i="2"/>
  <c r="J423" i="2"/>
  <c r="M423" i="2"/>
  <c r="J407" i="2"/>
  <c r="M407" i="2"/>
  <c r="J391" i="2"/>
  <c r="M391" i="2"/>
  <c r="J492" i="2"/>
  <c r="J460" i="2"/>
  <c r="J428" i="2"/>
  <c r="J396" i="2"/>
  <c r="J364" i="2"/>
  <c r="J332" i="2"/>
  <c r="J300" i="2"/>
  <c r="J268" i="2"/>
  <c r="J236" i="2"/>
  <c r="J204" i="2"/>
  <c r="J172" i="2"/>
  <c r="M467" i="2"/>
  <c r="M403" i="2"/>
  <c r="M339" i="2"/>
  <c r="M275" i="2"/>
  <c r="M211" i="2"/>
  <c r="M160" i="2"/>
  <c r="J352" i="2"/>
  <c r="J320" i="2"/>
  <c r="J288" i="2"/>
  <c r="J256" i="2"/>
  <c r="J224" i="2"/>
  <c r="M198" i="2"/>
  <c r="M194" i="2"/>
  <c r="M190" i="2"/>
  <c r="M186" i="2"/>
  <c r="M182" i="2"/>
  <c r="M178" i="2"/>
  <c r="M174" i="2"/>
  <c r="M170" i="2"/>
  <c r="M166" i="2"/>
  <c r="M162" i="2"/>
  <c r="M158" i="2"/>
  <c r="M154" i="2"/>
  <c r="M150" i="2"/>
  <c r="M146" i="2"/>
  <c r="M142" i="2"/>
  <c r="M138" i="2"/>
  <c r="M134" i="2"/>
  <c r="M130" i="2"/>
  <c r="M126" i="2"/>
  <c r="M122" i="2"/>
  <c r="M118" i="2"/>
  <c r="M443" i="2"/>
  <c r="M379" i="2"/>
  <c r="M315" i="2"/>
  <c r="M251" i="2"/>
  <c r="M151" i="2"/>
  <c r="O15" i="2"/>
  <c r="J376" i="2"/>
  <c r="J344" i="2"/>
  <c r="J480" i="2"/>
  <c r="J448" i="2"/>
  <c r="J416" i="2"/>
  <c r="J384" i="2"/>
  <c r="J500" i="2"/>
  <c r="J468" i="2"/>
  <c r="J436" i="2"/>
  <c r="J404" i="2"/>
  <c r="J372" i="2"/>
  <c r="J340" i="2"/>
  <c r="J308" i="2"/>
  <c r="J276" i="2"/>
  <c r="J244" i="2"/>
  <c r="J212" i="2"/>
  <c r="J180" i="2"/>
  <c r="M483" i="2"/>
  <c r="M419" i="2"/>
  <c r="M355" i="2"/>
  <c r="M291" i="2"/>
  <c r="M227" i="2"/>
  <c r="M55" i="2"/>
  <c r="M501" i="2"/>
  <c r="M497" i="2"/>
  <c r="M493" i="2"/>
  <c r="M489" i="2"/>
  <c r="M485" i="2"/>
  <c r="M481" i="2"/>
  <c r="M477" i="2"/>
  <c r="M473" i="2"/>
  <c r="M469" i="2"/>
  <c r="M465" i="2"/>
  <c r="M461" i="2"/>
  <c r="M457" i="2"/>
  <c r="M453" i="2"/>
  <c r="M449" i="2"/>
  <c r="M445" i="2"/>
  <c r="M441" i="2"/>
  <c r="M437" i="2"/>
  <c r="M433" i="2"/>
  <c r="M429" i="2"/>
  <c r="M425" i="2"/>
  <c r="M421" i="2"/>
  <c r="M417" i="2"/>
  <c r="M413" i="2"/>
  <c r="M409" i="2"/>
  <c r="M405" i="2"/>
  <c r="M401" i="2"/>
  <c r="M397" i="2"/>
  <c r="M393" i="2"/>
  <c r="M389" i="2"/>
  <c r="M385" i="2"/>
  <c r="M381" i="2"/>
  <c r="M377" i="2"/>
  <c r="M373" i="2"/>
  <c r="M369" i="2"/>
  <c r="M365" i="2"/>
  <c r="M361" i="2"/>
  <c r="M357" i="2"/>
  <c r="M353" i="2"/>
  <c r="M349" i="2"/>
  <c r="M345" i="2"/>
  <c r="M341" i="2"/>
  <c r="M337" i="2"/>
  <c r="M333" i="2"/>
  <c r="M329" i="2"/>
  <c r="M325" i="2"/>
  <c r="M321" i="2"/>
  <c r="M317" i="2"/>
  <c r="M313" i="2"/>
  <c r="M309" i="2"/>
  <c r="M305" i="2"/>
  <c r="M301" i="2"/>
  <c r="M297" i="2"/>
  <c r="M293" i="2"/>
  <c r="M289" i="2"/>
  <c r="M285" i="2"/>
  <c r="M281" i="2"/>
  <c r="M277" i="2"/>
  <c r="M273" i="2"/>
  <c r="M269" i="2"/>
  <c r="M265" i="2"/>
  <c r="M261" i="2"/>
  <c r="M257" i="2"/>
  <c r="M253" i="2"/>
  <c r="M249" i="2"/>
  <c r="M245" i="2"/>
  <c r="M241" i="2"/>
  <c r="M237" i="2"/>
  <c r="M233" i="2"/>
  <c r="M229" i="2"/>
  <c r="M225" i="2"/>
  <c r="M221" i="2"/>
  <c r="M217" i="2"/>
  <c r="M213" i="2"/>
  <c r="M209" i="2"/>
  <c r="M459" i="2"/>
  <c r="M395" i="2"/>
  <c r="M331" i="2"/>
  <c r="M267" i="2"/>
  <c r="M203" i="2"/>
  <c r="M114" i="2"/>
  <c r="M110" i="2"/>
  <c r="M106" i="2"/>
  <c r="M102" i="2"/>
  <c r="M98" i="2"/>
  <c r="M94" i="2"/>
  <c r="M90" i="2"/>
  <c r="M86" i="2"/>
  <c r="M82" i="2"/>
  <c r="M78" i="2"/>
  <c r="M74" i="2"/>
  <c r="M70" i="2"/>
  <c r="M66" i="2"/>
  <c r="M62" i="2"/>
  <c r="M58" i="2"/>
  <c r="M54" i="2"/>
  <c r="M50" i="2"/>
  <c r="M46" i="2"/>
  <c r="M42" i="2"/>
  <c r="M38" i="2"/>
  <c r="M34" i="2"/>
  <c r="M30" i="2"/>
  <c r="M26" i="2"/>
  <c r="M22" i="2"/>
  <c r="M18" i="2"/>
  <c r="N19" i="3" l="1"/>
  <c r="N20" i="3"/>
  <c r="N21" i="3" s="1"/>
  <c r="N22" i="3" s="1"/>
  <c r="N23" i="3" s="1"/>
  <c r="N24" i="3" s="1"/>
  <c r="N25" i="3" s="1"/>
  <c r="N26" i="3" s="1"/>
  <c r="N27" i="3" s="1"/>
  <c r="N28" i="3" s="1"/>
  <c r="N29" i="3" s="1"/>
  <c r="N30" i="3" s="1"/>
  <c r="N31" i="3" s="1"/>
  <c r="N32" i="3" s="1"/>
  <c r="N33" i="3" s="1"/>
  <c r="N34" i="3" s="1"/>
  <c r="N35" i="3" s="1"/>
  <c r="N36" i="3" s="1"/>
  <c r="N37" i="3" s="1"/>
  <c r="N38" i="3" s="1"/>
  <c r="N39" i="3" s="1"/>
  <c r="N40" i="3" s="1"/>
  <c r="N41" i="3" s="1"/>
  <c r="N42" i="3" s="1"/>
  <c r="N43" i="3" s="1"/>
  <c r="N44" i="3" s="1"/>
  <c r="N45" i="3" s="1"/>
  <c r="N46" i="3" s="1"/>
  <c r="N47" i="3" s="1"/>
  <c r="N48" i="3" s="1"/>
  <c r="N49" i="3" s="1"/>
  <c r="N50" i="3" s="1"/>
  <c r="N51" i="3" s="1"/>
  <c r="N52" i="3" s="1"/>
  <c r="N53" i="3" s="1"/>
  <c r="N54" i="3" s="1"/>
  <c r="N55" i="3" s="1"/>
  <c r="N56" i="3" s="1"/>
  <c r="N57" i="3" s="1"/>
  <c r="N58" i="3" s="1"/>
  <c r="N59" i="3" s="1"/>
  <c r="N60" i="3" s="1"/>
  <c r="N61" i="3" s="1"/>
  <c r="N62" i="3" s="1"/>
  <c r="N63" i="3" s="1"/>
  <c r="N64" i="3" s="1"/>
  <c r="N65" i="3" s="1"/>
  <c r="N66" i="3" s="1"/>
  <c r="N67" i="3" s="1"/>
  <c r="N68" i="3" s="1"/>
  <c r="N69" i="3" s="1"/>
  <c r="N70" i="3" s="1"/>
  <c r="N71" i="3" s="1"/>
  <c r="N72" i="3" s="1"/>
  <c r="N73" i="3" s="1"/>
  <c r="N74" i="3" s="1"/>
  <c r="N75" i="3" s="1"/>
  <c r="N76" i="3" s="1"/>
  <c r="N77" i="3" s="1"/>
  <c r="N78" i="3" s="1"/>
  <c r="N79" i="3" s="1"/>
  <c r="N80" i="3" s="1"/>
  <c r="N81" i="3" s="1"/>
  <c r="N82" i="3" s="1"/>
  <c r="N83" i="3" s="1"/>
  <c r="N84" i="3" s="1"/>
  <c r="N85" i="3" s="1"/>
  <c r="N86" i="3" s="1"/>
  <c r="N87" i="3" s="1"/>
  <c r="N88" i="3" s="1"/>
  <c r="N89" i="3" s="1"/>
  <c r="N90" i="3" s="1"/>
  <c r="N91" i="3" s="1"/>
  <c r="N92" i="3" s="1"/>
  <c r="N93" i="3" s="1"/>
  <c r="N94" i="3" s="1"/>
  <c r="N95" i="3" s="1"/>
  <c r="N96" i="3" s="1"/>
  <c r="N97" i="3" s="1"/>
  <c r="N98" i="3" s="1"/>
  <c r="N99" i="3" s="1"/>
  <c r="N100" i="3" s="1"/>
  <c r="N101" i="3" s="1"/>
  <c r="N102" i="3" s="1"/>
  <c r="N103" i="3" s="1"/>
  <c r="N104" i="3" s="1"/>
  <c r="N105" i="3" s="1"/>
  <c r="N106" i="3" s="1"/>
  <c r="N107" i="3" s="1"/>
  <c r="N108" i="3" s="1"/>
  <c r="N109" i="3" s="1"/>
  <c r="N110" i="3" s="1"/>
  <c r="N111" i="3" s="1"/>
  <c r="N112" i="3" s="1"/>
  <c r="N113" i="3" s="1"/>
  <c r="N114" i="3" s="1"/>
  <c r="N115" i="3" s="1"/>
  <c r="N116" i="3" s="1"/>
  <c r="N117" i="3" s="1"/>
  <c r="N118" i="3" s="1"/>
  <c r="N119" i="3" s="1"/>
  <c r="N120" i="3" s="1"/>
  <c r="N121" i="3" s="1"/>
  <c r="N122" i="3" s="1"/>
  <c r="N123" i="3" s="1"/>
  <c r="N124" i="3" s="1"/>
  <c r="N125" i="3" s="1"/>
  <c r="N126" i="3" s="1"/>
  <c r="N127" i="3" s="1"/>
  <c r="N128" i="3" s="1"/>
  <c r="N129" i="3" s="1"/>
  <c r="N130" i="3" s="1"/>
  <c r="N131" i="3" s="1"/>
  <c r="N132" i="3" s="1"/>
  <c r="N133" i="3" s="1"/>
  <c r="N134" i="3" s="1"/>
  <c r="N135" i="3" s="1"/>
  <c r="N136" i="3" s="1"/>
  <c r="N137" i="3" s="1"/>
  <c r="N138" i="3" s="1"/>
  <c r="N139" i="3" s="1"/>
  <c r="N140" i="3" s="1"/>
  <c r="N141" i="3" s="1"/>
  <c r="N142" i="3" s="1"/>
  <c r="N143" i="3" s="1"/>
  <c r="N144" i="3" s="1"/>
  <c r="N145" i="3" s="1"/>
  <c r="N146" i="3" s="1"/>
  <c r="N147" i="3" s="1"/>
  <c r="N148" i="3" s="1"/>
  <c r="N149" i="3" s="1"/>
  <c r="N150" i="3" s="1"/>
  <c r="N151" i="3" s="1"/>
  <c r="N152" i="3" s="1"/>
  <c r="N153" i="3" s="1"/>
  <c r="N154" i="3" s="1"/>
  <c r="N155" i="3" s="1"/>
  <c r="N156" i="3" s="1"/>
  <c r="N157" i="3" s="1"/>
  <c r="N158" i="3" s="1"/>
  <c r="N159" i="3" s="1"/>
  <c r="N160" i="3" s="1"/>
  <c r="N161" i="3" s="1"/>
  <c r="N162" i="3" s="1"/>
  <c r="N163" i="3" s="1"/>
  <c r="N164" i="3" s="1"/>
  <c r="N165" i="3" s="1"/>
  <c r="N166" i="3" s="1"/>
  <c r="N167" i="3" s="1"/>
  <c r="N168" i="3" s="1"/>
  <c r="N169" i="3" s="1"/>
  <c r="N170" i="3" s="1"/>
  <c r="N171" i="3" s="1"/>
  <c r="N172" i="3" s="1"/>
  <c r="N173" i="3" s="1"/>
  <c r="N174" i="3" s="1"/>
  <c r="N175" i="3" s="1"/>
  <c r="N176" i="3" s="1"/>
  <c r="N177" i="3" s="1"/>
  <c r="N178" i="3" s="1"/>
  <c r="N179" i="3" s="1"/>
  <c r="N180" i="3" s="1"/>
  <c r="N181" i="3" s="1"/>
  <c r="N182" i="3" s="1"/>
  <c r="N183" i="3" s="1"/>
  <c r="N184" i="3" s="1"/>
  <c r="N185" i="3" s="1"/>
  <c r="N186" i="3" s="1"/>
  <c r="N187" i="3" s="1"/>
  <c r="N188" i="3" s="1"/>
  <c r="N189" i="3" s="1"/>
  <c r="N190" i="3" s="1"/>
  <c r="N191" i="3" s="1"/>
  <c r="N192" i="3" s="1"/>
  <c r="N193" i="3" s="1"/>
  <c r="N194" i="3" s="1"/>
  <c r="N195" i="3" s="1"/>
  <c r="N196" i="3" s="1"/>
  <c r="N197" i="3" s="1"/>
  <c r="N198" i="3" s="1"/>
  <c r="N199" i="3" s="1"/>
  <c r="N200" i="3" s="1"/>
  <c r="N201" i="3" s="1"/>
  <c r="N202" i="3" s="1"/>
  <c r="N203" i="3" s="1"/>
  <c r="N204" i="3" s="1"/>
  <c r="N205" i="3" s="1"/>
  <c r="N206" i="3" s="1"/>
  <c r="N207" i="3" s="1"/>
  <c r="N208" i="3" s="1"/>
  <c r="N209" i="3" s="1"/>
  <c r="N210" i="3" s="1"/>
  <c r="N211" i="3" s="1"/>
  <c r="N212" i="3" s="1"/>
  <c r="N213" i="3" s="1"/>
  <c r="N214" i="3" s="1"/>
  <c r="N215" i="3" s="1"/>
  <c r="N216" i="3" s="1"/>
  <c r="N217" i="3" s="1"/>
  <c r="N218" i="3" s="1"/>
  <c r="N219" i="3" s="1"/>
  <c r="N220" i="3" s="1"/>
  <c r="N221" i="3" s="1"/>
  <c r="N222" i="3" s="1"/>
  <c r="N223" i="3" s="1"/>
  <c r="N224" i="3" s="1"/>
  <c r="N225" i="3" s="1"/>
  <c r="N226" i="3" s="1"/>
  <c r="N227" i="3" s="1"/>
  <c r="N228" i="3" s="1"/>
  <c r="N229" i="3" s="1"/>
  <c r="N230" i="3" s="1"/>
  <c r="N231" i="3" s="1"/>
  <c r="N232" i="3" s="1"/>
  <c r="N233" i="3" s="1"/>
  <c r="N234" i="3" s="1"/>
  <c r="N235" i="3" s="1"/>
  <c r="N236" i="3" s="1"/>
  <c r="N237" i="3" s="1"/>
  <c r="N238" i="3" s="1"/>
  <c r="N239" i="3" s="1"/>
  <c r="N240" i="3" s="1"/>
  <c r="N241" i="3" s="1"/>
  <c r="N242" i="3" s="1"/>
  <c r="N243" i="3" s="1"/>
  <c r="N244" i="3" s="1"/>
  <c r="N245" i="3" s="1"/>
  <c r="N246" i="3" s="1"/>
  <c r="N247" i="3" s="1"/>
  <c r="N248" i="3" s="1"/>
  <c r="N249" i="3" s="1"/>
  <c r="N250" i="3" s="1"/>
  <c r="N251" i="3" s="1"/>
  <c r="N252" i="3" s="1"/>
  <c r="N253" i="3" s="1"/>
  <c r="N254" i="3" s="1"/>
  <c r="N255" i="3" s="1"/>
  <c r="N256" i="3" s="1"/>
  <c r="N257" i="3" s="1"/>
  <c r="N258" i="3" s="1"/>
  <c r="N259" i="3" s="1"/>
  <c r="N260" i="3" s="1"/>
  <c r="N261" i="3" s="1"/>
  <c r="N262" i="3" s="1"/>
  <c r="N263" i="3" s="1"/>
  <c r="N264" i="3" s="1"/>
  <c r="N265" i="3" s="1"/>
  <c r="N266" i="3" s="1"/>
  <c r="N267" i="3" s="1"/>
  <c r="N268" i="3" s="1"/>
  <c r="N269" i="3" s="1"/>
  <c r="N270" i="3" s="1"/>
  <c r="N271" i="3" s="1"/>
  <c r="N272" i="3" s="1"/>
  <c r="N273" i="3" s="1"/>
  <c r="N274" i="3" s="1"/>
  <c r="N275" i="3" s="1"/>
  <c r="N276" i="3" s="1"/>
  <c r="N277" i="3" s="1"/>
  <c r="N278" i="3" s="1"/>
  <c r="N279" i="3" s="1"/>
  <c r="N280" i="3" s="1"/>
  <c r="N281" i="3" s="1"/>
  <c r="N282" i="3" s="1"/>
  <c r="N283" i="3" s="1"/>
  <c r="N284" i="3" s="1"/>
  <c r="N285" i="3" s="1"/>
  <c r="N286" i="3" s="1"/>
  <c r="N287" i="3" s="1"/>
  <c r="N288" i="3" s="1"/>
  <c r="N289" i="3" s="1"/>
  <c r="N290" i="3" s="1"/>
  <c r="N291" i="3" s="1"/>
  <c r="N292" i="3" s="1"/>
  <c r="N293" i="3" s="1"/>
  <c r="N294" i="3" s="1"/>
  <c r="N295" i="3" s="1"/>
  <c r="N296" i="3" s="1"/>
  <c r="N297" i="3" s="1"/>
  <c r="N298" i="3" s="1"/>
  <c r="N299" i="3" s="1"/>
  <c r="N300" i="3" s="1"/>
  <c r="N301" i="3" s="1"/>
  <c r="N302" i="3" s="1"/>
  <c r="N303" i="3" s="1"/>
  <c r="N304" i="3" s="1"/>
  <c r="N305" i="3" s="1"/>
  <c r="N306" i="3" s="1"/>
  <c r="N307" i="3" s="1"/>
  <c r="N308" i="3" s="1"/>
  <c r="N309" i="3" s="1"/>
  <c r="N310" i="3" s="1"/>
  <c r="N311" i="3" s="1"/>
  <c r="N312" i="3" s="1"/>
  <c r="N313" i="3" s="1"/>
  <c r="N314" i="3" s="1"/>
  <c r="N315" i="3" s="1"/>
  <c r="N316" i="3" s="1"/>
  <c r="N317" i="3" s="1"/>
  <c r="N318" i="3" s="1"/>
  <c r="N319" i="3" s="1"/>
  <c r="N320" i="3" s="1"/>
  <c r="N321" i="3" s="1"/>
  <c r="N322" i="3" s="1"/>
  <c r="N323" i="3" s="1"/>
  <c r="N324" i="3" s="1"/>
  <c r="N325" i="3" s="1"/>
  <c r="N326" i="3" s="1"/>
  <c r="N327" i="3" s="1"/>
  <c r="N328" i="3" s="1"/>
  <c r="N329" i="3" s="1"/>
  <c r="N330" i="3" s="1"/>
  <c r="N331" i="3" s="1"/>
  <c r="N332" i="3" s="1"/>
  <c r="N333" i="3" s="1"/>
  <c r="N334" i="3" s="1"/>
  <c r="N335" i="3" s="1"/>
  <c r="N336" i="3" s="1"/>
  <c r="N337" i="3" s="1"/>
  <c r="N338" i="3" s="1"/>
  <c r="N339" i="3" s="1"/>
  <c r="N340" i="3" s="1"/>
  <c r="N341" i="3" s="1"/>
  <c r="N342" i="3" s="1"/>
  <c r="N343" i="3" s="1"/>
  <c r="N344" i="3" s="1"/>
  <c r="N345" i="3" s="1"/>
  <c r="N346" i="3" s="1"/>
  <c r="N347" i="3" s="1"/>
  <c r="N348" i="3" s="1"/>
  <c r="N349" i="3" s="1"/>
  <c r="N350" i="3" s="1"/>
  <c r="N351" i="3" s="1"/>
  <c r="N352" i="3" s="1"/>
  <c r="N353" i="3" s="1"/>
  <c r="N354" i="3" s="1"/>
  <c r="N355" i="3" s="1"/>
  <c r="N356" i="3" s="1"/>
  <c r="N357" i="3" s="1"/>
  <c r="N358" i="3" s="1"/>
  <c r="N359" i="3" s="1"/>
  <c r="N360" i="3" s="1"/>
  <c r="N361" i="3" s="1"/>
  <c r="N362" i="3" s="1"/>
  <c r="N363" i="3" s="1"/>
  <c r="N364" i="3" s="1"/>
  <c r="N365" i="3" s="1"/>
  <c r="N366" i="3" s="1"/>
  <c r="N367" i="3" s="1"/>
  <c r="N368" i="3" s="1"/>
  <c r="N369" i="3" s="1"/>
  <c r="N370" i="3" s="1"/>
  <c r="N371" i="3" s="1"/>
  <c r="N372" i="3" s="1"/>
  <c r="N373" i="3" s="1"/>
  <c r="N374" i="3" s="1"/>
  <c r="N375" i="3" s="1"/>
  <c r="N376" i="3" s="1"/>
  <c r="N377" i="3" s="1"/>
  <c r="N378" i="3" s="1"/>
  <c r="N379" i="3" s="1"/>
  <c r="N380" i="3" s="1"/>
  <c r="N381" i="3" s="1"/>
  <c r="N382" i="3" s="1"/>
  <c r="N383" i="3" s="1"/>
  <c r="N384" i="3" s="1"/>
  <c r="N385" i="3" s="1"/>
  <c r="N386" i="3" s="1"/>
  <c r="N387" i="3" s="1"/>
  <c r="N388" i="3" s="1"/>
  <c r="N389" i="3" s="1"/>
  <c r="N390" i="3" s="1"/>
  <c r="N391" i="3" s="1"/>
  <c r="N392" i="3" s="1"/>
  <c r="N393" i="3" s="1"/>
  <c r="N394" i="3" s="1"/>
  <c r="N395" i="3" s="1"/>
  <c r="N396" i="3" s="1"/>
  <c r="N397" i="3" s="1"/>
  <c r="N398" i="3" s="1"/>
  <c r="N399" i="3" s="1"/>
  <c r="N400" i="3" s="1"/>
  <c r="N401" i="3" s="1"/>
  <c r="N402" i="3" s="1"/>
  <c r="N403" i="3" s="1"/>
  <c r="N404" i="3" s="1"/>
  <c r="N405" i="3" s="1"/>
  <c r="N406" i="3" s="1"/>
  <c r="N407" i="3" s="1"/>
  <c r="N408" i="3" s="1"/>
  <c r="N409" i="3" s="1"/>
  <c r="N410" i="3" s="1"/>
  <c r="N411" i="3" s="1"/>
  <c r="N412" i="3" s="1"/>
  <c r="N413" i="3" s="1"/>
  <c r="N414" i="3" s="1"/>
  <c r="N415" i="3" s="1"/>
  <c r="N416" i="3" s="1"/>
  <c r="N417" i="3" s="1"/>
  <c r="N418" i="3" s="1"/>
  <c r="N419" i="3" s="1"/>
  <c r="N420" i="3" s="1"/>
  <c r="N421" i="3" s="1"/>
  <c r="N422" i="3" s="1"/>
  <c r="N423" i="3" s="1"/>
  <c r="N424" i="3" s="1"/>
  <c r="N425" i="3" s="1"/>
  <c r="N426" i="3" s="1"/>
  <c r="N427" i="3" s="1"/>
  <c r="N428" i="3" s="1"/>
  <c r="N429" i="3" s="1"/>
  <c r="N430" i="3" s="1"/>
  <c r="N431" i="3" s="1"/>
  <c r="N432" i="3" s="1"/>
  <c r="N433" i="3" s="1"/>
  <c r="N434" i="3" s="1"/>
  <c r="N435" i="3" s="1"/>
  <c r="N436" i="3" s="1"/>
  <c r="N437" i="3" s="1"/>
  <c r="N438" i="3" s="1"/>
  <c r="N439" i="3" s="1"/>
  <c r="N440" i="3" s="1"/>
  <c r="N441" i="3" s="1"/>
  <c r="N442" i="3" s="1"/>
  <c r="N443" i="3" s="1"/>
  <c r="N444" i="3" s="1"/>
  <c r="N445" i="3" s="1"/>
  <c r="N446" i="3" s="1"/>
  <c r="N447" i="3" s="1"/>
  <c r="N448" i="3" s="1"/>
  <c r="N449" i="3" s="1"/>
  <c r="N450" i="3" s="1"/>
  <c r="N451" i="3" s="1"/>
  <c r="N452" i="3" s="1"/>
  <c r="N453" i="3" s="1"/>
  <c r="N454" i="3" s="1"/>
  <c r="N455" i="3" s="1"/>
  <c r="N456" i="3" s="1"/>
  <c r="N457" i="3" s="1"/>
  <c r="N458" i="3" s="1"/>
  <c r="N459" i="3" s="1"/>
  <c r="N460" i="3" s="1"/>
  <c r="N461" i="3" s="1"/>
  <c r="N462" i="3" s="1"/>
  <c r="N463" i="3" s="1"/>
  <c r="N464" i="3" s="1"/>
  <c r="N465" i="3" s="1"/>
  <c r="N466" i="3" s="1"/>
  <c r="N467" i="3" s="1"/>
  <c r="N468" i="3" s="1"/>
  <c r="N469" i="3" s="1"/>
  <c r="N470" i="3" s="1"/>
  <c r="N471" i="3" s="1"/>
  <c r="N472" i="3" s="1"/>
  <c r="N473" i="3" s="1"/>
  <c r="N474" i="3" s="1"/>
  <c r="N475" i="3" s="1"/>
  <c r="N476" i="3" s="1"/>
  <c r="N477" i="3" s="1"/>
  <c r="N478" i="3" s="1"/>
  <c r="N479" i="3" s="1"/>
  <c r="N480" i="3" s="1"/>
  <c r="N481" i="3" s="1"/>
  <c r="N482" i="3" s="1"/>
  <c r="N483" i="3" s="1"/>
  <c r="N484" i="3" s="1"/>
  <c r="N485" i="3" s="1"/>
  <c r="N486" i="3" s="1"/>
  <c r="N487" i="3" s="1"/>
  <c r="N488" i="3" s="1"/>
  <c r="N489" i="3" s="1"/>
  <c r="N490" i="3" s="1"/>
  <c r="N491" i="3" s="1"/>
  <c r="N492" i="3" s="1"/>
  <c r="N493" i="3" s="1"/>
  <c r="N494" i="3" s="1"/>
  <c r="N495" i="3" s="1"/>
  <c r="N496" i="3" s="1"/>
  <c r="N497" i="3" s="1"/>
  <c r="N498" i="3" s="1"/>
  <c r="N499" i="3" s="1"/>
  <c r="N500" i="3" s="1"/>
  <c r="N501" i="3" s="1"/>
  <c r="N502" i="3" s="1"/>
  <c r="N503" i="3" s="1"/>
  <c r="K17" i="3"/>
  <c r="K18" i="3" s="1"/>
  <c r="K19" i="3" s="1"/>
  <c r="K20" i="3" s="1"/>
  <c r="K21" i="3" s="1"/>
  <c r="K22" i="3" s="1"/>
  <c r="K23" i="3" s="1"/>
  <c r="K24" i="3" s="1"/>
  <c r="K25" i="3" s="1"/>
  <c r="K26" i="3" s="1"/>
  <c r="K27" i="3" s="1"/>
  <c r="K28" i="3" s="1"/>
  <c r="K29" i="3" s="1"/>
  <c r="K30" i="3" s="1"/>
  <c r="K31" i="3" s="1"/>
  <c r="K32" i="3" s="1"/>
  <c r="K33" i="3" s="1"/>
  <c r="K34" i="3" s="1"/>
  <c r="K35" i="3" s="1"/>
  <c r="K36" i="3" s="1"/>
  <c r="K37" i="3" s="1"/>
  <c r="K38" i="3" s="1"/>
  <c r="K39" i="3" s="1"/>
  <c r="K40" i="3" s="1"/>
  <c r="K41" i="3" s="1"/>
  <c r="K42" i="3" s="1"/>
  <c r="K43" i="3" s="1"/>
  <c r="K44" i="3" s="1"/>
  <c r="K45" i="3" s="1"/>
  <c r="K46" i="3" s="1"/>
  <c r="K47" i="3" s="1"/>
  <c r="K48" i="3" s="1"/>
  <c r="K49" i="3" s="1"/>
  <c r="K50" i="3" s="1"/>
  <c r="K51" i="3" s="1"/>
  <c r="K52" i="3" s="1"/>
  <c r="K53" i="3" s="1"/>
  <c r="K54" i="3" s="1"/>
  <c r="K55" i="3" s="1"/>
  <c r="K56" i="3" s="1"/>
  <c r="K57" i="3" s="1"/>
  <c r="K58" i="3" s="1"/>
  <c r="K59" i="3" s="1"/>
  <c r="K60" i="3" s="1"/>
  <c r="K61" i="3" s="1"/>
  <c r="K62" i="3" s="1"/>
  <c r="K63" i="3" s="1"/>
  <c r="K64" i="3" s="1"/>
  <c r="K65" i="3" s="1"/>
  <c r="K66" i="3" s="1"/>
  <c r="K67" i="3" s="1"/>
  <c r="K68" i="3" s="1"/>
  <c r="K69" i="3" s="1"/>
  <c r="K70" i="3" s="1"/>
  <c r="K71" i="3" s="1"/>
  <c r="K72" i="3" s="1"/>
  <c r="K73" i="3" s="1"/>
  <c r="K74" i="3" s="1"/>
  <c r="K75" i="3" s="1"/>
  <c r="K76" i="3" s="1"/>
  <c r="K77" i="3" s="1"/>
  <c r="K78" i="3" s="1"/>
  <c r="K79" i="3" s="1"/>
  <c r="K80" i="3" s="1"/>
  <c r="K81" i="3" s="1"/>
  <c r="K82" i="3" s="1"/>
  <c r="K83" i="3" s="1"/>
  <c r="K84" i="3" s="1"/>
  <c r="K85" i="3" s="1"/>
  <c r="K86" i="3" s="1"/>
  <c r="K87" i="3" s="1"/>
  <c r="K88" i="3" s="1"/>
  <c r="K89" i="3" s="1"/>
  <c r="K90" i="3" s="1"/>
  <c r="K91" i="3" s="1"/>
  <c r="K92" i="3" s="1"/>
  <c r="K93" i="3" s="1"/>
  <c r="K94" i="3" s="1"/>
  <c r="K95" i="3" s="1"/>
  <c r="K96" i="3" s="1"/>
  <c r="K97" i="3" s="1"/>
  <c r="K98" i="3" s="1"/>
  <c r="K99" i="3" s="1"/>
  <c r="K100" i="3" s="1"/>
  <c r="K101" i="3" s="1"/>
  <c r="K102" i="3" s="1"/>
  <c r="K103" i="3" s="1"/>
  <c r="K104" i="3" s="1"/>
  <c r="K105" i="3" s="1"/>
  <c r="K106" i="3" s="1"/>
  <c r="K107" i="3" s="1"/>
  <c r="K108" i="3" s="1"/>
  <c r="K109" i="3" s="1"/>
  <c r="K110" i="3" s="1"/>
  <c r="K111" i="3" s="1"/>
  <c r="K112" i="3" s="1"/>
  <c r="K113" i="3" s="1"/>
  <c r="K114" i="3" s="1"/>
  <c r="K115" i="3" s="1"/>
  <c r="K116" i="3" s="1"/>
  <c r="K117" i="3" s="1"/>
  <c r="K118" i="3" s="1"/>
  <c r="K119" i="3" s="1"/>
  <c r="K120" i="3" s="1"/>
  <c r="K121" i="3" s="1"/>
  <c r="K122" i="3" s="1"/>
  <c r="K123" i="3" s="1"/>
  <c r="K124" i="3" s="1"/>
  <c r="K125" i="3" s="1"/>
  <c r="K126" i="3" s="1"/>
  <c r="K127" i="3" s="1"/>
  <c r="K128" i="3" s="1"/>
  <c r="K129" i="3" s="1"/>
  <c r="K130" i="3" s="1"/>
  <c r="K131" i="3" s="1"/>
  <c r="K132" i="3" s="1"/>
  <c r="K133" i="3" s="1"/>
  <c r="K134" i="3" s="1"/>
  <c r="K135" i="3" s="1"/>
  <c r="K136" i="3" s="1"/>
  <c r="K137" i="3" s="1"/>
  <c r="K138" i="3" s="1"/>
  <c r="K139" i="3" s="1"/>
  <c r="K140" i="3" s="1"/>
  <c r="K141" i="3" s="1"/>
  <c r="K142" i="3" s="1"/>
  <c r="K143" i="3" s="1"/>
  <c r="K144" i="3" s="1"/>
  <c r="K145" i="3" s="1"/>
  <c r="K146" i="3" s="1"/>
  <c r="K147" i="3" s="1"/>
  <c r="K148" i="3" s="1"/>
  <c r="K149" i="3" s="1"/>
  <c r="K150" i="3" s="1"/>
  <c r="K151" i="3" s="1"/>
  <c r="K152" i="3" s="1"/>
  <c r="K153" i="3" s="1"/>
  <c r="K154" i="3" s="1"/>
  <c r="K155" i="3" s="1"/>
  <c r="K156" i="3" s="1"/>
  <c r="K157" i="3" s="1"/>
  <c r="K158" i="3" s="1"/>
  <c r="K159" i="3" s="1"/>
  <c r="K160" i="3" s="1"/>
  <c r="K161" i="3" s="1"/>
  <c r="K162" i="3" s="1"/>
  <c r="K163" i="3" s="1"/>
  <c r="K164" i="3" s="1"/>
  <c r="K165" i="3" s="1"/>
  <c r="K166" i="3" s="1"/>
  <c r="K167" i="3" s="1"/>
  <c r="K168" i="3" s="1"/>
  <c r="K169" i="3" s="1"/>
  <c r="K170" i="3" s="1"/>
  <c r="K171" i="3" s="1"/>
  <c r="K172" i="3" s="1"/>
  <c r="K173" i="3" s="1"/>
  <c r="K174" i="3" s="1"/>
  <c r="K175" i="3" s="1"/>
  <c r="K176" i="3" s="1"/>
  <c r="K177" i="3" s="1"/>
  <c r="K178" i="3" s="1"/>
  <c r="K179" i="3" s="1"/>
  <c r="K180" i="3" s="1"/>
  <c r="K181" i="3" s="1"/>
  <c r="K182" i="3" s="1"/>
  <c r="K183" i="3" s="1"/>
  <c r="K184" i="3" s="1"/>
  <c r="K185" i="3" s="1"/>
  <c r="K186" i="3" s="1"/>
  <c r="K187" i="3" s="1"/>
  <c r="K188" i="3" s="1"/>
  <c r="K189" i="3" s="1"/>
  <c r="K190" i="3" s="1"/>
  <c r="K191" i="3" s="1"/>
  <c r="K192" i="3" s="1"/>
  <c r="K193" i="3" s="1"/>
  <c r="K194" i="3" s="1"/>
  <c r="K195" i="3" s="1"/>
  <c r="K196" i="3" s="1"/>
  <c r="K197" i="3" s="1"/>
  <c r="K198" i="3" s="1"/>
  <c r="K199" i="3" s="1"/>
  <c r="K200" i="3" s="1"/>
  <c r="K201" i="3" s="1"/>
  <c r="K202" i="3" s="1"/>
  <c r="K203" i="3" s="1"/>
  <c r="K204" i="3" s="1"/>
  <c r="K205" i="3" s="1"/>
  <c r="K206" i="3" s="1"/>
  <c r="K207" i="3" s="1"/>
  <c r="K208" i="3" s="1"/>
  <c r="K209" i="3" s="1"/>
  <c r="K210" i="3" s="1"/>
  <c r="K211" i="3" s="1"/>
  <c r="K212" i="3" s="1"/>
  <c r="K213" i="3" s="1"/>
  <c r="K214" i="3" s="1"/>
  <c r="K215" i="3" s="1"/>
  <c r="K216" i="3" s="1"/>
  <c r="K217" i="3" s="1"/>
  <c r="K218" i="3" s="1"/>
  <c r="K219" i="3" s="1"/>
  <c r="K220" i="3" s="1"/>
  <c r="K221" i="3" s="1"/>
  <c r="K222" i="3" s="1"/>
  <c r="K223" i="3" s="1"/>
  <c r="K224" i="3" s="1"/>
  <c r="K225" i="3" s="1"/>
  <c r="K226" i="3" s="1"/>
  <c r="K227" i="3" s="1"/>
  <c r="K228" i="3" s="1"/>
  <c r="K229" i="3" s="1"/>
  <c r="K230" i="3" s="1"/>
  <c r="K231" i="3" s="1"/>
  <c r="K232" i="3" s="1"/>
  <c r="K233" i="3" s="1"/>
  <c r="K234" i="3" s="1"/>
  <c r="K235" i="3" s="1"/>
  <c r="K236" i="3" s="1"/>
  <c r="K237" i="3" s="1"/>
  <c r="K238" i="3" s="1"/>
  <c r="K239" i="3" s="1"/>
  <c r="K240" i="3" s="1"/>
  <c r="K241" i="3" s="1"/>
  <c r="K242" i="3" s="1"/>
  <c r="K243" i="3" s="1"/>
  <c r="K244" i="3" s="1"/>
  <c r="K245" i="3" s="1"/>
  <c r="K246" i="3" s="1"/>
  <c r="K247" i="3" s="1"/>
  <c r="K248" i="3" s="1"/>
  <c r="K249" i="3" s="1"/>
  <c r="K250" i="3" s="1"/>
  <c r="K251" i="3" s="1"/>
  <c r="K252" i="3" s="1"/>
  <c r="K253" i="3" s="1"/>
  <c r="K254" i="3" s="1"/>
  <c r="K255" i="3" s="1"/>
  <c r="K256" i="3" s="1"/>
  <c r="K257" i="3" s="1"/>
  <c r="K258" i="3" s="1"/>
  <c r="K259" i="3" s="1"/>
  <c r="K260" i="3" s="1"/>
  <c r="K261" i="3" s="1"/>
  <c r="K262" i="3" s="1"/>
  <c r="K263" i="3" s="1"/>
  <c r="K264" i="3" s="1"/>
  <c r="K265" i="3" s="1"/>
  <c r="K266" i="3" s="1"/>
  <c r="K267" i="3" s="1"/>
  <c r="K268" i="3" s="1"/>
  <c r="K269" i="3" s="1"/>
  <c r="K270" i="3" s="1"/>
  <c r="K271" i="3" s="1"/>
  <c r="K272" i="3" s="1"/>
  <c r="K273" i="3" s="1"/>
  <c r="K274" i="3" s="1"/>
  <c r="K275" i="3" s="1"/>
  <c r="K276" i="3" s="1"/>
  <c r="K277" i="3" s="1"/>
  <c r="K278" i="3" s="1"/>
  <c r="K279" i="3" s="1"/>
  <c r="K280" i="3" s="1"/>
  <c r="K281" i="3" s="1"/>
  <c r="K282" i="3" s="1"/>
  <c r="K283" i="3" s="1"/>
  <c r="K284" i="3" s="1"/>
  <c r="K285" i="3" s="1"/>
  <c r="K286" i="3" s="1"/>
  <c r="K287" i="3" s="1"/>
  <c r="K288" i="3" s="1"/>
  <c r="K289" i="3" s="1"/>
  <c r="K290" i="3" s="1"/>
  <c r="K291" i="3" s="1"/>
  <c r="K292" i="3" s="1"/>
  <c r="K293" i="3" s="1"/>
  <c r="K294" i="3" s="1"/>
  <c r="K295" i="3" s="1"/>
  <c r="K296" i="3" s="1"/>
  <c r="K297" i="3" s="1"/>
  <c r="K298" i="3" s="1"/>
  <c r="K299" i="3" s="1"/>
  <c r="K300" i="3" s="1"/>
  <c r="K301" i="3" s="1"/>
  <c r="K302" i="3" s="1"/>
  <c r="K303" i="3" s="1"/>
  <c r="K304" i="3" s="1"/>
  <c r="K305" i="3" s="1"/>
  <c r="K306" i="3" s="1"/>
  <c r="K307" i="3" s="1"/>
  <c r="K308" i="3" s="1"/>
  <c r="K309" i="3" s="1"/>
  <c r="K310" i="3" s="1"/>
  <c r="K311" i="3" s="1"/>
  <c r="K312" i="3" s="1"/>
  <c r="K313" i="3" s="1"/>
  <c r="K314" i="3" s="1"/>
  <c r="K315" i="3" s="1"/>
  <c r="K316" i="3" s="1"/>
  <c r="K317" i="3" s="1"/>
  <c r="K318" i="3" s="1"/>
  <c r="K319" i="3" s="1"/>
  <c r="K320" i="3" s="1"/>
  <c r="K321" i="3" s="1"/>
  <c r="K322" i="3" s="1"/>
  <c r="K323" i="3" s="1"/>
  <c r="K324" i="3" s="1"/>
  <c r="K325" i="3" s="1"/>
  <c r="K326" i="3" s="1"/>
  <c r="K327" i="3" s="1"/>
  <c r="K328" i="3" s="1"/>
  <c r="K329" i="3" s="1"/>
  <c r="K330" i="3" s="1"/>
  <c r="K331" i="3" s="1"/>
  <c r="K332" i="3" s="1"/>
  <c r="K333" i="3" s="1"/>
  <c r="K334" i="3" s="1"/>
  <c r="K335" i="3" s="1"/>
  <c r="K336" i="3" s="1"/>
  <c r="K337" i="3" s="1"/>
  <c r="K338" i="3" s="1"/>
  <c r="K339" i="3" s="1"/>
  <c r="K340" i="3" s="1"/>
  <c r="K341" i="3" s="1"/>
  <c r="K342" i="3" s="1"/>
  <c r="K343" i="3" s="1"/>
  <c r="K344" i="3" s="1"/>
  <c r="K345" i="3" s="1"/>
  <c r="K346" i="3" s="1"/>
  <c r="K347" i="3" s="1"/>
  <c r="K348" i="3" s="1"/>
  <c r="K349" i="3" s="1"/>
  <c r="K350" i="3" s="1"/>
  <c r="K351" i="3" s="1"/>
  <c r="K352" i="3" s="1"/>
  <c r="K353" i="3" s="1"/>
  <c r="K354" i="3" s="1"/>
  <c r="K355" i="3" s="1"/>
  <c r="K356" i="3" s="1"/>
  <c r="K357" i="3" s="1"/>
  <c r="K358" i="3" s="1"/>
  <c r="K359" i="3" s="1"/>
  <c r="K360" i="3" s="1"/>
  <c r="K361" i="3" s="1"/>
  <c r="K362" i="3" s="1"/>
  <c r="K363" i="3" s="1"/>
  <c r="K364" i="3" s="1"/>
  <c r="K365" i="3" s="1"/>
  <c r="K366" i="3" s="1"/>
  <c r="K367" i="3" s="1"/>
  <c r="K368" i="3" s="1"/>
  <c r="K369" i="3" s="1"/>
  <c r="K370" i="3" s="1"/>
  <c r="K371" i="3" s="1"/>
  <c r="K372" i="3" s="1"/>
  <c r="K373" i="3" s="1"/>
  <c r="K374" i="3" s="1"/>
  <c r="K375" i="3" s="1"/>
  <c r="K376" i="3" s="1"/>
  <c r="K377" i="3" s="1"/>
  <c r="K378" i="3" s="1"/>
  <c r="K379" i="3" s="1"/>
  <c r="K380" i="3" s="1"/>
  <c r="K381" i="3" s="1"/>
  <c r="K382" i="3" s="1"/>
  <c r="K383" i="3" s="1"/>
  <c r="K384" i="3" s="1"/>
  <c r="K385" i="3" s="1"/>
  <c r="K386" i="3" s="1"/>
  <c r="K387" i="3" s="1"/>
  <c r="K388" i="3" s="1"/>
  <c r="K389" i="3" s="1"/>
  <c r="K390" i="3" s="1"/>
  <c r="K391" i="3" s="1"/>
  <c r="K392" i="3" s="1"/>
  <c r="K393" i="3" s="1"/>
  <c r="K394" i="3" s="1"/>
  <c r="K395" i="3" s="1"/>
  <c r="K396" i="3" s="1"/>
  <c r="K397" i="3" s="1"/>
  <c r="K398" i="3" s="1"/>
  <c r="K399" i="3" s="1"/>
  <c r="K400" i="3" s="1"/>
  <c r="K401" i="3" s="1"/>
  <c r="K402" i="3" s="1"/>
  <c r="K403" i="3" s="1"/>
  <c r="K404" i="3" s="1"/>
  <c r="K405" i="3" s="1"/>
  <c r="K406" i="3" s="1"/>
  <c r="K407" i="3" s="1"/>
  <c r="K408" i="3" s="1"/>
  <c r="K409" i="3" s="1"/>
  <c r="K410" i="3" s="1"/>
  <c r="K411" i="3" s="1"/>
  <c r="K412" i="3" s="1"/>
  <c r="K413" i="3" s="1"/>
  <c r="K414" i="3" s="1"/>
  <c r="K415" i="3" s="1"/>
  <c r="K416" i="3" s="1"/>
  <c r="K417" i="3" s="1"/>
  <c r="K418" i="3" s="1"/>
  <c r="K419" i="3" s="1"/>
  <c r="K420" i="3" s="1"/>
  <c r="K421" i="3" s="1"/>
  <c r="K422" i="3" s="1"/>
  <c r="K423" i="3" s="1"/>
  <c r="K424" i="3" s="1"/>
  <c r="K425" i="3" s="1"/>
  <c r="K426" i="3" s="1"/>
  <c r="K427" i="3" s="1"/>
  <c r="K428" i="3" s="1"/>
  <c r="K429" i="3" s="1"/>
  <c r="K430" i="3" s="1"/>
  <c r="K431" i="3" s="1"/>
  <c r="K432" i="3" s="1"/>
  <c r="K433" i="3" s="1"/>
  <c r="K434" i="3" s="1"/>
  <c r="K435" i="3" s="1"/>
  <c r="K436" i="3" s="1"/>
  <c r="K437" i="3" s="1"/>
  <c r="K438" i="3" s="1"/>
  <c r="K439" i="3" s="1"/>
  <c r="K440" i="3" s="1"/>
  <c r="K441" i="3" s="1"/>
  <c r="K442" i="3" s="1"/>
  <c r="K443" i="3" s="1"/>
  <c r="K444" i="3" s="1"/>
  <c r="K445" i="3" s="1"/>
  <c r="K446" i="3" s="1"/>
  <c r="K447" i="3" s="1"/>
  <c r="K448" i="3" s="1"/>
  <c r="K449" i="3" s="1"/>
  <c r="K450" i="3" s="1"/>
  <c r="K451" i="3" s="1"/>
  <c r="K452" i="3" s="1"/>
  <c r="K453" i="3" s="1"/>
  <c r="K454" i="3" s="1"/>
  <c r="K455" i="3" s="1"/>
  <c r="K456" i="3" s="1"/>
  <c r="K457" i="3" s="1"/>
  <c r="K458" i="3" s="1"/>
  <c r="K459" i="3" s="1"/>
  <c r="K460" i="3" s="1"/>
  <c r="K461" i="3" s="1"/>
  <c r="K462" i="3" s="1"/>
  <c r="K463" i="3" s="1"/>
  <c r="K464" i="3" s="1"/>
  <c r="K465" i="3" s="1"/>
  <c r="K466" i="3" s="1"/>
  <c r="K467" i="3" s="1"/>
  <c r="K468" i="3" s="1"/>
  <c r="K469" i="3" s="1"/>
  <c r="K470" i="3" s="1"/>
  <c r="K471" i="3" s="1"/>
  <c r="K472" i="3" s="1"/>
  <c r="K473" i="3" s="1"/>
  <c r="K474" i="3" s="1"/>
  <c r="K475" i="3" s="1"/>
  <c r="K476" i="3" s="1"/>
  <c r="K477" i="3" s="1"/>
  <c r="K478" i="3" s="1"/>
  <c r="K479" i="3" s="1"/>
  <c r="K480" i="3" s="1"/>
  <c r="K481" i="3" s="1"/>
  <c r="K482" i="3" s="1"/>
  <c r="K483" i="3" s="1"/>
  <c r="K484" i="3" s="1"/>
  <c r="K485" i="3" s="1"/>
  <c r="K486" i="3" s="1"/>
  <c r="K487" i="3" s="1"/>
  <c r="K488" i="3" s="1"/>
  <c r="K489" i="3" s="1"/>
  <c r="K490" i="3" s="1"/>
  <c r="K491" i="3" s="1"/>
  <c r="K492" i="3" s="1"/>
  <c r="K493" i="3" s="1"/>
  <c r="K494" i="3" s="1"/>
  <c r="K495" i="3" s="1"/>
  <c r="K496" i="3" s="1"/>
  <c r="K497" i="3" s="1"/>
  <c r="K498" i="3" s="1"/>
  <c r="K499" i="3" s="1"/>
  <c r="K500" i="3" s="1"/>
  <c r="K501" i="3" s="1"/>
  <c r="K502" i="3" s="1"/>
  <c r="K503" i="3" s="1"/>
  <c r="O16" i="3"/>
  <c r="O17" i="3" s="1"/>
  <c r="O18" i="3" s="1"/>
  <c r="O19" i="3" s="1"/>
  <c r="O20" i="3" s="1"/>
  <c r="O21" i="3" s="1"/>
  <c r="O22" i="3" s="1"/>
  <c r="O23" i="3" s="1"/>
  <c r="L16" i="3"/>
  <c r="P15" i="3"/>
  <c r="Q15" i="3" s="1"/>
  <c r="O16" i="2"/>
  <c r="K16" i="2"/>
  <c r="K17" i="2" s="1"/>
  <c r="K18" i="2" s="1"/>
  <c r="K19" i="2" s="1"/>
  <c r="K20" i="2" s="1"/>
  <c r="K21" i="2" s="1"/>
  <c r="K22" i="2" s="1"/>
  <c r="K23" i="2" s="1"/>
  <c r="K24" i="2" s="1"/>
  <c r="K25" i="2" s="1"/>
  <c r="K26" i="2" s="1"/>
  <c r="K27" i="2" s="1"/>
  <c r="K28" i="2" s="1"/>
  <c r="K29" i="2" s="1"/>
  <c r="K30" i="2" s="1"/>
  <c r="K31" i="2" s="1"/>
  <c r="K32" i="2" s="1"/>
  <c r="K33" i="2" s="1"/>
  <c r="K34" i="2" s="1"/>
  <c r="K35" i="2" s="1"/>
  <c r="K36" i="2" s="1"/>
  <c r="K37" i="2" s="1"/>
  <c r="K38" i="2" s="1"/>
  <c r="K39" i="2" s="1"/>
  <c r="K40" i="2" s="1"/>
  <c r="K41" i="2" s="1"/>
  <c r="K42" i="2" s="1"/>
  <c r="K43" i="2" s="1"/>
  <c r="K44" i="2" s="1"/>
  <c r="K45" i="2" s="1"/>
  <c r="K46" i="2" s="1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K80" i="2" s="1"/>
  <c r="K81" i="2" s="1"/>
  <c r="K82" i="2" s="1"/>
  <c r="K83" i="2" s="1"/>
  <c r="K84" i="2" s="1"/>
  <c r="K85" i="2" s="1"/>
  <c r="K86" i="2" s="1"/>
  <c r="K87" i="2" s="1"/>
  <c r="K88" i="2" s="1"/>
  <c r="K89" i="2" s="1"/>
  <c r="K90" i="2" s="1"/>
  <c r="K91" i="2" s="1"/>
  <c r="K92" i="2" s="1"/>
  <c r="K93" i="2" s="1"/>
  <c r="K94" i="2" s="1"/>
  <c r="K95" i="2" s="1"/>
  <c r="K96" i="2" s="1"/>
  <c r="K97" i="2" s="1"/>
  <c r="K98" i="2" s="1"/>
  <c r="K99" i="2" s="1"/>
  <c r="K100" i="2" s="1"/>
  <c r="K101" i="2" s="1"/>
  <c r="K102" i="2" s="1"/>
  <c r="K103" i="2" s="1"/>
  <c r="K104" i="2" s="1"/>
  <c r="K105" i="2" s="1"/>
  <c r="K106" i="2" s="1"/>
  <c r="K107" i="2" s="1"/>
  <c r="K108" i="2" s="1"/>
  <c r="K109" i="2" s="1"/>
  <c r="K110" i="2" s="1"/>
  <c r="K111" i="2" s="1"/>
  <c r="K112" i="2" s="1"/>
  <c r="K113" i="2" s="1"/>
  <c r="K114" i="2" s="1"/>
  <c r="K115" i="2" s="1"/>
  <c r="K116" i="2" s="1"/>
  <c r="K117" i="2" s="1"/>
  <c r="K118" i="2" s="1"/>
  <c r="K119" i="2" s="1"/>
  <c r="K120" i="2" s="1"/>
  <c r="K121" i="2" s="1"/>
  <c r="K122" i="2" s="1"/>
  <c r="K123" i="2" s="1"/>
  <c r="K124" i="2" s="1"/>
  <c r="K125" i="2" s="1"/>
  <c r="K126" i="2" s="1"/>
  <c r="K127" i="2" s="1"/>
  <c r="K128" i="2" s="1"/>
  <c r="K129" i="2" s="1"/>
  <c r="K130" i="2" s="1"/>
  <c r="K131" i="2" s="1"/>
  <c r="K132" i="2" s="1"/>
  <c r="K133" i="2" s="1"/>
  <c r="K134" i="2" s="1"/>
  <c r="K135" i="2" s="1"/>
  <c r="K136" i="2" s="1"/>
  <c r="K137" i="2" s="1"/>
  <c r="K138" i="2" s="1"/>
  <c r="K139" i="2" s="1"/>
  <c r="K140" i="2" s="1"/>
  <c r="K141" i="2" s="1"/>
  <c r="K142" i="2" s="1"/>
  <c r="K143" i="2" s="1"/>
  <c r="K144" i="2" s="1"/>
  <c r="K145" i="2" s="1"/>
  <c r="K146" i="2" s="1"/>
  <c r="K147" i="2" s="1"/>
  <c r="K148" i="2" s="1"/>
  <c r="K149" i="2" s="1"/>
  <c r="K150" i="2" s="1"/>
  <c r="K151" i="2" s="1"/>
  <c r="K152" i="2" s="1"/>
  <c r="K153" i="2" s="1"/>
  <c r="K154" i="2" s="1"/>
  <c r="K155" i="2" s="1"/>
  <c r="K156" i="2" s="1"/>
  <c r="K157" i="2" s="1"/>
  <c r="K158" i="2" s="1"/>
  <c r="K159" i="2" s="1"/>
  <c r="K160" i="2" s="1"/>
  <c r="K161" i="2" s="1"/>
  <c r="K162" i="2" s="1"/>
  <c r="K163" i="2" s="1"/>
  <c r="K164" i="2" s="1"/>
  <c r="K165" i="2" s="1"/>
  <c r="K166" i="2" s="1"/>
  <c r="K167" i="2" s="1"/>
  <c r="K168" i="2" s="1"/>
  <c r="K169" i="2" s="1"/>
  <c r="K170" i="2" s="1"/>
  <c r="K171" i="2" s="1"/>
  <c r="K172" i="2" s="1"/>
  <c r="K173" i="2" s="1"/>
  <c r="K174" i="2" s="1"/>
  <c r="K175" i="2" s="1"/>
  <c r="K176" i="2" s="1"/>
  <c r="K177" i="2" s="1"/>
  <c r="K178" i="2" s="1"/>
  <c r="K179" i="2" s="1"/>
  <c r="K180" i="2" s="1"/>
  <c r="K181" i="2" s="1"/>
  <c r="K182" i="2" s="1"/>
  <c r="K183" i="2" s="1"/>
  <c r="K184" i="2" s="1"/>
  <c r="K185" i="2" s="1"/>
  <c r="K186" i="2" s="1"/>
  <c r="K187" i="2" s="1"/>
  <c r="K188" i="2" s="1"/>
  <c r="K189" i="2" s="1"/>
  <c r="K190" i="2" s="1"/>
  <c r="K191" i="2" s="1"/>
  <c r="K192" i="2" s="1"/>
  <c r="K193" i="2" s="1"/>
  <c r="K194" i="2" s="1"/>
  <c r="K195" i="2" s="1"/>
  <c r="K196" i="2" s="1"/>
  <c r="K197" i="2" s="1"/>
  <c r="K198" i="2" s="1"/>
  <c r="K199" i="2" s="1"/>
  <c r="K200" i="2" s="1"/>
  <c r="K201" i="2" s="1"/>
  <c r="K202" i="2" s="1"/>
  <c r="K203" i="2" s="1"/>
  <c r="K204" i="2" s="1"/>
  <c r="K205" i="2" s="1"/>
  <c r="K206" i="2" s="1"/>
  <c r="K207" i="2" s="1"/>
  <c r="K208" i="2" s="1"/>
  <c r="K209" i="2" s="1"/>
  <c r="K210" i="2" s="1"/>
  <c r="K211" i="2" s="1"/>
  <c r="K212" i="2" s="1"/>
  <c r="K213" i="2" s="1"/>
  <c r="K214" i="2" s="1"/>
  <c r="K215" i="2" s="1"/>
  <c r="K216" i="2" s="1"/>
  <c r="K217" i="2" s="1"/>
  <c r="K218" i="2" s="1"/>
  <c r="K219" i="2" s="1"/>
  <c r="K220" i="2" s="1"/>
  <c r="K221" i="2" s="1"/>
  <c r="K222" i="2" s="1"/>
  <c r="K223" i="2" s="1"/>
  <c r="K224" i="2" s="1"/>
  <c r="K225" i="2" s="1"/>
  <c r="K226" i="2" s="1"/>
  <c r="K227" i="2" s="1"/>
  <c r="K228" i="2" s="1"/>
  <c r="K229" i="2" s="1"/>
  <c r="K230" i="2" s="1"/>
  <c r="K231" i="2" s="1"/>
  <c r="K232" i="2" s="1"/>
  <c r="K233" i="2" s="1"/>
  <c r="K234" i="2" s="1"/>
  <c r="K235" i="2" s="1"/>
  <c r="K236" i="2" s="1"/>
  <c r="K237" i="2" s="1"/>
  <c r="K238" i="2" s="1"/>
  <c r="K239" i="2" s="1"/>
  <c r="K240" i="2" s="1"/>
  <c r="K241" i="2" s="1"/>
  <c r="K242" i="2" s="1"/>
  <c r="K243" i="2" s="1"/>
  <c r="K244" i="2" s="1"/>
  <c r="K245" i="2" s="1"/>
  <c r="K246" i="2" s="1"/>
  <c r="K247" i="2" s="1"/>
  <c r="K248" i="2" s="1"/>
  <c r="K249" i="2" s="1"/>
  <c r="K250" i="2" s="1"/>
  <c r="K251" i="2" s="1"/>
  <c r="K252" i="2" s="1"/>
  <c r="K253" i="2" s="1"/>
  <c r="K254" i="2" s="1"/>
  <c r="K255" i="2" s="1"/>
  <c r="K256" i="2" s="1"/>
  <c r="K257" i="2" s="1"/>
  <c r="K258" i="2" s="1"/>
  <c r="K259" i="2" s="1"/>
  <c r="K260" i="2" s="1"/>
  <c r="K261" i="2" s="1"/>
  <c r="K262" i="2" s="1"/>
  <c r="K263" i="2" s="1"/>
  <c r="K264" i="2" s="1"/>
  <c r="K265" i="2" s="1"/>
  <c r="K266" i="2" s="1"/>
  <c r="K267" i="2" s="1"/>
  <c r="K268" i="2" s="1"/>
  <c r="K269" i="2" s="1"/>
  <c r="K270" i="2" s="1"/>
  <c r="K271" i="2" s="1"/>
  <c r="K272" i="2" s="1"/>
  <c r="K273" i="2" s="1"/>
  <c r="K274" i="2" s="1"/>
  <c r="K275" i="2" s="1"/>
  <c r="K276" i="2" s="1"/>
  <c r="K277" i="2" s="1"/>
  <c r="K278" i="2" s="1"/>
  <c r="K279" i="2" s="1"/>
  <c r="K280" i="2" s="1"/>
  <c r="K281" i="2" s="1"/>
  <c r="K282" i="2" s="1"/>
  <c r="K283" i="2" s="1"/>
  <c r="K284" i="2" s="1"/>
  <c r="K285" i="2" s="1"/>
  <c r="K286" i="2" s="1"/>
  <c r="K287" i="2" s="1"/>
  <c r="K288" i="2" s="1"/>
  <c r="K289" i="2" s="1"/>
  <c r="K290" i="2" s="1"/>
  <c r="K291" i="2" s="1"/>
  <c r="K292" i="2" s="1"/>
  <c r="K293" i="2" s="1"/>
  <c r="K294" i="2" s="1"/>
  <c r="K295" i="2" s="1"/>
  <c r="K296" i="2" s="1"/>
  <c r="K297" i="2" s="1"/>
  <c r="K298" i="2" s="1"/>
  <c r="K299" i="2" s="1"/>
  <c r="K300" i="2" s="1"/>
  <c r="K301" i="2" s="1"/>
  <c r="K302" i="2" s="1"/>
  <c r="K303" i="2" s="1"/>
  <c r="K304" i="2" s="1"/>
  <c r="K305" i="2" s="1"/>
  <c r="K306" i="2" s="1"/>
  <c r="K307" i="2" s="1"/>
  <c r="K308" i="2" s="1"/>
  <c r="K309" i="2" s="1"/>
  <c r="K310" i="2" s="1"/>
  <c r="K311" i="2" s="1"/>
  <c r="K312" i="2" s="1"/>
  <c r="K313" i="2" s="1"/>
  <c r="K314" i="2" s="1"/>
  <c r="K315" i="2" s="1"/>
  <c r="K316" i="2" s="1"/>
  <c r="K317" i="2" s="1"/>
  <c r="K318" i="2" s="1"/>
  <c r="K319" i="2" s="1"/>
  <c r="K320" i="2" s="1"/>
  <c r="K321" i="2" s="1"/>
  <c r="K322" i="2" s="1"/>
  <c r="K323" i="2" s="1"/>
  <c r="K324" i="2" s="1"/>
  <c r="K325" i="2" s="1"/>
  <c r="K326" i="2" s="1"/>
  <c r="K327" i="2" s="1"/>
  <c r="K328" i="2" s="1"/>
  <c r="K329" i="2" s="1"/>
  <c r="K330" i="2" s="1"/>
  <c r="K331" i="2" s="1"/>
  <c r="K332" i="2" s="1"/>
  <c r="K333" i="2" s="1"/>
  <c r="K334" i="2" s="1"/>
  <c r="K335" i="2" s="1"/>
  <c r="K336" i="2" s="1"/>
  <c r="K337" i="2" s="1"/>
  <c r="K338" i="2" s="1"/>
  <c r="K339" i="2" s="1"/>
  <c r="K340" i="2" s="1"/>
  <c r="K341" i="2" s="1"/>
  <c r="K342" i="2" s="1"/>
  <c r="K343" i="2" s="1"/>
  <c r="K344" i="2" s="1"/>
  <c r="K345" i="2" s="1"/>
  <c r="K346" i="2" s="1"/>
  <c r="K347" i="2" s="1"/>
  <c r="K348" i="2" s="1"/>
  <c r="K349" i="2" s="1"/>
  <c r="K350" i="2" s="1"/>
  <c r="K351" i="2" s="1"/>
  <c r="K352" i="2" s="1"/>
  <c r="K353" i="2" s="1"/>
  <c r="K354" i="2" s="1"/>
  <c r="K355" i="2" s="1"/>
  <c r="K356" i="2" s="1"/>
  <c r="K357" i="2" s="1"/>
  <c r="K358" i="2" s="1"/>
  <c r="K359" i="2" s="1"/>
  <c r="K360" i="2" s="1"/>
  <c r="K361" i="2" s="1"/>
  <c r="K362" i="2" s="1"/>
  <c r="K363" i="2" s="1"/>
  <c r="K364" i="2" s="1"/>
  <c r="K365" i="2" s="1"/>
  <c r="K366" i="2" s="1"/>
  <c r="K367" i="2" s="1"/>
  <c r="K368" i="2" s="1"/>
  <c r="K369" i="2" s="1"/>
  <c r="K370" i="2" s="1"/>
  <c r="K371" i="2" s="1"/>
  <c r="K372" i="2" s="1"/>
  <c r="K373" i="2" s="1"/>
  <c r="K374" i="2" s="1"/>
  <c r="K375" i="2" s="1"/>
  <c r="K376" i="2" s="1"/>
  <c r="K377" i="2" s="1"/>
  <c r="K378" i="2" s="1"/>
  <c r="K379" i="2" s="1"/>
  <c r="K380" i="2" s="1"/>
  <c r="K381" i="2" s="1"/>
  <c r="K382" i="2" s="1"/>
  <c r="K383" i="2" s="1"/>
  <c r="K384" i="2" s="1"/>
  <c r="K385" i="2" s="1"/>
  <c r="K386" i="2" s="1"/>
  <c r="K387" i="2" s="1"/>
  <c r="K388" i="2" s="1"/>
  <c r="K389" i="2" s="1"/>
  <c r="K390" i="2" s="1"/>
  <c r="K391" i="2" s="1"/>
  <c r="K392" i="2" s="1"/>
  <c r="K393" i="2" s="1"/>
  <c r="K394" i="2" s="1"/>
  <c r="K395" i="2" s="1"/>
  <c r="K396" i="2" s="1"/>
  <c r="K397" i="2" s="1"/>
  <c r="K398" i="2" s="1"/>
  <c r="K399" i="2" s="1"/>
  <c r="K400" i="2" s="1"/>
  <c r="K401" i="2" s="1"/>
  <c r="K402" i="2" s="1"/>
  <c r="K403" i="2" s="1"/>
  <c r="K404" i="2" s="1"/>
  <c r="K405" i="2" s="1"/>
  <c r="K406" i="2" s="1"/>
  <c r="K407" i="2" s="1"/>
  <c r="K408" i="2" s="1"/>
  <c r="K409" i="2" s="1"/>
  <c r="K410" i="2" s="1"/>
  <c r="K411" i="2" s="1"/>
  <c r="K412" i="2" s="1"/>
  <c r="K413" i="2" s="1"/>
  <c r="K414" i="2" s="1"/>
  <c r="K415" i="2" s="1"/>
  <c r="K416" i="2" s="1"/>
  <c r="K417" i="2" s="1"/>
  <c r="K418" i="2" s="1"/>
  <c r="K419" i="2" s="1"/>
  <c r="K420" i="2" s="1"/>
  <c r="K421" i="2" s="1"/>
  <c r="K422" i="2" s="1"/>
  <c r="K423" i="2" s="1"/>
  <c r="K424" i="2" s="1"/>
  <c r="K425" i="2" s="1"/>
  <c r="K426" i="2" s="1"/>
  <c r="K427" i="2" s="1"/>
  <c r="K428" i="2" s="1"/>
  <c r="K429" i="2" s="1"/>
  <c r="K430" i="2" s="1"/>
  <c r="K431" i="2" s="1"/>
  <c r="K432" i="2" s="1"/>
  <c r="K433" i="2" s="1"/>
  <c r="K434" i="2" s="1"/>
  <c r="K435" i="2" s="1"/>
  <c r="K436" i="2" s="1"/>
  <c r="K437" i="2" s="1"/>
  <c r="K438" i="2" s="1"/>
  <c r="K439" i="2" s="1"/>
  <c r="K440" i="2" s="1"/>
  <c r="K441" i="2" s="1"/>
  <c r="K442" i="2" s="1"/>
  <c r="K443" i="2" s="1"/>
  <c r="K444" i="2" s="1"/>
  <c r="K445" i="2" s="1"/>
  <c r="K446" i="2" s="1"/>
  <c r="K447" i="2" s="1"/>
  <c r="K448" i="2" s="1"/>
  <c r="K449" i="2" s="1"/>
  <c r="K450" i="2" s="1"/>
  <c r="K451" i="2" s="1"/>
  <c r="K452" i="2" s="1"/>
  <c r="K453" i="2" s="1"/>
  <c r="K454" i="2" s="1"/>
  <c r="K455" i="2" s="1"/>
  <c r="K456" i="2" s="1"/>
  <c r="K457" i="2" s="1"/>
  <c r="K458" i="2" s="1"/>
  <c r="K459" i="2" s="1"/>
  <c r="K460" i="2" s="1"/>
  <c r="K461" i="2" s="1"/>
  <c r="K462" i="2" s="1"/>
  <c r="K463" i="2" s="1"/>
  <c r="K464" i="2" s="1"/>
  <c r="K465" i="2" s="1"/>
  <c r="K466" i="2" s="1"/>
  <c r="K467" i="2" s="1"/>
  <c r="K468" i="2" s="1"/>
  <c r="K469" i="2" s="1"/>
  <c r="K470" i="2" s="1"/>
  <c r="K471" i="2" s="1"/>
  <c r="K472" i="2" s="1"/>
  <c r="K473" i="2" s="1"/>
  <c r="K474" i="2" s="1"/>
  <c r="K475" i="2" s="1"/>
  <c r="K476" i="2" s="1"/>
  <c r="K477" i="2" s="1"/>
  <c r="K478" i="2" s="1"/>
  <c r="K479" i="2" s="1"/>
  <c r="K480" i="2" s="1"/>
  <c r="K481" i="2" s="1"/>
  <c r="K482" i="2" s="1"/>
  <c r="K483" i="2" s="1"/>
  <c r="K484" i="2" s="1"/>
  <c r="K485" i="2" s="1"/>
  <c r="K486" i="2" s="1"/>
  <c r="K487" i="2" s="1"/>
  <c r="K488" i="2" s="1"/>
  <c r="K489" i="2" s="1"/>
  <c r="K490" i="2" s="1"/>
  <c r="K491" i="2" s="1"/>
  <c r="K492" i="2" s="1"/>
  <c r="K493" i="2" s="1"/>
  <c r="K494" i="2" s="1"/>
  <c r="K495" i="2" s="1"/>
  <c r="K496" i="2" s="1"/>
  <c r="K497" i="2" s="1"/>
  <c r="K498" i="2" s="1"/>
  <c r="K499" i="2" s="1"/>
  <c r="K500" i="2" s="1"/>
  <c r="K501" i="2" s="1"/>
  <c r="K502" i="2" s="1"/>
  <c r="K503" i="2" s="1"/>
  <c r="L15" i="2"/>
  <c r="N17" i="2"/>
  <c r="O17" i="2" l="1"/>
  <c r="O24" i="3"/>
  <c r="O25" i="3" s="1"/>
  <c r="O26" i="3" s="1"/>
  <c r="O27" i="3" s="1"/>
  <c r="O28" i="3" s="1"/>
  <c r="O29" i="3" s="1"/>
  <c r="O30" i="3" s="1"/>
  <c r="O31" i="3" s="1"/>
  <c r="O32" i="3" s="1"/>
  <c r="O33" i="3" s="1"/>
  <c r="O34" i="3" s="1"/>
  <c r="O35" i="3" s="1"/>
  <c r="O36" i="3" s="1"/>
  <c r="O37" i="3" s="1"/>
  <c r="O38" i="3" s="1"/>
  <c r="O39" i="3" s="1"/>
  <c r="O40" i="3" s="1"/>
  <c r="O41" i="3" s="1"/>
  <c r="O42" i="3" s="1"/>
  <c r="O43" i="3" s="1"/>
  <c r="O44" i="3" s="1"/>
  <c r="O45" i="3" s="1"/>
  <c r="O46" i="3" s="1"/>
  <c r="O47" i="3" s="1"/>
  <c r="O48" i="3" s="1"/>
  <c r="O49" i="3" s="1"/>
  <c r="O50" i="3" s="1"/>
  <c r="O51" i="3" s="1"/>
  <c r="O52" i="3" s="1"/>
  <c r="O53" i="3" s="1"/>
  <c r="O54" i="3" s="1"/>
  <c r="O55" i="3" s="1"/>
  <c r="O56" i="3" s="1"/>
  <c r="O57" i="3" s="1"/>
  <c r="O58" i="3" s="1"/>
  <c r="O59" i="3" s="1"/>
  <c r="O60" i="3" s="1"/>
  <c r="O61" i="3" s="1"/>
  <c r="O62" i="3" s="1"/>
  <c r="O63" i="3" s="1"/>
  <c r="O64" i="3" s="1"/>
  <c r="O65" i="3" s="1"/>
  <c r="O66" i="3" s="1"/>
  <c r="O67" i="3" s="1"/>
  <c r="O68" i="3" s="1"/>
  <c r="O69" i="3" s="1"/>
  <c r="O70" i="3" s="1"/>
  <c r="O71" i="3" s="1"/>
  <c r="O72" i="3" s="1"/>
  <c r="O73" i="3" s="1"/>
  <c r="O74" i="3" s="1"/>
  <c r="O75" i="3" s="1"/>
  <c r="O76" i="3" s="1"/>
  <c r="O77" i="3" s="1"/>
  <c r="O78" i="3" s="1"/>
  <c r="O79" i="3" s="1"/>
  <c r="O80" i="3" s="1"/>
  <c r="O81" i="3" s="1"/>
  <c r="O82" i="3" s="1"/>
  <c r="O83" i="3" s="1"/>
  <c r="O84" i="3" s="1"/>
  <c r="O85" i="3" s="1"/>
  <c r="O86" i="3" s="1"/>
  <c r="O87" i="3" s="1"/>
  <c r="O88" i="3" s="1"/>
  <c r="O89" i="3" s="1"/>
  <c r="O90" i="3" s="1"/>
  <c r="O91" i="3" s="1"/>
  <c r="O92" i="3" s="1"/>
  <c r="O93" i="3" s="1"/>
  <c r="O94" i="3" s="1"/>
  <c r="O95" i="3" s="1"/>
  <c r="O96" i="3" s="1"/>
  <c r="O97" i="3" s="1"/>
  <c r="O98" i="3" s="1"/>
  <c r="O99" i="3" s="1"/>
  <c r="O100" i="3" s="1"/>
  <c r="O101" i="3" s="1"/>
  <c r="O102" i="3" s="1"/>
  <c r="O103" i="3" s="1"/>
  <c r="O104" i="3" s="1"/>
  <c r="O105" i="3" s="1"/>
  <c r="O106" i="3" s="1"/>
  <c r="O107" i="3" s="1"/>
  <c r="O108" i="3" s="1"/>
  <c r="O109" i="3" s="1"/>
  <c r="O110" i="3" s="1"/>
  <c r="O111" i="3" s="1"/>
  <c r="O112" i="3" s="1"/>
  <c r="O113" i="3" s="1"/>
  <c r="O114" i="3" s="1"/>
  <c r="O115" i="3" s="1"/>
  <c r="O116" i="3" s="1"/>
  <c r="O117" i="3" s="1"/>
  <c r="O118" i="3" s="1"/>
  <c r="O119" i="3" s="1"/>
  <c r="O120" i="3" s="1"/>
  <c r="O121" i="3" s="1"/>
  <c r="O122" i="3" s="1"/>
  <c r="O123" i="3" s="1"/>
  <c r="O124" i="3" s="1"/>
  <c r="O125" i="3" s="1"/>
  <c r="O126" i="3" s="1"/>
  <c r="O127" i="3" s="1"/>
  <c r="O128" i="3" s="1"/>
  <c r="O129" i="3" s="1"/>
  <c r="O130" i="3" s="1"/>
  <c r="O131" i="3" s="1"/>
  <c r="O132" i="3" s="1"/>
  <c r="O133" i="3" s="1"/>
  <c r="O134" i="3" s="1"/>
  <c r="O135" i="3" s="1"/>
  <c r="O136" i="3" s="1"/>
  <c r="O137" i="3" s="1"/>
  <c r="O138" i="3" s="1"/>
  <c r="O139" i="3" s="1"/>
  <c r="O140" i="3" s="1"/>
  <c r="O141" i="3" s="1"/>
  <c r="O142" i="3" s="1"/>
  <c r="O143" i="3" s="1"/>
  <c r="O144" i="3" s="1"/>
  <c r="O145" i="3" s="1"/>
  <c r="O146" i="3" s="1"/>
  <c r="O147" i="3" s="1"/>
  <c r="O148" i="3" s="1"/>
  <c r="O149" i="3" s="1"/>
  <c r="O150" i="3" s="1"/>
  <c r="O151" i="3" s="1"/>
  <c r="O152" i="3" s="1"/>
  <c r="O153" i="3" s="1"/>
  <c r="O154" i="3" s="1"/>
  <c r="O155" i="3" s="1"/>
  <c r="O156" i="3" s="1"/>
  <c r="O157" i="3" s="1"/>
  <c r="O158" i="3" s="1"/>
  <c r="O159" i="3" s="1"/>
  <c r="O160" i="3" s="1"/>
  <c r="O161" i="3" s="1"/>
  <c r="O162" i="3" s="1"/>
  <c r="O163" i="3" s="1"/>
  <c r="O164" i="3" s="1"/>
  <c r="O165" i="3" s="1"/>
  <c r="O166" i="3" s="1"/>
  <c r="O167" i="3" s="1"/>
  <c r="O168" i="3" s="1"/>
  <c r="O169" i="3" s="1"/>
  <c r="O170" i="3" s="1"/>
  <c r="O171" i="3" s="1"/>
  <c r="O172" i="3" s="1"/>
  <c r="O173" i="3" s="1"/>
  <c r="O174" i="3" s="1"/>
  <c r="O175" i="3" s="1"/>
  <c r="O176" i="3" s="1"/>
  <c r="O177" i="3" s="1"/>
  <c r="O178" i="3" s="1"/>
  <c r="O179" i="3" s="1"/>
  <c r="O180" i="3" s="1"/>
  <c r="O181" i="3" s="1"/>
  <c r="O182" i="3" s="1"/>
  <c r="O183" i="3" s="1"/>
  <c r="O184" i="3" s="1"/>
  <c r="O185" i="3" s="1"/>
  <c r="O186" i="3" s="1"/>
  <c r="O187" i="3" s="1"/>
  <c r="O188" i="3" s="1"/>
  <c r="O189" i="3" s="1"/>
  <c r="O190" i="3" s="1"/>
  <c r="O191" i="3" s="1"/>
  <c r="O192" i="3" s="1"/>
  <c r="O193" i="3" s="1"/>
  <c r="O194" i="3" s="1"/>
  <c r="O195" i="3" s="1"/>
  <c r="O196" i="3" s="1"/>
  <c r="O197" i="3" s="1"/>
  <c r="O198" i="3" s="1"/>
  <c r="O199" i="3" s="1"/>
  <c r="O200" i="3" s="1"/>
  <c r="O201" i="3" s="1"/>
  <c r="O202" i="3" s="1"/>
  <c r="O203" i="3" s="1"/>
  <c r="O204" i="3" s="1"/>
  <c r="O205" i="3" s="1"/>
  <c r="O206" i="3" s="1"/>
  <c r="O207" i="3" s="1"/>
  <c r="O208" i="3" s="1"/>
  <c r="O209" i="3" s="1"/>
  <c r="O210" i="3" s="1"/>
  <c r="O211" i="3" s="1"/>
  <c r="O212" i="3" s="1"/>
  <c r="O213" i="3" s="1"/>
  <c r="O214" i="3" s="1"/>
  <c r="O215" i="3" s="1"/>
  <c r="O216" i="3" s="1"/>
  <c r="O217" i="3" s="1"/>
  <c r="O218" i="3" s="1"/>
  <c r="O219" i="3" s="1"/>
  <c r="O220" i="3" s="1"/>
  <c r="O221" i="3" s="1"/>
  <c r="O222" i="3" s="1"/>
  <c r="O223" i="3" s="1"/>
  <c r="O224" i="3" s="1"/>
  <c r="O225" i="3" s="1"/>
  <c r="O226" i="3" s="1"/>
  <c r="O227" i="3" s="1"/>
  <c r="O228" i="3" s="1"/>
  <c r="O229" i="3" s="1"/>
  <c r="O230" i="3" s="1"/>
  <c r="O231" i="3" s="1"/>
  <c r="O232" i="3" s="1"/>
  <c r="O233" i="3" s="1"/>
  <c r="O234" i="3" s="1"/>
  <c r="O235" i="3" s="1"/>
  <c r="O236" i="3" s="1"/>
  <c r="O237" i="3" s="1"/>
  <c r="O238" i="3" s="1"/>
  <c r="O239" i="3" s="1"/>
  <c r="O240" i="3" s="1"/>
  <c r="O241" i="3" s="1"/>
  <c r="O242" i="3" s="1"/>
  <c r="O243" i="3" s="1"/>
  <c r="O244" i="3" s="1"/>
  <c r="O245" i="3" s="1"/>
  <c r="O246" i="3" s="1"/>
  <c r="O247" i="3" s="1"/>
  <c r="O248" i="3" s="1"/>
  <c r="O249" i="3" s="1"/>
  <c r="O250" i="3" s="1"/>
  <c r="O251" i="3" s="1"/>
  <c r="O252" i="3" s="1"/>
  <c r="O253" i="3" s="1"/>
  <c r="O254" i="3" s="1"/>
  <c r="O255" i="3" s="1"/>
  <c r="O256" i="3" s="1"/>
  <c r="O257" i="3" s="1"/>
  <c r="O258" i="3" s="1"/>
  <c r="O259" i="3" s="1"/>
  <c r="O260" i="3" s="1"/>
  <c r="O261" i="3" s="1"/>
  <c r="O262" i="3" s="1"/>
  <c r="O263" i="3" s="1"/>
  <c r="O264" i="3" s="1"/>
  <c r="O265" i="3" s="1"/>
  <c r="O266" i="3" s="1"/>
  <c r="O267" i="3" s="1"/>
  <c r="O268" i="3" s="1"/>
  <c r="O269" i="3" s="1"/>
  <c r="O270" i="3" s="1"/>
  <c r="O271" i="3" s="1"/>
  <c r="O272" i="3" s="1"/>
  <c r="O273" i="3" s="1"/>
  <c r="O274" i="3" s="1"/>
  <c r="O275" i="3" s="1"/>
  <c r="O276" i="3" s="1"/>
  <c r="O277" i="3" s="1"/>
  <c r="O278" i="3" s="1"/>
  <c r="O279" i="3" s="1"/>
  <c r="O280" i="3" s="1"/>
  <c r="O281" i="3" s="1"/>
  <c r="O282" i="3" s="1"/>
  <c r="O283" i="3" s="1"/>
  <c r="O284" i="3" s="1"/>
  <c r="O285" i="3" s="1"/>
  <c r="O286" i="3" s="1"/>
  <c r="O287" i="3" s="1"/>
  <c r="O288" i="3" s="1"/>
  <c r="O289" i="3" s="1"/>
  <c r="O290" i="3" s="1"/>
  <c r="O291" i="3" s="1"/>
  <c r="O292" i="3" s="1"/>
  <c r="O293" i="3" s="1"/>
  <c r="O294" i="3" s="1"/>
  <c r="O295" i="3" s="1"/>
  <c r="O296" i="3" s="1"/>
  <c r="O297" i="3" s="1"/>
  <c r="O298" i="3" s="1"/>
  <c r="O299" i="3" s="1"/>
  <c r="O300" i="3" s="1"/>
  <c r="O301" i="3" s="1"/>
  <c r="O302" i="3" s="1"/>
  <c r="O303" i="3" s="1"/>
  <c r="O304" i="3" s="1"/>
  <c r="O305" i="3" s="1"/>
  <c r="O306" i="3" s="1"/>
  <c r="O307" i="3" s="1"/>
  <c r="O308" i="3" s="1"/>
  <c r="O309" i="3" s="1"/>
  <c r="O310" i="3" s="1"/>
  <c r="O311" i="3" s="1"/>
  <c r="O312" i="3" s="1"/>
  <c r="O313" i="3" s="1"/>
  <c r="O314" i="3" s="1"/>
  <c r="O315" i="3" s="1"/>
  <c r="O316" i="3" s="1"/>
  <c r="O317" i="3" s="1"/>
  <c r="O318" i="3" s="1"/>
  <c r="O319" i="3" s="1"/>
  <c r="O320" i="3" s="1"/>
  <c r="O321" i="3" s="1"/>
  <c r="O322" i="3" s="1"/>
  <c r="O323" i="3" s="1"/>
  <c r="O324" i="3" s="1"/>
  <c r="O325" i="3" s="1"/>
  <c r="O326" i="3" s="1"/>
  <c r="O327" i="3" s="1"/>
  <c r="O328" i="3" s="1"/>
  <c r="O329" i="3" s="1"/>
  <c r="O330" i="3" s="1"/>
  <c r="O331" i="3" s="1"/>
  <c r="O332" i="3" s="1"/>
  <c r="O333" i="3" s="1"/>
  <c r="O334" i="3" s="1"/>
  <c r="O335" i="3" s="1"/>
  <c r="O336" i="3" s="1"/>
  <c r="O337" i="3" s="1"/>
  <c r="O338" i="3" s="1"/>
  <c r="O339" i="3" s="1"/>
  <c r="O340" i="3" s="1"/>
  <c r="O341" i="3" s="1"/>
  <c r="O342" i="3" s="1"/>
  <c r="O343" i="3" s="1"/>
  <c r="O344" i="3" s="1"/>
  <c r="O345" i="3" s="1"/>
  <c r="O346" i="3" s="1"/>
  <c r="O347" i="3" s="1"/>
  <c r="O348" i="3" s="1"/>
  <c r="O349" i="3" s="1"/>
  <c r="O350" i="3" s="1"/>
  <c r="O351" i="3" s="1"/>
  <c r="O352" i="3" s="1"/>
  <c r="O353" i="3" s="1"/>
  <c r="O354" i="3" s="1"/>
  <c r="O355" i="3" s="1"/>
  <c r="O356" i="3" s="1"/>
  <c r="O357" i="3" s="1"/>
  <c r="O358" i="3" s="1"/>
  <c r="O359" i="3" s="1"/>
  <c r="O360" i="3" s="1"/>
  <c r="O361" i="3" s="1"/>
  <c r="O362" i="3" s="1"/>
  <c r="O363" i="3" s="1"/>
  <c r="O364" i="3" s="1"/>
  <c r="O365" i="3" s="1"/>
  <c r="O366" i="3" s="1"/>
  <c r="O367" i="3" s="1"/>
  <c r="O368" i="3" s="1"/>
  <c r="O369" i="3" s="1"/>
  <c r="O370" i="3" s="1"/>
  <c r="O371" i="3" s="1"/>
  <c r="O372" i="3" s="1"/>
  <c r="O373" i="3" s="1"/>
  <c r="O374" i="3" s="1"/>
  <c r="O375" i="3" s="1"/>
  <c r="O376" i="3" s="1"/>
  <c r="O377" i="3" s="1"/>
  <c r="O378" i="3" s="1"/>
  <c r="O379" i="3" s="1"/>
  <c r="O380" i="3" s="1"/>
  <c r="O381" i="3" s="1"/>
  <c r="O382" i="3" s="1"/>
  <c r="O383" i="3" s="1"/>
  <c r="O384" i="3" s="1"/>
  <c r="O385" i="3" s="1"/>
  <c r="O386" i="3" s="1"/>
  <c r="O387" i="3" s="1"/>
  <c r="O388" i="3" s="1"/>
  <c r="O389" i="3" s="1"/>
  <c r="O390" i="3" s="1"/>
  <c r="O391" i="3" s="1"/>
  <c r="O392" i="3" s="1"/>
  <c r="O393" i="3" s="1"/>
  <c r="O394" i="3" s="1"/>
  <c r="O395" i="3" s="1"/>
  <c r="O396" i="3" s="1"/>
  <c r="O397" i="3" s="1"/>
  <c r="O398" i="3" s="1"/>
  <c r="O399" i="3" s="1"/>
  <c r="O400" i="3" s="1"/>
  <c r="O401" i="3" s="1"/>
  <c r="O402" i="3" s="1"/>
  <c r="O403" i="3" s="1"/>
  <c r="O404" i="3" s="1"/>
  <c r="O405" i="3" s="1"/>
  <c r="O406" i="3" s="1"/>
  <c r="O407" i="3" s="1"/>
  <c r="O408" i="3" s="1"/>
  <c r="O409" i="3" s="1"/>
  <c r="O410" i="3" s="1"/>
  <c r="O411" i="3" s="1"/>
  <c r="O412" i="3" s="1"/>
  <c r="O413" i="3" s="1"/>
  <c r="O414" i="3" s="1"/>
  <c r="O415" i="3" s="1"/>
  <c r="O416" i="3" s="1"/>
  <c r="O417" i="3" s="1"/>
  <c r="O418" i="3" s="1"/>
  <c r="O419" i="3" s="1"/>
  <c r="O420" i="3" s="1"/>
  <c r="O421" i="3" s="1"/>
  <c r="O422" i="3" s="1"/>
  <c r="O423" i="3" s="1"/>
  <c r="O424" i="3" s="1"/>
  <c r="O425" i="3" s="1"/>
  <c r="O426" i="3" s="1"/>
  <c r="O427" i="3" s="1"/>
  <c r="O428" i="3" s="1"/>
  <c r="O429" i="3" s="1"/>
  <c r="O430" i="3" s="1"/>
  <c r="O431" i="3" s="1"/>
  <c r="O432" i="3" s="1"/>
  <c r="O433" i="3" s="1"/>
  <c r="O434" i="3" s="1"/>
  <c r="O435" i="3" s="1"/>
  <c r="O436" i="3" s="1"/>
  <c r="O437" i="3" s="1"/>
  <c r="O438" i="3" s="1"/>
  <c r="O439" i="3" s="1"/>
  <c r="O440" i="3" s="1"/>
  <c r="O441" i="3" s="1"/>
  <c r="O442" i="3" s="1"/>
  <c r="O443" i="3" s="1"/>
  <c r="O444" i="3" s="1"/>
  <c r="O445" i="3" s="1"/>
  <c r="O446" i="3" s="1"/>
  <c r="O447" i="3" s="1"/>
  <c r="O448" i="3" s="1"/>
  <c r="O449" i="3" s="1"/>
  <c r="O450" i="3" s="1"/>
  <c r="O451" i="3" s="1"/>
  <c r="O452" i="3" s="1"/>
  <c r="O453" i="3" s="1"/>
  <c r="O454" i="3" s="1"/>
  <c r="O455" i="3" s="1"/>
  <c r="O456" i="3" s="1"/>
  <c r="O457" i="3" s="1"/>
  <c r="O458" i="3" s="1"/>
  <c r="O459" i="3" s="1"/>
  <c r="O460" i="3" s="1"/>
  <c r="O461" i="3" s="1"/>
  <c r="O462" i="3" s="1"/>
  <c r="O463" i="3" s="1"/>
  <c r="O464" i="3" s="1"/>
  <c r="O465" i="3" s="1"/>
  <c r="O466" i="3" s="1"/>
  <c r="O467" i="3" s="1"/>
  <c r="O468" i="3" s="1"/>
  <c r="O469" i="3" s="1"/>
  <c r="O470" i="3" s="1"/>
  <c r="O471" i="3" s="1"/>
  <c r="O472" i="3" s="1"/>
  <c r="O473" i="3" s="1"/>
  <c r="O474" i="3" s="1"/>
  <c r="O475" i="3" s="1"/>
  <c r="O476" i="3" s="1"/>
  <c r="O477" i="3" s="1"/>
  <c r="O478" i="3" s="1"/>
  <c r="O479" i="3" s="1"/>
  <c r="O480" i="3" s="1"/>
  <c r="O481" i="3" s="1"/>
  <c r="O482" i="3" s="1"/>
  <c r="O483" i="3" s="1"/>
  <c r="O484" i="3" s="1"/>
  <c r="O485" i="3" s="1"/>
  <c r="O486" i="3" s="1"/>
  <c r="O487" i="3" s="1"/>
  <c r="O488" i="3" s="1"/>
  <c r="O489" i="3" s="1"/>
  <c r="O490" i="3" s="1"/>
  <c r="O491" i="3" s="1"/>
  <c r="O492" i="3" s="1"/>
  <c r="O493" i="3" s="1"/>
  <c r="O494" i="3" s="1"/>
  <c r="O495" i="3" s="1"/>
  <c r="O496" i="3" s="1"/>
  <c r="O497" i="3" s="1"/>
  <c r="O498" i="3" s="1"/>
  <c r="O499" i="3" s="1"/>
  <c r="O500" i="3" s="1"/>
  <c r="O501" i="3" s="1"/>
  <c r="O502" i="3" s="1"/>
  <c r="O503" i="3" s="1"/>
  <c r="P16" i="3"/>
  <c r="Q16" i="3" s="1"/>
  <c r="L17" i="3"/>
  <c r="L16" i="2"/>
  <c r="L17" i="2" s="1"/>
  <c r="L18" i="2" s="1"/>
  <c r="L19" i="2" s="1"/>
  <c r="L20" i="2" s="1"/>
  <c r="L21" i="2" s="1"/>
  <c r="L22" i="2" s="1"/>
  <c r="L23" i="2" s="1"/>
  <c r="L24" i="2" s="1"/>
  <c r="L25" i="2" s="1"/>
  <c r="L26" i="2" s="1"/>
  <c r="L27" i="2" s="1"/>
  <c r="L28" i="2" s="1"/>
  <c r="L29" i="2" s="1"/>
  <c r="L30" i="2" s="1"/>
  <c r="L31" i="2" s="1"/>
  <c r="L32" i="2" s="1"/>
  <c r="L33" i="2" s="1"/>
  <c r="L34" i="2" s="1"/>
  <c r="L35" i="2" s="1"/>
  <c r="L36" i="2" s="1"/>
  <c r="L37" i="2" s="1"/>
  <c r="L38" i="2" s="1"/>
  <c r="L39" i="2" s="1"/>
  <c r="L40" i="2" s="1"/>
  <c r="L41" i="2" s="1"/>
  <c r="L42" i="2" s="1"/>
  <c r="L43" i="2" s="1"/>
  <c r="L44" i="2" s="1"/>
  <c r="L45" i="2" s="1"/>
  <c r="L46" i="2" s="1"/>
  <c r="L47" i="2" s="1"/>
  <c r="L48" i="2" s="1"/>
  <c r="L49" i="2" s="1"/>
  <c r="L50" i="2" s="1"/>
  <c r="L51" i="2" s="1"/>
  <c r="L52" i="2" s="1"/>
  <c r="L53" i="2" s="1"/>
  <c r="L54" i="2" s="1"/>
  <c r="L55" i="2" s="1"/>
  <c r="L56" i="2" s="1"/>
  <c r="L57" i="2" s="1"/>
  <c r="L58" i="2" s="1"/>
  <c r="L59" i="2" s="1"/>
  <c r="L60" i="2" s="1"/>
  <c r="L61" i="2" s="1"/>
  <c r="L62" i="2" s="1"/>
  <c r="L63" i="2" s="1"/>
  <c r="L64" i="2" s="1"/>
  <c r="L65" i="2" s="1"/>
  <c r="L66" i="2" s="1"/>
  <c r="L67" i="2" s="1"/>
  <c r="L68" i="2" s="1"/>
  <c r="L69" i="2" s="1"/>
  <c r="L70" i="2" s="1"/>
  <c r="L71" i="2" s="1"/>
  <c r="L72" i="2" s="1"/>
  <c r="L73" i="2" s="1"/>
  <c r="L74" i="2" s="1"/>
  <c r="L75" i="2" s="1"/>
  <c r="L76" i="2" s="1"/>
  <c r="L77" i="2" s="1"/>
  <c r="L78" i="2" s="1"/>
  <c r="L79" i="2" s="1"/>
  <c r="L80" i="2" s="1"/>
  <c r="L81" i="2" s="1"/>
  <c r="L82" i="2" s="1"/>
  <c r="L83" i="2" s="1"/>
  <c r="L84" i="2" s="1"/>
  <c r="L85" i="2" s="1"/>
  <c r="L86" i="2" s="1"/>
  <c r="L87" i="2" s="1"/>
  <c r="L88" i="2" s="1"/>
  <c r="L89" i="2" s="1"/>
  <c r="L90" i="2" s="1"/>
  <c r="L91" i="2" s="1"/>
  <c r="L92" i="2" s="1"/>
  <c r="L93" i="2" s="1"/>
  <c r="L94" i="2" s="1"/>
  <c r="L95" i="2" s="1"/>
  <c r="L96" i="2" s="1"/>
  <c r="L97" i="2" s="1"/>
  <c r="L98" i="2" s="1"/>
  <c r="L99" i="2" s="1"/>
  <c r="L100" i="2" s="1"/>
  <c r="L101" i="2" s="1"/>
  <c r="L102" i="2" s="1"/>
  <c r="L103" i="2" s="1"/>
  <c r="L104" i="2" s="1"/>
  <c r="L105" i="2" s="1"/>
  <c r="L106" i="2" s="1"/>
  <c r="L107" i="2" s="1"/>
  <c r="L108" i="2" s="1"/>
  <c r="L109" i="2" s="1"/>
  <c r="L110" i="2" s="1"/>
  <c r="L111" i="2" s="1"/>
  <c r="L112" i="2" s="1"/>
  <c r="L113" i="2" s="1"/>
  <c r="L114" i="2" s="1"/>
  <c r="L115" i="2" s="1"/>
  <c r="L116" i="2" s="1"/>
  <c r="L117" i="2" s="1"/>
  <c r="L118" i="2" s="1"/>
  <c r="L119" i="2" s="1"/>
  <c r="L120" i="2" s="1"/>
  <c r="L121" i="2" s="1"/>
  <c r="L122" i="2" s="1"/>
  <c r="L123" i="2" s="1"/>
  <c r="L124" i="2" s="1"/>
  <c r="L125" i="2" s="1"/>
  <c r="L126" i="2" s="1"/>
  <c r="L127" i="2" s="1"/>
  <c r="L128" i="2" s="1"/>
  <c r="L129" i="2" s="1"/>
  <c r="L130" i="2" s="1"/>
  <c r="L131" i="2" s="1"/>
  <c r="L132" i="2" s="1"/>
  <c r="L133" i="2" s="1"/>
  <c r="L134" i="2" s="1"/>
  <c r="L135" i="2" s="1"/>
  <c r="L136" i="2" s="1"/>
  <c r="L137" i="2" s="1"/>
  <c r="L138" i="2" s="1"/>
  <c r="L139" i="2" s="1"/>
  <c r="L140" i="2" s="1"/>
  <c r="L141" i="2" s="1"/>
  <c r="L142" i="2" s="1"/>
  <c r="L143" i="2" s="1"/>
  <c r="L144" i="2" s="1"/>
  <c r="L145" i="2" s="1"/>
  <c r="L146" i="2" s="1"/>
  <c r="L147" i="2" s="1"/>
  <c r="L148" i="2" s="1"/>
  <c r="L149" i="2" s="1"/>
  <c r="L150" i="2" s="1"/>
  <c r="L151" i="2" s="1"/>
  <c r="L152" i="2" s="1"/>
  <c r="L153" i="2" s="1"/>
  <c r="L154" i="2" s="1"/>
  <c r="L155" i="2" s="1"/>
  <c r="L156" i="2" s="1"/>
  <c r="L157" i="2" s="1"/>
  <c r="L158" i="2" s="1"/>
  <c r="L159" i="2" s="1"/>
  <c r="L160" i="2" s="1"/>
  <c r="L161" i="2" s="1"/>
  <c r="L162" i="2" s="1"/>
  <c r="L163" i="2" s="1"/>
  <c r="L164" i="2" s="1"/>
  <c r="L165" i="2" s="1"/>
  <c r="L166" i="2" s="1"/>
  <c r="L167" i="2" s="1"/>
  <c r="L168" i="2" s="1"/>
  <c r="L169" i="2" s="1"/>
  <c r="L170" i="2" s="1"/>
  <c r="L171" i="2" s="1"/>
  <c r="L172" i="2" s="1"/>
  <c r="L173" i="2" s="1"/>
  <c r="L174" i="2" s="1"/>
  <c r="L175" i="2" s="1"/>
  <c r="L176" i="2" s="1"/>
  <c r="L177" i="2" s="1"/>
  <c r="L178" i="2" s="1"/>
  <c r="L179" i="2" s="1"/>
  <c r="L180" i="2" s="1"/>
  <c r="L181" i="2" s="1"/>
  <c r="L182" i="2" s="1"/>
  <c r="L183" i="2" s="1"/>
  <c r="L184" i="2" s="1"/>
  <c r="L185" i="2" s="1"/>
  <c r="L186" i="2" s="1"/>
  <c r="L187" i="2" s="1"/>
  <c r="L188" i="2" s="1"/>
  <c r="L189" i="2" s="1"/>
  <c r="L190" i="2" s="1"/>
  <c r="L191" i="2" s="1"/>
  <c r="L192" i="2" s="1"/>
  <c r="L193" i="2" s="1"/>
  <c r="L194" i="2" s="1"/>
  <c r="L195" i="2" s="1"/>
  <c r="L196" i="2" s="1"/>
  <c r="L197" i="2" s="1"/>
  <c r="L198" i="2" s="1"/>
  <c r="L199" i="2" s="1"/>
  <c r="L200" i="2" s="1"/>
  <c r="L201" i="2" s="1"/>
  <c r="L202" i="2" s="1"/>
  <c r="L203" i="2" s="1"/>
  <c r="L204" i="2" s="1"/>
  <c r="L205" i="2" s="1"/>
  <c r="L206" i="2" s="1"/>
  <c r="L207" i="2" s="1"/>
  <c r="L208" i="2" s="1"/>
  <c r="L209" i="2" s="1"/>
  <c r="L210" i="2" s="1"/>
  <c r="L211" i="2" s="1"/>
  <c r="L212" i="2" s="1"/>
  <c r="L213" i="2" s="1"/>
  <c r="L214" i="2" s="1"/>
  <c r="L215" i="2" s="1"/>
  <c r="L216" i="2" s="1"/>
  <c r="L217" i="2" s="1"/>
  <c r="L218" i="2" s="1"/>
  <c r="L219" i="2" s="1"/>
  <c r="L220" i="2" s="1"/>
  <c r="L221" i="2" s="1"/>
  <c r="L222" i="2" s="1"/>
  <c r="L223" i="2" s="1"/>
  <c r="L224" i="2" s="1"/>
  <c r="L225" i="2" s="1"/>
  <c r="L226" i="2" s="1"/>
  <c r="L227" i="2" s="1"/>
  <c r="L228" i="2" s="1"/>
  <c r="L229" i="2" s="1"/>
  <c r="L230" i="2" s="1"/>
  <c r="L231" i="2" s="1"/>
  <c r="L232" i="2" s="1"/>
  <c r="L233" i="2" s="1"/>
  <c r="L234" i="2" s="1"/>
  <c r="L235" i="2" s="1"/>
  <c r="L236" i="2" s="1"/>
  <c r="L237" i="2" s="1"/>
  <c r="L238" i="2" s="1"/>
  <c r="L239" i="2" s="1"/>
  <c r="L240" i="2" s="1"/>
  <c r="L241" i="2" s="1"/>
  <c r="L242" i="2" s="1"/>
  <c r="L243" i="2" s="1"/>
  <c r="L244" i="2" s="1"/>
  <c r="L245" i="2" s="1"/>
  <c r="L246" i="2" s="1"/>
  <c r="L247" i="2" s="1"/>
  <c r="L248" i="2" s="1"/>
  <c r="L249" i="2" s="1"/>
  <c r="L250" i="2" s="1"/>
  <c r="L251" i="2" s="1"/>
  <c r="L252" i="2" s="1"/>
  <c r="L253" i="2" s="1"/>
  <c r="L254" i="2" s="1"/>
  <c r="L255" i="2" s="1"/>
  <c r="L256" i="2" s="1"/>
  <c r="L257" i="2" s="1"/>
  <c r="L258" i="2" s="1"/>
  <c r="L259" i="2" s="1"/>
  <c r="L260" i="2" s="1"/>
  <c r="L261" i="2" s="1"/>
  <c r="L262" i="2" s="1"/>
  <c r="L263" i="2" s="1"/>
  <c r="L264" i="2" s="1"/>
  <c r="L265" i="2" s="1"/>
  <c r="L266" i="2" s="1"/>
  <c r="L267" i="2" s="1"/>
  <c r="L268" i="2" s="1"/>
  <c r="L269" i="2" s="1"/>
  <c r="L270" i="2" s="1"/>
  <c r="L271" i="2" s="1"/>
  <c r="L272" i="2" s="1"/>
  <c r="L273" i="2" s="1"/>
  <c r="L274" i="2" s="1"/>
  <c r="L275" i="2" s="1"/>
  <c r="L276" i="2" s="1"/>
  <c r="L277" i="2" s="1"/>
  <c r="L278" i="2" s="1"/>
  <c r="L279" i="2" s="1"/>
  <c r="L280" i="2" s="1"/>
  <c r="L281" i="2" s="1"/>
  <c r="L282" i="2" s="1"/>
  <c r="L283" i="2" s="1"/>
  <c r="L284" i="2" s="1"/>
  <c r="L285" i="2" s="1"/>
  <c r="L286" i="2" s="1"/>
  <c r="L287" i="2" s="1"/>
  <c r="L288" i="2" s="1"/>
  <c r="L289" i="2" s="1"/>
  <c r="L290" i="2" s="1"/>
  <c r="L291" i="2" s="1"/>
  <c r="L292" i="2" s="1"/>
  <c r="L293" i="2" s="1"/>
  <c r="L294" i="2" s="1"/>
  <c r="L295" i="2" s="1"/>
  <c r="L296" i="2" s="1"/>
  <c r="L297" i="2" s="1"/>
  <c r="L298" i="2" s="1"/>
  <c r="L299" i="2" s="1"/>
  <c r="L300" i="2" s="1"/>
  <c r="L301" i="2" s="1"/>
  <c r="L302" i="2" s="1"/>
  <c r="L303" i="2" s="1"/>
  <c r="L304" i="2" s="1"/>
  <c r="L305" i="2" s="1"/>
  <c r="L306" i="2" s="1"/>
  <c r="L307" i="2" s="1"/>
  <c r="L308" i="2" s="1"/>
  <c r="L309" i="2" s="1"/>
  <c r="L310" i="2" s="1"/>
  <c r="L311" i="2" s="1"/>
  <c r="L312" i="2" s="1"/>
  <c r="L313" i="2" s="1"/>
  <c r="L314" i="2" s="1"/>
  <c r="L315" i="2" s="1"/>
  <c r="L316" i="2" s="1"/>
  <c r="L317" i="2" s="1"/>
  <c r="L318" i="2" s="1"/>
  <c r="L319" i="2" s="1"/>
  <c r="L320" i="2" s="1"/>
  <c r="L321" i="2" s="1"/>
  <c r="L322" i="2" s="1"/>
  <c r="L323" i="2" s="1"/>
  <c r="L324" i="2" s="1"/>
  <c r="L325" i="2" s="1"/>
  <c r="L326" i="2" s="1"/>
  <c r="L327" i="2" s="1"/>
  <c r="L328" i="2" s="1"/>
  <c r="L329" i="2" s="1"/>
  <c r="L330" i="2" s="1"/>
  <c r="L331" i="2" s="1"/>
  <c r="L332" i="2" s="1"/>
  <c r="L333" i="2" s="1"/>
  <c r="L334" i="2" s="1"/>
  <c r="L335" i="2" s="1"/>
  <c r="L336" i="2" s="1"/>
  <c r="L337" i="2" s="1"/>
  <c r="L338" i="2" s="1"/>
  <c r="L339" i="2" s="1"/>
  <c r="L340" i="2" s="1"/>
  <c r="L341" i="2" s="1"/>
  <c r="L342" i="2" s="1"/>
  <c r="L343" i="2" s="1"/>
  <c r="L344" i="2" s="1"/>
  <c r="L345" i="2" s="1"/>
  <c r="L346" i="2" s="1"/>
  <c r="L347" i="2" s="1"/>
  <c r="L348" i="2" s="1"/>
  <c r="L349" i="2" s="1"/>
  <c r="L350" i="2" s="1"/>
  <c r="L351" i="2" s="1"/>
  <c r="L352" i="2" s="1"/>
  <c r="L353" i="2" s="1"/>
  <c r="L354" i="2" s="1"/>
  <c r="L355" i="2" s="1"/>
  <c r="L356" i="2" s="1"/>
  <c r="L357" i="2" s="1"/>
  <c r="L358" i="2" s="1"/>
  <c r="L359" i="2" s="1"/>
  <c r="L360" i="2" s="1"/>
  <c r="L361" i="2" s="1"/>
  <c r="L362" i="2" s="1"/>
  <c r="L363" i="2" s="1"/>
  <c r="L364" i="2" s="1"/>
  <c r="L365" i="2" s="1"/>
  <c r="L366" i="2" s="1"/>
  <c r="L367" i="2" s="1"/>
  <c r="L368" i="2" s="1"/>
  <c r="L369" i="2" s="1"/>
  <c r="L370" i="2" s="1"/>
  <c r="L371" i="2" s="1"/>
  <c r="L372" i="2" s="1"/>
  <c r="L373" i="2" s="1"/>
  <c r="L374" i="2" s="1"/>
  <c r="L375" i="2" s="1"/>
  <c r="L376" i="2" s="1"/>
  <c r="L377" i="2" s="1"/>
  <c r="L378" i="2" s="1"/>
  <c r="L379" i="2" s="1"/>
  <c r="L380" i="2" s="1"/>
  <c r="L381" i="2" s="1"/>
  <c r="L382" i="2" s="1"/>
  <c r="L383" i="2" s="1"/>
  <c r="L384" i="2" s="1"/>
  <c r="L385" i="2" s="1"/>
  <c r="L386" i="2" s="1"/>
  <c r="L387" i="2" s="1"/>
  <c r="L388" i="2" s="1"/>
  <c r="L389" i="2" s="1"/>
  <c r="L390" i="2" s="1"/>
  <c r="L391" i="2" s="1"/>
  <c r="L392" i="2" s="1"/>
  <c r="L393" i="2" s="1"/>
  <c r="L394" i="2" s="1"/>
  <c r="L395" i="2" s="1"/>
  <c r="L396" i="2" s="1"/>
  <c r="L397" i="2" s="1"/>
  <c r="L398" i="2" s="1"/>
  <c r="L399" i="2" s="1"/>
  <c r="L400" i="2" s="1"/>
  <c r="L401" i="2" s="1"/>
  <c r="L402" i="2" s="1"/>
  <c r="L403" i="2" s="1"/>
  <c r="L404" i="2" s="1"/>
  <c r="L405" i="2" s="1"/>
  <c r="L406" i="2" s="1"/>
  <c r="L407" i="2" s="1"/>
  <c r="L408" i="2" s="1"/>
  <c r="L409" i="2" s="1"/>
  <c r="L410" i="2" s="1"/>
  <c r="L411" i="2" s="1"/>
  <c r="L412" i="2" s="1"/>
  <c r="L413" i="2" s="1"/>
  <c r="L414" i="2" s="1"/>
  <c r="L415" i="2" s="1"/>
  <c r="L416" i="2" s="1"/>
  <c r="L417" i="2" s="1"/>
  <c r="L418" i="2" s="1"/>
  <c r="L419" i="2" s="1"/>
  <c r="L420" i="2" s="1"/>
  <c r="L421" i="2" s="1"/>
  <c r="L422" i="2" s="1"/>
  <c r="L423" i="2" s="1"/>
  <c r="L424" i="2" s="1"/>
  <c r="L425" i="2" s="1"/>
  <c r="L426" i="2" s="1"/>
  <c r="L427" i="2" s="1"/>
  <c r="L428" i="2" s="1"/>
  <c r="L429" i="2" s="1"/>
  <c r="L430" i="2" s="1"/>
  <c r="L431" i="2" s="1"/>
  <c r="L432" i="2" s="1"/>
  <c r="L433" i="2" s="1"/>
  <c r="L434" i="2" s="1"/>
  <c r="L435" i="2" s="1"/>
  <c r="L436" i="2" s="1"/>
  <c r="L437" i="2" s="1"/>
  <c r="L438" i="2" s="1"/>
  <c r="L439" i="2" s="1"/>
  <c r="L440" i="2" s="1"/>
  <c r="L441" i="2" s="1"/>
  <c r="L442" i="2" s="1"/>
  <c r="L443" i="2" s="1"/>
  <c r="L444" i="2" s="1"/>
  <c r="L445" i="2" s="1"/>
  <c r="L446" i="2" s="1"/>
  <c r="L447" i="2" s="1"/>
  <c r="L448" i="2" s="1"/>
  <c r="L449" i="2" s="1"/>
  <c r="L450" i="2" s="1"/>
  <c r="L451" i="2" s="1"/>
  <c r="L452" i="2" s="1"/>
  <c r="L453" i="2" s="1"/>
  <c r="L454" i="2" s="1"/>
  <c r="L455" i="2" s="1"/>
  <c r="L456" i="2" s="1"/>
  <c r="L457" i="2" s="1"/>
  <c r="L458" i="2" s="1"/>
  <c r="L459" i="2" s="1"/>
  <c r="L460" i="2" s="1"/>
  <c r="L461" i="2" s="1"/>
  <c r="L462" i="2" s="1"/>
  <c r="L463" i="2" s="1"/>
  <c r="L464" i="2" s="1"/>
  <c r="L465" i="2" s="1"/>
  <c r="L466" i="2" s="1"/>
  <c r="L467" i="2" s="1"/>
  <c r="L468" i="2" s="1"/>
  <c r="L469" i="2" s="1"/>
  <c r="L470" i="2" s="1"/>
  <c r="L471" i="2" s="1"/>
  <c r="L472" i="2" s="1"/>
  <c r="L473" i="2" s="1"/>
  <c r="L474" i="2" s="1"/>
  <c r="L475" i="2" s="1"/>
  <c r="L476" i="2" s="1"/>
  <c r="L477" i="2" s="1"/>
  <c r="L478" i="2" s="1"/>
  <c r="L479" i="2" s="1"/>
  <c r="L480" i="2" s="1"/>
  <c r="L481" i="2" s="1"/>
  <c r="L482" i="2" s="1"/>
  <c r="L483" i="2" s="1"/>
  <c r="L484" i="2" s="1"/>
  <c r="L485" i="2" s="1"/>
  <c r="L486" i="2" s="1"/>
  <c r="L487" i="2" s="1"/>
  <c r="L488" i="2" s="1"/>
  <c r="L489" i="2" s="1"/>
  <c r="L490" i="2" s="1"/>
  <c r="L491" i="2" s="1"/>
  <c r="L492" i="2" s="1"/>
  <c r="L493" i="2" s="1"/>
  <c r="L494" i="2" s="1"/>
  <c r="L495" i="2" s="1"/>
  <c r="L496" i="2" s="1"/>
  <c r="L497" i="2" s="1"/>
  <c r="L498" i="2" s="1"/>
  <c r="L499" i="2" s="1"/>
  <c r="L500" i="2" s="1"/>
  <c r="L501" i="2" s="1"/>
  <c r="L502" i="2" s="1"/>
  <c r="L503" i="2" s="1"/>
  <c r="N18" i="2"/>
  <c r="N19" i="2" s="1"/>
  <c r="N20" i="2" s="1"/>
  <c r="N21" i="2" s="1"/>
  <c r="N22" i="2" s="1"/>
  <c r="N23" i="2" s="1"/>
  <c r="N24" i="2" s="1"/>
  <c r="N25" i="2" s="1"/>
  <c r="N26" i="2" s="1"/>
  <c r="N27" i="2" s="1"/>
  <c r="N28" i="2" s="1"/>
  <c r="N29" i="2" s="1"/>
  <c r="N30" i="2" s="1"/>
  <c r="N31" i="2" s="1"/>
  <c r="N32" i="2" s="1"/>
  <c r="N33" i="2" s="1"/>
  <c r="N34" i="2" s="1"/>
  <c r="N35" i="2" s="1"/>
  <c r="N36" i="2" s="1"/>
  <c r="N37" i="2" s="1"/>
  <c r="N38" i="2" s="1"/>
  <c r="N39" i="2" s="1"/>
  <c r="N40" i="2" s="1"/>
  <c r="N41" i="2" s="1"/>
  <c r="N42" i="2" s="1"/>
  <c r="N43" i="2" s="1"/>
  <c r="N44" i="2" s="1"/>
  <c r="N45" i="2" s="1"/>
  <c r="N46" i="2" s="1"/>
  <c r="N47" i="2" s="1"/>
  <c r="N48" i="2" s="1"/>
  <c r="N49" i="2" s="1"/>
  <c r="N50" i="2" s="1"/>
  <c r="N51" i="2" s="1"/>
  <c r="N52" i="2" s="1"/>
  <c r="N53" i="2" s="1"/>
  <c r="N54" i="2" s="1"/>
  <c r="N55" i="2" s="1"/>
  <c r="N56" i="2" s="1"/>
  <c r="N57" i="2" s="1"/>
  <c r="N58" i="2" s="1"/>
  <c r="N59" i="2" s="1"/>
  <c r="N60" i="2" s="1"/>
  <c r="N61" i="2" s="1"/>
  <c r="N62" i="2" s="1"/>
  <c r="N63" i="2" s="1"/>
  <c r="N64" i="2" s="1"/>
  <c r="N65" i="2" s="1"/>
  <c r="N66" i="2" s="1"/>
  <c r="N67" i="2" s="1"/>
  <c r="N68" i="2" s="1"/>
  <c r="N69" i="2" s="1"/>
  <c r="N70" i="2" s="1"/>
  <c r="N71" i="2" s="1"/>
  <c r="N72" i="2" s="1"/>
  <c r="N73" i="2" s="1"/>
  <c r="N74" i="2" s="1"/>
  <c r="N75" i="2" s="1"/>
  <c r="N76" i="2" s="1"/>
  <c r="N77" i="2" s="1"/>
  <c r="N78" i="2" s="1"/>
  <c r="N79" i="2" s="1"/>
  <c r="N80" i="2" s="1"/>
  <c r="N81" i="2" s="1"/>
  <c r="N82" i="2" s="1"/>
  <c r="N83" i="2" s="1"/>
  <c r="N84" i="2" s="1"/>
  <c r="N85" i="2" s="1"/>
  <c r="N86" i="2" s="1"/>
  <c r="N87" i="2" s="1"/>
  <c r="N88" i="2" s="1"/>
  <c r="N89" i="2" s="1"/>
  <c r="N90" i="2" s="1"/>
  <c r="N91" i="2" s="1"/>
  <c r="N92" i="2" s="1"/>
  <c r="N93" i="2" s="1"/>
  <c r="N94" i="2" s="1"/>
  <c r="N95" i="2" s="1"/>
  <c r="N96" i="2" s="1"/>
  <c r="N97" i="2" s="1"/>
  <c r="N98" i="2" s="1"/>
  <c r="N99" i="2" s="1"/>
  <c r="N100" i="2" s="1"/>
  <c r="N101" i="2" s="1"/>
  <c r="N102" i="2" s="1"/>
  <c r="N103" i="2" s="1"/>
  <c r="N104" i="2" s="1"/>
  <c r="N105" i="2" s="1"/>
  <c r="N106" i="2" s="1"/>
  <c r="N107" i="2" s="1"/>
  <c r="N108" i="2" s="1"/>
  <c r="N109" i="2" s="1"/>
  <c r="N110" i="2" s="1"/>
  <c r="N111" i="2" s="1"/>
  <c r="N112" i="2" s="1"/>
  <c r="N113" i="2" s="1"/>
  <c r="N114" i="2" s="1"/>
  <c r="N115" i="2" s="1"/>
  <c r="N116" i="2" s="1"/>
  <c r="N117" i="2" s="1"/>
  <c r="N118" i="2" s="1"/>
  <c r="N119" i="2" s="1"/>
  <c r="N120" i="2" s="1"/>
  <c r="N121" i="2" s="1"/>
  <c r="N122" i="2" s="1"/>
  <c r="N123" i="2" s="1"/>
  <c r="N124" i="2" s="1"/>
  <c r="N125" i="2" s="1"/>
  <c r="N126" i="2" s="1"/>
  <c r="N127" i="2" s="1"/>
  <c r="N128" i="2" s="1"/>
  <c r="N129" i="2" s="1"/>
  <c r="N130" i="2" s="1"/>
  <c r="N131" i="2" s="1"/>
  <c r="N132" i="2" s="1"/>
  <c r="N133" i="2" s="1"/>
  <c r="N134" i="2" s="1"/>
  <c r="N135" i="2" s="1"/>
  <c r="N136" i="2" s="1"/>
  <c r="N137" i="2" s="1"/>
  <c r="N138" i="2" s="1"/>
  <c r="N139" i="2" s="1"/>
  <c r="N140" i="2" s="1"/>
  <c r="N141" i="2" s="1"/>
  <c r="N142" i="2" s="1"/>
  <c r="N143" i="2" s="1"/>
  <c r="N144" i="2" s="1"/>
  <c r="N145" i="2" s="1"/>
  <c r="N146" i="2" s="1"/>
  <c r="N147" i="2" s="1"/>
  <c r="N148" i="2" s="1"/>
  <c r="N149" i="2" s="1"/>
  <c r="N150" i="2" s="1"/>
  <c r="N151" i="2" s="1"/>
  <c r="N152" i="2" s="1"/>
  <c r="N153" i="2" s="1"/>
  <c r="N154" i="2" s="1"/>
  <c r="N155" i="2" s="1"/>
  <c r="N156" i="2" s="1"/>
  <c r="N157" i="2" s="1"/>
  <c r="N158" i="2" s="1"/>
  <c r="N159" i="2" s="1"/>
  <c r="N160" i="2" s="1"/>
  <c r="N161" i="2" s="1"/>
  <c r="N162" i="2" s="1"/>
  <c r="N163" i="2" s="1"/>
  <c r="N164" i="2" s="1"/>
  <c r="N165" i="2" s="1"/>
  <c r="N166" i="2" s="1"/>
  <c r="N167" i="2" s="1"/>
  <c r="N168" i="2" s="1"/>
  <c r="N169" i="2" s="1"/>
  <c r="N170" i="2" s="1"/>
  <c r="N171" i="2" s="1"/>
  <c r="N172" i="2" s="1"/>
  <c r="N173" i="2" s="1"/>
  <c r="N174" i="2" s="1"/>
  <c r="N175" i="2" s="1"/>
  <c r="N176" i="2" s="1"/>
  <c r="N177" i="2" s="1"/>
  <c r="N178" i="2" s="1"/>
  <c r="N179" i="2" s="1"/>
  <c r="N180" i="2" s="1"/>
  <c r="N181" i="2" s="1"/>
  <c r="N182" i="2" s="1"/>
  <c r="N183" i="2" s="1"/>
  <c r="N184" i="2" s="1"/>
  <c r="N185" i="2" s="1"/>
  <c r="N186" i="2" s="1"/>
  <c r="N187" i="2" s="1"/>
  <c r="N188" i="2" s="1"/>
  <c r="N189" i="2" s="1"/>
  <c r="N190" i="2" s="1"/>
  <c r="N191" i="2" s="1"/>
  <c r="N192" i="2" s="1"/>
  <c r="N193" i="2" s="1"/>
  <c r="N194" i="2" s="1"/>
  <c r="N195" i="2" s="1"/>
  <c r="N196" i="2" s="1"/>
  <c r="N197" i="2" s="1"/>
  <c r="N198" i="2" s="1"/>
  <c r="N199" i="2" s="1"/>
  <c r="N200" i="2" s="1"/>
  <c r="N201" i="2" s="1"/>
  <c r="N202" i="2" s="1"/>
  <c r="N203" i="2" s="1"/>
  <c r="N204" i="2" s="1"/>
  <c r="N205" i="2" s="1"/>
  <c r="N206" i="2" s="1"/>
  <c r="N207" i="2" s="1"/>
  <c r="N208" i="2" s="1"/>
  <c r="N209" i="2" s="1"/>
  <c r="N210" i="2" s="1"/>
  <c r="N211" i="2" s="1"/>
  <c r="N212" i="2" s="1"/>
  <c r="N213" i="2" s="1"/>
  <c r="N214" i="2" s="1"/>
  <c r="N215" i="2" s="1"/>
  <c r="N216" i="2" s="1"/>
  <c r="N217" i="2" s="1"/>
  <c r="N218" i="2" s="1"/>
  <c r="N219" i="2" s="1"/>
  <c r="N220" i="2" s="1"/>
  <c r="N221" i="2" s="1"/>
  <c r="N222" i="2" s="1"/>
  <c r="N223" i="2" s="1"/>
  <c r="N224" i="2" s="1"/>
  <c r="N225" i="2" s="1"/>
  <c r="N226" i="2" s="1"/>
  <c r="N227" i="2" s="1"/>
  <c r="N228" i="2" s="1"/>
  <c r="N229" i="2" s="1"/>
  <c r="N230" i="2" s="1"/>
  <c r="N231" i="2" s="1"/>
  <c r="N232" i="2" s="1"/>
  <c r="N233" i="2" s="1"/>
  <c r="N234" i="2" s="1"/>
  <c r="N235" i="2" s="1"/>
  <c r="N236" i="2" s="1"/>
  <c r="N237" i="2" s="1"/>
  <c r="N238" i="2" s="1"/>
  <c r="N239" i="2" s="1"/>
  <c r="N240" i="2" s="1"/>
  <c r="N241" i="2" s="1"/>
  <c r="N242" i="2" s="1"/>
  <c r="N243" i="2" s="1"/>
  <c r="N244" i="2" s="1"/>
  <c r="N245" i="2" s="1"/>
  <c r="N246" i="2" s="1"/>
  <c r="N247" i="2" s="1"/>
  <c r="N248" i="2" s="1"/>
  <c r="N249" i="2" s="1"/>
  <c r="N250" i="2" s="1"/>
  <c r="N251" i="2" s="1"/>
  <c r="N252" i="2" s="1"/>
  <c r="N253" i="2" s="1"/>
  <c r="N254" i="2" s="1"/>
  <c r="N255" i="2" s="1"/>
  <c r="N256" i="2" s="1"/>
  <c r="N257" i="2" s="1"/>
  <c r="N258" i="2" s="1"/>
  <c r="N259" i="2" s="1"/>
  <c r="N260" i="2" s="1"/>
  <c r="N261" i="2" s="1"/>
  <c r="N262" i="2" s="1"/>
  <c r="N263" i="2" s="1"/>
  <c r="N264" i="2" s="1"/>
  <c r="N265" i="2" s="1"/>
  <c r="N266" i="2" s="1"/>
  <c r="N267" i="2" s="1"/>
  <c r="N268" i="2" s="1"/>
  <c r="N269" i="2" s="1"/>
  <c r="N270" i="2" s="1"/>
  <c r="N271" i="2" s="1"/>
  <c r="N272" i="2" s="1"/>
  <c r="N273" i="2" s="1"/>
  <c r="N274" i="2" s="1"/>
  <c r="N275" i="2" s="1"/>
  <c r="N276" i="2" s="1"/>
  <c r="N277" i="2" s="1"/>
  <c r="N278" i="2" s="1"/>
  <c r="N279" i="2" s="1"/>
  <c r="N280" i="2" s="1"/>
  <c r="N281" i="2" s="1"/>
  <c r="N282" i="2" s="1"/>
  <c r="N283" i="2" s="1"/>
  <c r="N284" i="2" s="1"/>
  <c r="N285" i="2" s="1"/>
  <c r="N286" i="2" s="1"/>
  <c r="N287" i="2" s="1"/>
  <c r="N288" i="2" s="1"/>
  <c r="N289" i="2" s="1"/>
  <c r="N290" i="2" s="1"/>
  <c r="N291" i="2" s="1"/>
  <c r="N292" i="2" s="1"/>
  <c r="N293" i="2" s="1"/>
  <c r="N294" i="2" s="1"/>
  <c r="N295" i="2" s="1"/>
  <c r="N296" i="2" s="1"/>
  <c r="N297" i="2" s="1"/>
  <c r="N298" i="2" s="1"/>
  <c r="N299" i="2" s="1"/>
  <c r="N300" i="2" s="1"/>
  <c r="N301" i="2" s="1"/>
  <c r="N302" i="2" s="1"/>
  <c r="N303" i="2" s="1"/>
  <c r="N304" i="2" s="1"/>
  <c r="N305" i="2" s="1"/>
  <c r="N306" i="2" s="1"/>
  <c r="N307" i="2" s="1"/>
  <c r="N308" i="2" s="1"/>
  <c r="N309" i="2" s="1"/>
  <c r="N310" i="2" s="1"/>
  <c r="N311" i="2" s="1"/>
  <c r="N312" i="2" s="1"/>
  <c r="N313" i="2" s="1"/>
  <c r="N314" i="2" s="1"/>
  <c r="N315" i="2" s="1"/>
  <c r="N316" i="2" s="1"/>
  <c r="N317" i="2" s="1"/>
  <c r="N318" i="2" s="1"/>
  <c r="N319" i="2" s="1"/>
  <c r="N320" i="2" s="1"/>
  <c r="N321" i="2" s="1"/>
  <c r="N322" i="2" s="1"/>
  <c r="N323" i="2" s="1"/>
  <c r="N324" i="2" s="1"/>
  <c r="N325" i="2" s="1"/>
  <c r="N326" i="2" s="1"/>
  <c r="N327" i="2" s="1"/>
  <c r="N328" i="2" s="1"/>
  <c r="N329" i="2" s="1"/>
  <c r="N330" i="2" s="1"/>
  <c r="N331" i="2" s="1"/>
  <c r="N332" i="2" s="1"/>
  <c r="N333" i="2" s="1"/>
  <c r="N334" i="2" s="1"/>
  <c r="N335" i="2" s="1"/>
  <c r="N336" i="2" s="1"/>
  <c r="N337" i="2" s="1"/>
  <c r="N338" i="2" s="1"/>
  <c r="N339" i="2" s="1"/>
  <c r="N340" i="2" s="1"/>
  <c r="N341" i="2" s="1"/>
  <c r="N342" i="2" s="1"/>
  <c r="N343" i="2" s="1"/>
  <c r="N344" i="2" s="1"/>
  <c r="N345" i="2" s="1"/>
  <c r="N346" i="2" s="1"/>
  <c r="N347" i="2" s="1"/>
  <c r="N348" i="2" s="1"/>
  <c r="N349" i="2" s="1"/>
  <c r="N350" i="2" s="1"/>
  <c r="N351" i="2" s="1"/>
  <c r="N352" i="2" s="1"/>
  <c r="N353" i="2" s="1"/>
  <c r="N354" i="2" s="1"/>
  <c r="N355" i="2" s="1"/>
  <c r="N356" i="2" s="1"/>
  <c r="N357" i="2" s="1"/>
  <c r="N358" i="2" s="1"/>
  <c r="N359" i="2" s="1"/>
  <c r="N360" i="2" s="1"/>
  <c r="N361" i="2" s="1"/>
  <c r="N362" i="2" s="1"/>
  <c r="N363" i="2" s="1"/>
  <c r="N364" i="2" s="1"/>
  <c r="N365" i="2" s="1"/>
  <c r="N366" i="2" s="1"/>
  <c r="N367" i="2" s="1"/>
  <c r="N368" i="2" s="1"/>
  <c r="N369" i="2" s="1"/>
  <c r="N370" i="2" s="1"/>
  <c r="N371" i="2" s="1"/>
  <c r="N372" i="2" s="1"/>
  <c r="N373" i="2" s="1"/>
  <c r="N374" i="2" s="1"/>
  <c r="N375" i="2" s="1"/>
  <c r="N376" i="2" s="1"/>
  <c r="N377" i="2" s="1"/>
  <c r="N378" i="2" s="1"/>
  <c r="N379" i="2" s="1"/>
  <c r="N380" i="2" s="1"/>
  <c r="N381" i="2" s="1"/>
  <c r="N382" i="2" s="1"/>
  <c r="N383" i="2" s="1"/>
  <c r="N384" i="2" s="1"/>
  <c r="N385" i="2" s="1"/>
  <c r="N386" i="2" s="1"/>
  <c r="N387" i="2" s="1"/>
  <c r="N388" i="2" s="1"/>
  <c r="N389" i="2" s="1"/>
  <c r="N390" i="2" s="1"/>
  <c r="N391" i="2" s="1"/>
  <c r="N392" i="2" s="1"/>
  <c r="N393" i="2" s="1"/>
  <c r="N394" i="2" s="1"/>
  <c r="N395" i="2" s="1"/>
  <c r="N396" i="2" s="1"/>
  <c r="N397" i="2" s="1"/>
  <c r="N398" i="2" s="1"/>
  <c r="N399" i="2" s="1"/>
  <c r="N400" i="2" s="1"/>
  <c r="N401" i="2" s="1"/>
  <c r="N402" i="2" s="1"/>
  <c r="N403" i="2" s="1"/>
  <c r="N404" i="2" s="1"/>
  <c r="N405" i="2" s="1"/>
  <c r="N406" i="2" s="1"/>
  <c r="N407" i="2" s="1"/>
  <c r="N408" i="2" s="1"/>
  <c r="N409" i="2" s="1"/>
  <c r="N410" i="2" s="1"/>
  <c r="N411" i="2" s="1"/>
  <c r="N412" i="2" s="1"/>
  <c r="N413" i="2" s="1"/>
  <c r="N414" i="2" s="1"/>
  <c r="N415" i="2" s="1"/>
  <c r="N416" i="2" s="1"/>
  <c r="N417" i="2" s="1"/>
  <c r="N418" i="2" s="1"/>
  <c r="N419" i="2" s="1"/>
  <c r="N420" i="2" s="1"/>
  <c r="N421" i="2" s="1"/>
  <c r="N422" i="2" s="1"/>
  <c r="N423" i="2" s="1"/>
  <c r="N424" i="2" s="1"/>
  <c r="N425" i="2" s="1"/>
  <c r="N426" i="2" s="1"/>
  <c r="N427" i="2" s="1"/>
  <c r="N428" i="2" s="1"/>
  <c r="N429" i="2" s="1"/>
  <c r="N430" i="2" s="1"/>
  <c r="N431" i="2" s="1"/>
  <c r="N432" i="2" s="1"/>
  <c r="N433" i="2" s="1"/>
  <c r="N434" i="2" s="1"/>
  <c r="N435" i="2" s="1"/>
  <c r="N436" i="2" s="1"/>
  <c r="N437" i="2" s="1"/>
  <c r="N438" i="2" s="1"/>
  <c r="N439" i="2" s="1"/>
  <c r="N440" i="2" s="1"/>
  <c r="N441" i="2" s="1"/>
  <c r="N442" i="2" s="1"/>
  <c r="N443" i="2" s="1"/>
  <c r="N444" i="2" s="1"/>
  <c r="N445" i="2" s="1"/>
  <c r="N446" i="2" s="1"/>
  <c r="N447" i="2" s="1"/>
  <c r="N448" i="2" s="1"/>
  <c r="N449" i="2" s="1"/>
  <c r="N450" i="2" s="1"/>
  <c r="N451" i="2" s="1"/>
  <c r="N452" i="2" s="1"/>
  <c r="N453" i="2" s="1"/>
  <c r="N454" i="2" s="1"/>
  <c r="N455" i="2" s="1"/>
  <c r="N456" i="2" s="1"/>
  <c r="N457" i="2" s="1"/>
  <c r="N458" i="2" s="1"/>
  <c r="N459" i="2" s="1"/>
  <c r="N460" i="2" s="1"/>
  <c r="N461" i="2" s="1"/>
  <c r="N462" i="2" s="1"/>
  <c r="N463" i="2" s="1"/>
  <c r="N464" i="2" s="1"/>
  <c r="N465" i="2" s="1"/>
  <c r="N466" i="2" s="1"/>
  <c r="N467" i="2" s="1"/>
  <c r="N468" i="2" s="1"/>
  <c r="N469" i="2" s="1"/>
  <c r="N470" i="2" s="1"/>
  <c r="N471" i="2" s="1"/>
  <c r="N472" i="2" s="1"/>
  <c r="N473" i="2" s="1"/>
  <c r="N474" i="2" s="1"/>
  <c r="N475" i="2" s="1"/>
  <c r="N476" i="2" s="1"/>
  <c r="N477" i="2" s="1"/>
  <c r="N478" i="2" s="1"/>
  <c r="N479" i="2" s="1"/>
  <c r="N480" i="2" s="1"/>
  <c r="N481" i="2" s="1"/>
  <c r="N482" i="2" s="1"/>
  <c r="N483" i="2" s="1"/>
  <c r="N484" i="2" s="1"/>
  <c r="N485" i="2" s="1"/>
  <c r="N486" i="2" s="1"/>
  <c r="N487" i="2" s="1"/>
  <c r="N488" i="2" s="1"/>
  <c r="N489" i="2" s="1"/>
  <c r="N490" i="2" s="1"/>
  <c r="N491" i="2" s="1"/>
  <c r="N492" i="2" s="1"/>
  <c r="N493" i="2" s="1"/>
  <c r="N494" i="2" s="1"/>
  <c r="N495" i="2" s="1"/>
  <c r="N496" i="2" s="1"/>
  <c r="N497" i="2" s="1"/>
  <c r="N498" i="2" s="1"/>
  <c r="N499" i="2" s="1"/>
  <c r="N500" i="2" s="1"/>
  <c r="N501" i="2" s="1"/>
  <c r="N502" i="2" s="1"/>
  <c r="N503" i="2" s="1"/>
  <c r="P15" i="2"/>
  <c r="P17" i="3" l="1"/>
  <c r="Q17" i="3" s="1"/>
  <c r="L18" i="3"/>
  <c r="O18" i="2"/>
  <c r="O19" i="2" s="1"/>
  <c r="O20" i="2" s="1"/>
  <c r="O21" i="2" s="1"/>
  <c r="O22" i="2" s="1"/>
  <c r="O23" i="2" s="1"/>
  <c r="O24" i="2" s="1"/>
  <c r="O25" i="2" s="1"/>
  <c r="O26" i="2" s="1"/>
  <c r="O27" i="2" s="1"/>
  <c r="O28" i="2" s="1"/>
  <c r="O29" i="2" s="1"/>
  <c r="O30" i="2" s="1"/>
  <c r="O31" i="2" s="1"/>
  <c r="O32" i="2" s="1"/>
  <c r="O33" i="2" s="1"/>
  <c r="O34" i="2" s="1"/>
  <c r="O35" i="2" s="1"/>
  <c r="O36" i="2" s="1"/>
  <c r="O37" i="2" s="1"/>
  <c r="O38" i="2" s="1"/>
  <c r="O39" i="2" s="1"/>
  <c r="O40" i="2" s="1"/>
  <c r="O41" i="2" s="1"/>
  <c r="O42" i="2" s="1"/>
  <c r="O43" i="2" s="1"/>
  <c r="O44" i="2" s="1"/>
  <c r="O45" i="2" s="1"/>
  <c r="O46" i="2" s="1"/>
  <c r="O47" i="2" s="1"/>
  <c r="O48" i="2" s="1"/>
  <c r="O49" i="2" s="1"/>
  <c r="O50" i="2" s="1"/>
  <c r="O51" i="2" s="1"/>
  <c r="O52" i="2" s="1"/>
  <c r="O53" i="2" s="1"/>
  <c r="O54" i="2" s="1"/>
  <c r="O55" i="2" s="1"/>
  <c r="O56" i="2" s="1"/>
  <c r="O57" i="2" s="1"/>
  <c r="O58" i="2" s="1"/>
  <c r="O59" i="2" s="1"/>
  <c r="O60" i="2" s="1"/>
  <c r="O61" i="2" s="1"/>
  <c r="O62" i="2" s="1"/>
  <c r="O63" i="2" s="1"/>
  <c r="O64" i="2" s="1"/>
  <c r="O65" i="2" s="1"/>
  <c r="O66" i="2" s="1"/>
  <c r="O67" i="2" s="1"/>
  <c r="O68" i="2" s="1"/>
  <c r="O69" i="2" s="1"/>
  <c r="O70" i="2" s="1"/>
  <c r="O71" i="2" s="1"/>
  <c r="O72" i="2" s="1"/>
  <c r="O73" i="2" s="1"/>
  <c r="O74" i="2" s="1"/>
  <c r="O75" i="2" s="1"/>
  <c r="O76" i="2" s="1"/>
  <c r="O77" i="2" s="1"/>
  <c r="O78" i="2" s="1"/>
  <c r="O79" i="2" s="1"/>
  <c r="O80" i="2" s="1"/>
  <c r="O81" i="2" s="1"/>
  <c r="O82" i="2" s="1"/>
  <c r="O83" i="2" s="1"/>
  <c r="O84" i="2" s="1"/>
  <c r="O85" i="2" s="1"/>
  <c r="O86" i="2" s="1"/>
  <c r="O87" i="2" s="1"/>
  <c r="O88" i="2" s="1"/>
  <c r="O89" i="2" s="1"/>
  <c r="O90" i="2" s="1"/>
  <c r="O91" i="2" s="1"/>
  <c r="O92" i="2" s="1"/>
  <c r="O93" i="2" s="1"/>
  <c r="O94" i="2" s="1"/>
  <c r="O95" i="2" s="1"/>
  <c r="O96" i="2" s="1"/>
  <c r="O97" i="2" s="1"/>
  <c r="O98" i="2" s="1"/>
  <c r="O99" i="2" s="1"/>
  <c r="O100" i="2" s="1"/>
  <c r="O101" i="2" s="1"/>
  <c r="O102" i="2" s="1"/>
  <c r="O103" i="2" s="1"/>
  <c r="O104" i="2" s="1"/>
  <c r="O105" i="2" s="1"/>
  <c r="O106" i="2" s="1"/>
  <c r="O107" i="2" s="1"/>
  <c r="O108" i="2" s="1"/>
  <c r="O109" i="2" s="1"/>
  <c r="O110" i="2" s="1"/>
  <c r="O111" i="2" s="1"/>
  <c r="O112" i="2" s="1"/>
  <c r="O113" i="2" s="1"/>
  <c r="O114" i="2" s="1"/>
  <c r="O115" i="2" s="1"/>
  <c r="O116" i="2" s="1"/>
  <c r="O117" i="2" s="1"/>
  <c r="O118" i="2" s="1"/>
  <c r="O119" i="2" s="1"/>
  <c r="O120" i="2" s="1"/>
  <c r="O121" i="2" s="1"/>
  <c r="O122" i="2" s="1"/>
  <c r="O123" i="2" s="1"/>
  <c r="O124" i="2" s="1"/>
  <c r="O125" i="2" s="1"/>
  <c r="O126" i="2" s="1"/>
  <c r="O127" i="2" s="1"/>
  <c r="O128" i="2" s="1"/>
  <c r="O129" i="2" s="1"/>
  <c r="O130" i="2" s="1"/>
  <c r="O131" i="2" s="1"/>
  <c r="O132" i="2" s="1"/>
  <c r="O133" i="2" s="1"/>
  <c r="O134" i="2" s="1"/>
  <c r="O135" i="2" s="1"/>
  <c r="O136" i="2" s="1"/>
  <c r="O137" i="2" s="1"/>
  <c r="O138" i="2" s="1"/>
  <c r="O139" i="2" s="1"/>
  <c r="O140" i="2" s="1"/>
  <c r="O141" i="2" s="1"/>
  <c r="O142" i="2" s="1"/>
  <c r="O143" i="2" s="1"/>
  <c r="O144" i="2" s="1"/>
  <c r="O145" i="2" s="1"/>
  <c r="O146" i="2" s="1"/>
  <c r="O147" i="2" s="1"/>
  <c r="O148" i="2" s="1"/>
  <c r="O149" i="2" s="1"/>
  <c r="O150" i="2" s="1"/>
  <c r="O151" i="2" s="1"/>
  <c r="O152" i="2" s="1"/>
  <c r="O153" i="2" s="1"/>
  <c r="O154" i="2" s="1"/>
  <c r="O155" i="2" s="1"/>
  <c r="O156" i="2" s="1"/>
  <c r="O157" i="2" s="1"/>
  <c r="O158" i="2" s="1"/>
  <c r="O159" i="2" s="1"/>
  <c r="O160" i="2" s="1"/>
  <c r="O161" i="2" s="1"/>
  <c r="O162" i="2" s="1"/>
  <c r="O163" i="2" s="1"/>
  <c r="O164" i="2" s="1"/>
  <c r="O165" i="2" s="1"/>
  <c r="O166" i="2" s="1"/>
  <c r="O167" i="2" s="1"/>
  <c r="O168" i="2" s="1"/>
  <c r="O169" i="2" s="1"/>
  <c r="O170" i="2" s="1"/>
  <c r="O171" i="2" s="1"/>
  <c r="O172" i="2" s="1"/>
  <c r="O173" i="2" s="1"/>
  <c r="O174" i="2" s="1"/>
  <c r="O175" i="2" s="1"/>
  <c r="O176" i="2" s="1"/>
  <c r="O177" i="2" s="1"/>
  <c r="O178" i="2" s="1"/>
  <c r="O179" i="2" s="1"/>
  <c r="O180" i="2" s="1"/>
  <c r="O181" i="2" s="1"/>
  <c r="O182" i="2" s="1"/>
  <c r="O183" i="2" s="1"/>
  <c r="O184" i="2" s="1"/>
  <c r="O185" i="2" s="1"/>
  <c r="O186" i="2" s="1"/>
  <c r="O187" i="2" s="1"/>
  <c r="O188" i="2" s="1"/>
  <c r="O189" i="2" s="1"/>
  <c r="O190" i="2" s="1"/>
  <c r="O191" i="2" s="1"/>
  <c r="O192" i="2" s="1"/>
  <c r="O193" i="2" s="1"/>
  <c r="O194" i="2" s="1"/>
  <c r="O195" i="2" s="1"/>
  <c r="O196" i="2" s="1"/>
  <c r="O197" i="2" s="1"/>
  <c r="O198" i="2" s="1"/>
  <c r="O199" i="2" s="1"/>
  <c r="O200" i="2" s="1"/>
  <c r="O201" i="2" s="1"/>
  <c r="O202" i="2" s="1"/>
  <c r="O203" i="2" s="1"/>
  <c r="O204" i="2" s="1"/>
  <c r="O205" i="2" s="1"/>
  <c r="O206" i="2" s="1"/>
  <c r="O207" i="2" s="1"/>
  <c r="O208" i="2" s="1"/>
  <c r="O209" i="2" s="1"/>
  <c r="O210" i="2" s="1"/>
  <c r="O211" i="2" s="1"/>
  <c r="O212" i="2" s="1"/>
  <c r="O213" i="2" s="1"/>
  <c r="O214" i="2" s="1"/>
  <c r="O215" i="2" s="1"/>
  <c r="O216" i="2" s="1"/>
  <c r="O217" i="2" s="1"/>
  <c r="O218" i="2" s="1"/>
  <c r="O219" i="2" s="1"/>
  <c r="O220" i="2" s="1"/>
  <c r="O221" i="2" s="1"/>
  <c r="O222" i="2" s="1"/>
  <c r="O223" i="2" s="1"/>
  <c r="O224" i="2" s="1"/>
  <c r="O225" i="2" s="1"/>
  <c r="O226" i="2" s="1"/>
  <c r="O227" i="2" s="1"/>
  <c r="O228" i="2" s="1"/>
  <c r="O229" i="2" s="1"/>
  <c r="O230" i="2" s="1"/>
  <c r="O231" i="2" s="1"/>
  <c r="O232" i="2" s="1"/>
  <c r="O233" i="2" s="1"/>
  <c r="O234" i="2" s="1"/>
  <c r="O235" i="2" s="1"/>
  <c r="O236" i="2" s="1"/>
  <c r="O237" i="2" s="1"/>
  <c r="O238" i="2" s="1"/>
  <c r="O239" i="2" s="1"/>
  <c r="O240" i="2" s="1"/>
  <c r="O241" i="2" s="1"/>
  <c r="O242" i="2" s="1"/>
  <c r="O243" i="2" s="1"/>
  <c r="O244" i="2" s="1"/>
  <c r="O245" i="2" s="1"/>
  <c r="O246" i="2" s="1"/>
  <c r="O247" i="2" s="1"/>
  <c r="O248" i="2" s="1"/>
  <c r="O249" i="2" s="1"/>
  <c r="O250" i="2" s="1"/>
  <c r="O251" i="2" s="1"/>
  <c r="O252" i="2" s="1"/>
  <c r="O253" i="2" s="1"/>
  <c r="O254" i="2" s="1"/>
  <c r="O255" i="2" s="1"/>
  <c r="O256" i="2" s="1"/>
  <c r="O257" i="2" s="1"/>
  <c r="O258" i="2" s="1"/>
  <c r="O259" i="2" s="1"/>
  <c r="O260" i="2" s="1"/>
  <c r="O261" i="2" s="1"/>
  <c r="O262" i="2" s="1"/>
  <c r="O263" i="2" s="1"/>
  <c r="O264" i="2" s="1"/>
  <c r="O265" i="2" s="1"/>
  <c r="O266" i="2" s="1"/>
  <c r="O267" i="2" s="1"/>
  <c r="O268" i="2" s="1"/>
  <c r="O269" i="2" s="1"/>
  <c r="O270" i="2" s="1"/>
  <c r="O271" i="2" s="1"/>
  <c r="O272" i="2" s="1"/>
  <c r="O273" i="2" s="1"/>
  <c r="O274" i="2" s="1"/>
  <c r="O275" i="2" s="1"/>
  <c r="O276" i="2" s="1"/>
  <c r="O277" i="2" s="1"/>
  <c r="O278" i="2" s="1"/>
  <c r="O279" i="2" s="1"/>
  <c r="O280" i="2" s="1"/>
  <c r="O281" i="2" s="1"/>
  <c r="O282" i="2" s="1"/>
  <c r="O283" i="2" s="1"/>
  <c r="O284" i="2" s="1"/>
  <c r="O285" i="2" s="1"/>
  <c r="O286" i="2" s="1"/>
  <c r="O287" i="2" s="1"/>
  <c r="O288" i="2" s="1"/>
  <c r="O289" i="2" s="1"/>
  <c r="O290" i="2" s="1"/>
  <c r="O291" i="2" s="1"/>
  <c r="O292" i="2" s="1"/>
  <c r="O293" i="2" s="1"/>
  <c r="O294" i="2" s="1"/>
  <c r="O295" i="2" s="1"/>
  <c r="O296" i="2" s="1"/>
  <c r="O297" i="2" s="1"/>
  <c r="O298" i="2" s="1"/>
  <c r="O299" i="2" s="1"/>
  <c r="O300" i="2" s="1"/>
  <c r="O301" i="2" s="1"/>
  <c r="O302" i="2" s="1"/>
  <c r="O303" i="2" s="1"/>
  <c r="O304" i="2" s="1"/>
  <c r="O305" i="2" s="1"/>
  <c r="O306" i="2" s="1"/>
  <c r="O307" i="2" s="1"/>
  <c r="O308" i="2" s="1"/>
  <c r="O309" i="2" s="1"/>
  <c r="O310" i="2" s="1"/>
  <c r="O311" i="2" s="1"/>
  <c r="O312" i="2" s="1"/>
  <c r="O313" i="2" s="1"/>
  <c r="O314" i="2" s="1"/>
  <c r="O315" i="2" s="1"/>
  <c r="O316" i="2" s="1"/>
  <c r="O317" i="2" s="1"/>
  <c r="O318" i="2" s="1"/>
  <c r="O319" i="2" s="1"/>
  <c r="O320" i="2" s="1"/>
  <c r="O321" i="2" s="1"/>
  <c r="O322" i="2" s="1"/>
  <c r="O323" i="2" s="1"/>
  <c r="O324" i="2" s="1"/>
  <c r="O325" i="2" s="1"/>
  <c r="O326" i="2" s="1"/>
  <c r="O327" i="2" s="1"/>
  <c r="O328" i="2" s="1"/>
  <c r="O329" i="2" s="1"/>
  <c r="O330" i="2" s="1"/>
  <c r="O331" i="2" s="1"/>
  <c r="O332" i="2" s="1"/>
  <c r="O333" i="2" s="1"/>
  <c r="O334" i="2" s="1"/>
  <c r="O335" i="2" s="1"/>
  <c r="O336" i="2" s="1"/>
  <c r="O337" i="2" s="1"/>
  <c r="O338" i="2" s="1"/>
  <c r="O339" i="2" s="1"/>
  <c r="O340" i="2" s="1"/>
  <c r="O341" i="2" s="1"/>
  <c r="O342" i="2" s="1"/>
  <c r="O343" i="2" s="1"/>
  <c r="O344" i="2" s="1"/>
  <c r="O345" i="2" s="1"/>
  <c r="O346" i="2" s="1"/>
  <c r="O347" i="2" s="1"/>
  <c r="O348" i="2" s="1"/>
  <c r="O349" i="2" s="1"/>
  <c r="O350" i="2" s="1"/>
  <c r="O351" i="2" s="1"/>
  <c r="O352" i="2" s="1"/>
  <c r="O353" i="2" s="1"/>
  <c r="O354" i="2" s="1"/>
  <c r="O355" i="2" s="1"/>
  <c r="O356" i="2" s="1"/>
  <c r="O357" i="2" s="1"/>
  <c r="O358" i="2" s="1"/>
  <c r="O359" i="2" s="1"/>
  <c r="O360" i="2" s="1"/>
  <c r="O361" i="2" s="1"/>
  <c r="O362" i="2" s="1"/>
  <c r="O363" i="2" s="1"/>
  <c r="O364" i="2" s="1"/>
  <c r="O365" i="2" s="1"/>
  <c r="O366" i="2" s="1"/>
  <c r="O367" i="2" s="1"/>
  <c r="O368" i="2" s="1"/>
  <c r="O369" i="2" s="1"/>
  <c r="O370" i="2" s="1"/>
  <c r="O371" i="2" s="1"/>
  <c r="O372" i="2" s="1"/>
  <c r="O373" i="2" s="1"/>
  <c r="O374" i="2" s="1"/>
  <c r="O375" i="2" s="1"/>
  <c r="O376" i="2" s="1"/>
  <c r="O377" i="2" s="1"/>
  <c r="O378" i="2" s="1"/>
  <c r="O379" i="2" s="1"/>
  <c r="O380" i="2" s="1"/>
  <c r="O381" i="2" s="1"/>
  <c r="O382" i="2" s="1"/>
  <c r="O383" i="2" s="1"/>
  <c r="O384" i="2" s="1"/>
  <c r="O385" i="2" s="1"/>
  <c r="O386" i="2" s="1"/>
  <c r="O387" i="2" s="1"/>
  <c r="O388" i="2" s="1"/>
  <c r="O389" i="2" s="1"/>
  <c r="O390" i="2" s="1"/>
  <c r="O391" i="2" s="1"/>
  <c r="O392" i="2" s="1"/>
  <c r="O393" i="2" s="1"/>
  <c r="O394" i="2" s="1"/>
  <c r="O395" i="2" s="1"/>
  <c r="O396" i="2" s="1"/>
  <c r="O397" i="2" s="1"/>
  <c r="O398" i="2" s="1"/>
  <c r="O399" i="2" s="1"/>
  <c r="O400" i="2" s="1"/>
  <c r="O401" i="2" s="1"/>
  <c r="O402" i="2" s="1"/>
  <c r="O403" i="2" s="1"/>
  <c r="O404" i="2" s="1"/>
  <c r="O405" i="2" s="1"/>
  <c r="O406" i="2" s="1"/>
  <c r="O407" i="2" s="1"/>
  <c r="O408" i="2" s="1"/>
  <c r="O409" i="2" s="1"/>
  <c r="O410" i="2" s="1"/>
  <c r="O411" i="2" s="1"/>
  <c r="O412" i="2" s="1"/>
  <c r="O413" i="2" s="1"/>
  <c r="O414" i="2" s="1"/>
  <c r="O415" i="2" s="1"/>
  <c r="O416" i="2" s="1"/>
  <c r="O417" i="2" s="1"/>
  <c r="O418" i="2" s="1"/>
  <c r="O419" i="2" s="1"/>
  <c r="O420" i="2" s="1"/>
  <c r="O421" i="2" s="1"/>
  <c r="O422" i="2" s="1"/>
  <c r="O423" i="2" s="1"/>
  <c r="O424" i="2" s="1"/>
  <c r="O425" i="2" s="1"/>
  <c r="O426" i="2" s="1"/>
  <c r="O427" i="2" s="1"/>
  <c r="O428" i="2" s="1"/>
  <c r="O429" i="2" s="1"/>
  <c r="O430" i="2" s="1"/>
  <c r="O431" i="2" s="1"/>
  <c r="O432" i="2" s="1"/>
  <c r="O433" i="2" s="1"/>
  <c r="O434" i="2" s="1"/>
  <c r="O435" i="2" s="1"/>
  <c r="O436" i="2" s="1"/>
  <c r="O437" i="2" s="1"/>
  <c r="O438" i="2" s="1"/>
  <c r="O439" i="2" s="1"/>
  <c r="O440" i="2" s="1"/>
  <c r="O441" i="2" s="1"/>
  <c r="O442" i="2" s="1"/>
  <c r="O443" i="2" s="1"/>
  <c r="O444" i="2" s="1"/>
  <c r="O445" i="2" s="1"/>
  <c r="O446" i="2" s="1"/>
  <c r="O447" i="2" s="1"/>
  <c r="O448" i="2" s="1"/>
  <c r="O449" i="2" s="1"/>
  <c r="O450" i="2" s="1"/>
  <c r="O451" i="2" s="1"/>
  <c r="O452" i="2" s="1"/>
  <c r="O453" i="2" s="1"/>
  <c r="O454" i="2" s="1"/>
  <c r="O455" i="2" s="1"/>
  <c r="O456" i="2" s="1"/>
  <c r="O457" i="2" s="1"/>
  <c r="O458" i="2" s="1"/>
  <c r="O459" i="2" s="1"/>
  <c r="O460" i="2" s="1"/>
  <c r="O461" i="2" s="1"/>
  <c r="O462" i="2" s="1"/>
  <c r="O463" i="2" s="1"/>
  <c r="O464" i="2" s="1"/>
  <c r="O465" i="2" s="1"/>
  <c r="O466" i="2" s="1"/>
  <c r="O467" i="2" s="1"/>
  <c r="O468" i="2" s="1"/>
  <c r="O469" i="2" s="1"/>
  <c r="O470" i="2" s="1"/>
  <c r="O471" i="2" s="1"/>
  <c r="O472" i="2" s="1"/>
  <c r="O473" i="2" s="1"/>
  <c r="O474" i="2" s="1"/>
  <c r="O475" i="2" s="1"/>
  <c r="O476" i="2" s="1"/>
  <c r="O477" i="2" s="1"/>
  <c r="O478" i="2" s="1"/>
  <c r="O479" i="2" s="1"/>
  <c r="O480" i="2" s="1"/>
  <c r="O481" i="2" s="1"/>
  <c r="O482" i="2" s="1"/>
  <c r="O483" i="2" s="1"/>
  <c r="O484" i="2" s="1"/>
  <c r="O485" i="2" s="1"/>
  <c r="O486" i="2" s="1"/>
  <c r="O487" i="2" s="1"/>
  <c r="O488" i="2" s="1"/>
  <c r="O489" i="2" s="1"/>
  <c r="O490" i="2" s="1"/>
  <c r="O491" i="2" s="1"/>
  <c r="O492" i="2" s="1"/>
  <c r="O493" i="2" s="1"/>
  <c r="O494" i="2" s="1"/>
  <c r="O495" i="2" s="1"/>
  <c r="O496" i="2" s="1"/>
  <c r="O497" i="2" s="1"/>
  <c r="O498" i="2" s="1"/>
  <c r="O499" i="2" s="1"/>
  <c r="O500" i="2" s="1"/>
  <c r="O501" i="2" s="1"/>
  <c r="O502" i="2" s="1"/>
  <c r="O503" i="2" s="1"/>
  <c r="P16" i="2"/>
  <c r="Q16" i="2" s="1"/>
  <c r="Q17" i="2" l="1"/>
  <c r="P18" i="3"/>
  <c r="Q18" i="3" s="1"/>
  <c r="L19" i="3"/>
  <c r="P17" i="2"/>
  <c r="L20" i="3" l="1"/>
  <c r="P19" i="3"/>
  <c r="Q19" i="3" s="1"/>
  <c r="P18" i="2"/>
  <c r="Q18" i="2" s="1"/>
  <c r="Q19" i="2" l="1"/>
  <c r="Q20" i="3"/>
  <c r="P20" i="3"/>
  <c r="L21" i="3"/>
  <c r="P19" i="2"/>
  <c r="P21" i="3" l="1"/>
  <c r="Q21" i="3" s="1"/>
  <c r="L22" i="3"/>
  <c r="P20" i="2"/>
  <c r="Q20" i="2" s="1"/>
  <c r="Q21" i="2" l="1"/>
  <c r="L23" i="3"/>
  <c r="P22" i="3"/>
  <c r="Q22" i="3" s="1"/>
  <c r="P21" i="2"/>
  <c r="P23" i="3" l="1"/>
  <c r="Q23" i="3" s="1"/>
  <c r="L24" i="3"/>
  <c r="P22" i="2"/>
  <c r="Q22" i="2" s="1"/>
  <c r="Q23" i="2" l="1"/>
  <c r="P24" i="3"/>
  <c r="Q24" i="3" s="1"/>
  <c r="L25" i="3"/>
  <c r="P23" i="2"/>
  <c r="P25" i="3" l="1"/>
  <c r="Q25" i="3" s="1"/>
  <c r="L26" i="3"/>
  <c r="P24" i="2"/>
  <c r="Q24" i="2" s="1"/>
  <c r="L27" i="3" l="1"/>
  <c r="P26" i="3"/>
  <c r="Q26" i="3" s="1"/>
  <c r="P25" i="2"/>
  <c r="Q25" i="2" s="1"/>
  <c r="Q26" i="2" l="1"/>
  <c r="P27" i="3"/>
  <c r="Q27" i="3" s="1"/>
  <c r="L28" i="3"/>
  <c r="P26" i="2"/>
  <c r="P28" i="3" l="1"/>
  <c r="Q28" i="3" s="1"/>
  <c r="L29" i="3"/>
  <c r="P27" i="2"/>
  <c r="Q27" i="2" s="1"/>
  <c r="Q28" i="2" l="1"/>
  <c r="P29" i="3"/>
  <c r="Q29" i="3" s="1"/>
  <c r="L30" i="3"/>
  <c r="P28" i="2"/>
  <c r="L31" i="3" l="1"/>
  <c r="P30" i="3"/>
  <c r="Q30" i="3" s="1"/>
  <c r="P29" i="2"/>
  <c r="Q29" i="2" s="1"/>
  <c r="Q30" i="2" l="1"/>
  <c r="P31" i="3"/>
  <c r="Q31" i="3" s="1"/>
  <c r="L32" i="3"/>
  <c r="P30" i="2"/>
  <c r="Q31" i="2" l="1"/>
  <c r="P32" i="3"/>
  <c r="Q32" i="3" s="1"/>
  <c r="L33" i="3"/>
  <c r="P31" i="2"/>
  <c r="P33" i="3" l="1"/>
  <c r="Q33" i="3" s="1"/>
  <c r="L34" i="3"/>
  <c r="P32" i="2"/>
  <c r="Q32" i="2" s="1"/>
  <c r="P34" i="3" l="1"/>
  <c r="Q34" i="3" s="1"/>
  <c r="L35" i="3"/>
  <c r="P33" i="2"/>
  <c r="Q33" i="2" s="1"/>
  <c r="Q34" i="2" l="1"/>
  <c r="L36" i="3"/>
  <c r="P35" i="3"/>
  <c r="Q35" i="3" s="1"/>
  <c r="P34" i="2"/>
  <c r="P36" i="3" l="1"/>
  <c r="Q36" i="3" s="1"/>
  <c r="L37" i="3"/>
  <c r="P35" i="2"/>
  <c r="Q35" i="2" s="1"/>
  <c r="P37" i="3" l="1"/>
  <c r="Q37" i="3" s="1"/>
  <c r="L38" i="3"/>
  <c r="P36" i="2"/>
  <c r="Q36" i="2" s="1"/>
  <c r="P38" i="3" l="1"/>
  <c r="Q38" i="3" s="1"/>
  <c r="L39" i="3"/>
  <c r="P37" i="2"/>
  <c r="Q37" i="2" s="1"/>
  <c r="P39" i="3" l="1"/>
  <c r="Q39" i="3" s="1"/>
  <c r="L40" i="3"/>
  <c r="P38" i="2"/>
  <c r="Q38" i="2" s="1"/>
  <c r="Q39" i="2" l="1"/>
  <c r="P40" i="3"/>
  <c r="Q40" i="3" s="1"/>
  <c r="L41" i="3"/>
  <c r="P39" i="2"/>
  <c r="P41" i="3" l="1"/>
  <c r="Q41" i="3" s="1"/>
  <c r="L42" i="3"/>
  <c r="P40" i="2"/>
  <c r="Q40" i="2" s="1"/>
  <c r="Q41" i="2" l="1"/>
  <c r="P42" i="3"/>
  <c r="Q42" i="3" s="1"/>
  <c r="L43" i="3"/>
  <c r="P41" i="2"/>
  <c r="L44" i="3" l="1"/>
  <c r="P43" i="3"/>
  <c r="Q43" i="3" s="1"/>
  <c r="P42" i="2"/>
  <c r="Q42" i="2" s="1"/>
  <c r="P44" i="3" l="1"/>
  <c r="Q44" i="3" s="1"/>
  <c r="L45" i="3"/>
  <c r="P43" i="2"/>
  <c r="Q43" i="2" s="1"/>
  <c r="Q44" i="2" l="1"/>
  <c r="P45" i="3"/>
  <c r="Q45" i="3" s="1"/>
  <c r="L46" i="3"/>
  <c r="P44" i="2"/>
  <c r="P46" i="3" l="1"/>
  <c r="Q46" i="3" s="1"/>
  <c r="L47" i="3"/>
  <c r="P45" i="2"/>
  <c r="Q45" i="2" s="1"/>
  <c r="Q46" i="2" l="1"/>
  <c r="L48" i="3"/>
  <c r="P47" i="3"/>
  <c r="Q47" i="3" s="1"/>
  <c r="P46" i="2"/>
  <c r="P48" i="3" l="1"/>
  <c r="Q48" i="3" s="1"/>
  <c r="L49" i="3"/>
  <c r="P47" i="2"/>
  <c r="Q47" i="2" s="1"/>
  <c r="Q48" i="2" l="1"/>
  <c r="P49" i="3"/>
  <c r="Q49" i="3" s="1"/>
  <c r="L50" i="3"/>
  <c r="P48" i="2"/>
  <c r="P50" i="3" l="1"/>
  <c r="Q50" i="3" s="1"/>
  <c r="L51" i="3"/>
  <c r="P49" i="2"/>
  <c r="Q49" i="2" s="1"/>
  <c r="L52" i="3" l="1"/>
  <c r="P51" i="3"/>
  <c r="Q51" i="3" s="1"/>
  <c r="P50" i="2"/>
  <c r="Q50" i="2" s="1"/>
  <c r="Q51" i="2" l="1"/>
  <c r="P52" i="3"/>
  <c r="Q52" i="3" s="1"/>
  <c r="L53" i="3"/>
  <c r="P51" i="2"/>
  <c r="P53" i="3" l="1"/>
  <c r="Q53" i="3" s="1"/>
  <c r="L54" i="3"/>
  <c r="P52" i="2"/>
  <c r="Q52" i="2" s="1"/>
  <c r="P54" i="3" l="1"/>
  <c r="Q54" i="3" s="1"/>
  <c r="L55" i="3"/>
  <c r="P53" i="2"/>
  <c r="Q53" i="2" s="1"/>
  <c r="L56" i="3" l="1"/>
  <c r="P55" i="3"/>
  <c r="Q55" i="3" s="1"/>
  <c r="P54" i="2"/>
  <c r="Q54" i="2" s="1"/>
  <c r="P56" i="3" l="1"/>
  <c r="Q56" i="3" s="1"/>
  <c r="L57" i="3"/>
  <c r="P55" i="2"/>
  <c r="Q55" i="2" s="1"/>
  <c r="P57" i="3" l="1"/>
  <c r="Q57" i="3" s="1"/>
  <c r="L58" i="3"/>
  <c r="P56" i="2"/>
  <c r="Q56" i="2" s="1"/>
  <c r="P58" i="3" l="1"/>
  <c r="Q58" i="3" s="1"/>
  <c r="L59" i="3"/>
  <c r="P57" i="2"/>
  <c r="Q57" i="2" s="1"/>
  <c r="L60" i="3" l="1"/>
  <c r="P59" i="3"/>
  <c r="Q59" i="3" s="1"/>
  <c r="P58" i="2"/>
  <c r="Q58" i="2" s="1"/>
  <c r="P60" i="3" l="1"/>
  <c r="Q60" i="3" s="1"/>
  <c r="L61" i="3"/>
  <c r="P59" i="2"/>
  <c r="Q59" i="2" s="1"/>
  <c r="L62" i="3" l="1"/>
  <c r="P61" i="3"/>
  <c r="Q61" i="3" s="1"/>
  <c r="P60" i="2"/>
  <c r="Q60" i="2" s="1"/>
  <c r="L63" i="3" l="1"/>
  <c r="P62" i="3"/>
  <c r="Q62" i="3" s="1"/>
  <c r="P61" i="2"/>
  <c r="Q61" i="2" s="1"/>
  <c r="L64" i="3" l="1"/>
  <c r="P63" i="3"/>
  <c r="Q63" i="3" s="1"/>
  <c r="P62" i="2"/>
  <c r="Q62" i="2" s="1"/>
  <c r="P64" i="3" l="1"/>
  <c r="Q64" i="3" s="1"/>
  <c r="L65" i="3"/>
  <c r="P63" i="2"/>
  <c r="Q63" i="2" s="1"/>
  <c r="L66" i="3" l="1"/>
  <c r="P65" i="3"/>
  <c r="Q65" i="3" s="1"/>
  <c r="P64" i="2"/>
  <c r="Q64" i="2" s="1"/>
  <c r="L67" i="3" l="1"/>
  <c r="P66" i="3"/>
  <c r="Q66" i="3" s="1"/>
  <c r="P65" i="2"/>
  <c r="Q65" i="2" s="1"/>
  <c r="L68" i="3" l="1"/>
  <c r="P67" i="3"/>
  <c r="Q67" i="3" s="1"/>
  <c r="P66" i="2"/>
  <c r="Q66" i="2" s="1"/>
  <c r="P68" i="3" l="1"/>
  <c r="Q68" i="3" s="1"/>
  <c r="L69" i="3"/>
  <c r="P67" i="2"/>
  <c r="Q67" i="2" s="1"/>
  <c r="L70" i="3" l="1"/>
  <c r="P69" i="3"/>
  <c r="Q69" i="3" s="1"/>
  <c r="P68" i="2"/>
  <c r="Q68" i="2" s="1"/>
  <c r="L71" i="3" l="1"/>
  <c r="P70" i="3"/>
  <c r="Q70" i="3" s="1"/>
  <c r="P69" i="2"/>
  <c r="Q69" i="2" s="1"/>
  <c r="L72" i="3" l="1"/>
  <c r="P71" i="3"/>
  <c r="Q71" i="3" s="1"/>
  <c r="P70" i="2"/>
  <c r="Q70" i="2" s="1"/>
  <c r="P72" i="3" l="1"/>
  <c r="Q72" i="3" s="1"/>
  <c r="L73" i="3"/>
  <c r="P71" i="2"/>
  <c r="Q71" i="2" s="1"/>
  <c r="L74" i="3" l="1"/>
  <c r="P73" i="3"/>
  <c r="Q73" i="3" s="1"/>
  <c r="P72" i="2"/>
  <c r="Q72" i="2" s="1"/>
  <c r="L75" i="3" l="1"/>
  <c r="P74" i="3"/>
  <c r="Q74" i="3" s="1"/>
  <c r="P73" i="2"/>
  <c r="Q73" i="2" s="1"/>
  <c r="L76" i="3" l="1"/>
  <c r="P75" i="3"/>
  <c r="Q75" i="3" s="1"/>
  <c r="P74" i="2"/>
  <c r="Q74" i="2" s="1"/>
  <c r="P76" i="3" l="1"/>
  <c r="Q76" i="3" s="1"/>
  <c r="L77" i="3"/>
  <c r="P75" i="2"/>
  <c r="Q75" i="2" s="1"/>
  <c r="L78" i="3" l="1"/>
  <c r="P77" i="3"/>
  <c r="Q77" i="3" s="1"/>
  <c r="P76" i="2"/>
  <c r="Q76" i="2" s="1"/>
  <c r="L79" i="3" l="1"/>
  <c r="P78" i="3"/>
  <c r="Q78" i="3" s="1"/>
  <c r="P77" i="2"/>
  <c r="Q77" i="2" s="1"/>
  <c r="L80" i="3" l="1"/>
  <c r="P79" i="3"/>
  <c r="Q79" i="3" s="1"/>
  <c r="P78" i="2"/>
  <c r="Q78" i="2" s="1"/>
  <c r="P80" i="3" l="1"/>
  <c r="Q80" i="3" s="1"/>
  <c r="L81" i="3"/>
  <c r="P79" i="2"/>
  <c r="Q79" i="2" s="1"/>
  <c r="L82" i="3" l="1"/>
  <c r="P81" i="3"/>
  <c r="Q81" i="3" s="1"/>
  <c r="P80" i="2"/>
  <c r="Q80" i="2" s="1"/>
  <c r="P82" i="3" l="1"/>
  <c r="Q82" i="3" s="1"/>
  <c r="L83" i="3"/>
  <c r="P81" i="2"/>
  <c r="Q81" i="2" s="1"/>
  <c r="P83" i="3" l="1"/>
  <c r="Q83" i="3" s="1"/>
  <c r="L84" i="3"/>
  <c r="P82" i="2"/>
  <c r="Q82" i="2" s="1"/>
  <c r="P84" i="3" l="1"/>
  <c r="Q84" i="3" s="1"/>
  <c r="L85" i="3"/>
  <c r="P83" i="2"/>
  <c r="Q83" i="2" s="1"/>
  <c r="L86" i="3" l="1"/>
  <c r="P85" i="3"/>
  <c r="Q85" i="3" s="1"/>
  <c r="P84" i="2"/>
  <c r="Q84" i="2" s="1"/>
  <c r="L87" i="3" l="1"/>
  <c r="P86" i="3"/>
  <c r="Q86" i="3" s="1"/>
  <c r="P85" i="2"/>
  <c r="Q85" i="2" s="1"/>
  <c r="L88" i="3" l="1"/>
  <c r="P87" i="3"/>
  <c r="Q87" i="3" s="1"/>
  <c r="P86" i="2"/>
  <c r="Q86" i="2" s="1"/>
  <c r="P88" i="3" l="1"/>
  <c r="Q88" i="3" s="1"/>
  <c r="L89" i="3"/>
  <c r="P87" i="2"/>
  <c r="Q87" i="2" s="1"/>
  <c r="L90" i="3" l="1"/>
  <c r="P89" i="3"/>
  <c r="Q89" i="3" s="1"/>
  <c r="P88" i="2"/>
  <c r="Q88" i="2" s="1"/>
  <c r="P90" i="3" l="1"/>
  <c r="Q90" i="3" s="1"/>
  <c r="L91" i="3"/>
  <c r="P89" i="2"/>
  <c r="Q89" i="2" s="1"/>
  <c r="P91" i="3" l="1"/>
  <c r="Q91" i="3" s="1"/>
  <c r="L92" i="3"/>
  <c r="P90" i="2"/>
  <c r="Q90" i="2" s="1"/>
  <c r="P92" i="3" l="1"/>
  <c r="Q92" i="3" s="1"/>
  <c r="L93" i="3"/>
  <c r="P91" i="2"/>
  <c r="Q91" i="2" s="1"/>
  <c r="L94" i="3" l="1"/>
  <c r="P93" i="3"/>
  <c r="Q93" i="3" s="1"/>
  <c r="P92" i="2"/>
  <c r="Q92" i="2" s="1"/>
  <c r="L95" i="3" l="1"/>
  <c r="P94" i="3"/>
  <c r="Q94" i="3" s="1"/>
  <c r="P93" i="2"/>
  <c r="Q93" i="2" s="1"/>
  <c r="L96" i="3" l="1"/>
  <c r="P95" i="3"/>
  <c r="Q95" i="3" s="1"/>
  <c r="P94" i="2"/>
  <c r="Q94" i="2" s="1"/>
  <c r="Q95" i="2" l="1"/>
  <c r="P96" i="3"/>
  <c r="Q96" i="3" s="1"/>
  <c r="L97" i="3"/>
  <c r="P95" i="2"/>
  <c r="L98" i="3" l="1"/>
  <c r="P97" i="3"/>
  <c r="Q97" i="3" s="1"/>
  <c r="P96" i="2"/>
  <c r="Q96" i="2" s="1"/>
  <c r="P98" i="3" l="1"/>
  <c r="Q98" i="3" s="1"/>
  <c r="L99" i="3"/>
  <c r="P97" i="2"/>
  <c r="Q97" i="2" s="1"/>
  <c r="L100" i="3" l="1"/>
  <c r="P99" i="3"/>
  <c r="Q99" i="3" s="1"/>
  <c r="P98" i="2"/>
  <c r="Q98" i="2" s="1"/>
  <c r="P100" i="3" l="1"/>
  <c r="Q100" i="3" s="1"/>
  <c r="L101" i="3"/>
  <c r="P99" i="2"/>
  <c r="Q99" i="2" s="1"/>
  <c r="L102" i="3" l="1"/>
  <c r="P101" i="3"/>
  <c r="Q101" i="3" s="1"/>
  <c r="P100" i="2"/>
  <c r="Q100" i="2" s="1"/>
  <c r="L103" i="3" l="1"/>
  <c r="P102" i="3"/>
  <c r="Q102" i="3" s="1"/>
  <c r="P101" i="2"/>
  <c r="Q101" i="2" s="1"/>
  <c r="L104" i="3" l="1"/>
  <c r="P103" i="3"/>
  <c r="Q103" i="3" s="1"/>
  <c r="P102" i="2"/>
  <c r="Q102" i="2" s="1"/>
  <c r="P104" i="3" l="1"/>
  <c r="Q104" i="3" s="1"/>
  <c r="L105" i="3"/>
  <c r="P103" i="2"/>
  <c r="Q103" i="2" s="1"/>
  <c r="P105" i="3" l="1"/>
  <c r="Q105" i="3" s="1"/>
  <c r="L106" i="3"/>
  <c r="P104" i="2"/>
  <c r="Q104" i="2" s="1"/>
  <c r="L107" i="3" l="1"/>
  <c r="P106" i="3"/>
  <c r="Q106" i="3" s="1"/>
  <c r="P105" i="2"/>
  <c r="Q105" i="2" s="1"/>
  <c r="P107" i="3" l="1"/>
  <c r="Q107" i="3" s="1"/>
  <c r="L108" i="3"/>
  <c r="P106" i="2"/>
  <c r="Q106" i="2" s="1"/>
  <c r="P108" i="3" l="1"/>
  <c r="Q108" i="3" s="1"/>
  <c r="L109" i="3"/>
  <c r="P107" i="2"/>
  <c r="Q107" i="2" s="1"/>
  <c r="P109" i="3" l="1"/>
  <c r="L110" i="3"/>
  <c r="Q109" i="3"/>
  <c r="P108" i="2"/>
  <c r="Q108" i="2" s="1"/>
  <c r="L111" i="3" l="1"/>
  <c r="P110" i="3"/>
  <c r="Q110" i="3" s="1"/>
  <c r="P109" i="2"/>
  <c r="Q109" i="2" s="1"/>
  <c r="L112" i="3" l="1"/>
  <c r="P111" i="3"/>
  <c r="Q111" i="3" s="1"/>
  <c r="P110" i="2"/>
  <c r="Q110" i="2" s="1"/>
  <c r="P112" i="3" l="1"/>
  <c r="Q112" i="3" s="1"/>
  <c r="L113" i="3"/>
  <c r="P111" i="2"/>
  <c r="Q111" i="2" s="1"/>
  <c r="P113" i="3" l="1"/>
  <c r="Q113" i="3" s="1"/>
  <c r="L114" i="3"/>
  <c r="P112" i="2"/>
  <c r="Q112" i="2" s="1"/>
  <c r="P114" i="3" l="1"/>
  <c r="Q114" i="3" s="1"/>
  <c r="L115" i="3"/>
  <c r="P113" i="2"/>
  <c r="Q113" i="2" s="1"/>
  <c r="P115" i="3" l="1"/>
  <c r="Q115" i="3" s="1"/>
  <c r="L116" i="3"/>
  <c r="P114" i="2"/>
  <c r="Q114" i="2" s="1"/>
  <c r="L117" i="3" l="1"/>
  <c r="P116" i="3"/>
  <c r="Q116" i="3" s="1"/>
  <c r="P115" i="2"/>
  <c r="Q115" i="2" s="1"/>
  <c r="P117" i="3" l="1"/>
  <c r="Q117" i="3" s="1"/>
  <c r="L118" i="3"/>
  <c r="P116" i="2"/>
  <c r="Q116" i="2" s="1"/>
  <c r="P118" i="3" l="1"/>
  <c r="Q118" i="3" s="1"/>
  <c r="L119" i="3"/>
  <c r="P117" i="2"/>
  <c r="Q117" i="2" s="1"/>
  <c r="P119" i="3" l="1"/>
  <c r="Q119" i="3" s="1"/>
  <c r="L120" i="3"/>
  <c r="P118" i="2"/>
  <c r="Q118" i="2" s="1"/>
  <c r="L121" i="3" l="1"/>
  <c r="P120" i="3"/>
  <c r="Q120" i="3" s="1"/>
  <c r="P119" i="2"/>
  <c r="Q119" i="2" s="1"/>
  <c r="P121" i="3" l="1"/>
  <c r="Q121" i="3" s="1"/>
  <c r="L122" i="3"/>
  <c r="P120" i="2"/>
  <c r="Q120" i="2" s="1"/>
  <c r="P122" i="3" l="1"/>
  <c r="Q122" i="3" s="1"/>
  <c r="L123" i="3"/>
  <c r="P121" i="2"/>
  <c r="Q121" i="2" s="1"/>
  <c r="P123" i="3" l="1"/>
  <c r="Q123" i="3" s="1"/>
  <c r="L124" i="3"/>
  <c r="P122" i="2"/>
  <c r="Q122" i="2" s="1"/>
  <c r="L125" i="3" l="1"/>
  <c r="P124" i="3"/>
  <c r="Q124" i="3" s="1"/>
  <c r="P123" i="2"/>
  <c r="Q123" i="2" s="1"/>
  <c r="P125" i="3" l="1"/>
  <c r="Q125" i="3" s="1"/>
  <c r="L126" i="3"/>
  <c r="P124" i="2"/>
  <c r="Q124" i="2" s="1"/>
  <c r="P126" i="3" l="1"/>
  <c r="Q126" i="3" s="1"/>
  <c r="L127" i="3"/>
  <c r="P125" i="2"/>
  <c r="Q125" i="2" s="1"/>
  <c r="P127" i="3" l="1"/>
  <c r="Q127" i="3" s="1"/>
  <c r="L128" i="3"/>
  <c r="P126" i="2"/>
  <c r="Q126" i="2" s="1"/>
  <c r="L129" i="3" l="1"/>
  <c r="P128" i="3"/>
  <c r="Q128" i="3" s="1"/>
  <c r="P127" i="2"/>
  <c r="Q127" i="2" s="1"/>
  <c r="P129" i="3" l="1"/>
  <c r="Q129" i="3" s="1"/>
  <c r="L130" i="3"/>
  <c r="P128" i="2"/>
  <c r="Q128" i="2" s="1"/>
  <c r="P130" i="3" l="1"/>
  <c r="Q130" i="3" s="1"/>
  <c r="L131" i="3"/>
  <c r="P129" i="2"/>
  <c r="Q129" i="2" s="1"/>
  <c r="P131" i="3" l="1"/>
  <c r="Q131" i="3" s="1"/>
  <c r="L132" i="3"/>
  <c r="P130" i="2"/>
  <c r="Q130" i="2" s="1"/>
  <c r="L133" i="3" l="1"/>
  <c r="P132" i="3"/>
  <c r="Q132" i="3" s="1"/>
  <c r="P131" i="2"/>
  <c r="Q131" i="2" s="1"/>
  <c r="P133" i="3" l="1"/>
  <c r="Q133" i="3" s="1"/>
  <c r="L134" i="3"/>
  <c r="P132" i="2"/>
  <c r="Q132" i="2" s="1"/>
  <c r="P134" i="3" l="1"/>
  <c r="Q134" i="3" s="1"/>
  <c r="L135" i="3"/>
  <c r="P133" i="2"/>
  <c r="Q133" i="2" s="1"/>
  <c r="P135" i="3" l="1"/>
  <c r="Q135" i="3" s="1"/>
  <c r="L136" i="3"/>
  <c r="P134" i="2"/>
  <c r="Q134" i="2" s="1"/>
  <c r="L137" i="3" l="1"/>
  <c r="P136" i="3"/>
  <c r="Q136" i="3" s="1"/>
  <c r="P135" i="2"/>
  <c r="Q135" i="2" s="1"/>
  <c r="P137" i="3" l="1"/>
  <c r="Q137" i="3" s="1"/>
  <c r="L138" i="3"/>
  <c r="P136" i="2"/>
  <c r="Q136" i="2" s="1"/>
  <c r="P138" i="3" l="1"/>
  <c r="Q138" i="3" s="1"/>
  <c r="L139" i="3"/>
  <c r="P137" i="2"/>
  <c r="Q137" i="2" s="1"/>
  <c r="P139" i="3" l="1"/>
  <c r="Q139" i="3" s="1"/>
  <c r="L140" i="3"/>
  <c r="P138" i="2"/>
  <c r="Q138" i="2" s="1"/>
  <c r="L141" i="3" l="1"/>
  <c r="P140" i="3"/>
  <c r="Q140" i="3" s="1"/>
  <c r="P139" i="2"/>
  <c r="Q139" i="2" s="1"/>
  <c r="P141" i="3" l="1"/>
  <c r="Q141" i="3" s="1"/>
  <c r="L142" i="3"/>
  <c r="P140" i="2"/>
  <c r="Q140" i="2" s="1"/>
  <c r="P142" i="3" l="1"/>
  <c r="Q142" i="3" s="1"/>
  <c r="L143" i="3"/>
  <c r="P141" i="2"/>
  <c r="Q141" i="2" s="1"/>
  <c r="Q142" i="2" l="1"/>
  <c r="P143" i="3"/>
  <c r="Q143" i="3" s="1"/>
  <c r="L144" i="3"/>
  <c r="P142" i="2"/>
  <c r="L145" i="3" l="1"/>
  <c r="P144" i="3"/>
  <c r="Q144" i="3" s="1"/>
  <c r="P143" i="2"/>
  <c r="Q143" i="2" s="1"/>
  <c r="P145" i="3" l="1"/>
  <c r="Q145" i="3" s="1"/>
  <c r="L146" i="3"/>
  <c r="P144" i="2"/>
  <c r="Q144" i="2" s="1"/>
  <c r="P146" i="3" l="1"/>
  <c r="Q146" i="3" s="1"/>
  <c r="L147" i="3"/>
  <c r="P145" i="2"/>
  <c r="Q145" i="2" s="1"/>
  <c r="P147" i="3" l="1"/>
  <c r="Q147" i="3" s="1"/>
  <c r="L148" i="3"/>
  <c r="P146" i="2"/>
  <c r="Q146" i="2" s="1"/>
  <c r="L149" i="3" l="1"/>
  <c r="P148" i="3"/>
  <c r="Q148" i="3" s="1"/>
  <c r="P147" i="2"/>
  <c r="Q147" i="2" s="1"/>
  <c r="P149" i="3" l="1"/>
  <c r="Q149" i="3" s="1"/>
  <c r="L150" i="3"/>
  <c r="P148" i="2"/>
  <c r="Q148" i="2" s="1"/>
  <c r="P150" i="3" l="1"/>
  <c r="Q150" i="3" s="1"/>
  <c r="L151" i="3"/>
  <c r="P149" i="2"/>
  <c r="Q149" i="2" s="1"/>
  <c r="P151" i="3" l="1"/>
  <c r="Q151" i="3" s="1"/>
  <c r="L152" i="3"/>
  <c r="P150" i="2"/>
  <c r="Q150" i="2" s="1"/>
  <c r="L153" i="3" l="1"/>
  <c r="P152" i="3"/>
  <c r="Q152" i="3" s="1"/>
  <c r="P151" i="2"/>
  <c r="Q151" i="2" s="1"/>
  <c r="P153" i="3" l="1"/>
  <c r="Q153" i="3" s="1"/>
  <c r="L154" i="3"/>
  <c r="P152" i="2"/>
  <c r="Q152" i="2" s="1"/>
  <c r="P154" i="3" l="1"/>
  <c r="Q154" i="3" s="1"/>
  <c r="L155" i="3"/>
  <c r="P153" i="2"/>
  <c r="Q153" i="2" s="1"/>
  <c r="P155" i="3" l="1"/>
  <c r="Q155" i="3" s="1"/>
  <c r="L156" i="3"/>
  <c r="P154" i="2"/>
  <c r="Q154" i="2" s="1"/>
  <c r="L157" i="3" l="1"/>
  <c r="P156" i="3"/>
  <c r="Q156" i="3" s="1"/>
  <c r="P155" i="2"/>
  <c r="Q155" i="2" s="1"/>
  <c r="P157" i="3" l="1"/>
  <c r="Q157" i="3" s="1"/>
  <c r="L158" i="3"/>
  <c r="P156" i="2"/>
  <c r="Q156" i="2" s="1"/>
  <c r="P158" i="3" l="1"/>
  <c r="Q158" i="3" s="1"/>
  <c r="L159" i="3"/>
  <c r="P157" i="2"/>
  <c r="Q157" i="2" s="1"/>
  <c r="P159" i="3" l="1"/>
  <c r="Q159" i="3" s="1"/>
  <c r="L160" i="3"/>
  <c r="P158" i="2"/>
  <c r="Q158" i="2" s="1"/>
  <c r="L161" i="3" l="1"/>
  <c r="P160" i="3"/>
  <c r="Q160" i="3" s="1"/>
  <c r="P159" i="2"/>
  <c r="Q159" i="2" s="1"/>
  <c r="P161" i="3" l="1"/>
  <c r="Q161" i="3" s="1"/>
  <c r="L162" i="3"/>
  <c r="P160" i="2"/>
  <c r="Q160" i="2" s="1"/>
  <c r="P162" i="3" l="1"/>
  <c r="Q162" i="3" s="1"/>
  <c r="L163" i="3"/>
  <c r="P161" i="2"/>
  <c r="Q161" i="2" s="1"/>
  <c r="P163" i="3" l="1"/>
  <c r="Q163" i="3" s="1"/>
  <c r="L164" i="3"/>
  <c r="P162" i="2"/>
  <c r="Q162" i="2" s="1"/>
  <c r="L165" i="3" l="1"/>
  <c r="P164" i="3"/>
  <c r="Q164" i="3" s="1"/>
  <c r="P163" i="2"/>
  <c r="Q163" i="2" s="1"/>
  <c r="P165" i="3" l="1"/>
  <c r="Q165" i="3" s="1"/>
  <c r="L166" i="3"/>
  <c r="P164" i="2"/>
  <c r="Q164" i="2" s="1"/>
  <c r="L167" i="3" l="1"/>
  <c r="P166" i="3"/>
  <c r="Q166" i="3" s="1"/>
  <c r="P165" i="2"/>
  <c r="Q165" i="2" s="1"/>
  <c r="P167" i="3" l="1"/>
  <c r="Q167" i="3" s="1"/>
  <c r="L168" i="3"/>
  <c r="P166" i="2"/>
  <c r="Q166" i="2" s="1"/>
  <c r="P168" i="3" l="1"/>
  <c r="Q168" i="3" s="1"/>
  <c r="L169" i="3"/>
  <c r="P167" i="2"/>
  <c r="Q167" i="2" s="1"/>
  <c r="P169" i="3" l="1"/>
  <c r="Q169" i="3" s="1"/>
  <c r="L170" i="3"/>
  <c r="P168" i="2"/>
  <c r="Q168" i="2" s="1"/>
  <c r="L171" i="3" l="1"/>
  <c r="P170" i="3"/>
  <c r="Q170" i="3" s="1"/>
  <c r="P169" i="2"/>
  <c r="Q169" i="2" s="1"/>
  <c r="P171" i="3" l="1"/>
  <c r="Q171" i="3" s="1"/>
  <c r="L172" i="3"/>
  <c r="P170" i="2"/>
  <c r="Q170" i="2" s="1"/>
  <c r="P172" i="3" l="1"/>
  <c r="Q172" i="3" s="1"/>
  <c r="L173" i="3"/>
  <c r="P171" i="2"/>
  <c r="Q171" i="2" s="1"/>
  <c r="P173" i="3" l="1"/>
  <c r="Q173" i="3" s="1"/>
  <c r="L174" i="3"/>
  <c r="P172" i="2"/>
  <c r="Q172" i="2" s="1"/>
  <c r="L175" i="3" l="1"/>
  <c r="P174" i="3"/>
  <c r="Q174" i="3" s="1"/>
  <c r="P173" i="2"/>
  <c r="Q173" i="2" s="1"/>
  <c r="P175" i="3" l="1"/>
  <c r="Q175" i="3" s="1"/>
  <c r="L176" i="3"/>
  <c r="P174" i="2"/>
  <c r="Q174" i="2" s="1"/>
  <c r="P176" i="3" l="1"/>
  <c r="Q176" i="3" s="1"/>
  <c r="L177" i="3"/>
  <c r="P175" i="2"/>
  <c r="Q175" i="2" s="1"/>
  <c r="P177" i="3" l="1"/>
  <c r="Q177" i="3" s="1"/>
  <c r="L178" i="3"/>
  <c r="P176" i="2"/>
  <c r="Q176" i="2" s="1"/>
  <c r="L179" i="3" l="1"/>
  <c r="P178" i="3"/>
  <c r="Q178" i="3" s="1"/>
  <c r="P177" i="2"/>
  <c r="Q177" i="2" s="1"/>
  <c r="P179" i="3" l="1"/>
  <c r="Q179" i="3" s="1"/>
  <c r="L180" i="3"/>
  <c r="P178" i="2"/>
  <c r="Q178" i="2" s="1"/>
  <c r="P180" i="3" l="1"/>
  <c r="Q180" i="3" s="1"/>
  <c r="L181" i="3"/>
  <c r="P179" i="2"/>
  <c r="Q179" i="2" s="1"/>
  <c r="P181" i="3" l="1"/>
  <c r="Q181" i="3" s="1"/>
  <c r="L182" i="3"/>
  <c r="P180" i="2"/>
  <c r="Q180" i="2" s="1"/>
  <c r="L183" i="3" l="1"/>
  <c r="P182" i="3"/>
  <c r="Q182" i="3" s="1"/>
  <c r="P181" i="2"/>
  <c r="Q181" i="2" s="1"/>
  <c r="P183" i="3" l="1"/>
  <c r="Q183" i="3" s="1"/>
  <c r="L184" i="3"/>
  <c r="P182" i="2"/>
  <c r="Q182" i="2" s="1"/>
  <c r="P184" i="3" l="1"/>
  <c r="Q184" i="3" s="1"/>
  <c r="L185" i="3"/>
  <c r="P183" i="2"/>
  <c r="Q183" i="2" s="1"/>
  <c r="P185" i="3" l="1"/>
  <c r="Q185" i="3" s="1"/>
  <c r="L186" i="3"/>
  <c r="P184" i="2"/>
  <c r="Q184" i="2" s="1"/>
  <c r="L187" i="3" l="1"/>
  <c r="P186" i="3"/>
  <c r="Q186" i="3" s="1"/>
  <c r="P185" i="2"/>
  <c r="Q185" i="2" s="1"/>
  <c r="P187" i="3" l="1"/>
  <c r="Q187" i="3" s="1"/>
  <c r="L188" i="3"/>
  <c r="P186" i="2"/>
  <c r="Q186" i="2" s="1"/>
  <c r="P188" i="3" l="1"/>
  <c r="Q188" i="3" s="1"/>
  <c r="L189" i="3"/>
  <c r="P187" i="2"/>
  <c r="Q187" i="2" s="1"/>
  <c r="Q188" i="2" l="1"/>
  <c r="P189" i="3"/>
  <c r="L190" i="3"/>
  <c r="Q189" i="3"/>
  <c r="P188" i="2"/>
  <c r="L191" i="3" l="1"/>
  <c r="P190" i="3"/>
  <c r="Q190" i="3" s="1"/>
  <c r="P189" i="2"/>
  <c r="Q189" i="2" s="1"/>
  <c r="Q190" i="2" l="1"/>
  <c r="P191" i="3"/>
  <c r="Q191" i="3" s="1"/>
  <c r="L192" i="3"/>
  <c r="P190" i="2"/>
  <c r="Q191" i="2" l="1"/>
  <c r="P192" i="3"/>
  <c r="Q192" i="3" s="1"/>
  <c r="L193" i="3"/>
  <c r="P191" i="2"/>
  <c r="P193" i="3" l="1"/>
  <c r="Q193" i="3" s="1"/>
  <c r="L194" i="3"/>
  <c r="P192" i="2"/>
  <c r="Q192" i="2" s="1"/>
  <c r="Q193" i="2" l="1"/>
  <c r="L195" i="3"/>
  <c r="P194" i="3"/>
  <c r="Q194" i="3" s="1"/>
  <c r="P193" i="2"/>
  <c r="Q194" i="2" l="1"/>
  <c r="P195" i="3"/>
  <c r="Q195" i="3" s="1"/>
  <c r="L196" i="3"/>
  <c r="P194" i="2"/>
  <c r="Q195" i="2" l="1"/>
  <c r="P196" i="3"/>
  <c r="Q196" i="3" s="1"/>
  <c r="L197" i="3"/>
  <c r="P195" i="2"/>
  <c r="Q196" i="2" l="1"/>
  <c r="P197" i="3"/>
  <c r="Q197" i="3" s="1"/>
  <c r="L198" i="3"/>
  <c r="P196" i="2"/>
  <c r="Q197" i="2" l="1"/>
  <c r="L199" i="3"/>
  <c r="P198" i="3"/>
  <c r="Q198" i="3" s="1"/>
  <c r="P197" i="2"/>
  <c r="Q198" i="2" l="1"/>
  <c r="L200" i="3"/>
  <c r="P199" i="3"/>
  <c r="Q199" i="3" s="1"/>
  <c r="P198" i="2"/>
  <c r="Q199" i="2" l="1"/>
  <c r="P200" i="3"/>
  <c r="Q200" i="3" s="1"/>
  <c r="L201" i="3"/>
  <c r="P199" i="2"/>
  <c r="Q200" i="2" l="1"/>
  <c r="P201" i="3"/>
  <c r="Q201" i="3" s="1"/>
  <c r="L202" i="3"/>
  <c r="P200" i="2"/>
  <c r="Q201" i="2" l="1"/>
  <c r="L203" i="3"/>
  <c r="P202" i="3"/>
  <c r="Q202" i="3" s="1"/>
  <c r="P201" i="2"/>
  <c r="Q202" i="2" l="1"/>
  <c r="L204" i="3"/>
  <c r="P203" i="3"/>
  <c r="Q203" i="3" s="1"/>
  <c r="P202" i="2"/>
  <c r="Q203" i="2" l="1"/>
  <c r="P204" i="3"/>
  <c r="Q204" i="3" s="1"/>
  <c r="L205" i="3"/>
  <c r="P203" i="2"/>
  <c r="Q204" i="2" l="1"/>
  <c r="P205" i="3"/>
  <c r="Q205" i="3" s="1"/>
  <c r="L206" i="3"/>
  <c r="P204" i="2"/>
  <c r="L207" i="3" l="1"/>
  <c r="P206" i="3"/>
  <c r="Q206" i="3" s="1"/>
  <c r="P205" i="2"/>
  <c r="Q205" i="2" s="1"/>
  <c r="P207" i="3" l="1"/>
  <c r="Q207" i="3" s="1"/>
  <c r="L208" i="3"/>
  <c r="P206" i="2"/>
  <c r="Q206" i="2" s="1"/>
  <c r="L209" i="3" l="1"/>
  <c r="P208" i="3"/>
  <c r="Q208" i="3" s="1"/>
  <c r="P207" i="2"/>
  <c r="Q207" i="2" s="1"/>
  <c r="P209" i="3" l="1"/>
  <c r="Q209" i="3" s="1"/>
  <c r="L210" i="3"/>
  <c r="P208" i="2"/>
  <c r="Q208" i="2" s="1"/>
  <c r="Q209" i="2" l="1"/>
  <c r="L211" i="3"/>
  <c r="P210" i="3"/>
  <c r="Q210" i="3" s="1"/>
  <c r="P209" i="2"/>
  <c r="Q210" i="2" l="1"/>
  <c r="L212" i="3"/>
  <c r="P211" i="3"/>
  <c r="Q211" i="3" s="1"/>
  <c r="P210" i="2"/>
  <c r="L213" i="3" l="1"/>
  <c r="P212" i="3"/>
  <c r="Q212" i="3" s="1"/>
  <c r="P211" i="2"/>
  <c r="Q211" i="2" s="1"/>
  <c r="L214" i="3" l="1"/>
  <c r="P213" i="3"/>
  <c r="Q213" i="3" s="1"/>
  <c r="P212" i="2"/>
  <c r="Q212" i="2" s="1"/>
  <c r="L215" i="3" l="1"/>
  <c r="P214" i="3"/>
  <c r="Q214" i="3" s="1"/>
  <c r="P213" i="2"/>
  <c r="Q213" i="2" s="1"/>
  <c r="L216" i="3" l="1"/>
  <c r="P215" i="3"/>
  <c r="Q215" i="3" s="1"/>
  <c r="P214" i="2"/>
  <c r="Q214" i="2" s="1"/>
  <c r="L217" i="3" l="1"/>
  <c r="P216" i="3"/>
  <c r="Q216" i="3" s="1"/>
  <c r="P215" i="2"/>
  <c r="Q215" i="2" s="1"/>
  <c r="Q216" i="2" l="1"/>
  <c r="L218" i="3"/>
  <c r="P217" i="3"/>
  <c r="Q217" i="3" s="1"/>
  <c r="P216" i="2"/>
  <c r="Q217" i="2" l="1"/>
  <c r="L219" i="3"/>
  <c r="P218" i="3"/>
  <c r="Q218" i="3" s="1"/>
  <c r="P217" i="2"/>
  <c r="Q218" i="2" l="1"/>
  <c r="L220" i="3"/>
  <c r="P219" i="3"/>
  <c r="Q219" i="3" s="1"/>
  <c r="P218" i="2"/>
  <c r="L221" i="3" l="1"/>
  <c r="P220" i="3"/>
  <c r="Q220" i="3" s="1"/>
  <c r="P219" i="2"/>
  <c r="Q219" i="2" s="1"/>
  <c r="Q220" i="2" l="1"/>
  <c r="L222" i="3"/>
  <c r="P221" i="3"/>
  <c r="Q221" i="3" s="1"/>
  <c r="P220" i="2"/>
  <c r="Q221" i="2" l="1"/>
  <c r="L223" i="3"/>
  <c r="P222" i="3"/>
  <c r="Q222" i="3" s="1"/>
  <c r="P221" i="2"/>
  <c r="L224" i="3" l="1"/>
  <c r="P223" i="3"/>
  <c r="Q223" i="3" s="1"/>
  <c r="P222" i="2"/>
  <c r="Q222" i="2" s="1"/>
  <c r="Q223" i="2" l="1"/>
  <c r="L225" i="3"/>
  <c r="P224" i="3"/>
  <c r="Q224" i="3" s="1"/>
  <c r="P223" i="2"/>
  <c r="Q224" i="2" l="1"/>
  <c r="L226" i="3"/>
  <c r="P225" i="3"/>
  <c r="Q225" i="3" s="1"/>
  <c r="P224" i="2"/>
  <c r="Q225" i="2" l="1"/>
  <c r="L227" i="3"/>
  <c r="P226" i="3"/>
  <c r="Q226" i="3" s="1"/>
  <c r="P225" i="2"/>
  <c r="Q226" i="2" l="1"/>
  <c r="L228" i="3"/>
  <c r="P227" i="3"/>
  <c r="Q227" i="3" s="1"/>
  <c r="P226" i="2"/>
  <c r="Q227" i="2" l="1"/>
  <c r="L229" i="3"/>
  <c r="P228" i="3"/>
  <c r="Q228" i="3" s="1"/>
  <c r="P227" i="2"/>
  <c r="Q228" i="2" l="1"/>
  <c r="L230" i="3"/>
  <c r="P229" i="3"/>
  <c r="Q229" i="3" s="1"/>
  <c r="P228" i="2"/>
  <c r="L231" i="3" l="1"/>
  <c r="P230" i="3"/>
  <c r="Q230" i="3" s="1"/>
  <c r="P229" i="2"/>
  <c r="Q229" i="2" s="1"/>
  <c r="L232" i="3" l="1"/>
  <c r="P231" i="3"/>
  <c r="Q231" i="3" s="1"/>
  <c r="P230" i="2"/>
  <c r="Q230" i="2" s="1"/>
  <c r="Q231" i="2" l="1"/>
  <c r="L233" i="3"/>
  <c r="P232" i="3"/>
  <c r="Q232" i="3" s="1"/>
  <c r="P231" i="2"/>
  <c r="Q232" i="2" l="1"/>
  <c r="L234" i="3"/>
  <c r="P233" i="3"/>
  <c r="Q233" i="3" s="1"/>
  <c r="P232" i="2"/>
  <c r="Q233" i="2" l="1"/>
  <c r="L235" i="3"/>
  <c r="P234" i="3"/>
  <c r="Q234" i="3" s="1"/>
  <c r="P233" i="2"/>
  <c r="Q234" i="2" l="1"/>
  <c r="L236" i="3"/>
  <c r="P235" i="3"/>
  <c r="Q235" i="3" s="1"/>
  <c r="P234" i="2"/>
  <c r="Q235" i="2" l="1"/>
  <c r="L237" i="3"/>
  <c r="P236" i="3"/>
  <c r="Q236" i="3" s="1"/>
  <c r="P235" i="2"/>
  <c r="Q236" i="2" l="1"/>
  <c r="L238" i="3"/>
  <c r="P237" i="3"/>
  <c r="Q237" i="3" s="1"/>
  <c r="P236" i="2"/>
  <c r="L239" i="3" l="1"/>
  <c r="P238" i="3"/>
  <c r="Q238" i="3" s="1"/>
  <c r="P237" i="2"/>
  <c r="Q237" i="2" s="1"/>
  <c r="Q238" i="2" l="1"/>
  <c r="L240" i="3"/>
  <c r="P239" i="3"/>
  <c r="Q239" i="3" s="1"/>
  <c r="P238" i="2"/>
  <c r="Q239" i="2" l="1"/>
  <c r="L241" i="3"/>
  <c r="P240" i="3"/>
  <c r="Q240" i="3" s="1"/>
  <c r="P239" i="2"/>
  <c r="Q240" i="2" l="1"/>
  <c r="L242" i="3"/>
  <c r="P241" i="3"/>
  <c r="Q241" i="3" s="1"/>
  <c r="P240" i="2"/>
  <c r="Q241" i="2" l="1"/>
  <c r="L243" i="3"/>
  <c r="P242" i="3"/>
  <c r="Q242" i="3" s="1"/>
  <c r="P241" i="2"/>
  <c r="Q242" i="2" l="1"/>
  <c r="L244" i="3"/>
  <c r="P243" i="3"/>
  <c r="Q243" i="3" s="1"/>
  <c r="P242" i="2"/>
  <c r="Q243" i="2" l="1"/>
  <c r="L245" i="3"/>
  <c r="P244" i="3"/>
  <c r="Q244" i="3" s="1"/>
  <c r="P243" i="2"/>
  <c r="Q244" i="2" l="1"/>
  <c r="P245" i="3"/>
  <c r="Q245" i="3" s="1"/>
  <c r="L246" i="3"/>
  <c r="P244" i="2"/>
  <c r="Q245" i="2" l="1"/>
  <c r="P246" i="3"/>
  <c r="Q246" i="3" s="1"/>
  <c r="L247" i="3"/>
  <c r="P245" i="2"/>
  <c r="Q246" i="2" l="1"/>
  <c r="L248" i="3"/>
  <c r="P247" i="3"/>
  <c r="Q247" i="3" s="1"/>
  <c r="P246" i="2"/>
  <c r="Q247" i="2" l="1"/>
  <c r="L249" i="3"/>
  <c r="P248" i="3"/>
  <c r="Q248" i="3" s="1"/>
  <c r="P247" i="2"/>
  <c r="Q248" i="2" l="1"/>
  <c r="P249" i="3"/>
  <c r="Q249" i="3" s="1"/>
  <c r="L250" i="3"/>
  <c r="P248" i="2"/>
  <c r="Q249" i="2" l="1"/>
  <c r="P250" i="3"/>
  <c r="Q250" i="3" s="1"/>
  <c r="L251" i="3"/>
  <c r="P249" i="2"/>
  <c r="L252" i="3" l="1"/>
  <c r="P251" i="3"/>
  <c r="Q251" i="3" s="1"/>
  <c r="P250" i="2"/>
  <c r="Q250" i="2" s="1"/>
  <c r="L253" i="3" l="1"/>
  <c r="P252" i="3"/>
  <c r="Q252" i="3" s="1"/>
  <c r="P251" i="2"/>
  <c r="Q251" i="2" s="1"/>
  <c r="P253" i="3" l="1"/>
  <c r="Q253" i="3" s="1"/>
  <c r="L254" i="3"/>
  <c r="P252" i="2"/>
  <c r="Q252" i="2" s="1"/>
  <c r="L255" i="3" l="1"/>
  <c r="P254" i="3"/>
  <c r="Q254" i="3" s="1"/>
  <c r="P253" i="2"/>
  <c r="Q253" i="2" s="1"/>
  <c r="P255" i="3" l="1"/>
  <c r="Q255" i="3" s="1"/>
  <c r="L256" i="3"/>
  <c r="P254" i="2"/>
  <c r="Q254" i="2" s="1"/>
  <c r="L257" i="3" l="1"/>
  <c r="P256" i="3"/>
  <c r="Q256" i="3" s="1"/>
  <c r="P255" i="2"/>
  <c r="Q255" i="2" s="1"/>
  <c r="P257" i="3" l="1"/>
  <c r="Q257" i="3" s="1"/>
  <c r="L258" i="3"/>
  <c r="P256" i="2"/>
  <c r="Q256" i="2" s="1"/>
  <c r="L259" i="3" l="1"/>
  <c r="P258" i="3"/>
  <c r="Q258" i="3" s="1"/>
  <c r="P257" i="2"/>
  <c r="Q257" i="2" s="1"/>
  <c r="P259" i="3" l="1"/>
  <c r="Q259" i="3" s="1"/>
  <c r="L260" i="3"/>
  <c r="P258" i="2"/>
  <c r="Q258" i="2" s="1"/>
  <c r="P260" i="3" l="1"/>
  <c r="Q260" i="3" s="1"/>
  <c r="L261" i="3"/>
  <c r="P259" i="2"/>
  <c r="Q259" i="2" s="1"/>
  <c r="P261" i="3" l="1"/>
  <c r="Q261" i="3" s="1"/>
  <c r="L262" i="3"/>
  <c r="P260" i="2"/>
  <c r="Q260" i="2" s="1"/>
  <c r="L263" i="3" l="1"/>
  <c r="P262" i="3"/>
  <c r="Q262" i="3" s="1"/>
  <c r="P261" i="2"/>
  <c r="Q261" i="2" s="1"/>
  <c r="P263" i="3" l="1"/>
  <c r="Q263" i="3" s="1"/>
  <c r="L264" i="3"/>
  <c r="P262" i="2"/>
  <c r="Q262" i="2" s="1"/>
  <c r="P264" i="3" l="1"/>
  <c r="L265" i="3"/>
  <c r="Q264" i="3"/>
  <c r="P263" i="2"/>
  <c r="Q263" i="2" s="1"/>
  <c r="P265" i="3" l="1"/>
  <c r="L266" i="3"/>
  <c r="Q265" i="3"/>
  <c r="P264" i="2"/>
  <c r="Q264" i="2" s="1"/>
  <c r="P266" i="3" l="1"/>
  <c r="L267" i="3"/>
  <c r="Q266" i="3"/>
  <c r="P265" i="2"/>
  <c r="Q265" i="2" s="1"/>
  <c r="L268" i="3" l="1"/>
  <c r="P267" i="3"/>
  <c r="Q267" i="3" s="1"/>
  <c r="P266" i="2"/>
  <c r="Q266" i="2" s="1"/>
  <c r="P268" i="3" l="1"/>
  <c r="Q268" i="3" s="1"/>
  <c r="L269" i="3"/>
  <c r="P267" i="2"/>
  <c r="Q267" i="2" s="1"/>
  <c r="P269" i="3" l="1"/>
  <c r="L270" i="3"/>
  <c r="Q269" i="3"/>
  <c r="P268" i="2"/>
  <c r="Q268" i="2" s="1"/>
  <c r="P270" i="3" l="1"/>
  <c r="L271" i="3"/>
  <c r="Q270" i="3"/>
  <c r="P269" i="2"/>
  <c r="Q269" i="2" s="1"/>
  <c r="L272" i="3" l="1"/>
  <c r="P271" i="3"/>
  <c r="Q271" i="3" s="1"/>
  <c r="P270" i="2"/>
  <c r="Q270" i="2" s="1"/>
  <c r="P272" i="3" l="1"/>
  <c r="Q272" i="3" s="1"/>
  <c r="L273" i="3"/>
  <c r="P271" i="2"/>
  <c r="Q271" i="2" s="1"/>
  <c r="P273" i="3" l="1"/>
  <c r="Q273" i="3" s="1"/>
  <c r="L274" i="3"/>
  <c r="P272" i="2"/>
  <c r="Q272" i="2" s="1"/>
  <c r="P274" i="3" l="1"/>
  <c r="L275" i="3"/>
  <c r="Q274" i="3"/>
  <c r="P273" i="2"/>
  <c r="Q273" i="2" s="1"/>
  <c r="L276" i="3" l="1"/>
  <c r="P275" i="3"/>
  <c r="Q275" i="3" s="1"/>
  <c r="P274" i="2"/>
  <c r="Q274" i="2" s="1"/>
  <c r="P276" i="3" l="1"/>
  <c r="Q276" i="3" s="1"/>
  <c r="L277" i="3"/>
  <c r="P275" i="2"/>
  <c r="Q275" i="2" s="1"/>
  <c r="P277" i="3" l="1"/>
  <c r="Q277" i="3" s="1"/>
  <c r="L278" i="3"/>
  <c r="P276" i="2"/>
  <c r="Q276" i="2" s="1"/>
  <c r="P278" i="3" l="1"/>
  <c r="Q278" i="3" s="1"/>
  <c r="L279" i="3"/>
  <c r="P277" i="2"/>
  <c r="Q277" i="2" s="1"/>
  <c r="L280" i="3" l="1"/>
  <c r="P279" i="3"/>
  <c r="Q279" i="3" s="1"/>
  <c r="P278" i="2"/>
  <c r="Q278" i="2" s="1"/>
  <c r="P280" i="3" l="1"/>
  <c r="Q280" i="3" s="1"/>
  <c r="L281" i="3"/>
  <c r="P279" i="2"/>
  <c r="Q279" i="2" s="1"/>
  <c r="P281" i="3" l="1"/>
  <c r="Q281" i="3" s="1"/>
  <c r="L282" i="3"/>
  <c r="P280" i="2"/>
  <c r="Q280" i="2" s="1"/>
  <c r="P282" i="3" l="1"/>
  <c r="Q282" i="3" s="1"/>
  <c r="L283" i="3"/>
  <c r="P281" i="2"/>
  <c r="Q281" i="2" s="1"/>
  <c r="L284" i="3" l="1"/>
  <c r="P283" i="3"/>
  <c r="Q283" i="3" s="1"/>
  <c r="P282" i="2"/>
  <c r="Q282" i="2" s="1"/>
  <c r="L285" i="3" l="1"/>
  <c r="P284" i="3"/>
  <c r="Q284" i="3" s="1"/>
  <c r="P283" i="2"/>
  <c r="Q283" i="2" s="1"/>
  <c r="P285" i="3" l="1"/>
  <c r="Q285" i="3" s="1"/>
  <c r="L286" i="3"/>
  <c r="P284" i="2"/>
  <c r="Q284" i="2" s="1"/>
  <c r="L287" i="3" l="1"/>
  <c r="P286" i="3"/>
  <c r="Q286" i="3" s="1"/>
  <c r="P285" i="2"/>
  <c r="Q285" i="2" s="1"/>
  <c r="L288" i="3" l="1"/>
  <c r="P287" i="3"/>
  <c r="Q287" i="3" s="1"/>
  <c r="P286" i="2"/>
  <c r="Q286" i="2" s="1"/>
  <c r="L289" i="3" l="1"/>
  <c r="P288" i="3"/>
  <c r="Q288" i="3" s="1"/>
  <c r="P287" i="2"/>
  <c r="Q287" i="2" s="1"/>
  <c r="P289" i="3" l="1"/>
  <c r="Q289" i="3" s="1"/>
  <c r="L290" i="3"/>
  <c r="P288" i="2"/>
  <c r="Q288" i="2" s="1"/>
  <c r="L291" i="3" l="1"/>
  <c r="P290" i="3"/>
  <c r="Q290" i="3" s="1"/>
  <c r="P289" i="2"/>
  <c r="Q289" i="2" s="1"/>
  <c r="L292" i="3" l="1"/>
  <c r="P291" i="3"/>
  <c r="Q291" i="3" s="1"/>
  <c r="P290" i="2"/>
  <c r="Q290" i="2" s="1"/>
  <c r="L293" i="3" l="1"/>
  <c r="P292" i="3"/>
  <c r="Q292" i="3" s="1"/>
  <c r="P291" i="2"/>
  <c r="Q291" i="2" s="1"/>
  <c r="P293" i="3" l="1"/>
  <c r="Q293" i="3" s="1"/>
  <c r="L294" i="3"/>
  <c r="P292" i="2"/>
  <c r="Q292" i="2" s="1"/>
  <c r="L295" i="3" l="1"/>
  <c r="P294" i="3"/>
  <c r="Q294" i="3" s="1"/>
  <c r="P293" i="2"/>
  <c r="Q293" i="2" s="1"/>
  <c r="L296" i="3" l="1"/>
  <c r="P295" i="3"/>
  <c r="Q295" i="3" s="1"/>
  <c r="P294" i="2"/>
  <c r="Q294" i="2" s="1"/>
  <c r="P296" i="3" l="1"/>
  <c r="Q296" i="3" s="1"/>
  <c r="L297" i="3"/>
  <c r="P295" i="2"/>
  <c r="Q295" i="2" s="1"/>
  <c r="P297" i="3" l="1"/>
  <c r="Q297" i="3" s="1"/>
  <c r="L298" i="3"/>
  <c r="P296" i="2"/>
  <c r="Q296" i="2" s="1"/>
  <c r="L299" i="3" l="1"/>
  <c r="P298" i="3"/>
  <c r="Q298" i="3" s="1"/>
  <c r="P297" i="2"/>
  <c r="Q297" i="2" s="1"/>
  <c r="P299" i="3" l="1"/>
  <c r="Q299" i="3" s="1"/>
  <c r="L300" i="3"/>
  <c r="P298" i="2"/>
  <c r="Q298" i="2" s="1"/>
  <c r="L301" i="3" l="1"/>
  <c r="P300" i="3"/>
  <c r="Q300" i="3" s="1"/>
  <c r="P299" i="2"/>
  <c r="Q299" i="2" s="1"/>
  <c r="P301" i="3" l="1"/>
  <c r="Q301" i="3" s="1"/>
  <c r="L302" i="3"/>
  <c r="P300" i="2"/>
  <c r="Q300" i="2" s="1"/>
  <c r="L303" i="3" l="1"/>
  <c r="P302" i="3"/>
  <c r="Q302" i="3" s="1"/>
  <c r="P301" i="2"/>
  <c r="Q301" i="2" s="1"/>
  <c r="P303" i="3" l="1"/>
  <c r="Q303" i="3" s="1"/>
  <c r="L304" i="3"/>
  <c r="P302" i="2"/>
  <c r="Q302" i="2" s="1"/>
  <c r="P304" i="3" l="1"/>
  <c r="Q304" i="3" s="1"/>
  <c r="L305" i="3"/>
  <c r="P303" i="2"/>
  <c r="Q303" i="2" s="1"/>
  <c r="L306" i="3" l="1"/>
  <c r="P305" i="3"/>
  <c r="Q305" i="3" s="1"/>
  <c r="P304" i="2"/>
  <c r="Q304" i="2" s="1"/>
  <c r="P306" i="3" l="1"/>
  <c r="Q306" i="3" s="1"/>
  <c r="L307" i="3"/>
  <c r="P305" i="2"/>
  <c r="Q305" i="2" s="1"/>
  <c r="P307" i="3" l="1"/>
  <c r="Q307" i="3" s="1"/>
  <c r="L308" i="3"/>
  <c r="P306" i="2"/>
  <c r="Q306" i="2" s="1"/>
  <c r="P308" i="3" l="1"/>
  <c r="Q308" i="3" s="1"/>
  <c r="L309" i="3"/>
  <c r="P307" i="2"/>
  <c r="Q307" i="2" s="1"/>
  <c r="L310" i="3" l="1"/>
  <c r="P309" i="3"/>
  <c r="Q309" i="3" s="1"/>
  <c r="P308" i="2"/>
  <c r="Q308" i="2" s="1"/>
  <c r="P310" i="3" l="1"/>
  <c r="Q310" i="3" s="1"/>
  <c r="L311" i="3"/>
  <c r="P309" i="2"/>
  <c r="Q309" i="2" s="1"/>
  <c r="P311" i="3" l="1"/>
  <c r="Q311" i="3" s="1"/>
  <c r="L312" i="3"/>
  <c r="P310" i="2"/>
  <c r="Q310" i="2" s="1"/>
  <c r="P312" i="3" l="1"/>
  <c r="Q312" i="3" s="1"/>
  <c r="L313" i="3"/>
  <c r="P311" i="2"/>
  <c r="Q311" i="2" s="1"/>
  <c r="L314" i="3" l="1"/>
  <c r="P313" i="3"/>
  <c r="Q313" i="3" s="1"/>
  <c r="P312" i="2"/>
  <c r="Q312" i="2" s="1"/>
  <c r="P314" i="3" l="1"/>
  <c r="Q314" i="3" s="1"/>
  <c r="L315" i="3"/>
  <c r="P313" i="2"/>
  <c r="Q313" i="2" s="1"/>
  <c r="P315" i="3" l="1"/>
  <c r="Q315" i="3" s="1"/>
  <c r="L316" i="3"/>
  <c r="P314" i="2"/>
  <c r="Q314" i="2" s="1"/>
  <c r="P316" i="3" l="1"/>
  <c r="Q316" i="3" s="1"/>
  <c r="L317" i="3"/>
  <c r="P315" i="2"/>
  <c r="Q315" i="2" s="1"/>
  <c r="L318" i="3" l="1"/>
  <c r="P317" i="3"/>
  <c r="Q317" i="3" s="1"/>
  <c r="P316" i="2"/>
  <c r="Q316" i="2" s="1"/>
  <c r="P318" i="3" l="1"/>
  <c r="Q318" i="3" s="1"/>
  <c r="L319" i="3"/>
  <c r="P317" i="2"/>
  <c r="Q317" i="2" s="1"/>
  <c r="P319" i="3" l="1"/>
  <c r="Q319" i="3" s="1"/>
  <c r="L320" i="3"/>
  <c r="P318" i="2"/>
  <c r="Q318" i="2" s="1"/>
  <c r="P320" i="3" l="1"/>
  <c r="Q320" i="3" s="1"/>
  <c r="L321" i="3"/>
  <c r="P319" i="2"/>
  <c r="Q319" i="2" s="1"/>
  <c r="L322" i="3" l="1"/>
  <c r="P321" i="3"/>
  <c r="Q321" i="3" s="1"/>
  <c r="P320" i="2"/>
  <c r="Q320" i="2" s="1"/>
  <c r="P322" i="3" l="1"/>
  <c r="Q322" i="3" s="1"/>
  <c r="L323" i="3"/>
  <c r="P321" i="2"/>
  <c r="Q321" i="2" s="1"/>
  <c r="P323" i="3" l="1"/>
  <c r="Q323" i="3" s="1"/>
  <c r="L324" i="3"/>
  <c r="P322" i="2"/>
  <c r="Q322" i="2" s="1"/>
  <c r="P324" i="3" l="1"/>
  <c r="Q324" i="3" s="1"/>
  <c r="L325" i="3"/>
  <c r="P323" i="2"/>
  <c r="Q323" i="2" s="1"/>
  <c r="L326" i="3" l="1"/>
  <c r="P325" i="3"/>
  <c r="Q325" i="3" s="1"/>
  <c r="P324" i="2"/>
  <c r="Q324" i="2" s="1"/>
  <c r="P326" i="3" l="1"/>
  <c r="Q326" i="3" s="1"/>
  <c r="L327" i="3"/>
  <c r="P325" i="2"/>
  <c r="Q325" i="2" s="1"/>
  <c r="P327" i="3" l="1"/>
  <c r="Q327" i="3" s="1"/>
  <c r="L328" i="3"/>
  <c r="P326" i="2"/>
  <c r="Q326" i="2" s="1"/>
  <c r="P328" i="3" l="1"/>
  <c r="Q328" i="3" s="1"/>
  <c r="L329" i="3"/>
  <c r="P327" i="2"/>
  <c r="Q327" i="2" s="1"/>
  <c r="L330" i="3" l="1"/>
  <c r="P329" i="3"/>
  <c r="Q329" i="3" s="1"/>
  <c r="P328" i="2"/>
  <c r="Q328" i="2" s="1"/>
  <c r="Q329" i="2" l="1"/>
  <c r="P330" i="3"/>
  <c r="Q330" i="3" s="1"/>
  <c r="L331" i="3"/>
  <c r="P329" i="2"/>
  <c r="P331" i="3" l="1"/>
  <c r="Q331" i="3" s="1"/>
  <c r="L332" i="3"/>
  <c r="P330" i="2"/>
  <c r="Q330" i="2" s="1"/>
  <c r="P332" i="3" l="1"/>
  <c r="Q332" i="3" s="1"/>
  <c r="L333" i="3"/>
  <c r="P331" i="2"/>
  <c r="Q331" i="2" s="1"/>
  <c r="L334" i="3" l="1"/>
  <c r="P333" i="3"/>
  <c r="Q333" i="3" s="1"/>
  <c r="P332" i="2"/>
  <c r="Q332" i="2" s="1"/>
  <c r="P334" i="3" l="1"/>
  <c r="Q334" i="3" s="1"/>
  <c r="L335" i="3"/>
  <c r="P333" i="2"/>
  <c r="Q333" i="2" s="1"/>
  <c r="P335" i="3" l="1"/>
  <c r="Q335" i="3" s="1"/>
  <c r="L336" i="3"/>
  <c r="P334" i="2"/>
  <c r="Q334" i="2" s="1"/>
  <c r="P336" i="3" l="1"/>
  <c r="Q336" i="3" s="1"/>
  <c r="L337" i="3"/>
  <c r="P335" i="2"/>
  <c r="Q335" i="2" s="1"/>
  <c r="L338" i="3" l="1"/>
  <c r="P337" i="3"/>
  <c r="Q337" i="3" s="1"/>
  <c r="P336" i="2"/>
  <c r="Q336" i="2" s="1"/>
  <c r="P338" i="3" l="1"/>
  <c r="Q338" i="3" s="1"/>
  <c r="L339" i="3"/>
  <c r="P337" i="2"/>
  <c r="Q337" i="2" s="1"/>
  <c r="P339" i="3" l="1"/>
  <c r="Q339" i="3" s="1"/>
  <c r="L340" i="3"/>
  <c r="P338" i="2"/>
  <c r="Q338" i="2" s="1"/>
  <c r="P340" i="3" l="1"/>
  <c r="L341" i="3"/>
  <c r="Q340" i="3"/>
  <c r="P339" i="2"/>
  <c r="Q339" i="2" s="1"/>
  <c r="L342" i="3" l="1"/>
  <c r="P341" i="3"/>
  <c r="Q341" i="3" s="1"/>
  <c r="P340" i="2"/>
  <c r="Q340" i="2" s="1"/>
  <c r="P342" i="3" l="1"/>
  <c r="Q342" i="3" s="1"/>
  <c r="L343" i="3"/>
  <c r="P341" i="2"/>
  <c r="Q341" i="2" s="1"/>
  <c r="P343" i="3" l="1"/>
  <c r="Q343" i="3" s="1"/>
  <c r="L344" i="3"/>
  <c r="P342" i="2"/>
  <c r="Q342" i="2" s="1"/>
  <c r="P344" i="3" l="1"/>
  <c r="Q344" i="3" s="1"/>
  <c r="L345" i="3"/>
  <c r="P343" i="2"/>
  <c r="Q343" i="2" s="1"/>
  <c r="L346" i="3" l="1"/>
  <c r="P345" i="3"/>
  <c r="Q345" i="3" s="1"/>
  <c r="P344" i="2"/>
  <c r="Q344" i="2" s="1"/>
  <c r="P346" i="3" l="1"/>
  <c r="Q346" i="3" s="1"/>
  <c r="L347" i="3"/>
  <c r="P345" i="2"/>
  <c r="Q345" i="2" s="1"/>
  <c r="P347" i="3" l="1"/>
  <c r="Q347" i="3" s="1"/>
  <c r="L348" i="3"/>
  <c r="P346" i="2"/>
  <c r="Q346" i="2" s="1"/>
  <c r="P348" i="3" l="1"/>
  <c r="Q348" i="3" s="1"/>
  <c r="L349" i="3"/>
  <c r="P347" i="2"/>
  <c r="Q347" i="2" s="1"/>
  <c r="L350" i="3" l="1"/>
  <c r="P349" i="3"/>
  <c r="Q349" i="3" s="1"/>
  <c r="P348" i="2"/>
  <c r="Q348" i="2" s="1"/>
  <c r="P350" i="3" l="1"/>
  <c r="Q350" i="3" s="1"/>
  <c r="L351" i="3"/>
  <c r="P349" i="2"/>
  <c r="Q349" i="2" s="1"/>
  <c r="P351" i="3" l="1"/>
  <c r="Q351" i="3" s="1"/>
  <c r="L352" i="3"/>
  <c r="P350" i="2"/>
  <c r="Q350" i="2" s="1"/>
  <c r="P352" i="3" l="1"/>
  <c r="Q352" i="3" s="1"/>
  <c r="L353" i="3"/>
  <c r="P351" i="2"/>
  <c r="Q351" i="2" s="1"/>
  <c r="L354" i="3" l="1"/>
  <c r="P353" i="3"/>
  <c r="Q353" i="3" s="1"/>
  <c r="P352" i="2"/>
  <c r="Q352" i="2" s="1"/>
  <c r="P354" i="3" l="1"/>
  <c r="Q354" i="3" s="1"/>
  <c r="L355" i="3"/>
  <c r="P353" i="2"/>
  <c r="Q353" i="2" s="1"/>
  <c r="P355" i="3" l="1"/>
  <c r="Q355" i="3" s="1"/>
  <c r="L356" i="3"/>
  <c r="P354" i="2"/>
  <c r="Q354" i="2" s="1"/>
  <c r="P356" i="3" l="1"/>
  <c r="Q356" i="3" s="1"/>
  <c r="L357" i="3"/>
  <c r="P355" i="2"/>
  <c r="Q355" i="2" s="1"/>
  <c r="L358" i="3" l="1"/>
  <c r="P357" i="3"/>
  <c r="Q357" i="3" s="1"/>
  <c r="P356" i="2"/>
  <c r="Q356" i="2" s="1"/>
  <c r="P358" i="3" l="1"/>
  <c r="Q358" i="3" s="1"/>
  <c r="L359" i="3"/>
  <c r="P357" i="2"/>
  <c r="Q357" i="2" s="1"/>
  <c r="P359" i="3" l="1"/>
  <c r="Q359" i="3" s="1"/>
  <c r="L360" i="3"/>
  <c r="P358" i="2"/>
  <c r="Q358" i="2" s="1"/>
  <c r="P360" i="3" l="1"/>
  <c r="Q360" i="3" s="1"/>
  <c r="L361" i="3"/>
  <c r="P359" i="2"/>
  <c r="Q359" i="2" s="1"/>
  <c r="L362" i="3" l="1"/>
  <c r="P361" i="3"/>
  <c r="Q361" i="3" s="1"/>
  <c r="P360" i="2"/>
  <c r="Q360" i="2" s="1"/>
  <c r="L363" i="3" l="1"/>
  <c r="P362" i="3"/>
  <c r="Q362" i="3" s="1"/>
  <c r="P361" i="2"/>
  <c r="Q361" i="2" s="1"/>
  <c r="L364" i="3" l="1"/>
  <c r="P363" i="3"/>
  <c r="Q363" i="3" s="1"/>
  <c r="P362" i="2"/>
  <c r="Q362" i="2" s="1"/>
  <c r="P364" i="3" l="1"/>
  <c r="Q364" i="3" s="1"/>
  <c r="L365" i="3"/>
  <c r="P363" i="2"/>
  <c r="Q363" i="2" s="1"/>
  <c r="P365" i="3" l="1"/>
  <c r="Q365" i="3" s="1"/>
  <c r="L366" i="3"/>
  <c r="P364" i="2"/>
  <c r="Q364" i="2" s="1"/>
  <c r="L367" i="3" l="1"/>
  <c r="P366" i="3"/>
  <c r="Q366" i="3" s="1"/>
  <c r="P365" i="2"/>
  <c r="Q365" i="2" s="1"/>
  <c r="L368" i="3" l="1"/>
  <c r="P367" i="3"/>
  <c r="Q367" i="3" s="1"/>
  <c r="P366" i="2"/>
  <c r="Q366" i="2" s="1"/>
  <c r="P368" i="3" l="1"/>
  <c r="Q368" i="3" s="1"/>
  <c r="L369" i="3"/>
  <c r="P367" i="2"/>
  <c r="Q367" i="2" s="1"/>
  <c r="P369" i="3" l="1"/>
  <c r="Q369" i="3" s="1"/>
  <c r="L370" i="3"/>
  <c r="P368" i="2"/>
  <c r="Q368" i="2" s="1"/>
  <c r="L371" i="3" l="1"/>
  <c r="P370" i="3"/>
  <c r="Q370" i="3" s="1"/>
  <c r="P369" i="2"/>
  <c r="Q369" i="2" s="1"/>
  <c r="P371" i="3" l="1"/>
  <c r="Q371" i="3" s="1"/>
  <c r="L372" i="3"/>
  <c r="P370" i="2"/>
  <c r="Q370" i="2" s="1"/>
  <c r="L373" i="3" l="1"/>
  <c r="P372" i="3"/>
  <c r="Q372" i="3" s="1"/>
  <c r="P371" i="2"/>
  <c r="Q371" i="2" s="1"/>
  <c r="P373" i="3" l="1"/>
  <c r="Q373" i="3" s="1"/>
  <c r="L374" i="3"/>
  <c r="P372" i="2"/>
  <c r="Q372" i="2" s="1"/>
  <c r="L375" i="3" l="1"/>
  <c r="P374" i="3"/>
  <c r="Q374" i="3" s="1"/>
  <c r="P373" i="2"/>
  <c r="Q373" i="2" s="1"/>
  <c r="L376" i="3" l="1"/>
  <c r="P375" i="3"/>
  <c r="Q375" i="3" s="1"/>
  <c r="P374" i="2"/>
  <c r="Q374" i="2" s="1"/>
  <c r="P376" i="3" l="1"/>
  <c r="Q376" i="3" s="1"/>
  <c r="L377" i="3"/>
  <c r="P375" i="2"/>
  <c r="Q375" i="2" s="1"/>
  <c r="P377" i="3" l="1"/>
  <c r="Q377" i="3" s="1"/>
  <c r="L378" i="3"/>
  <c r="P376" i="2"/>
  <c r="Q376" i="2" s="1"/>
  <c r="P378" i="3" l="1"/>
  <c r="Q378" i="3" s="1"/>
  <c r="L379" i="3"/>
  <c r="P377" i="2"/>
  <c r="Q377" i="2" s="1"/>
  <c r="L380" i="3" l="1"/>
  <c r="P379" i="3"/>
  <c r="Q379" i="3" s="1"/>
  <c r="P378" i="2"/>
  <c r="Q378" i="2" s="1"/>
  <c r="P380" i="3" l="1"/>
  <c r="Q380" i="3" s="1"/>
  <c r="L381" i="3"/>
  <c r="P379" i="2"/>
  <c r="Q379" i="2" s="1"/>
  <c r="P381" i="3" l="1"/>
  <c r="Q381" i="3" s="1"/>
  <c r="L382" i="3"/>
  <c r="P380" i="2"/>
  <c r="Q380" i="2" s="1"/>
  <c r="P382" i="3" l="1"/>
  <c r="Q382" i="3" s="1"/>
  <c r="L383" i="3"/>
  <c r="P381" i="2"/>
  <c r="Q381" i="2" s="1"/>
  <c r="L384" i="3" l="1"/>
  <c r="P383" i="3"/>
  <c r="Q383" i="3" s="1"/>
  <c r="P382" i="2"/>
  <c r="Q382" i="2" s="1"/>
  <c r="P384" i="3" l="1"/>
  <c r="Q384" i="3" s="1"/>
  <c r="L385" i="3"/>
  <c r="P383" i="2"/>
  <c r="Q383" i="2" s="1"/>
  <c r="P385" i="3" l="1"/>
  <c r="Q385" i="3" s="1"/>
  <c r="L386" i="3"/>
  <c r="P384" i="2"/>
  <c r="Q384" i="2" s="1"/>
  <c r="P386" i="3" l="1"/>
  <c r="Q386" i="3" s="1"/>
  <c r="L387" i="3"/>
  <c r="P385" i="2"/>
  <c r="Q385" i="2" s="1"/>
  <c r="L388" i="3" l="1"/>
  <c r="P387" i="3"/>
  <c r="Q387" i="3" s="1"/>
  <c r="P386" i="2"/>
  <c r="Q386" i="2" s="1"/>
  <c r="P388" i="3" l="1"/>
  <c r="Q388" i="3" s="1"/>
  <c r="L389" i="3"/>
  <c r="P387" i="2"/>
  <c r="Q387" i="2" s="1"/>
  <c r="P389" i="3" l="1"/>
  <c r="Q389" i="3" s="1"/>
  <c r="L390" i="3"/>
  <c r="P388" i="2"/>
  <c r="Q388" i="2" s="1"/>
  <c r="P390" i="3" l="1"/>
  <c r="Q390" i="3" s="1"/>
  <c r="L391" i="3"/>
  <c r="P389" i="2"/>
  <c r="Q389" i="2" s="1"/>
  <c r="L392" i="3" l="1"/>
  <c r="P391" i="3"/>
  <c r="Q391" i="3" s="1"/>
  <c r="P390" i="2"/>
  <c r="Q390" i="2" s="1"/>
  <c r="P392" i="3" l="1"/>
  <c r="Q392" i="3" s="1"/>
  <c r="L393" i="3"/>
  <c r="P391" i="2"/>
  <c r="Q391" i="2" s="1"/>
  <c r="P393" i="3" l="1"/>
  <c r="Q393" i="3" s="1"/>
  <c r="L394" i="3"/>
  <c r="P392" i="2"/>
  <c r="Q392" i="2" s="1"/>
  <c r="P394" i="3" l="1"/>
  <c r="L395" i="3"/>
  <c r="Q394" i="3"/>
  <c r="P393" i="2"/>
  <c r="Q393" i="2" s="1"/>
  <c r="L396" i="3" l="1"/>
  <c r="P395" i="3"/>
  <c r="Q395" i="3" s="1"/>
  <c r="P394" i="2"/>
  <c r="Q394" i="2" s="1"/>
  <c r="P396" i="3" l="1"/>
  <c r="Q396" i="3" s="1"/>
  <c r="L397" i="3"/>
  <c r="P395" i="2"/>
  <c r="Q395" i="2" s="1"/>
  <c r="P397" i="3" l="1"/>
  <c r="Q397" i="3" s="1"/>
  <c r="L398" i="3"/>
  <c r="P396" i="2"/>
  <c r="Q396" i="2" s="1"/>
  <c r="P398" i="3" l="1"/>
  <c r="Q398" i="3" s="1"/>
  <c r="L399" i="3"/>
  <c r="P397" i="2"/>
  <c r="Q397" i="2" s="1"/>
  <c r="L400" i="3" l="1"/>
  <c r="P399" i="3"/>
  <c r="Q399" i="3" s="1"/>
  <c r="P398" i="2"/>
  <c r="Q398" i="2" s="1"/>
  <c r="Q399" i="2" l="1"/>
  <c r="P400" i="3"/>
  <c r="Q400" i="3" s="1"/>
  <c r="L401" i="3"/>
  <c r="P399" i="2"/>
  <c r="Q400" i="2" l="1"/>
  <c r="P401" i="3"/>
  <c r="Q401" i="3" s="1"/>
  <c r="L402" i="3"/>
  <c r="P400" i="2"/>
  <c r="Q401" i="2" l="1"/>
  <c r="P402" i="3"/>
  <c r="L403" i="3"/>
  <c r="Q402" i="3"/>
  <c r="P401" i="2"/>
  <c r="L404" i="3" l="1"/>
  <c r="P403" i="3"/>
  <c r="Q403" i="3" s="1"/>
  <c r="P402" i="2"/>
  <c r="Q402" i="2" s="1"/>
  <c r="P404" i="3" l="1"/>
  <c r="Q404" i="3" s="1"/>
  <c r="L405" i="3"/>
  <c r="P403" i="2"/>
  <c r="Q403" i="2" s="1"/>
  <c r="P405" i="3" l="1"/>
  <c r="L406" i="3"/>
  <c r="Q405" i="3"/>
  <c r="P404" i="2"/>
  <c r="Q404" i="2" s="1"/>
  <c r="Q405" i="2" l="1"/>
  <c r="P406" i="3"/>
  <c r="L407" i="3"/>
  <c r="Q406" i="3"/>
  <c r="P405" i="2"/>
  <c r="Q406" i="2" l="1"/>
  <c r="L408" i="3"/>
  <c r="P407" i="3"/>
  <c r="Q407" i="3" s="1"/>
  <c r="P406" i="2"/>
  <c r="Q407" i="2" l="1"/>
  <c r="P408" i="3"/>
  <c r="L409" i="3"/>
  <c r="Q408" i="3"/>
  <c r="P407" i="2"/>
  <c r="Q408" i="2" l="1"/>
  <c r="P409" i="3"/>
  <c r="L410" i="3"/>
  <c r="Q409" i="3"/>
  <c r="P408" i="2"/>
  <c r="P410" i="3" l="1"/>
  <c r="Q410" i="3" s="1"/>
  <c r="L411" i="3"/>
  <c r="P409" i="2"/>
  <c r="Q409" i="2" s="1"/>
  <c r="Q410" i="2" l="1"/>
  <c r="L412" i="3"/>
  <c r="P411" i="3"/>
  <c r="Q411" i="3" s="1"/>
  <c r="P410" i="2"/>
  <c r="Q411" i="2" l="1"/>
  <c r="P412" i="3"/>
  <c r="Q412" i="3" s="1"/>
  <c r="L413" i="3"/>
  <c r="P411" i="2"/>
  <c r="P413" i="3" l="1"/>
  <c r="Q413" i="3" s="1"/>
  <c r="L414" i="3"/>
  <c r="P412" i="2"/>
  <c r="Q412" i="2" s="1"/>
  <c r="Q413" i="2" l="1"/>
  <c r="P414" i="3"/>
  <c r="L415" i="3"/>
  <c r="Q414" i="3"/>
  <c r="P413" i="2"/>
  <c r="L416" i="3" l="1"/>
  <c r="P415" i="3"/>
  <c r="Q415" i="3" s="1"/>
  <c r="P414" i="2"/>
  <c r="Q414" i="2" s="1"/>
  <c r="Q415" i="2" l="1"/>
  <c r="P416" i="3"/>
  <c r="Q416" i="3" s="1"/>
  <c r="L417" i="3"/>
  <c r="P415" i="2"/>
  <c r="Q416" i="2" l="1"/>
  <c r="P417" i="3"/>
  <c r="Q417" i="3" s="1"/>
  <c r="L418" i="3"/>
  <c r="P416" i="2"/>
  <c r="P418" i="3" l="1"/>
  <c r="Q418" i="3" s="1"/>
  <c r="L419" i="3"/>
  <c r="P417" i="2"/>
  <c r="Q417" i="2" s="1"/>
  <c r="Q418" i="2" l="1"/>
  <c r="P419" i="3"/>
  <c r="Q419" i="3" s="1"/>
  <c r="L420" i="3"/>
  <c r="P418" i="2"/>
  <c r="Q419" i="2" l="1"/>
  <c r="P420" i="3"/>
  <c r="Q420" i="3" s="1"/>
  <c r="L421" i="3"/>
  <c r="P419" i="2"/>
  <c r="L422" i="3" l="1"/>
  <c r="P421" i="3"/>
  <c r="Q421" i="3" s="1"/>
  <c r="P420" i="2"/>
  <c r="Q420" i="2" s="1"/>
  <c r="Q421" i="2" l="1"/>
  <c r="L423" i="3"/>
  <c r="P422" i="3"/>
  <c r="Q422" i="3" s="1"/>
  <c r="P421" i="2"/>
  <c r="Q422" i="2" l="1"/>
  <c r="L424" i="3"/>
  <c r="P423" i="3"/>
  <c r="Q423" i="3" s="1"/>
  <c r="P422" i="2"/>
  <c r="Q423" i="2" l="1"/>
  <c r="P424" i="3"/>
  <c r="Q424" i="3" s="1"/>
  <c r="L425" i="3"/>
  <c r="P423" i="2"/>
  <c r="Q424" i="2" l="1"/>
  <c r="P425" i="3"/>
  <c r="Q425" i="3" s="1"/>
  <c r="L426" i="3"/>
  <c r="P424" i="2"/>
  <c r="L427" i="3" l="1"/>
  <c r="P426" i="3"/>
  <c r="Q426" i="3" s="1"/>
  <c r="P425" i="2"/>
  <c r="Q425" i="2" s="1"/>
  <c r="Q426" i="2" l="1"/>
  <c r="P427" i="3"/>
  <c r="Q427" i="3" s="1"/>
  <c r="L428" i="3"/>
  <c r="P426" i="2"/>
  <c r="Q427" i="2" l="1"/>
  <c r="P428" i="3"/>
  <c r="Q428" i="3" s="1"/>
  <c r="L429" i="3"/>
  <c r="P427" i="2"/>
  <c r="P429" i="3" l="1"/>
  <c r="Q429" i="3" s="1"/>
  <c r="L430" i="3"/>
  <c r="P428" i="2"/>
  <c r="Q428" i="2" s="1"/>
  <c r="L431" i="3" l="1"/>
  <c r="P430" i="3"/>
  <c r="Q430" i="3" s="1"/>
  <c r="P429" i="2"/>
  <c r="Q429" i="2" s="1"/>
  <c r="Q430" i="2" l="1"/>
  <c r="P431" i="3"/>
  <c r="Q431" i="3" s="1"/>
  <c r="L432" i="3"/>
  <c r="P430" i="2"/>
  <c r="Q431" i="2" l="1"/>
  <c r="P432" i="3"/>
  <c r="Q432" i="3" s="1"/>
  <c r="L433" i="3"/>
  <c r="P431" i="2"/>
  <c r="Q432" i="2" l="1"/>
  <c r="P433" i="3"/>
  <c r="Q433" i="3" s="1"/>
  <c r="L434" i="3"/>
  <c r="P432" i="2"/>
  <c r="Q433" i="2" l="1"/>
  <c r="L435" i="3"/>
  <c r="P434" i="3"/>
  <c r="Q434" i="3" s="1"/>
  <c r="P433" i="2"/>
  <c r="P435" i="3" l="1"/>
  <c r="Q435" i="3" s="1"/>
  <c r="L436" i="3"/>
  <c r="P434" i="2"/>
  <c r="Q434" i="2" s="1"/>
  <c r="P436" i="3" l="1"/>
  <c r="Q436" i="3" s="1"/>
  <c r="L437" i="3"/>
  <c r="P435" i="2"/>
  <c r="Q435" i="2" s="1"/>
  <c r="Q436" i="2" l="1"/>
  <c r="P437" i="3"/>
  <c r="Q437" i="3" s="1"/>
  <c r="L438" i="3"/>
  <c r="P436" i="2"/>
  <c r="L439" i="3" l="1"/>
  <c r="P438" i="3"/>
  <c r="Q438" i="3" s="1"/>
  <c r="P437" i="2"/>
  <c r="Q437" i="2" s="1"/>
  <c r="P439" i="3" l="1"/>
  <c r="Q439" i="3" s="1"/>
  <c r="L440" i="3"/>
  <c r="P438" i="2"/>
  <c r="Q438" i="2" s="1"/>
  <c r="P440" i="3" l="1"/>
  <c r="Q440" i="3" s="1"/>
  <c r="L441" i="3"/>
  <c r="P439" i="2"/>
  <c r="Q439" i="2" s="1"/>
  <c r="P441" i="3" l="1"/>
  <c r="Q441" i="3" s="1"/>
  <c r="L442" i="3"/>
  <c r="P440" i="2"/>
  <c r="Q440" i="2" s="1"/>
  <c r="L443" i="3" l="1"/>
  <c r="P442" i="3"/>
  <c r="Q442" i="3" s="1"/>
  <c r="P441" i="2"/>
  <c r="Q441" i="2" s="1"/>
  <c r="P443" i="3" l="1"/>
  <c r="Q443" i="3" s="1"/>
  <c r="L444" i="3"/>
  <c r="P442" i="2"/>
  <c r="Q442" i="2" s="1"/>
  <c r="P444" i="3" l="1"/>
  <c r="Q444" i="3" s="1"/>
  <c r="L445" i="3"/>
  <c r="P443" i="2"/>
  <c r="Q443" i="2" s="1"/>
  <c r="P445" i="3" l="1"/>
  <c r="Q445" i="3" s="1"/>
  <c r="L446" i="3"/>
  <c r="P444" i="2"/>
  <c r="Q444" i="2" s="1"/>
  <c r="L447" i="3" l="1"/>
  <c r="P446" i="3"/>
  <c r="Q446" i="3" s="1"/>
  <c r="P445" i="2"/>
  <c r="Q445" i="2" s="1"/>
  <c r="L448" i="3" l="1"/>
  <c r="P447" i="3"/>
  <c r="Q447" i="3" s="1"/>
  <c r="P446" i="2"/>
  <c r="Q446" i="2" s="1"/>
  <c r="P448" i="3" l="1"/>
  <c r="Q448" i="3" s="1"/>
  <c r="L449" i="3"/>
  <c r="P447" i="2"/>
  <c r="Q447" i="2" s="1"/>
  <c r="P449" i="3" l="1"/>
  <c r="Q449" i="3" s="1"/>
  <c r="L450" i="3"/>
  <c r="P448" i="2"/>
  <c r="Q448" i="2" s="1"/>
  <c r="L451" i="3" l="1"/>
  <c r="P450" i="3"/>
  <c r="Q450" i="3" s="1"/>
  <c r="P449" i="2"/>
  <c r="Q449" i="2" s="1"/>
  <c r="L452" i="3" l="1"/>
  <c r="P451" i="3"/>
  <c r="Q451" i="3" s="1"/>
  <c r="P450" i="2"/>
  <c r="Q450" i="2" s="1"/>
  <c r="P452" i="3" l="1"/>
  <c r="Q452" i="3" s="1"/>
  <c r="L453" i="3"/>
  <c r="P451" i="2"/>
  <c r="Q451" i="2" s="1"/>
  <c r="P453" i="3" l="1"/>
  <c r="Q453" i="3" s="1"/>
  <c r="L454" i="3"/>
  <c r="P452" i="2"/>
  <c r="Q452" i="2" s="1"/>
  <c r="P454" i="3" l="1"/>
  <c r="Q454" i="3" s="1"/>
  <c r="L455" i="3"/>
  <c r="P453" i="2"/>
  <c r="Q453" i="2" s="1"/>
  <c r="L456" i="3" l="1"/>
  <c r="P455" i="3"/>
  <c r="Q455" i="3" s="1"/>
  <c r="P454" i="2"/>
  <c r="Q454" i="2" s="1"/>
  <c r="P456" i="3" l="1"/>
  <c r="Q456" i="3" s="1"/>
  <c r="L457" i="3"/>
  <c r="P455" i="2"/>
  <c r="Q455" i="2" s="1"/>
  <c r="P457" i="3" l="1"/>
  <c r="Q457" i="3" s="1"/>
  <c r="L458" i="3"/>
  <c r="P456" i="2"/>
  <c r="Q456" i="2" s="1"/>
  <c r="P458" i="3" l="1"/>
  <c r="Q458" i="3" s="1"/>
  <c r="L459" i="3"/>
  <c r="P457" i="2"/>
  <c r="Q457" i="2" s="1"/>
  <c r="L460" i="3" l="1"/>
  <c r="P459" i="3"/>
  <c r="Q459" i="3" s="1"/>
  <c r="P458" i="2"/>
  <c r="Q458" i="2" s="1"/>
  <c r="P460" i="3" l="1"/>
  <c r="Q460" i="3" s="1"/>
  <c r="L461" i="3"/>
  <c r="P459" i="2"/>
  <c r="Q459" i="2" s="1"/>
  <c r="P461" i="3" l="1"/>
  <c r="Q461" i="3" s="1"/>
  <c r="L462" i="3"/>
  <c r="P460" i="2"/>
  <c r="Q460" i="2" s="1"/>
  <c r="P462" i="3" l="1"/>
  <c r="Q462" i="3" s="1"/>
  <c r="L463" i="3"/>
  <c r="P461" i="2"/>
  <c r="Q461" i="2" s="1"/>
  <c r="L464" i="3" l="1"/>
  <c r="P463" i="3"/>
  <c r="Q463" i="3" s="1"/>
  <c r="P462" i="2"/>
  <c r="Q462" i="2" s="1"/>
  <c r="P464" i="3" l="1"/>
  <c r="Q464" i="3" s="1"/>
  <c r="L465" i="3"/>
  <c r="P463" i="2"/>
  <c r="Q463" i="2" s="1"/>
  <c r="P465" i="3" l="1"/>
  <c r="Q465" i="3" s="1"/>
  <c r="L466" i="3"/>
  <c r="P464" i="2"/>
  <c r="Q464" i="2" s="1"/>
  <c r="P466" i="3" l="1"/>
  <c r="Q466" i="3" s="1"/>
  <c r="L467" i="3"/>
  <c r="P465" i="2"/>
  <c r="Q465" i="2" s="1"/>
  <c r="L468" i="3" l="1"/>
  <c r="P467" i="3"/>
  <c r="Q467" i="3" s="1"/>
  <c r="P466" i="2"/>
  <c r="Q466" i="2" s="1"/>
  <c r="P468" i="3" l="1"/>
  <c r="Q468" i="3" s="1"/>
  <c r="L469" i="3"/>
  <c r="P467" i="2"/>
  <c r="Q467" i="2" s="1"/>
  <c r="P469" i="3" l="1"/>
  <c r="Q469" i="3" s="1"/>
  <c r="L470" i="3"/>
  <c r="P468" i="2"/>
  <c r="Q468" i="2" s="1"/>
  <c r="P470" i="3" l="1"/>
  <c r="Q470" i="3" s="1"/>
  <c r="L471" i="3"/>
  <c r="P469" i="2"/>
  <c r="Q469" i="2" s="1"/>
  <c r="L472" i="3" l="1"/>
  <c r="P471" i="3"/>
  <c r="Q471" i="3" s="1"/>
  <c r="P470" i="2"/>
  <c r="Q470" i="2" s="1"/>
  <c r="P472" i="3" l="1"/>
  <c r="Q472" i="3" s="1"/>
  <c r="L473" i="3"/>
  <c r="P471" i="2"/>
  <c r="Q471" i="2" s="1"/>
  <c r="P473" i="3" l="1"/>
  <c r="Q473" i="3" s="1"/>
  <c r="L474" i="3"/>
  <c r="P472" i="2"/>
  <c r="Q472" i="2" s="1"/>
  <c r="P474" i="3" l="1"/>
  <c r="Q474" i="3" s="1"/>
  <c r="L475" i="3"/>
  <c r="P473" i="2"/>
  <c r="Q473" i="2" s="1"/>
  <c r="L476" i="3" l="1"/>
  <c r="P475" i="3"/>
  <c r="Q475" i="3" s="1"/>
  <c r="P474" i="2"/>
  <c r="Q474" i="2" s="1"/>
  <c r="P476" i="3" l="1"/>
  <c r="Q476" i="3" s="1"/>
  <c r="L477" i="3"/>
  <c r="P475" i="2"/>
  <c r="Q475" i="2" s="1"/>
  <c r="P477" i="3" l="1"/>
  <c r="Q477" i="3" s="1"/>
  <c r="L478" i="3"/>
  <c r="P476" i="2"/>
  <c r="Q476" i="2" s="1"/>
  <c r="P478" i="3" l="1"/>
  <c r="Q478" i="3" s="1"/>
  <c r="L479" i="3"/>
  <c r="P477" i="2"/>
  <c r="Q477" i="2" s="1"/>
  <c r="L480" i="3" l="1"/>
  <c r="P479" i="3"/>
  <c r="Q479" i="3" s="1"/>
  <c r="P478" i="2"/>
  <c r="Q478" i="2" s="1"/>
  <c r="P480" i="3" l="1"/>
  <c r="Q480" i="3" s="1"/>
  <c r="L481" i="3"/>
  <c r="P479" i="2"/>
  <c r="Q479" i="2" s="1"/>
  <c r="P481" i="3" l="1"/>
  <c r="Q481" i="3" s="1"/>
  <c r="L482" i="3"/>
  <c r="P480" i="2"/>
  <c r="Q480" i="2" s="1"/>
  <c r="P482" i="3" l="1"/>
  <c r="Q482" i="3" s="1"/>
  <c r="L483" i="3"/>
  <c r="P481" i="2"/>
  <c r="Q481" i="2" s="1"/>
  <c r="L484" i="3" l="1"/>
  <c r="P483" i="3"/>
  <c r="Q483" i="3" s="1"/>
  <c r="P482" i="2"/>
  <c r="Q482" i="2" s="1"/>
  <c r="P484" i="3" l="1"/>
  <c r="Q484" i="3" s="1"/>
  <c r="L485" i="3"/>
  <c r="P483" i="2"/>
  <c r="Q483" i="2" s="1"/>
  <c r="P485" i="3" l="1"/>
  <c r="Q485" i="3" s="1"/>
  <c r="L486" i="3"/>
  <c r="P484" i="2"/>
  <c r="Q484" i="2" s="1"/>
  <c r="P486" i="3" l="1"/>
  <c r="Q486" i="3" s="1"/>
  <c r="L487" i="3"/>
  <c r="P485" i="2"/>
  <c r="Q485" i="2" s="1"/>
  <c r="L488" i="3" l="1"/>
  <c r="P487" i="3"/>
  <c r="Q487" i="3" s="1"/>
  <c r="P486" i="2"/>
  <c r="Q486" i="2" s="1"/>
  <c r="P488" i="3" l="1"/>
  <c r="Q488" i="3" s="1"/>
  <c r="L489" i="3"/>
  <c r="P487" i="2"/>
  <c r="Q487" i="2" s="1"/>
  <c r="P489" i="3" l="1"/>
  <c r="L490" i="3"/>
  <c r="Q489" i="3"/>
  <c r="P488" i="2"/>
  <c r="Q488" i="2" s="1"/>
  <c r="P490" i="3" l="1"/>
  <c r="Q490" i="3" s="1"/>
  <c r="L491" i="3"/>
  <c r="P489" i="2"/>
  <c r="Q489" i="2" s="1"/>
  <c r="L492" i="3" l="1"/>
  <c r="P491" i="3"/>
  <c r="Q491" i="3" s="1"/>
  <c r="P490" i="2"/>
  <c r="Q490" i="2" s="1"/>
  <c r="P492" i="3" l="1"/>
  <c r="Q492" i="3" s="1"/>
  <c r="L493" i="3"/>
  <c r="P491" i="2"/>
  <c r="Q491" i="2" s="1"/>
  <c r="P493" i="3" l="1"/>
  <c r="Q493" i="3" s="1"/>
  <c r="L494" i="3"/>
  <c r="P492" i="2"/>
  <c r="Q492" i="2" s="1"/>
  <c r="P494" i="3" l="1"/>
  <c r="Q494" i="3" s="1"/>
  <c r="L495" i="3"/>
  <c r="P493" i="2"/>
  <c r="Q493" i="2" s="1"/>
  <c r="L496" i="3" l="1"/>
  <c r="P495" i="3"/>
  <c r="Q495" i="3" s="1"/>
  <c r="P494" i="2"/>
  <c r="Q494" i="2" s="1"/>
  <c r="P496" i="3" l="1"/>
  <c r="Q496" i="3" s="1"/>
  <c r="L497" i="3"/>
  <c r="P495" i="2"/>
  <c r="Q495" i="2" s="1"/>
  <c r="P497" i="3" l="1"/>
  <c r="Q497" i="3" s="1"/>
  <c r="L498" i="3"/>
  <c r="P496" i="2"/>
  <c r="Q496" i="2" s="1"/>
  <c r="P498" i="3" l="1"/>
  <c r="Q498" i="3" s="1"/>
  <c r="L499" i="3"/>
  <c r="P497" i="2"/>
  <c r="Q497" i="2" s="1"/>
  <c r="L500" i="3" l="1"/>
  <c r="P499" i="3"/>
  <c r="Q499" i="3" s="1"/>
  <c r="P498" i="2"/>
  <c r="Q498" i="2" s="1"/>
  <c r="P500" i="3" l="1"/>
  <c r="Q500" i="3" s="1"/>
  <c r="L501" i="3"/>
  <c r="P499" i="2"/>
  <c r="Q499" i="2" s="1"/>
  <c r="P501" i="3" l="1"/>
  <c r="Q501" i="3" s="1"/>
  <c r="L502" i="3"/>
  <c r="P500" i="2"/>
  <c r="Q500" i="2" s="1"/>
  <c r="P502" i="3" l="1"/>
  <c r="Q502" i="3" s="1"/>
  <c r="L503" i="3"/>
  <c r="P503" i="3" s="1"/>
  <c r="P501" i="2"/>
  <c r="Q501" i="2" s="1"/>
  <c r="Q503" i="3" l="1"/>
  <c r="P503" i="2"/>
  <c r="P502" i="2"/>
  <c r="Q502" i="2" s="1"/>
  <c r="Q503" i="2" s="1"/>
</calcChain>
</file>

<file path=xl/sharedStrings.xml><?xml version="1.0" encoding="utf-8"?>
<sst xmlns="http://schemas.openxmlformats.org/spreadsheetml/2006/main" count="43" uniqueCount="21">
  <si>
    <t>date</t>
  </si>
  <si>
    <t>open</t>
  </si>
  <si>
    <t>high</t>
  </si>
  <si>
    <t>low</t>
  </si>
  <si>
    <t>close</t>
  </si>
  <si>
    <t>volume</t>
  </si>
  <si>
    <t>LL</t>
  </si>
  <si>
    <t>HH</t>
  </si>
  <si>
    <t>i</t>
  </si>
  <si>
    <t>SM</t>
  </si>
  <si>
    <t>HH-LL</t>
  </si>
  <si>
    <t>SMI</t>
  </si>
  <si>
    <t>k(20)</t>
  </si>
  <si>
    <t>EMAn1</t>
  </si>
  <si>
    <t>EMAn2</t>
  </si>
  <si>
    <t>EMAd1</t>
  </si>
  <si>
    <t>EMAd2</t>
  </si>
  <si>
    <t>k(5)</t>
  </si>
  <si>
    <t>k(3)</t>
  </si>
  <si>
    <t>Signal</t>
  </si>
  <si>
    <t>k(1)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</si>
</sst>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  <numFmt numFmtId="168" formatCode="_(* #,##0.000_);_(* \(#,##0.0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rgb="FF000000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0.249977111117893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5"/>
      </left>
      <right style="thin">
        <color theme="5"/>
      </right>
      <top style="thin">
        <color theme="5"/>
      </top>
      <bottom/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7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0" xfId="1" applyNumberFormat="1" applyFont="1"/>
    <xf numFmtId="166" fontId="1" fillId="32" borderId="0" xfId="43" applyNumberFormat="1" applyAlignment="1">
      <alignment horizontal="right"/>
    </xf>
    <xf numFmtId="166" fontId="0" fillId="0" borderId="0" xfId="1" applyNumberFormat="1" applyFont="1" applyFill="1" applyAlignment="1">
      <alignment horizontal="center"/>
    </xf>
    <xf numFmtId="166" fontId="0" fillId="0" borderId="0" xfId="1" applyNumberFormat="1" applyFont="1" applyFill="1" applyAlignment="1">
      <alignment horizontal="right"/>
    </xf>
    <xf numFmtId="166" fontId="1" fillId="0" borderId="0" xfId="43" applyNumberFormat="1" applyFill="1" applyAlignment="1">
      <alignment horizontal="right"/>
    </xf>
    <xf numFmtId="166" fontId="0" fillId="0" borderId="0" xfId="1" applyNumberFormat="1" applyFont="1" applyFill="1"/>
    <xf numFmtId="168" fontId="0" fillId="0" borderId="0" xfId="1" applyNumberFormat="1" applyFont="1" applyAlignment="1">
      <alignment horizontal="center"/>
    </xf>
    <xf numFmtId="168" fontId="0" fillId="0" borderId="0" xfId="1" applyNumberFormat="1" applyFont="1" applyFill="1" applyAlignment="1">
      <alignment horizontal="right"/>
    </xf>
    <xf numFmtId="168" fontId="0" fillId="33" borderId="0" xfId="1" applyNumberFormat="1" applyFont="1" applyFill="1" applyAlignment="1">
      <alignment horizontal="right"/>
    </xf>
    <xf numFmtId="168" fontId="1" fillId="0" borderId="0" xfId="1" applyNumberFormat="1" applyFill="1" applyAlignment="1">
      <alignment horizontal="right"/>
    </xf>
    <xf numFmtId="168" fontId="0" fillId="0" borderId="0" xfId="1" applyNumberFormat="1" applyFont="1"/>
    <xf numFmtId="166" fontId="0" fillId="33" borderId="0" xfId="1" applyNumberFormat="1" applyFont="1" applyFill="1" applyAlignment="1">
      <alignment horizontal="right"/>
    </xf>
    <xf numFmtId="166" fontId="1" fillId="0" borderId="0" xfId="1" applyNumberFormat="1" applyFill="1" applyAlignment="1">
      <alignment horizontal="right"/>
    </xf>
    <xf numFmtId="0" fontId="0" fillId="0" borderId="0" xfId="0" applyAlignment="1">
      <alignment horizontal="center"/>
    </xf>
    <xf numFmtId="0" fontId="0" fillId="0" borderId="10" xfId="0" applyFont="1" applyBorder="1" applyAlignment="1">
      <alignment horizontal="center"/>
    </xf>
    <xf numFmtId="166" fontId="0" fillId="0" borderId="0" xfId="2" applyNumberFormat="1" applyFont="1" applyAlignment="1">
      <alignment horizontal="center"/>
    </xf>
    <xf numFmtId="166" fontId="19" fillId="0" borderId="0" xfId="2" applyNumberFormat="1" applyFont="1" applyFill="1" applyAlignment="1">
      <alignment horizontal="right"/>
    </xf>
    <xf numFmtId="166" fontId="0" fillId="0" borderId="0" xfId="2" applyNumberFormat="1" applyFont="1" applyFill="1" applyAlignment="1">
      <alignment horizontal="center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6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(* #,##0.0000_);_(* \(#,##0.0000\);_(* &quot;-&quot;??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.000_);_(* \(#,##0.000\);_(* &quot;-&quot;??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/>
      </border>
    </dxf>
    <dxf>
      <border outline="0">
        <bottom style="thin">
          <color rgb="FFED7D3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/>
      </border>
    </dxf>
    <dxf>
      <border outline="0">
        <bottom style="thin">
          <color rgb="FFED7D3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.000_);_(* \(#,##0.000\);_(* &quot;-&quot;??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.000_);_(* \(#,##0.000\);_(* &quot;-&quot;??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.000_);_(* \(#,##0.000\);_(* &quot;-&quot;??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.000_);_(* \(#,##0.000\);_(* &quot;-&quot;??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.000_);_(* \(#,##0.000\);_(* &quot;-&quot;??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fill>
        <patternFill patternType="none">
          <fgColor indexed="64"/>
          <bgColor indexed="65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numFmt numFmtId="166" formatCode="_(* #,##0.0000_);_(* \(#,##0.0000\);_(* &quot;-&quot;??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.000_);_(* \(#,##0.000\);_(* &quot;-&quot;??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/>
      </border>
    </dxf>
    <dxf>
      <border outline="0">
        <bottom style="thin">
          <color theme="5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  <border diagonalUp="0" diagonalDown="0" outline="0">
        <left style="thin">
          <color theme="5"/>
        </left>
        <right style="thin">
          <color theme="5"/>
        </right>
        <top style="thin">
          <color theme="5"/>
        </top>
        <bottom/>
      </border>
    </dxf>
    <dxf>
      <border outline="0">
        <bottom style="thin">
          <color theme="5"/>
        </bottom>
      </border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.000_);_(* \(#,##0.000\);_(* &quot;-&quot;??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.000_);_(* \(#,##0.000\);_(* &quot;-&quot;??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.000_);_(* \(#,##0.000\);_(* &quot;-&quot;??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.000_);_(* \(#,##0.000\);_(* &quot;-&quot;??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8" formatCode="_(* #,##0.000_);_(* \(#,##0.000\);_(* &quot;-&quot;??_);_(@_)"/>
      <fill>
        <patternFill patternType="none">
          <fgColor indexed="64"/>
          <bgColor auto="1"/>
        </patternFill>
      </fill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Calibri"/>
        <family val="2"/>
        <scheme val="none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206CA2C-418F-4EC5-83A8-C6DBD7ADB292}" name="testdata4" displayName="testdata4" ref="A1:Q503" totalsRowShown="0" headerRowDxfId="62" dataDxfId="61" headerRowCellStyle="Currency" dataCellStyle="Currency">
  <sortState xmlns:xlrd2="http://schemas.microsoft.com/office/spreadsheetml/2017/richdata2" ref="A2:F503">
    <sortCondition ref="A2"/>
  </sortState>
  <tableColumns count="17">
    <tableColumn id="9" xr3:uid="{B1FE7723-EE37-49A7-AA4B-9B929D8073C1}" name="i" dataDxfId="60" dataCellStyle="Currency"/>
    <tableColumn id="2" xr3:uid="{17651CAF-9892-48D9-A44C-2E561ED66B60}" name="date" dataDxfId="59"/>
    <tableColumn id="3" xr3:uid="{58007B00-9B84-438A-8945-6393D6ABC6D3}" name="open" dataDxfId="58" dataCellStyle="Currency"/>
    <tableColumn id="4" xr3:uid="{BE032FE9-30DB-4123-85FF-2FD9FABB4EC9}" name="high" dataDxfId="57" dataCellStyle="Currency"/>
    <tableColumn id="5" xr3:uid="{762898B9-C9CE-4481-BC6A-BAAE1E7A9D45}" name="low" dataDxfId="56" dataCellStyle="Currency"/>
    <tableColumn id="6" xr3:uid="{00A02885-D1EE-426F-AAFD-17C8EA5226F0}" name="close" dataDxfId="55" dataCellStyle="Currency"/>
    <tableColumn id="7" xr3:uid="{CAE79877-3B09-4D19-BC17-E7758050ACC2}" name="volume" dataDxfId="54" dataCellStyle="Comma"/>
    <tableColumn id="10" xr3:uid="{EA0E1A2D-4681-4138-8A69-04E18DD3BE78}" name="LL" dataDxfId="53" dataCellStyle="Currency"/>
    <tableColumn id="11" xr3:uid="{2D4C7EAE-0A6A-46AB-9206-465FD0B5B7F9}" name="HH" dataDxfId="52" dataCellStyle="Currency"/>
    <tableColumn id="12" xr3:uid="{D3BBA9F7-A788-4280-B33F-F5B54FD0C2AB}" name="SM" dataDxfId="51" dataCellStyle="Comma">
      <calculatedColumnFormula>testdata4[[#This Row],[close]]-0.5*(testdata4[[#This Row],[HH]]+testdata4[[#This Row],[LL]])</calculatedColumnFormula>
    </tableColumn>
    <tableColumn id="15" xr3:uid="{08A9109D-3595-4530-80B5-E97A7D5CB6AF}" name="EMAn1" dataDxfId="50" dataCellStyle="Comma">
      <calculatedColumnFormula>testdata4[[#This Row],[SM]]</calculatedColumnFormula>
    </tableColumn>
    <tableColumn id="1" xr3:uid="{1A588BBA-DFFB-4C8A-A548-1C7081209031}" name="EMAn2" dataDxfId="49" dataCellStyle="Comma">
      <calculatedColumnFormula>testdata4[[#This Row],[EMAn1]]</calculatedColumnFormula>
    </tableColumn>
    <tableColumn id="8" xr3:uid="{D0B19982-3120-4855-8F90-296A759BD6BD}" name="HH-LL" dataDxfId="48" dataCellStyle="Comma">
      <calculatedColumnFormula>testdata4[[#This Row],[HH]]-testdata4[[#This Row],[LL]]</calculatedColumnFormula>
    </tableColumn>
    <tableColumn id="13" xr3:uid="{55695943-1BCE-47A1-9FE9-6179F1542E04}" name="EMAd1" dataDxfId="47" dataCellStyle="Comma">
      <calculatedColumnFormula>testdata4[[#This Row],[HH-LL]]</calculatedColumnFormula>
    </tableColumn>
    <tableColumn id="16" xr3:uid="{61EF4209-6FCA-45D1-B748-A24DA9D5CC5E}" name="EMAd2" dataDxfId="35" dataCellStyle="Comma">
      <calculatedColumnFormula>testdata4[[#This Row],[EMAd1]]</calculatedColumnFormula>
    </tableColumn>
    <tableColumn id="14" xr3:uid="{95DADEE4-3FF5-4591-98A7-E76EAAD662F7}" name="SMI" dataDxfId="34" dataCellStyle="Comma">
      <calculatedColumnFormula>100*(testdata4[[#This Row],[EMAn2]]/(0.5*testdata4[[#This Row],[EMAd2]]))</calculatedColumnFormula>
    </tableColumn>
    <tableColumn id="17" xr3:uid="{0D3FD845-E333-4C8E-B9CC-F94E6F55E0AD}" name="Signal" dataDxfId="33" dataCellStyle="Currency">
      <calculatedColumnFormula>testdata4[[#This Row],[SMI]]</calculatedColumnFormula>
    </tableColumn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E5A2682-E19B-4BFB-9BA9-B9EA9D219811}" name="Table1" displayName="Table1" ref="S1:S2" totalsRowShown="0" headerRowDxfId="46" dataDxfId="45">
  <tableColumns count="1">
    <tableColumn id="1" xr3:uid="{9DC5C592-9794-4337-9118-C2A9B882FFCA}" name="k(20)" dataDxfId="44">
      <calculatedColumnFormula>2/(20+1)</calculatedColumnFormula>
    </tableColumn>
  </tableColumns>
  <tableStyleInfo name="TableStyleLight10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73CD5FF-6082-4594-97F0-0B9EB2A56638}" name="Table2" displayName="Table2" ref="S4:S5" totalsRowShown="0" headerRowDxfId="41" dataDxfId="40" tableBorderDxfId="43">
  <tableColumns count="1">
    <tableColumn id="1" xr3:uid="{C9287956-3FDB-4866-B86A-8043990EBB16}" name="k(5)" dataDxfId="42">
      <calculatedColumnFormula>2/(5+1)</calculatedColumnFormula>
    </tableColumn>
  </tableColumns>
  <tableStyleInfo name="TableStyleLight10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E818AF4-7535-4CD9-9FB6-3F2886E70F81}" name="Table25" displayName="Table25" ref="S7:S8" totalsRowShown="0" headerRowDxfId="39" dataDxfId="38" tableBorderDxfId="37">
  <tableColumns count="1">
    <tableColumn id="1" xr3:uid="{BDFBBF43-4F91-4395-8C55-8CD903FEBFAF}" name="k(3)" dataDxfId="36">
      <calculatedColumnFormula>2/(3+1)</calculatedColumnFormula>
    </tableColumn>
  </tableColumns>
  <tableStyleInfo name="TableStyleLight10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23A0391-9715-4C24-8D63-8429D23E0996}" name="Table5" displayName="Table5" ref="U1:W503" totalsRowShown="0">
  <tableColumns count="3">
    <tableColumn id="1" xr3:uid="{AEF579F7-29A8-4B83-BAC0-12B5BCBB2A6E}" name="date" dataDxfId="30"/>
    <tableColumn id="2" xr3:uid="{1119EC5C-8E1C-4017-8615-9517A783B5D0}" name="SMI" dataDxfId="32" dataCellStyle="Comma"/>
    <tableColumn id="3" xr3:uid="{A31EA551-8089-47B3-B416-0C883FF1114B}" name="Signal" dataDxfId="31" dataCellStyle="Comma"/>
  </tableColumns>
  <tableStyleInfo name="TableStyleLight1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93EDF0D-528F-4AC9-8F97-F80C9E24D087}" name="testdata47" displayName="testdata47" ref="A1:Q503" totalsRowShown="0" headerRowDxfId="29" dataDxfId="28" headerRowCellStyle="Currency" dataCellStyle="Currency">
  <sortState xmlns:xlrd2="http://schemas.microsoft.com/office/spreadsheetml/2017/richdata2" ref="A2:F503">
    <sortCondition ref="A2"/>
  </sortState>
  <tableColumns count="17">
    <tableColumn id="9" xr3:uid="{BF18669E-E91C-4BC5-BCBF-391B30677743}" name="i" dataDxfId="27" dataCellStyle="Currency"/>
    <tableColumn id="2" xr3:uid="{B79CC3B3-263D-4CF0-9AAC-E8B75A2ABEB6}" name="date" dataDxfId="26"/>
    <tableColumn id="3" xr3:uid="{12BD8D32-5F6A-4C9F-8D62-505F71D5C08C}" name="open" dataDxfId="25" dataCellStyle="Currency"/>
    <tableColumn id="4" xr3:uid="{75B85DF6-4892-4A28-A3CA-E923E3E9A065}" name="high" dataDxfId="24" dataCellStyle="Currency"/>
    <tableColumn id="5" xr3:uid="{F9D7B261-45C7-4F9D-8D2B-2522B3F78A53}" name="low" dataDxfId="23" dataCellStyle="Currency"/>
    <tableColumn id="6" xr3:uid="{A1865DBD-3FE4-4710-AA92-CB2AE26F7846}" name="close" dataDxfId="22" dataCellStyle="Currency"/>
    <tableColumn id="7" xr3:uid="{AF2FA179-5FFD-4C7E-8C83-E14CBDEE1CF5}" name="volume" dataDxfId="21" dataCellStyle="Comma"/>
    <tableColumn id="10" xr3:uid="{29EF4B21-4498-43B3-B2BF-D04804F50198}" name="LL" dataDxfId="20" dataCellStyle="Currency"/>
    <tableColumn id="11" xr3:uid="{A9E74E65-DE9C-4092-B0F1-B3F010E15BC6}" name="HH" dataDxfId="19" dataCellStyle="Currency"/>
    <tableColumn id="12" xr3:uid="{5F320BFA-C182-4818-8D0B-B888EB8182B3}" name="SM" dataDxfId="18" dataCellStyle="Comma">
      <calculatedColumnFormula>testdata47[[#This Row],[close]]-0.5*(testdata47[[#This Row],[HH]]+testdata47[[#This Row],[LL]])</calculatedColumnFormula>
    </tableColumn>
    <tableColumn id="15" xr3:uid="{C35F3E6E-578E-47DB-AA2F-08C779E72CFD}" name="EMAn1" dataDxfId="17" dataCellStyle="Comma">
      <calculatedColumnFormula>testdata47[[#This Row],[SM]]</calculatedColumnFormula>
    </tableColumn>
    <tableColumn id="1" xr3:uid="{72374284-C6DB-4EB5-8CA5-155EFC7E95A5}" name="EMAn2" dataDxfId="16" dataCellStyle="Comma">
      <calculatedColumnFormula>testdata47[[#This Row],[EMAn1]]</calculatedColumnFormula>
    </tableColumn>
    <tableColumn id="8" xr3:uid="{ECAD288F-6F30-40EF-B368-DFF000BDE1E6}" name="HH-LL" dataDxfId="15" dataCellStyle="Comma">
      <calculatedColumnFormula>testdata47[[#This Row],[HH]]-testdata47[[#This Row],[LL]]</calculatedColumnFormula>
    </tableColumn>
    <tableColumn id="13" xr3:uid="{B6EC9790-C8EF-4D6D-913B-28637F77375B}" name="EMAd1" dataDxfId="14" dataCellStyle="Comma">
      <calculatedColumnFormula>testdata47[[#This Row],[HH-LL]]</calculatedColumnFormula>
    </tableColumn>
    <tableColumn id="16" xr3:uid="{A30388DA-FA69-4DCD-BC70-3B606504CA3F}" name="EMAd2" dataDxfId="2" dataCellStyle="Comma">
      <calculatedColumnFormula>testdata47[[#This Row],[EMAd1]]</calculatedColumnFormula>
    </tableColumn>
    <tableColumn id="14" xr3:uid="{D881C1CE-B496-4ED2-87EB-18A971CCC3B3}" name="SMI" dataDxfId="1" dataCellStyle="Comma">
      <calculatedColumnFormula>100*(testdata47[[#This Row],[EMAn2]]/(0.5*testdata47[[#This Row],[EMAd2]]))</calculatedColumnFormula>
    </tableColumn>
    <tableColumn id="17" xr3:uid="{6C9B44CD-30B7-407F-9738-E6F6747D44C1}" name="Signal" dataDxfId="0" dataCellStyle="Currency">
      <calculatedColumnFormula>testdata47[[#This Row],[SMI]]</calculatedColumnFormula>
    </tableColumn>
  </tableColumns>
  <tableStyleInfo name="TableStyleLight9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6A8AA54-26C9-4AEB-AC0F-74932E3A06C7}" name="Table18" displayName="Table18" ref="S1:S2" totalsRowShown="0" headerRowDxfId="13" dataDxfId="12">
  <tableColumns count="1">
    <tableColumn id="1" xr3:uid="{E74CEA80-A48E-4740-8E55-0A1610778692}" name="k(1)" dataDxfId="11">
      <calculatedColumnFormula>2/(1+1)</calculatedColumnFormula>
    </tableColumn>
  </tableColumns>
  <tableStyleInfo name="TableStyleLight10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F6305DB1-BD42-4502-8780-B46ED7FC04F3}" name="Table29" displayName="Table29" ref="S4:S5" totalsRowShown="0" headerRowDxfId="10" dataDxfId="9" tableBorderDxfId="8">
  <tableColumns count="1">
    <tableColumn id="1" xr3:uid="{71436D3D-48A1-42DB-9243-30DEA0A85EDA}" name="k(1)" dataDxfId="7">
      <calculatedColumnFormula>2/(1+1)</calculatedColumnFormula>
    </tableColumn>
  </tableColumns>
  <tableStyleInfo name="TableStyleLight10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4B78D3F4-2A39-4330-BAD2-E4601AA1F154}" name="Table2510" displayName="Table2510" ref="S7:S8" totalsRowShown="0" headerRowDxfId="6" dataDxfId="5" tableBorderDxfId="4">
  <tableColumns count="1">
    <tableColumn id="1" xr3:uid="{76D50494-7810-4D89-A010-116DE986AB9D}" name="k(5)" dataDxfId="3">
      <calculatedColumnFormula>2/(5+1)</calculatedColumnFormula>
    </tableColumn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5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2.bin"/><Relationship Id="rId5" Type="http://schemas.openxmlformats.org/officeDocument/2006/relationships/table" Target="../tables/table9.xml"/><Relationship Id="rId4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1E923-8135-4610-ACE5-DB4115D1D954}">
  <dimension ref="A1:W503"/>
  <sheetViews>
    <sheetView tabSelected="1" workbookViewId="0">
      <selection activeCell="R1" sqref="R1"/>
    </sheetView>
  </sheetViews>
  <sheetFormatPr defaultRowHeight="15" x14ac:dyDescent="0.25"/>
  <cols>
    <col min="1" max="1" width="4" style="7" bestFit="1" customWidth="1"/>
    <col min="2" max="2" width="8.7109375" style="3" bestFit="1" customWidth="1"/>
    <col min="3" max="3" width="9" style="2" hidden="1" customWidth="1"/>
    <col min="4" max="6" width="9" style="2" bestFit="1" customWidth="1"/>
    <col min="7" max="7" width="12.5703125" style="1" hidden="1" customWidth="1"/>
    <col min="8" max="9" width="9" bestFit="1" customWidth="1"/>
    <col min="10" max="12" width="8.7109375" style="19" bestFit="1" customWidth="1"/>
    <col min="13" max="13" width="8" style="19" bestFit="1" customWidth="1"/>
    <col min="14" max="15" width="8.7109375" style="19" bestFit="1" customWidth="1"/>
    <col min="16" max="17" width="9.7109375" style="9" customWidth="1"/>
    <col min="18" max="18" width="3.7109375" customWidth="1"/>
    <col min="20" max="20" width="3.7109375" customWidth="1"/>
    <col min="21" max="21" width="8.7109375" style="3" bestFit="1" customWidth="1"/>
    <col min="22" max="23" width="9.7109375" style="9" bestFit="1" customWidth="1"/>
  </cols>
  <sheetData>
    <row r="1" spans="1:23" x14ac:dyDescent="0.25">
      <c r="A1" s="6" t="s">
        <v>8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5" t="s">
        <v>6</v>
      </c>
      <c r="I1" s="5" t="s">
        <v>7</v>
      </c>
      <c r="J1" s="15" t="s">
        <v>9</v>
      </c>
      <c r="K1" s="15" t="s">
        <v>13</v>
      </c>
      <c r="L1" s="15" t="s">
        <v>14</v>
      </c>
      <c r="M1" s="15" t="s">
        <v>10</v>
      </c>
      <c r="N1" s="15" t="s">
        <v>15</v>
      </c>
      <c r="O1" s="15" t="s">
        <v>16</v>
      </c>
      <c r="P1" s="8" t="s">
        <v>11</v>
      </c>
      <c r="Q1" s="24" t="s">
        <v>19</v>
      </c>
      <c r="S1" s="22" t="s">
        <v>12</v>
      </c>
      <c r="U1" s="3" t="s">
        <v>0</v>
      </c>
      <c r="V1" s="8" t="s">
        <v>11</v>
      </c>
      <c r="W1" s="24" t="s">
        <v>19</v>
      </c>
    </row>
    <row r="2" spans="1:23" x14ac:dyDescent="0.25">
      <c r="A2" s="6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/>
      <c r="I2" s="2"/>
      <c r="J2" s="16"/>
      <c r="K2" s="16"/>
      <c r="L2" s="16"/>
      <c r="M2" s="16"/>
      <c r="N2" s="16"/>
      <c r="O2" s="16"/>
      <c r="P2" s="12"/>
      <c r="Q2" s="25"/>
      <c r="S2" s="22">
        <f>2/(20+1)</f>
        <v>9.5238095238095233E-2</v>
      </c>
      <c r="U2" s="3">
        <v>42738</v>
      </c>
      <c r="V2" s="12"/>
      <c r="W2" s="25"/>
    </row>
    <row r="3" spans="1:23" x14ac:dyDescent="0.25">
      <c r="A3" s="6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/>
      <c r="I3" s="2"/>
      <c r="J3" s="16"/>
      <c r="K3" s="16"/>
      <c r="L3" s="16"/>
      <c r="M3" s="16"/>
      <c r="N3" s="16"/>
      <c r="O3" s="16"/>
      <c r="P3" s="12"/>
      <c r="Q3" s="25"/>
      <c r="U3" s="3">
        <v>42739</v>
      </c>
      <c r="V3" s="12"/>
      <c r="W3" s="25"/>
    </row>
    <row r="4" spans="1:23" x14ac:dyDescent="0.25">
      <c r="A4" s="6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/>
      <c r="I4" s="2"/>
      <c r="J4" s="16"/>
      <c r="K4" s="16"/>
      <c r="L4" s="16"/>
      <c r="M4" s="16"/>
      <c r="N4" s="16"/>
      <c r="O4" s="16"/>
      <c r="P4" s="12"/>
      <c r="Q4" s="25"/>
      <c r="S4" s="22" t="s">
        <v>17</v>
      </c>
      <c r="U4" s="3">
        <v>42740</v>
      </c>
      <c r="V4" s="12"/>
      <c r="W4" s="25"/>
    </row>
    <row r="5" spans="1:23" x14ac:dyDescent="0.25">
      <c r="A5" s="6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/>
      <c r="I5" s="2"/>
      <c r="J5" s="16"/>
      <c r="K5" s="16"/>
      <c r="L5" s="16"/>
      <c r="M5" s="16"/>
      <c r="N5" s="16"/>
      <c r="O5" s="16"/>
      <c r="P5" s="12"/>
      <c r="Q5" s="25"/>
      <c r="S5" s="23">
        <f>2/(5+1)</f>
        <v>0.33333333333333331</v>
      </c>
      <c r="U5" s="3">
        <v>42741</v>
      </c>
      <c r="V5" s="12"/>
      <c r="W5" s="25"/>
    </row>
    <row r="6" spans="1:23" x14ac:dyDescent="0.25">
      <c r="A6" s="6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/>
      <c r="I6" s="2"/>
      <c r="J6" s="16"/>
      <c r="K6" s="16"/>
      <c r="L6" s="16"/>
      <c r="M6" s="16"/>
      <c r="N6" s="16"/>
      <c r="O6" s="16"/>
      <c r="P6" s="12"/>
      <c r="Q6" s="25"/>
      <c r="U6" s="3">
        <v>42744</v>
      </c>
      <c r="V6" s="12"/>
      <c r="W6" s="25"/>
    </row>
    <row r="7" spans="1:23" x14ac:dyDescent="0.25">
      <c r="A7" s="6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/>
      <c r="I7" s="2"/>
      <c r="J7" s="16"/>
      <c r="K7" s="16"/>
      <c r="L7" s="16"/>
      <c r="M7" s="16"/>
      <c r="N7" s="16"/>
      <c r="O7" s="16"/>
      <c r="P7" s="12"/>
      <c r="Q7" s="25"/>
      <c r="S7" s="22" t="s">
        <v>18</v>
      </c>
      <c r="U7" s="3">
        <v>42745</v>
      </c>
      <c r="V7" s="12"/>
      <c r="W7" s="25"/>
    </row>
    <row r="8" spans="1:23" x14ac:dyDescent="0.25">
      <c r="A8" s="6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/>
      <c r="I8" s="2"/>
      <c r="J8" s="16"/>
      <c r="K8" s="16"/>
      <c r="L8" s="16"/>
      <c r="M8" s="16"/>
      <c r="N8" s="16"/>
      <c r="O8" s="16"/>
      <c r="P8" s="12"/>
      <c r="Q8" s="25"/>
      <c r="S8" s="23">
        <f>2/(3+1)</f>
        <v>0.5</v>
      </c>
      <c r="U8" s="3">
        <v>42746</v>
      </c>
      <c r="V8" s="12"/>
      <c r="W8" s="25"/>
    </row>
    <row r="9" spans="1:23" x14ac:dyDescent="0.25">
      <c r="A9" s="6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/>
      <c r="I9" s="2"/>
      <c r="J9" s="16"/>
      <c r="K9" s="16"/>
      <c r="L9" s="16"/>
      <c r="M9" s="16"/>
      <c r="N9" s="16"/>
      <c r="O9" s="16"/>
      <c r="P9" s="12"/>
      <c r="Q9" s="25"/>
      <c r="U9" s="3">
        <v>42747</v>
      </c>
      <c r="V9" s="12"/>
      <c r="W9" s="25"/>
    </row>
    <row r="10" spans="1:23" x14ac:dyDescent="0.25">
      <c r="A10" s="6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/>
      <c r="I10" s="2"/>
      <c r="J10" s="16"/>
      <c r="K10" s="16"/>
      <c r="L10" s="16"/>
      <c r="M10" s="16"/>
      <c r="N10" s="16"/>
      <c r="O10" s="16"/>
      <c r="P10" s="12"/>
      <c r="Q10" s="25"/>
      <c r="U10" s="3">
        <v>42748</v>
      </c>
      <c r="V10" s="12"/>
      <c r="W10" s="25"/>
    </row>
    <row r="11" spans="1:23" x14ac:dyDescent="0.25">
      <c r="A11" s="6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/>
      <c r="I11" s="2"/>
      <c r="J11" s="16"/>
      <c r="K11" s="16"/>
      <c r="L11" s="16"/>
      <c r="M11" s="16"/>
      <c r="N11" s="16"/>
      <c r="O11" s="16"/>
      <c r="P11" s="12"/>
      <c r="Q11" s="25"/>
      <c r="U11" s="3">
        <v>42752</v>
      </c>
      <c r="V11" s="12"/>
      <c r="W11" s="25"/>
    </row>
    <row r="12" spans="1:23" x14ac:dyDescent="0.25">
      <c r="A12" s="6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/>
      <c r="I12" s="2"/>
      <c r="J12" s="16"/>
      <c r="K12" s="16"/>
      <c r="L12" s="16"/>
      <c r="M12" s="16"/>
      <c r="N12" s="16"/>
      <c r="O12" s="16"/>
      <c r="P12" s="12"/>
      <c r="Q12" s="25"/>
      <c r="U12" s="3">
        <v>42753</v>
      </c>
      <c r="V12" s="12"/>
      <c r="W12" s="25"/>
    </row>
    <row r="13" spans="1:23" x14ac:dyDescent="0.25">
      <c r="A13" s="6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/>
      <c r="I13" s="2"/>
      <c r="J13" s="16"/>
      <c r="K13" s="16"/>
      <c r="L13" s="16"/>
      <c r="M13" s="16"/>
      <c r="N13" s="16"/>
      <c r="O13" s="16"/>
      <c r="P13" s="12"/>
      <c r="Q13" s="25"/>
      <c r="U13" s="3">
        <v>42754</v>
      </c>
      <c r="V13" s="12"/>
      <c r="W13" s="25"/>
    </row>
    <row r="14" spans="1:23" x14ac:dyDescent="0.25">
      <c r="A14" s="6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/>
      <c r="I14" s="2"/>
      <c r="J14" s="16"/>
      <c r="K14" s="16"/>
      <c r="L14" s="16"/>
      <c r="M14" s="16"/>
      <c r="N14" s="16"/>
      <c r="O14" s="16"/>
      <c r="P14" s="10"/>
      <c r="Q14" s="10"/>
      <c r="U14" s="3">
        <v>42755</v>
      </c>
      <c r="V14" s="12"/>
      <c r="W14" s="25"/>
    </row>
    <row r="15" spans="1:23" x14ac:dyDescent="0.25">
      <c r="A15" s="6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>
        <f>MIN(E2:E15)</f>
        <v>211.52</v>
      </c>
      <c r="I15" s="2">
        <f>MAX(D2:D15)</f>
        <v>215.17</v>
      </c>
      <c r="J15" s="16">
        <f>testdata4[[#This Row],[close]]-0.5*(testdata4[[#This Row],[HH]]+testdata4[[#This Row],[LL]])</f>
        <v>0.31499999999999773</v>
      </c>
      <c r="K15" s="17">
        <f>testdata4[[#This Row],[SM]]</f>
        <v>0.31499999999999773</v>
      </c>
      <c r="L15" s="17">
        <f>testdata4[[#This Row],[EMAn1]]</f>
        <v>0.31499999999999773</v>
      </c>
      <c r="M15" s="16">
        <f>testdata4[[#This Row],[HH]]-testdata4[[#This Row],[LL]]</f>
        <v>3.6499999999999773</v>
      </c>
      <c r="N15" s="17">
        <f>testdata4[[#This Row],[HH-LL]]</f>
        <v>3.6499999999999773</v>
      </c>
      <c r="O15" s="17">
        <f>testdata4[[#This Row],[EMAd1]]</f>
        <v>3.6499999999999773</v>
      </c>
      <c r="P15" s="10">
        <f>100*(testdata4[[#This Row],[EMAn2]]/(0.5*testdata4[[#This Row],[EMAd2]]))</f>
        <v>17.260273972602722</v>
      </c>
      <c r="Q15" s="10">
        <f>testdata4[[#This Row],[SMI]]</f>
        <v>17.260273972602722</v>
      </c>
      <c r="U15" s="3">
        <v>42758</v>
      </c>
      <c r="V15" s="12">
        <v>17.260300000000001</v>
      </c>
      <c r="W15" s="20">
        <v>17.260300000000001</v>
      </c>
    </row>
    <row r="16" spans="1:23" x14ac:dyDescent="0.25">
      <c r="A16" s="6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>
        <f t="shared" ref="H16:H79" si="0">MIN(E3:E16)</f>
        <v>212.53</v>
      </c>
      <c r="I16" s="2">
        <f t="shared" ref="I16:I79" si="1">MAX(D3:D16)</f>
        <v>215.48</v>
      </c>
      <c r="J16" s="16">
        <f>testdata4[[#This Row],[close]]-0.5*(testdata4[[#This Row],[HH]]+testdata4[[#This Row],[LL]])</f>
        <v>1.0250000000000057</v>
      </c>
      <c r="K16" s="16">
        <f>K15+kR*(testdata4[[#This Row],[SM]]-K15)</f>
        <v>0.38261904761904608</v>
      </c>
      <c r="L16" s="16">
        <f>L15+kS*(testdata4[[#This Row],[EMAn1]]-L15)</f>
        <v>0.33753968253968053</v>
      </c>
      <c r="M16" s="16">
        <f>testdata4[[#This Row],[HH]]-testdata4[[#This Row],[LL]]</f>
        <v>2.9499999999999886</v>
      </c>
      <c r="N16" s="16">
        <f>N15+kR*(testdata4[[#This Row],[HH-LL]]-N15)</f>
        <v>3.5833333333333117</v>
      </c>
      <c r="O16" s="16">
        <f>O15+kS*(testdata4[[#This Row],[EMAd1]]-O15)</f>
        <v>3.6277777777777556</v>
      </c>
      <c r="P16" s="10">
        <f>100*(testdata4[[#This Row],[EMAn2]]/(0.5*testdata4[[#This Row],[EMAd2]]))</f>
        <v>18.608619558083571</v>
      </c>
      <c r="Q16" s="10">
        <f>Q15+kU*(testdata4[[#This Row],[SMI]]-Q15)</f>
        <v>17.934446765343147</v>
      </c>
      <c r="U16" s="3">
        <v>42759</v>
      </c>
      <c r="V16" s="12">
        <v>18.608599999999999</v>
      </c>
      <c r="W16" s="12">
        <v>17.9344</v>
      </c>
    </row>
    <row r="17" spans="1:23" x14ac:dyDescent="0.25">
      <c r="A17" s="6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>
        <f t="shared" si="0"/>
        <v>212.53</v>
      </c>
      <c r="I17" s="2">
        <f t="shared" si="1"/>
        <v>216.89</v>
      </c>
      <c r="J17" s="16">
        <f>testdata4[[#This Row],[close]]-0.5*(testdata4[[#This Row],[HH]]+testdata4[[#This Row],[LL]])</f>
        <v>2.1800000000000068</v>
      </c>
      <c r="K17" s="16">
        <f>K16+kR*(testdata4[[#This Row],[SM]]-K16)</f>
        <v>0.55379818594104235</v>
      </c>
      <c r="L17" s="16">
        <f>L16+kS*(testdata4[[#This Row],[EMAn1]]-L16)</f>
        <v>0.40962585034013443</v>
      </c>
      <c r="M17" s="18">
        <f>testdata4[[#This Row],[HH]]-testdata4[[#This Row],[LL]]</f>
        <v>4.3599999999999852</v>
      </c>
      <c r="N17" s="16">
        <f>N16+kR*(testdata4[[#This Row],[HH-LL]]-N16)</f>
        <v>3.6573015873015664</v>
      </c>
      <c r="O17" s="16">
        <f>O16+kS*(testdata4[[#This Row],[EMAd1]]-O16)</f>
        <v>3.637619047619026</v>
      </c>
      <c r="P17" s="21">
        <f>100*(testdata4[[#This Row],[EMAn2]]/(0.5*testdata4[[#This Row],[EMAd2]]))</f>
        <v>22.52164643838951</v>
      </c>
      <c r="Q17" s="12">
        <f>Q16+kU*(testdata4[[#This Row],[SMI]]-Q16)</f>
        <v>20.228046601866328</v>
      </c>
      <c r="U17" s="3">
        <v>42760</v>
      </c>
      <c r="V17" s="21">
        <v>22.521599999999999</v>
      </c>
      <c r="W17" s="12">
        <v>20.228000000000002</v>
      </c>
    </row>
    <row r="18" spans="1:23" x14ac:dyDescent="0.25">
      <c r="A18" s="6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>
        <f t="shared" si="0"/>
        <v>212.53</v>
      </c>
      <c r="I18" s="2">
        <f t="shared" si="1"/>
        <v>217.02</v>
      </c>
      <c r="J18" s="16">
        <f>testdata4[[#This Row],[close]]-0.5*(testdata4[[#This Row],[HH]]+testdata4[[#This Row],[LL]])</f>
        <v>1.8849999999999909</v>
      </c>
      <c r="K18" s="16">
        <f>K17+kR*(testdata4[[#This Row],[SM]]-K17)</f>
        <v>0.68057931108951364</v>
      </c>
      <c r="L18" s="16">
        <f>L17+kS*(testdata4[[#This Row],[EMAn1]]-L17)</f>
        <v>0.4999436705899275</v>
      </c>
      <c r="M18" s="16">
        <f>testdata4[[#This Row],[HH]]-testdata4[[#This Row],[LL]]</f>
        <v>4.4900000000000091</v>
      </c>
      <c r="N18" s="16">
        <f>N17+kR*(testdata4[[#This Row],[HH-LL]]-N17)</f>
        <v>3.7366061980347514</v>
      </c>
      <c r="O18" s="16">
        <f>O17+kS*(testdata4[[#This Row],[EMAd1]]-O17)</f>
        <v>3.6706147644242679</v>
      </c>
      <c r="P18" s="12">
        <f>100*(testdata4[[#This Row],[EMAn2]]/(0.5*testdata4[[#This Row],[EMAd2]]))</f>
        <v>27.240323633817411</v>
      </c>
      <c r="Q18" s="12">
        <f>Q17+kU*(testdata4[[#This Row],[SMI]]-Q17)</f>
        <v>23.734185117841868</v>
      </c>
      <c r="U18" s="3">
        <v>42761</v>
      </c>
      <c r="V18" s="12">
        <v>27.240300000000001</v>
      </c>
      <c r="W18" s="12">
        <v>23.734200000000001</v>
      </c>
    </row>
    <row r="19" spans="1:23" x14ac:dyDescent="0.25">
      <c r="A19" s="6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>
        <f t="shared" si="0"/>
        <v>212.53</v>
      </c>
      <c r="I19" s="2">
        <f t="shared" si="1"/>
        <v>217.02</v>
      </c>
      <c r="J19" s="16">
        <f>testdata4[[#This Row],[close]]-0.5*(testdata4[[#This Row],[HH]]+testdata4[[#This Row],[LL]])</f>
        <v>1.5449999999999875</v>
      </c>
      <c r="K19" s="16">
        <f>K18+kR*(testdata4[[#This Row],[SM]]-K18)</f>
        <v>0.76290509098574921</v>
      </c>
      <c r="L19" s="16">
        <f>L18+kS*(testdata4[[#This Row],[EMAn1]]-L18)</f>
        <v>0.58759747738853474</v>
      </c>
      <c r="M19" s="18">
        <f>testdata4[[#This Row],[HH]]-testdata4[[#This Row],[LL]]</f>
        <v>4.4900000000000091</v>
      </c>
      <c r="N19" s="16">
        <f>N18+kR*(testdata4[[#This Row],[HH-LL]]-N18)</f>
        <v>3.8083579886981092</v>
      </c>
      <c r="O19" s="16">
        <f>O18+kS*(testdata4[[#This Row],[EMAd1]]-O18)</f>
        <v>3.7165291725155485</v>
      </c>
      <c r="P19" s="21">
        <f>100*(testdata4[[#This Row],[EMAn2]]/(0.5*testdata4[[#This Row],[EMAd2]]))</f>
        <v>31.620764972541139</v>
      </c>
      <c r="Q19" s="12">
        <f>Q18+kU*(testdata4[[#This Row],[SMI]]-Q18)</f>
        <v>27.677475045191503</v>
      </c>
      <c r="U19" s="3">
        <v>42762</v>
      </c>
      <c r="V19" s="21">
        <v>31.620799999999999</v>
      </c>
      <c r="W19" s="12">
        <v>27.677499999999998</v>
      </c>
    </row>
    <row r="20" spans="1:23" x14ac:dyDescent="0.25">
      <c r="A20" s="6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>
        <f t="shared" si="0"/>
        <v>212.53</v>
      </c>
      <c r="I20" s="2">
        <f t="shared" si="1"/>
        <v>217.02</v>
      </c>
      <c r="J20" s="16">
        <f>testdata4[[#This Row],[close]]-0.5*(testdata4[[#This Row],[HH]]+testdata4[[#This Row],[LL]])</f>
        <v>0.20499999999998408</v>
      </c>
      <c r="K20" s="16">
        <f>K19+kR*(testdata4[[#This Row],[SM]]-K19)</f>
        <v>0.70977127279662877</v>
      </c>
      <c r="L20" s="16">
        <f>L19+kS*(testdata4[[#This Row],[EMAn1]]-L19)</f>
        <v>0.62832207585789945</v>
      </c>
      <c r="M20" s="16">
        <f>testdata4[[#This Row],[HH]]-testdata4[[#This Row],[LL]]</f>
        <v>4.4900000000000091</v>
      </c>
      <c r="N20" s="16">
        <f>N19+kR*(testdata4[[#This Row],[HH-LL]]-N19)</f>
        <v>3.8732762754887662</v>
      </c>
      <c r="O20" s="16">
        <f>O19+kS*(testdata4[[#This Row],[EMAd1]]-O19)</f>
        <v>3.7687782068399542</v>
      </c>
      <c r="P20" s="12">
        <f>100*(testdata4[[#This Row],[EMAn2]]/(0.5*testdata4[[#This Row],[EMAd2]]))</f>
        <v>33.343542197179872</v>
      </c>
      <c r="Q20" s="12">
        <f>Q19+kU*(testdata4[[#This Row],[SMI]]-Q19)</f>
        <v>30.510508621185686</v>
      </c>
      <c r="U20" s="3">
        <v>42765</v>
      </c>
      <c r="V20" s="12">
        <v>33.343499999999999</v>
      </c>
      <c r="W20" s="12">
        <v>30.5105</v>
      </c>
    </row>
    <row r="21" spans="1:23" x14ac:dyDescent="0.25">
      <c r="A21" s="6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>
        <f t="shared" si="0"/>
        <v>212.53</v>
      </c>
      <c r="I21" s="2">
        <f t="shared" si="1"/>
        <v>217.02</v>
      </c>
      <c r="J21" s="16">
        <f>testdata4[[#This Row],[close]]-0.5*(testdata4[[#This Row],[HH]]+testdata4[[#This Row],[LL]])</f>
        <v>0.18500000000000227</v>
      </c>
      <c r="K21" s="16">
        <f>K20+kR*(testdata4[[#This Row],[SM]]-K20)</f>
        <v>0.65979305633980723</v>
      </c>
      <c r="L21" s="16">
        <f>L20+kS*(testdata4[[#This Row],[EMAn1]]-L20)</f>
        <v>0.63881240268520201</v>
      </c>
      <c r="M21" s="16">
        <f>testdata4[[#This Row],[HH]]-testdata4[[#This Row],[LL]]</f>
        <v>4.4900000000000091</v>
      </c>
      <c r="N21" s="16">
        <f>N20+kR*(testdata4[[#This Row],[HH-LL]]-N20)</f>
        <v>3.9320118682993606</v>
      </c>
      <c r="O21" s="16">
        <f>O20+kS*(testdata4[[#This Row],[EMAd1]]-O20)</f>
        <v>3.8231894273264229</v>
      </c>
      <c r="P21" s="12">
        <f>100*(testdata4[[#This Row],[EMAn2]]/(0.5*testdata4[[#This Row],[EMAd2]]))</f>
        <v>33.417774077280136</v>
      </c>
      <c r="Q21" s="12">
        <f>Q20+kU*(testdata4[[#This Row],[SMI]]-Q20)</f>
        <v>31.964141349232911</v>
      </c>
      <c r="U21" s="3">
        <v>42766</v>
      </c>
      <c r="V21" s="12">
        <v>33.4178</v>
      </c>
      <c r="W21" s="12">
        <v>31.964099999999998</v>
      </c>
    </row>
    <row r="22" spans="1:23" x14ac:dyDescent="0.25">
      <c r="A22" s="6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2">
        <f t="shared" si="0"/>
        <v>212.53</v>
      </c>
      <c r="I22" s="2">
        <f t="shared" si="1"/>
        <v>217.02</v>
      </c>
      <c r="J22" s="16">
        <f>testdata4[[#This Row],[close]]-0.5*(testdata4[[#This Row],[HH]]+testdata4[[#This Row],[LL]])</f>
        <v>0.27500000000000568</v>
      </c>
      <c r="K22" s="16">
        <f>K21+kR*(testdata4[[#This Row],[SM]]-K21)</f>
        <v>0.6231460985931595</v>
      </c>
      <c r="L22" s="16">
        <f>L21+kS*(testdata4[[#This Row],[EMAn1]]-L21)</f>
        <v>0.63359030132118788</v>
      </c>
      <c r="M22" s="16">
        <f>testdata4[[#This Row],[HH]]-testdata4[[#This Row],[LL]]</f>
        <v>4.4900000000000091</v>
      </c>
      <c r="N22" s="16">
        <f>N21+kR*(testdata4[[#This Row],[HH-LL]]-N21)</f>
        <v>3.9851535951279939</v>
      </c>
      <c r="O22" s="16">
        <f>O21+kS*(testdata4[[#This Row],[EMAd1]]-O21)</f>
        <v>3.8771774832602799</v>
      </c>
      <c r="P22" s="12">
        <f>100*(testdata4[[#This Row],[EMAn2]]/(0.5*testdata4[[#This Row],[EMAd2]]))</f>
        <v>32.683069271742916</v>
      </c>
      <c r="Q22" s="12">
        <f>Q21+kU*(testdata4[[#This Row],[SMI]]-Q21)</f>
        <v>32.323605310487913</v>
      </c>
      <c r="U22" s="3">
        <v>42767</v>
      </c>
      <c r="V22" s="12">
        <v>32.683100000000003</v>
      </c>
      <c r="W22" s="12">
        <v>32.323599999999999</v>
      </c>
    </row>
    <row r="23" spans="1:23" x14ac:dyDescent="0.25">
      <c r="A23" s="6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 t="shared" si="0"/>
        <v>212.83</v>
      </c>
      <c r="I23" s="2">
        <f t="shared" si="1"/>
        <v>217.02</v>
      </c>
      <c r="J23" s="16">
        <f>testdata4[[#This Row],[close]]-0.5*(testdata4[[#This Row],[HH]]+testdata4[[#This Row],[LL]])</f>
        <v>0.26499999999998636</v>
      </c>
      <c r="K23" s="16">
        <f>K22+kR*(testdata4[[#This Row],[SM]]-K22)</f>
        <v>0.58903694634619064</v>
      </c>
      <c r="L23" s="16">
        <f>L22+kS*(testdata4[[#This Row],[EMAn1]]-L22)</f>
        <v>0.6187391829961888</v>
      </c>
      <c r="M23" s="16">
        <f>testdata4[[#This Row],[HH]]-testdata4[[#This Row],[LL]]</f>
        <v>4.1899999999999977</v>
      </c>
      <c r="N23" s="16">
        <f>N22+kR*(testdata4[[#This Row],[HH-LL]]-N22)</f>
        <v>4.0046627765443752</v>
      </c>
      <c r="O23" s="16">
        <f>O22+kS*(testdata4[[#This Row],[EMAd1]]-O22)</f>
        <v>3.9196725810216448</v>
      </c>
      <c r="P23" s="12">
        <f>100*(testdata4[[#This Row],[EMAn2]]/(0.5*testdata4[[#This Row],[EMAd2]]))</f>
        <v>31.570962635604488</v>
      </c>
      <c r="Q23" s="12">
        <f>Q22+kU*(testdata4[[#This Row],[SMI]]-Q22)</f>
        <v>31.947283973046201</v>
      </c>
      <c r="U23" s="3">
        <v>42768</v>
      </c>
      <c r="V23" s="12">
        <v>31.571000000000002</v>
      </c>
      <c r="W23" s="12">
        <v>31.947299999999998</v>
      </c>
    </row>
    <row r="24" spans="1:23" x14ac:dyDescent="0.25">
      <c r="A24" s="6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 t="shared" si="0"/>
        <v>212.83</v>
      </c>
      <c r="I24" s="2">
        <f t="shared" si="1"/>
        <v>217.02</v>
      </c>
      <c r="J24" s="16">
        <f>testdata4[[#This Row],[close]]-0.5*(testdata4[[#This Row],[HH]]+testdata4[[#This Row],[LL]])</f>
        <v>1.7449999999999761</v>
      </c>
      <c r="K24" s="16">
        <f>K23+kR*(testdata4[[#This Row],[SM]]-K23)</f>
        <v>0.69912866574178922</v>
      </c>
      <c r="L24" s="16">
        <f>L23+kS*(testdata4[[#This Row],[EMAn1]]-L23)</f>
        <v>0.64553567724472227</v>
      </c>
      <c r="M24" s="16">
        <f>testdata4[[#This Row],[HH]]-testdata4[[#This Row],[LL]]</f>
        <v>4.1899999999999977</v>
      </c>
      <c r="N24" s="16">
        <f>N23+kR*(testdata4[[#This Row],[HH-LL]]-N23)</f>
        <v>4.0223139406830057</v>
      </c>
      <c r="O24" s="16">
        <f>O23+kS*(testdata4[[#This Row],[EMAd1]]-O23)</f>
        <v>3.9538863675754317</v>
      </c>
      <c r="P24" s="12">
        <f>100*(testdata4[[#This Row],[EMAn2]]/(0.5*testdata4[[#This Row],[EMAd2]]))</f>
        <v>32.653223549293457</v>
      </c>
      <c r="Q24" s="12">
        <f>Q23+kU*(testdata4[[#This Row],[SMI]]-Q23)</f>
        <v>32.300253761169827</v>
      </c>
      <c r="U24" s="3">
        <v>42769</v>
      </c>
      <c r="V24" s="12">
        <v>32.653199999999998</v>
      </c>
      <c r="W24" s="12">
        <v>32.3003</v>
      </c>
    </row>
    <row r="25" spans="1:23" x14ac:dyDescent="0.25">
      <c r="A25" s="6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 t="shared" si="0"/>
        <v>212.83</v>
      </c>
      <c r="I25" s="2">
        <f t="shared" si="1"/>
        <v>217.02</v>
      </c>
      <c r="J25" s="16">
        <f>testdata4[[#This Row],[close]]-0.5*(testdata4[[#This Row],[HH]]+testdata4[[#This Row],[LL]])</f>
        <v>1.3549999999999898</v>
      </c>
      <c r="K25" s="16">
        <f>K24+kR*(testdata4[[#This Row],[SM]]-K24)</f>
        <v>0.76159260233780834</v>
      </c>
      <c r="L25" s="16">
        <f>L24+kS*(testdata4[[#This Row],[EMAn1]]-L24)</f>
        <v>0.68422131894241767</v>
      </c>
      <c r="M25" s="16">
        <f>testdata4[[#This Row],[HH]]-testdata4[[#This Row],[LL]]</f>
        <v>4.1899999999999977</v>
      </c>
      <c r="N25" s="16">
        <f>N24+kR*(testdata4[[#This Row],[HH-LL]]-N24)</f>
        <v>4.0382840415703383</v>
      </c>
      <c r="O25" s="16">
        <f>O24+kS*(testdata4[[#This Row],[EMAd1]]-O24)</f>
        <v>3.9820189255737337</v>
      </c>
      <c r="P25" s="12">
        <f>100*(testdata4[[#This Row],[EMAn2]]/(0.5*testdata4[[#This Row],[EMAd2]]))</f>
        <v>34.365548317620529</v>
      </c>
      <c r="Q25" s="12">
        <f>Q24+kU*(testdata4[[#This Row],[SMI]]-Q24)</f>
        <v>33.332901039395182</v>
      </c>
      <c r="U25" s="3">
        <v>42772</v>
      </c>
      <c r="V25" s="12">
        <v>34.365499999999997</v>
      </c>
      <c r="W25" s="12">
        <v>33.332900000000002</v>
      </c>
    </row>
    <row r="26" spans="1:23" x14ac:dyDescent="0.25">
      <c r="A26" s="6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 t="shared" si="0"/>
        <v>212.83</v>
      </c>
      <c r="I26" s="2">
        <f t="shared" si="1"/>
        <v>217.02</v>
      </c>
      <c r="J26" s="16">
        <f>testdata4[[#This Row],[close]]-0.5*(testdata4[[#This Row],[HH]]+testdata4[[#This Row],[LL]])</f>
        <v>1.3649999999999807</v>
      </c>
      <c r="K26" s="16">
        <f>K25+kR*(testdata4[[#This Row],[SM]]-K25)</f>
        <v>0.8190599735437295</v>
      </c>
      <c r="L26" s="16">
        <f>L25+kS*(testdata4[[#This Row],[EMAn1]]-L25)</f>
        <v>0.72916753714285498</v>
      </c>
      <c r="M26" s="16">
        <f>testdata4[[#This Row],[HH]]-testdata4[[#This Row],[LL]]</f>
        <v>4.1899999999999977</v>
      </c>
      <c r="N26" s="16">
        <f>N25+kR*(testdata4[[#This Row],[HH-LL]]-N25)</f>
        <v>4.052733180468401</v>
      </c>
      <c r="O26" s="16">
        <f>O25+kS*(testdata4[[#This Row],[EMAd1]]-O25)</f>
        <v>4.0055903438719564</v>
      </c>
      <c r="P26" s="12">
        <f>100*(testdata4[[#This Row],[EMAn2]]/(0.5*testdata4[[#This Row],[EMAd2]]))</f>
        <v>36.407494254043655</v>
      </c>
      <c r="Q26" s="12">
        <f>Q25+kU*(testdata4[[#This Row],[SMI]]-Q25)</f>
        <v>34.870197646719419</v>
      </c>
      <c r="U26" s="3">
        <v>42773</v>
      </c>
      <c r="V26" s="12">
        <v>36.407499999999999</v>
      </c>
      <c r="W26" s="12">
        <v>34.870199999999997</v>
      </c>
    </row>
    <row r="27" spans="1:23" x14ac:dyDescent="0.25">
      <c r="A27" s="6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 t="shared" si="0"/>
        <v>212.83</v>
      </c>
      <c r="I27" s="2">
        <f t="shared" si="1"/>
        <v>217.02</v>
      </c>
      <c r="J27" s="16">
        <f>testdata4[[#This Row],[close]]-0.5*(testdata4[[#This Row],[HH]]+testdata4[[#This Row],[LL]])</f>
        <v>1.6550000000000011</v>
      </c>
      <c r="K27" s="16">
        <f>K26+kR*(testdata4[[#This Row],[SM]]-K26)</f>
        <v>0.89867330939670775</v>
      </c>
      <c r="L27" s="16">
        <f>L26+kS*(testdata4[[#This Row],[EMAn1]]-L26)</f>
        <v>0.78566946122747261</v>
      </c>
      <c r="M27" s="16">
        <f>testdata4[[#This Row],[HH]]-testdata4[[#This Row],[LL]]</f>
        <v>4.1899999999999977</v>
      </c>
      <c r="N27" s="16">
        <f>N26+kR*(testdata4[[#This Row],[HH-LL]]-N26)</f>
        <v>4.0658062108999813</v>
      </c>
      <c r="O27" s="16">
        <f>O26+kS*(testdata4[[#This Row],[EMAd1]]-O26)</f>
        <v>4.0256622995479647</v>
      </c>
      <c r="P27" s="12">
        <f>100*(testdata4[[#This Row],[EMAn2]]/(0.5*testdata4[[#This Row],[EMAd2]]))</f>
        <v>39.033053583043674</v>
      </c>
      <c r="Q27" s="12">
        <f>Q26+kU*(testdata4[[#This Row],[SMI]]-Q26)</f>
        <v>36.95162561488155</v>
      </c>
      <c r="U27" s="3">
        <v>42774</v>
      </c>
      <c r="V27" s="12">
        <v>39.033099999999997</v>
      </c>
      <c r="W27" s="12">
        <v>36.951599999999999</v>
      </c>
    </row>
    <row r="28" spans="1:23" x14ac:dyDescent="0.25">
      <c r="A28" s="6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 t="shared" si="0"/>
        <v>212.83</v>
      </c>
      <c r="I28" s="2">
        <f t="shared" si="1"/>
        <v>218.19</v>
      </c>
      <c r="J28" s="16">
        <f>testdata4[[#This Row],[close]]-0.5*(testdata4[[#This Row],[HH]]+testdata4[[#This Row],[LL]])</f>
        <v>2.3500000000000227</v>
      </c>
      <c r="K28" s="16">
        <f>K27+kR*(testdata4[[#This Row],[SM]]-K27)</f>
        <v>1.0368948989779758</v>
      </c>
      <c r="L28" s="16">
        <f>L27+kS*(testdata4[[#This Row],[EMAn1]]-L27)</f>
        <v>0.86941127381097372</v>
      </c>
      <c r="M28" s="16">
        <f>testdata4[[#This Row],[HH]]-testdata4[[#This Row],[LL]]</f>
        <v>5.3599999999999852</v>
      </c>
      <c r="N28" s="16">
        <f>N27+kR*(testdata4[[#This Row],[HH-LL]]-N27)</f>
        <v>4.1890627622428385</v>
      </c>
      <c r="O28" s="16">
        <f>O27+kS*(testdata4[[#This Row],[EMAd1]]-O27)</f>
        <v>4.080129120446256</v>
      </c>
      <c r="P28" s="12">
        <f>100*(testdata4[[#This Row],[EMAn2]]/(0.5*testdata4[[#This Row],[EMAd2]]))</f>
        <v>42.616850993964803</v>
      </c>
      <c r="Q28" s="12">
        <f>Q27+kU*(testdata4[[#This Row],[SMI]]-Q27)</f>
        <v>39.784238304423177</v>
      </c>
      <c r="U28" s="3">
        <v>42775</v>
      </c>
      <c r="V28" s="12">
        <v>42.616900000000001</v>
      </c>
      <c r="W28" s="12">
        <v>39.784199999999998</v>
      </c>
    </row>
    <row r="29" spans="1:23" x14ac:dyDescent="0.25">
      <c r="A29" s="6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 t="shared" si="0"/>
        <v>213.77</v>
      </c>
      <c r="I29" s="2">
        <f t="shared" si="1"/>
        <v>218.97</v>
      </c>
      <c r="J29" s="16">
        <f>testdata4[[#This Row],[close]]-0.5*(testdata4[[#This Row],[HH]]+testdata4[[#This Row],[LL]])</f>
        <v>2.3499999999999943</v>
      </c>
      <c r="K29" s="16">
        <f>K28+kR*(testdata4[[#This Row],[SM]]-K28)</f>
        <v>1.1619525276467395</v>
      </c>
      <c r="L29" s="16">
        <f>L28+kS*(testdata4[[#This Row],[EMAn1]]-L28)</f>
        <v>0.96692502508956235</v>
      </c>
      <c r="M29" s="16">
        <f>testdata4[[#This Row],[HH]]-testdata4[[#This Row],[LL]]</f>
        <v>5.1999999999999886</v>
      </c>
      <c r="N29" s="16">
        <f>N28+kR*(testdata4[[#This Row],[HH-LL]]-N28)</f>
        <v>4.2853424991720912</v>
      </c>
      <c r="O29" s="16">
        <f>O28+kS*(testdata4[[#This Row],[EMAd1]]-O28)</f>
        <v>4.1485335800215344</v>
      </c>
      <c r="P29" s="12">
        <f>100*(testdata4[[#This Row],[EMAn2]]/(0.5*testdata4[[#This Row],[EMAd2]]))</f>
        <v>46.615268091166961</v>
      </c>
      <c r="Q29" s="12">
        <f>Q28+kU*(testdata4[[#This Row],[SMI]]-Q28)</f>
        <v>43.199753197795069</v>
      </c>
      <c r="U29" s="3">
        <v>42776</v>
      </c>
      <c r="V29" s="12">
        <v>46.615299999999998</v>
      </c>
      <c r="W29" s="12">
        <v>43.199800000000003</v>
      </c>
    </row>
    <row r="30" spans="1:23" x14ac:dyDescent="0.25">
      <c r="A30" s="6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 t="shared" si="0"/>
        <v>213.82</v>
      </c>
      <c r="I30" s="2">
        <f t="shared" si="1"/>
        <v>220.19</v>
      </c>
      <c r="J30" s="16">
        <f>testdata4[[#This Row],[close]]-0.5*(testdata4[[#This Row],[HH]]+testdata4[[#This Row],[LL]])</f>
        <v>2.9050000000000011</v>
      </c>
      <c r="K30" s="16">
        <f>K29+kR*(testdata4[[#This Row],[SM]]-K29)</f>
        <v>1.3279570488232406</v>
      </c>
      <c r="L30" s="16">
        <f>L29+kS*(testdata4[[#This Row],[EMAn1]]-L29)</f>
        <v>1.0872690330007884</v>
      </c>
      <c r="M30" s="16">
        <f>testdata4[[#This Row],[HH]]-testdata4[[#This Row],[LL]]</f>
        <v>6.3700000000000045</v>
      </c>
      <c r="N30" s="16">
        <f>N29+kR*(testdata4[[#This Row],[HH-LL]]-N29)</f>
        <v>4.48388130877475</v>
      </c>
      <c r="O30" s="16">
        <f>O29+kS*(testdata4[[#This Row],[EMAd1]]-O29)</f>
        <v>4.260316156272606</v>
      </c>
      <c r="P30" s="10">
        <f>100*(testdata4[[#This Row],[EMAn2]]/(0.5*testdata4[[#This Row],[EMAd2]]))</f>
        <v>51.041706442371229</v>
      </c>
      <c r="Q30" s="10">
        <f>Q29+kU*(testdata4[[#This Row],[SMI]]-Q29)</f>
        <v>47.120729820083149</v>
      </c>
      <c r="U30" s="3">
        <v>42779</v>
      </c>
      <c r="V30" s="12">
        <v>51.041699999999999</v>
      </c>
      <c r="W30" s="12">
        <v>47.120699999999999</v>
      </c>
    </row>
    <row r="31" spans="1:23" x14ac:dyDescent="0.25">
      <c r="A31" s="6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 t="shared" si="0"/>
        <v>213.82</v>
      </c>
      <c r="I31" s="2">
        <f t="shared" si="1"/>
        <v>220.8</v>
      </c>
      <c r="J31" s="16">
        <f>testdata4[[#This Row],[close]]-0.5*(testdata4[[#This Row],[HH]]+testdata4[[#This Row],[LL]])</f>
        <v>3.4799999999999898</v>
      </c>
      <c r="K31" s="16">
        <f>K30+kR*(testdata4[[#This Row],[SM]]-K30)</f>
        <v>1.5329135203638833</v>
      </c>
      <c r="L31" s="16">
        <f>L30+kS*(testdata4[[#This Row],[EMAn1]]-L30)</f>
        <v>1.2358171954551533</v>
      </c>
      <c r="M31" s="16">
        <f>testdata4[[#This Row],[HH]]-testdata4[[#This Row],[LL]]</f>
        <v>6.9800000000000182</v>
      </c>
      <c r="N31" s="16">
        <f>N30+kR*(testdata4[[#This Row],[HH-LL]]-N30)</f>
        <v>4.7216068984152519</v>
      </c>
      <c r="O31" s="16">
        <f>O30+kS*(testdata4[[#This Row],[EMAd1]]-O30)</f>
        <v>4.414079736986821</v>
      </c>
      <c r="P31" s="12">
        <f>100*(testdata4[[#This Row],[EMAn2]]/(0.5*testdata4[[#This Row],[EMAd2]]))</f>
        <v>55.994330374229172</v>
      </c>
      <c r="Q31" s="12">
        <f>Q30+kU*(testdata4[[#This Row],[SMI]]-Q30)</f>
        <v>51.55753009715616</v>
      </c>
      <c r="U31" s="3">
        <v>42780</v>
      </c>
      <c r="V31" s="12">
        <v>55.994300000000003</v>
      </c>
      <c r="W31" s="12">
        <v>51.557499999999997</v>
      </c>
    </row>
    <row r="32" spans="1:23" x14ac:dyDescent="0.25">
      <c r="A32" s="6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 t="shared" si="0"/>
        <v>213.82</v>
      </c>
      <c r="I32" s="2">
        <f t="shared" si="1"/>
        <v>222.15</v>
      </c>
      <c r="J32" s="16">
        <f>testdata4[[#This Row],[close]]-0.5*(testdata4[[#This Row],[HH]]+testdata4[[#This Row],[LL]])</f>
        <v>3.9549999999999841</v>
      </c>
      <c r="K32" s="16">
        <f>K31+kR*(testdata4[[#This Row],[SM]]-K31)</f>
        <v>1.763588423186369</v>
      </c>
      <c r="L32" s="16">
        <f>L31+kS*(testdata4[[#This Row],[EMAn1]]-L31)</f>
        <v>1.4117409380322252</v>
      </c>
      <c r="M32" s="16">
        <f>testdata4[[#This Row],[HH]]-testdata4[[#This Row],[LL]]</f>
        <v>8.3300000000000125</v>
      </c>
      <c r="N32" s="16">
        <f>N31+kR*(testdata4[[#This Row],[HH-LL]]-N31)</f>
        <v>5.0652633842804669</v>
      </c>
      <c r="O32" s="16">
        <f>O31+kS*(testdata4[[#This Row],[EMAd1]]-O31)</f>
        <v>4.6311409527513696</v>
      </c>
      <c r="P32" s="12">
        <f>100*(testdata4[[#This Row],[EMAn2]]/(0.5*testdata4[[#This Row],[EMAd2]]))</f>
        <v>60.967306002358114</v>
      </c>
      <c r="Q32" s="12">
        <f>Q31+kU*(testdata4[[#This Row],[SMI]]-Q31)</f>
        <v>56.262418049757137</v>
      </c>
      <c r="U32" s="3">
        <v>42781</v>
      </c>
      <c r="V32" s="12">
        <v>60.967300000000002</v>
      </c>
      <c r="W32" s="12">
        <v>56.2624</v>
      </c>
    </row>
    <row r="33" spans="1:23" x14ac:dyDescent="0.25">
      <c r="A33" s="6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 t="shared" si="0"/>
        <v>213.82</v>
      </c>
      <c r="I33" s="2">
        <f t="shared" si="1"/>
        <v>222.16</v>
      </c>
      <c r="J33" s="16">
        <f>testdata4[[#This Row],[close]]-0.5*(testdata4[[#This Row],[HH]]+testdata4[[#This Row],[LL]])</f>
        <v>3.7599999999999909</v>
      </c>
      <c r="K33" s="16">
        <f>K32+kR*(testdata4[[#This Row],[SM]]-K32)</f>
        <v>1.9537228590733806</v>
      </c>
      <c r="L33" s="16">
        <f>L32+kS*(testdata4[[#This Row],[EMAn1]]-L32)</f>
        <v>1.5924015783792771</v>
      </c>
      <c r="M33" s="16">
        <f>testdata4[[#This Row],[HH]]-testdata4[[#This Row],[LL]]</f>
        <v>8.3400000000000034</v>
      </c>
      <c r="N33" s="16">
        <f>N32+kR*(testdata4[[#This Row],[HH-LL]]-N32)</f>
        <v>5.3771430619680416</v>
      </c>
      <c r="O33" s="16">
        <f>O32+kS*(testdata4[[#This Row],[EMAd1]]-O32)</f>
        <v>4.87980832249026</v>
      </c>
      <c r="P33" s="12">
        <f>100*(testdata4[[#This Row],[EMAn2]]/(0.5*testdata4[[#This Row],[EMAd2]]))</f>
        <v>65.264923256930061</v>
      </c>
      <c r="Q33" s="12">
        <f>Q32+kU*(testdata4[[#This Row],[SMI]]-Q32)</f>
        <v>60.763670653343596</v>
      </c>
      <c r="U33" s="3">
        <v>42782</v>
      </c>
      <c r="V33" s="12">
        <v>65.264899999999997</v>
      </c>
      <c r="W33" s="12">
        <v>60.7637</v>
      </c>
    </row>
    <row r="34" spans="1:23" x14ac:dyDescent="0.25">
      <c r="A34" s="6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 t="shared" si="0"/>
        <v>213.82</v>
      </c>
      <c r="I34" s="2">
        <f t="shared" si="1"/>
        <v>222.16</v>
      </c>
      <c r="J34" s="16">
        <f>testdata4[[#This Row],[close]]-0.5*(testdata4[[#This Row],[HH]]+testdata4[[#This Row],[LL]])</f>
        <v>4.1099999999999852</v>
      </c>
      <c r="K34" s="16">
        <f>K33+kR*(testdata4[[#This Row],[SM]]-K33)</f>
        <v>2.1590825867806762</v>
      </c>
      <c r="L34" s="16">
        <f>L33+kS*(testdata4[[#This Row],[EMAn1]]-L33)</f>
        <v>1.7812952478464101</v>
      </c>
      <c r="M34" s="16">
        <f>testdata4[[#This Row],[HH]]-testdata4[[#This Row],[LL]]</f>
        <v>8.3400000000000034</v>
      </c>
      <c r="N34" s="16">
        <f>N33+kR*(testdata4[[#This Row],[HH-LL]]-N33)</f>
        <v>5.6593199132091812</v>
      </c>
      <c r="O34" s="16">
        <f>O33+kS*(testdata4[[#This Row],[EMAd1]]-O33)</f>
        <v>5.1396455193965673</v>
      </c>
      <c r="P34" s="12">
        <f>100*(testdata4[[#This Row],[EMAn2]]/(0.5*testdata4[[#This Row],[EMAd2]]))</f>
        <v>69.315879514412401</v>
      </c>
      <c r="Q34" s="12">
        <f>Q33+kU*(testdata4[[#This Row],[SMI]]-Q33)</f>
        <v>65.039775083877998</v>
      </c>
      <c r="U34" s="3">
        <v>42783</v>
      </c>
      <c r="V34" s="12">
        <v>69.315899999999999</v>
      </c>
      <c r="W34" s="12">
        <v>65.0398</v>
      </c>
    </row>
    <row r="35" spans="1:23" x14ac:dyDescent="0.25">
      <c r="A35" s="6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 t="shared" si="0"/>
        <v>214.29</v>
      </c>
      <c r="I35" s="2">
        <f t="shared" si="1"/>
        <v>223.62</v>
      </c>
      <c r="J35" s="16">
        <f>testdata4[[#This Row],[close]]-0.5*(testdata4[[#This Row],[HH]]+testdata4[[#This Row],[LL]])</f>
        <v>4.4750000000000227</v>
      </c>
      <c r="K35" s="16">
        <f>K34+kR*(testdata4[[#This Row],[SM]]-K34)</f>
        <v>2.3796461499444237</v>
      </c>
      <c r="L35" s="16">
        <f>L34+kS*(testdata4[[#This Row],[EMAn1]]-L34)</f>
        <v>1.9807455485457479</v>
      </c>
      <c r="M35" s="16">
        <f>testdata4[[#This Row],[HH]]-testdata4[[#This Row],[LL]]</f>
        <v>9.3300000000000125</v>
      </c>
      <c r="N35" s="16">
        <f>N34+kR*(testdata4[[#This Row],[HH-LL]]-N34)</f>
        <v>6.0089084929035463</v>
      </c>
      <c r="O35" s="16">
        <f>O34+kS*(testdata4[[#This Row],[EMAd1]]-O34)</f>
        <v>5.429399843898894</v>
      </c>
      <c r="P35" s="12">
        <f>100*(testdata4[[#This Row],[EMAn2]]/(0.5*testdata4[[#This Row],[EMAd2]]))</f>
        <v>72.96370153218848</v>
      </c>
      <c r="Q35" s="12">
        <f>Q34+kU*(testdata4[[#This Row],[SMI]]-Q34)</f>
        <v>69.001738308033239</v>
      </c>
      <c r="U35" s="3">
        <v>42787</v>
      </c>
      <c r="V35" s="12">
        <v>72.963700000000003</v>
      </c>
      <c r="W35" s="12">
        <v>69.0017</v>
      </c>
    </row>
    <row r="36" spans="1:23" x14ac:dyDescent="0.25">
      <c r="A36" s="6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 t="shared" si="0"/>
        <v>214.29</v>
      </c>
      <c r="I36" s="2">
        <f t="shared" si="1"/>
        <v>223.62</v>
      </c>
      <c r="J36" s="16">
        <f>testdata4[[#This Row],[close]]-0.5*(testdata4[[#This Row],[HH]]+testdata4[[#This Row],[LL]])</f>
        <v>4.2750000000000057</v>
      </c>
      <c r="K36" s="16">
        <f>K35+kR*(testdata4[[#This Row],[SM]]-K35)</f>
        <v>2.5601560404259076</v>
      </c>
      <c r="L36" s="16">
        <f>L35+kS*(testdata4[[#This Row],[EMAn1]]-L35)</f>
        <v>2.173882379172468</v>
      </c>
      <c r="M36" s="16">
        <f>testdata4[[#This Row],[HH]]-testdata4[[#This Row],[LL]]</f>
        <v>9.3300000000000125</v>
      </c>
      <c r="N36" s="16">
        <f>N35+kR*(testdata4[[#This Row],[HH-LL]]-N35)</f>
        <v>6.3252029221508286</v>
      </c>
      <c r="O36" s="16">
        <f>O35+kS*(testdata4[[#This Row],[EMAd1]]-O35)</f>
        <v>5.7280008699828722</v>
      </c>
      <c r="P36" s="12">
        <f>100*(testdata4[[#This Row],[EMAn2]]/(0.5*testdata4[[#This Row],[EMAd2]]))</f>
        <v>75.903702828137611</v>
      </c>
      <c r="Q36" s="12">
        <f>Q35+kU*(testdata4[[#This Row],[SMI]]-Q35)</f>
        <v>72.452720568085425</v>
      </c>
      <c r="U36" s="3">
        <v>42788</v>
      </c>
      <c r="V36" s="12">
        <v>75.903700000000001</v>
      </c>
      <c r="W36" s="12">
        <v>72.452699999999993</v>
      </c>
    </row>
    <row r="37" spans="1:23" x14ac:dyDescent="0.25">
      <c r="A37" s="6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 t="shared" si="0"/>
        <v>215.7</v>
      </c>
      <c r="I37" s="2">
        <f t="shared" si="1"/>
        <v>223.81</v>
      </c>
      <c r="J37" s="16">
        <f>testdata4[[#This Row],[close]]-0.5*(testdata4[[#This Row],[HH]]+testdata4[[#This Row],[LL]])</f>
        <v>3.625</v>
      </c>
      <c r="K37" s="16">
        <f>K36+kR*(testdata4[[#This Row],[SM]]-K36)</f>
        <v>2.6615697508615352</v>
      </c>
      <c r="L37" s="16">
        <f>L36+kS*(testdata4[[#This Row],[EMAn1]]-L36)</f>
        <v>2.3364448364021571</v>
      </c>
      <c r="M37" s="16">
        <f>testdata4[[#This Row],[HH]]-testdata4[[#This Row],[LL]]</f>
        <v>8.1100000000000136</v>
      </c>
      <c r="N37" s="16">
        <f>N36+kR*(testdata4[[#This Row],[HH-LL]]-N36)</f>
        <v>6.495183596231703</v>
      </c>
      <c r="O37" s="16">
        <f>O36+kS*(testdata4[[#This Row],[EMAd1]]-O36)</f>
        <v>5.9837284453991488</v>
      </c>
      <c r="P37" s="12">
        <f>100*(testdata4[[#This Row],[EMAn2]]/(0.5*testdata4[[#This Row],[EMAd2]]))</f>
        <v>78.093277718798717</v>
      </c>
      <c r="Q37" s="12">
        <f>Q36+kU*(testdata4[[#This Row],[SMI]]-Q36)</f>
        <v>75.272999143442064</v>
      </c>
      <c r="U37" s="3">
        <v>42789</v>
      </c>
      <c r="V37" s="12">
        <v>78.093299999999999</v>
      </c>
      <c r="W37" s="12">
        <v>75.272999999999996</v>
      </c>
    </row>
    <row r="38" spans="1:23" x14ac:dyDescent="0.25">
      <c r="A38" s="6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 t="shared" si="0"/>
        <v>215.7</v>
      </c>
      <c r="I38" s="2">
        <f t="shared" si="1"/>
        <v>223.81</v>
      </c>
      <c r="J38" s="16">
        <f>testdata4[[#This Row],[close]]-0.5*(testdata4[[#This Row],[HH]]+testdata4[[#This Row],[LL]])</f>
        <v>3.9050000000000011</v>
      </c>
      <c r="K38" s="16">
        <f>K37+kR*(testdata4[[#This Row],[SM]]-K37)</f>
        <v>2.7799916793509127</v>
      </c>
      <c r="L38" s="16">
        <f>L37+kS*(testdata4[[#This Row],[EMAn1]]-L37)</f>
        <v>2.4842937840517423</v>
      </c>
      <c r="M38" s="16">
        <f>testdata4[[#This Row],[HH]]-testdata4[[#This Row],[LL]]</f>
        <v>8.1100000000000136</v>
      </c>
      <c r="N38" s="16">
        <f>N37+kR*(testdata4[[#This Row],[HH-LL]]-N37)</f>
        <v>6.6489756346858275</v>
      </c>
      <c r="O38" s="16">
        <f>O37+kS*(testdata4[[#This Row],[EMAd1]]-O37)</f>
        <v>6.2054775084947087</v>
      </c>
      <c r="P38" s="12">
        <f>100*(testdata4[[#This Row],[EMAn2]]/(0.5*testdata4[[#This Row],[EMAd2]]))</f>
        <v>80.067771759739045</v>
      </c>
      <c r="Q38" s="12">
        <f>Q37+kU*(testdata4[[#This Row],[SMI]]-Q37)</f>
        <v>77.670385451590562</v>
      </c>
      <c r="U38" s="3">
        <v>42790</v>
      </c>
      <c r="V38" s="12">
        <v>80.067800000000005</v>
      </c>
      <c r="W38" s="12">
        <v>77.670400000000001</v>
      </c>
    </row>
    <row r="39" spans="1:23" x14ac:dyDescent="0.25">
      <c r="A39" s="6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 t="shared" si="0"/>
        <v>215.7</v>
      </c>
      <c r="I39" s="2">
        <f t="shared" si="1"/>
        <v>224.2</v>
      </c>
      <c r="J39" s="16">
        <f>testdata4[[#This Row],[close]]-0.5*(testdata4[[#This Row],[HH]]+testdata4[[#This Row],[LL]])</f>
        <v>4.0600000000000023</v>
      </c>
      <c r="K39" s="16">
        <f>K38+kR*(testdata4[[#This Row],[SM]]-K38)</f>
        <v>2.901897233698445</v>
      </c>
      <c r="L39" s="16">
        <f>L38+kS*(testdata4[[#This Row],[EMAn1]]-L38)</f>
        <v>2.6234949339339764</v>
      </c>
      <c r="M39" s="16">
        <f>testdata4[[#This Row],[HH]]-testdata4[[#This Row],[LL]]</f>
        <v>8.5</v>
      </c>
      <c r="N39" s="16">
        <f>N38+kR*(testdata4[[#This Row],[HH-LL]]-N38)</f>
        <v>6.8252636694776534</v>
      </c>
      <c r="O39" s="16">
        <f>O38+kS*(testdata4[[#This Row],[EMAd1]]-O38)</f>
        <v>6.4120728954890236</v>
      </c>
      <c r="P39" s="12">
        <f>100*(testdata4[[#This Row],[EMAn2]]/(0.5*testdata4[[#This Row],[EMAd2]]))</f>
        <v>81.829853674297397</v>
      </c>
      <c r="Q39" s="12">
        <f>Q38+kU*(testdata4[[#This Row],[SMI]]-Q38)</f>
        <v>79.750119562943979</v>
      </c>
      <c r="U39" s="3">
        <v>42793</v>
      </c>
      <c r="V39" s="12">
        <v>81.829899999999995</v>
      </c>
      <c r="W39" s="12">
        <v>79.750100000000003</v>
      </c>
    </row>
    <row r="40" spans="1:23" x14ac:dyDescent="0.25">
      <c r="A40" s="6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 t="shared" si="0"/>
        <v>215.7</v>
      </c>
      <c r="I40" s="2">
        <f t="shared" si="1"/>
        <v>224.2</v>
      </c>
      <c r="J40" s="16">
        <f>testdata4[[#This Row],[close]]-0.5*(testdata4[[#This Row],[HH]]+testdata4[[#This Row],[LL]])</f>
        <v>3.460000000000008</v>
      </c>
      <c r="K40" s="16">
        <f>K39+kR*(testdata4[[#This Row],[SM]]-K39)</f>
        <v>2.9550498781081176</v>
      </c>
      <c r="L40" s="16">
        <f>L39+kS*(testdata4[[#This Row],[EMAn1]]-L39)</f>
        <v>2.7340132486586901</v>
      </c>
      <c r="M40" s="16">
        <f>testdata4[[#This Row],[HH]]-testdata4[[#This Row],[LL]]</f>
        <v>8.5</v>
      </c>
      <c r="N40" s="16">
        <f>N39+kR*(testdata4[[#This Row],[HH-LL]]-N39)</f>
        <v>6.9847623676226389</v>
      </c>
      <c r="O40" s="16">
        <f>O39+kS*(testdata4[[#This Row],[EMAd1]]-O39)</f>
        <v>6.602969386200229</v>
      </c>
      <c r="P40" s="12">
        <f>100*(testdata4[[#This Row],[EMAn2]]/(0.5*testdata4[[#This Row],[EMAd2]]))</f>
        <v>82.81162879151303</v>
      </c>
      <c r="Q40" s="12">
        <f>Q39+kU*(testdata4[[#This Row],[SMI]]-Q39)</f>
        <v>81.280874177228498</v>
      </c>
      <c r="U40" s="3">
        <v>42794</v>
      </c>
      <c r="V40" s="12">
        <v>82.811599999999999</v>
      </c>
      <c r="W40" s="12">
        <v>81.280900000000003</v>
      </c>
    </row>
    <row r="41" spans="1:23" x14ac:dyDescent="0.25">
      <c r="A41" s="6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2">
        <f t="shared" si="0"/>
        <v>216.84</v>
      </c>
      <c r="I41" s="2">
        <f t="shared" si="1"/>
        <v>227.04</v>
      </c>
      <c r="J41" s="16">
        <f>testdata4[[#This Row],[close]]-0.5*(testdata4[[#This Row],[HH]]+testdata4[[#This Row],[LL]])</f>
        <v>4.5900000000000034</v>
      </c>
      <c r="K41" s="16">
        <f>K40+kR*(testdata4[[#This Row],[SM]]-K40)</f>
        <v>3.1107594135263925</v>
      </c>
      <c r="L41" s="16">
        <f>L40+kS*(testdata4[[#This Row],[EMAn1]]-L40)</f>
        <v>2.8595953036145909</v>
      </c>
      <c r="M41" s="16">
        <f>testdata4[[#This Row],[HH]]-testdata4[[#This Row],[LL]]</f>
        <v>10.199999999999989</v>
      </c>
      <c r="N41" s="16">
        <f>N40+kR*(testdata4[[#This Row],[HH-LL]]-N40)</f>
        <v>7.2909754754681009</v>
      </c>
      <c r="O41" s="16">
        <f>O40+kS*(testdata4[[#This Row],[EMAd1]]-O40)</f>
        <v>6.8323047492895199</v>
      </c>
      <c r="P41" s="12">
        <f>100*(testdata4[[#This Row],[EMAn2]]/(0.5*testdata4[[#This Row],[EMAd2]]))</f>
        <v>83.708072416177146</v>
      </c>
      <c r="Q41" s="12">
        <f>Q40+kU*(testdata4[[#This Row],[SMI]]-Q40)</f>
        <v>82.494473296702822</v>
      </c>
      <c r="U41" s="3">
        <v>42795</v>
      </c>
      <c r="V41" s="12">
        <v>83.708100000000002</v>
      </c>
      <c r="W41" s="12">
        <v>82.494500000000002</v>
      </c>
    </row>
    <row r="42" spans="1:23" x14ac:dyDescent="0.25">
      <c r="A42" s="6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 t="shared" si="0"/>
        <v>217.88</v>
      </c>
      <c r="I42" s="2">
        <f t="shared" si="1"/>
        <v>227.04</v>
      </c>
      <c r="J42" s="16">
        <f>testdata4[[#This Row],[close]]-0.5*(testdata4[[#This Row],[HH]]+testdata4[[#This Row],[LL]])</f>
        <v>2.6500000000000341</v>
      </c>
      <c r="K42" s="16">
        <f>K41+kR*(testdata4[[#This Row],[SM]]-K41)</f>
        <v>3.0668775646191202</v>
      </c>
      <c r="L42" s="16">
        <f>L41+kS*(testdata4[[#This Row],[EMAn1]]-L41)</f>
        <v>2.9286893906161007</v>
      </c>
      <c r="M42" s="16">
        <f>testdata4[[#This Row],[HH]]-testdata4[[#This Row],[LL]]</f>
        <v>9.1599999999999966</v>
      </c>
      <c r="N42" s="16">
        <f>N41+kR*(testdata4[[#This Row],[HH-LL]]-N41)</f>
        <v>7.4689778111378056</v>
      </c>
      <c r="O42" s="16">
        <f>O41+kS*(testdata4[[#This Row],[EMAd1]]-O41)</f>
        <v>7.0445291032389488</v>
      </c>
      <c r="P42" s="12">
        <f>100*(testdata4[[#This Row],[EMAn2]]/(0.5*testdata4[[#This Row],[EMAd2]]))</f>
        <v>83.147910887884365</v>
      </c>
      <c r="Q42" s="12">
        <f>Q41+kU*(testdata4[[#This Row],[SMI]]-Q41)</f>
        <v>82.821192092293586</v>
      </c>
      <c r="U42" s="3">
        <v>42796</v>
      </c>
      <c r="V42" s="12">
        <v>83.147900000000007</v>
      </c>
      <c r="W42" s="12">
        <v>82.821200000000005</v>
      </c>
    </row>
    <row r="43" spans="1:23" x14ac:dyDescent="0.25">
      <c r="A43" s="6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 t="shared" si="0"/>
        <v>219.23</v>
      </c>
      <c r="I43" s="2">
        <f t="shared" si="1"/>
        <v>227.04</v>
      </c>
      <c r="J43" s="16">
        <f>testdata4[[#This Row],[close]]-0.5*(testdata4[[#This Row],[HH]]+testdata4[[#This Row],[LL]])</f>
        <v>2.1150000000000091</v>
      </c>
      <c r="K43" s="16">
        <f>K42+kR*(testdata4[[#This Row],[SM]]-K42)</f>
        <v>2.9762225584649191</v>
      </c>
      <c r="L43" s="16">
        <f>L42+kS*(testdata4[[#This Row],[EMAn1]]-L42)</f>
        <v>2.9445337798990403</v>
      </c>
      <c r="M43" s="16">
        <f>testdata4[[#This Row],[HH]]-testdata4[[#This Row],[LL]]</f>
        <v>7.8100000000000023</v>
      </c>
      <c r="N43" s="16">
        <f>N42+kR*(testdata4[[#This Row],[HH-LL]]-N42)</f>
        <v>7.5014561148389669</v>
      </c>
      <c r="O43" s="16">
        <f>O42+kS*(testdata4[[#This Row],[EMAd1]]-O42)</f>
        <v>7.1968381071056218</v>
      </c>
      <c r="P43" s="12">
        <f>100*(testdata4[[#This Row],[EMAn2]]/(0.5*testdata4[[#This Row],[EMAd2]]))</f>
        <v>81.828540147146754</v>
      </c>
      <c r="Q43" s="12">
        <f>Q42+kU*(testdata4[[#This Row],[SMI]]-Q42)</f>
        <v>82.32486611972017</v>
      </c>
      <c r="U43" s="3">
        <v>42797</v>
      </c>
      <c r="V43" s="12">
        <v>81.828500000000005</v>
      </c>
      <c r="W43" s="12">
        <v>82.3249</v>
      </c>
    </row>
    <row r="44" spans="1:23" x14ac:dyDescent="0.25">
      <c r="A44" s="6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 t="shared" si="0"/>
        <v>219.33</v>
      </c>
      <c r="I44" s="2">
        <f t="shared" si="1"/>
        <v>227.04</v>
      </c>
      <c r="J44" s="16">
        <f>testdata4[[#This Row],[close]]-0.5*(testdata4[[#This Row],[HH]]+testdata4[[#This Row],[LL]])</f>
        <v>1.3950000000000102</v>
      </c>
      <c r="K44" s="16">
        <f>K43+kR*(testdata4[[#This Row],[SM]]-K43)</f>
        <v>2.8256299338492137</v>
      </c>
      <c r="L44" s="16">
        <f>L43+kS*(testdata4[[#This Row],[EMAn1]]-L43)</f>
        <v>2.9048991645490982</v>
      </c>
      <c r="M44" s="16">
        <f>testdata4[[#This Row],[HH]]-testdata4[[#This Row],[LL]]</f>
        <v>7.7099999999999795</v>
      </c>
      <c r="N44" s="16">
        <f>N43+kR*(testdata4[[#This Row],[HH-LL]]-N43)</f>
        <v>7.521317437235254</v>
      </c>
      <c r="O44" s="16">
        <f>O43+kS*(testdata4[[#This Row],[EMAd1]]-O43)</f>
        <v>7.3049978838154992</v>
      </c>
      <c r="P44" s="12">
        <f>100*(testdata4[[#This Row],[EMAn2]]/(0.5*testdata4[[#This Row],[EMAd2]]))</f>
        <v>79.531827681566142</v>
      </c>
      <c r="Q44" s="12">
        <f>Q43+kU*(testdata4[[#This Row],[SMI]]-Q43)</f>
        <v>80.928346900643163</v>
      </c>
      <c r="U44" s="3">
        <v>42800</v>
      </c>
      <c r="V44" s="12">
        <v>79.531800000000004</v>
      </c>
      <c r="W44" s="12">
        <v>80.928299999999993</v>
      </c>
    </row>
    <row r="45" spans="1:23" x14ac:dyDescent="0.25">
      <c r="A45" s="6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 t="shared" si="0"/>
        <v>220.5</v>
      </c>
      <c r="I45" s="2">
        <f t="shared" si="1"/>
        <v>227.04</v>
      </c>
      <c r="J45" s="16">
        <f>testdata4[[#This Row],[close]]-0.5*(testdata4[[#This Row],[HH]]+testdata4[[#This Row],[LL]])</f>
        <v>0.14000000000001478</v>
      </c>
      <c r="K45" s="16">
        <f>K44+kR*(testdata4[[#This Row],[SM]]-K44)</f>
        <v>2.5698556544350044</v>
      </c>
      <c r="L45" s="16">
        <f>L44+kS*(testdata4[[#This Row],[EMAn1]]-L44)</f>
        <v>2.7932179945110671</v>
      </c>
      <c r="M45" s="16">
        <f>testdata4[[#This Row],[HH]]-testdata4[[#This Row],[LL]]</f>
        <v>6.539999999999992</v>
      </c>
      <c r="N45" s="16">
        <f>N44+kR*(testdata4[[#This Row],[HH-LL]]-N44)</f>
        <v>7.4278586336890386</v>
      </c>
      <c r="O45" s="16">
        <f>O44+kS*(testdata4[[#This Row],[EMAd1]]-O44)</f>
        <v>7.345951467106679</v>
      </c>
      <c r="P45" s="12">
        <f>100*(testdata4[[#This Row],[EMAn2]]/(0.5*testdata4[[#This Row],[EMAd2]]))</f>
        <v>76.047820544919034</v>
      </c>
      <c r="Q45" s="12">
        <f>Q44+kU*(testdata4[[#This Row],[SMI]]-Q44)</f>
        <v>78.488083722781099</v>
      </c>
      <c r="U45" s="3">
        <v>42801</v>
      </c>
      <c r="V45" s="12">
        <v>76.047799999999995</v>
      </c>
      <c r="W45" s="12">
        <v>78.488100000000003</v>
      </c>
    </row>
    <row r="46" spans="1:23" x14ac:dyDescent="0.25">
      <c r="A46" s="6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 t="shared" si="0"/>
        <v>220.93</v>
      </c>
      <c r="I46" s="2">
        <f t="shared" si="1"/>
        <v>227.04</v>
      </c>
      <c r="J46" s="16">
        <f>testdata4[[#This Row],[close]]-0.5*(testdata4[[#This Row],[HH]]+testdata4[[#This Row],[LL]])</f>
        <v>-0.49500000000000455</v>
      </c>
      <c r="K46" s="16">
        <f>K45+kR*(testdata4[[#This Row],[SM]]-K45)</f>
        <v>2.2779646397269082</v>
      </c>
      <c r="L46" s="16">
        <f>L45+kS*(testdata4[[#This Row],[EMAn1]]-L45)</f>
        <v>2.6214668762496807</v>
      </c>
      <c r="M46" s="16">
        <f>testdata4[[#This Row],[HH]]-testdata4[[#This Row],[LL]]</f>
        <v>6.1099999999999852</v>
      </c>
      <c r="N46" s="16">
        <f>N45+kR*(testdata4[[#This Row],[HH-LL]]-N45)</f>
        <v>7.3023482876234143</v>
      </c>
      <c r="O46" s="16">
        <f>O45+kS*(testdata4[[#This Row],[EMAd1]]-O45)</f>
        <v>7.3314170739455911</v>
      </c>
      <c r="P46" s="12">
        <f>100*(testdata4[[#This Row],[EMAn2]]/(0.5*testdata4[[#This Row],[EMAd2]]))</f>
        <v>71.513238158714401</v>
      </c>
      <c r="Q46" s="12">
        <f>Q45+kU*(testdata4[[#This Row],[SMI]]-Q45)</f>
        <v>75.00066094074775</v>
      </c>
      <c r="U46" s="3">
        <v>42802</v>
      </c>
      <c r="V46" s="12">
        <v>71.513199999999998</v>
      </c>
      <c r="W46" s="12">
        <v>75.000699999999995</v>
      </c>
    </row>
    <row r="47" spans="1:23" x14ac:dyDescent="0.25">
      <c r="A47" s="6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 t="shared" si="0"/>
        <v>221.01</v>
      </c>
      <c r="I47" s="2">
        <f t="shared" si="1"/>
        <v>227.04</v>
      </c>
      <c r="J47" s="16">
        <f>testdata4[[#This Row],[close]]-0.5*(testdata4[[#This Row],[HH]]+testdata4[[#This Row],[LL]])</f>
        <v>-0.24499999999997613</v>
      </c>
      <c r="K47" s="16">
        <f>K46+kR*(testdata4[[#This Row],[SM]]-K46)</f>
        <v>2.0376822930862524</v>
      </c>
      <c r="L47" s="16">
        <f>L46+kS*(testdata4[[#This Row],[EMAn1]]-L46)</f>
        <v>2.4268720151952046</v>
      </c>
      <c r="M47" s="16">
        <f>testdata4[[#This Row],[HH]]-testdata4[[#This Row],[LL]]</f>
        <v>6.0300000000000011</v>
      </c>
      <c r="N47" s="16">
        <f>N46+kR*(testdata4[[#This Row],[HH-LL]]-N46)</f>
        <v>7.1811722602307082</v>
      </c>
      <c r="O47" s="16">
        <f>O46+kS*(testdata4[[#This Row],[EMAd1]]-O46)</f>
        <v>7.2813354693739631</v>
      </c>
      <c r="P47" s="12">
        <f>100*(testdata4[[#This Row],[EMAn2]]/(0.5*testdata4[[#This Row],[EMAd2]]))</f>
        <v>66.660079745065303</v>
      </c>
      <c r="Q47" s="12">
        <f>Q46+kU*(testdata4[[#This Row],[SMI]]-Q46)</f>
        <v>70.830370342906519</v>
      </c>
      <c r="U47" s="3">
        <v>42803</v>
      </c>
      <c r="V47" s="12">
        <v>66.6601</v>
      </c>
      <c r="W47" s="12">
        <v>70.830399999999997</v>
      </c>
    </row>
    <row r="48" spans="1:23" x14ac:dyDescent="0.25">
      <c r="A48" s="6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 t="shared" si="0"/>
        <v>222.41</v>
      </c>
      <c r="I48" s="2">
        <f t="shared" si="1"/>
        <v>227.04</v>
      </c>
      <c r="J48" s="16">
        <f>testdata4[[#This Row],[close]]-0.5*(testdata4[[#This Row],[HH]]+testdata4[[#This Row],[LL]])</f>
        <v>-0.16499999999999204</v>
      </c>
      <c r="K48" s="16">
        <f>K47+kR*(testdata4[[#This Row],[SM]]-K47)</f>
        <v>1.8279030270780385</v>
      </c>
      <c r="L48" s="16">
        <f>L47+kS*(testdata4[[#This Row],[EMAn1]]-L47)</f>
        <v>2.227215685822816</v>
      </c>
      <c r="M48" s="16">
        <f>testdata4[[#This Row],[HH]]-testdata4[[#This Row],[LL]]</f>
        <v>4.6299999999999955</v>
      </c>
      <c r="N48" s="16">
        <f>N47+kR*(testdata4[[#This Row],[HH-LL]]-N47)</f>
        <v>6.9382034735420692</v>
      </c>
      <c r="O48" s="16">
        <f>O47+kS*(testdata4[[#This Row],[EMAd1]]-O47)</f>
        <v>7.1669581374299982</v>
      </c>
      <c r="P48" s="12">
        <f>100*(testdata4[[#This Row],[EMAn2]]/(0.5*testdata4[[#This Row],[EMAd2]]))</f>
        <v>62.152328592265896</v>
      </c>
      <c r="Q48" s="12">
        <f>Q47+kU*(testdata4[[#This Row],[SMI]]-Q47)</f>
        <v>66.491349467586204</v>
      </c>
      <c r="U48" s="3">
        <v>42804</v>
      </c>
      <c r="V48" s="12">
        <v>62.152299999999997</v>
      </c>
      <c r="W48" s="12">
        <v>66.491299999999995</v>
      </c>
    </row>
    <row r="49" spans="1:23" x14ac:dyDescent="0.25">
      <c r="A49" s="6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 t="shared" si="0"/>
        <v>222.41</v>
      </c>
      <c r="I49" s="2">
        <f t="shared" si="1"/>
        <v>227.04</v>
      </c>
      <c r="J49" s="16">
        <f>testdata4[[#This Row],[close]]-0.5*(testdata4[[#This Row],[HH]]+testdata4[[#This Row],[LL]])</f>
        <v>-5.5000000000006821E-2</v>
      </c>
      <c r="K49" s="16">
        <f>K48+kR*(testdata4[[#This Row],[SM]]-K48)</f>
        <v>1.648578929261082</v>
      </c>
      <c r="L49" s="16">
        <f>L48+kS*(testdata4[[#This Row],[EMAn1]]-L48)</f>
        <v>2.0343367669689045</v>
      </c>
      <c r="M49" s="16">
        <f>testdata4[[#This Row],[HH]]-testdata4[[#This Row],[LL]]</f>
        <v>4.6299999999999955</v>
      </c>
      <c r="N49" s="16">
        <f>N48+kR*(testdata4[[#This Row],[HH-LL]]-N48)</f>
        <v>6.7183745712999672</v>
      </c>
      <c r="O49" s="16">
        <f>O48+kS*(testdata4[[#This Row],[EMAd1]]-O48)</f>
        <v>7.0174302820533212</v>
      </c>
      <c r="P49" s="12">
        <f>100*(testdata4[[#This Row],[EMAn2]]/(0.5*testdata4[[#This Row],[EMAd2]]))</f>
        <v>57.979536246241167</v>
      </c>
      <c r="Q49" s="12">
        <f>Q48+kU*(testdata4[[#This Row],[SMI]]-Q48)</f>
        <v>62.235442856913686</v>
      </c>
      <c r="U49" s="3">
        <v>42807</v>
      </c>
      <c r="V49" s="12">
        <v>57.979500000000002</v>
      </c>
      <c r="W49" s="12">
        <v>62.235399999999998</v>
      </c>
    </row>
    <row r="50" spans="1:23" x14ac:dyDescent="0.25">
      <c r="A50" s="6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 t="shared" si="0"/>
        <v>222.41</v>
      </c>
      <c r="I50" s="2">
        <f t="shared" si="1"/>
        <v>227.04</v>
      </c>
      <c r="J50" s="16">
        <f>testdata4[[#This Row],[close]]-0.5*(testdata4[[#This Row],[HH]]+testdata4[[#This Row],[LL]])</f>
        <v>-0.91499999999999204</v>
      </c>
      <c r="K50" s="16">
        <f>K49+kR*(testdata4[[#This Row],[SM]]-K49)</f>
        <v>1.4044285550457416</v>
      </c>
      <c r="L50" s="16">
        <f>L49+kS*(testdata4[[#This Row],[EMAn1]]-L49)</f>
        <v>1.824367362994517</v>
      </c>
      <c r="M50" s="16">
        <f>testdata4[[#This Row],[HH]]-testdata4[[#This Row],[LL]]</f>
        <v>4.6299999999999955</v>
      </c>
      <c r="N50" s="16">
        <f>N49+kR*(testdata4[[#This Row],[HH-LL]]-N49)</f>
        <v>6.5194817549856845</v>
      </c>
      <c r="O50" s="16">
        <f>O49+kS*(testdata4[[#This Row],[EMAd1]]-O49)</f>
        <v>6.8514474396974423</v>
      </c>
      <c r="P50" s="12">
        <f>100*(testdata4[[#This Row],[EMAn2]]/(0.5*testdata4[[#This Row],[EMAd2]]))</f>
        <v>53.254947339275816</v>
      </c>
      <c r="Q50" s="12">
        <f>Q49+kU*(testdata4[[#This Row],[SMI]]-Q49)</f>
        <v>57.745195098094754</v>
      </c>
      <c r="U50" s="3">
        <v>42808</v>
      </c>
      <c r="V50" s="12">
        <v>53.254899999999999</v>
      </c>
      <c r="W50" s="12">
        <v>57.745199999999997</v>
      </c>
    </row>
    <row r="51" spans="1:23" x14ac:dyDescent="0.25">
      <c r="A51" s="6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 t="shared" si="0"/>
        <v>222.41</v>
      </c>
      <c r="I51" s="2">
        <f t="shared" si="1"/>
        <v>227.04</v>
      </c>
      <c r="J51" s="16">
        <f>testdata4[[#This Row],[close]]-0.5*(testdata4[[#This Row],[HH]]+testdata4[[#This Row],[LL]])</f>
        <v>1.0250000000000057</v>
      </c>
      <c r="K51" s="16">
        <f>K50+kR*(testdata4[[#This Row],[SM]]-K50)</f>
        <v>1.3682925021842429</v>
      </c>
      <c r="L51" s="16">
        <f>L50+kS*(testdata4[[#This Row],[EMAn1]]-L50)</f>
        <v>1.6723424093910924</v>
      </c>
      <c r="M51" s="16">
        <f>testdata4[[#This Row],[HH]]-testdata4[[#This Row],[LL]]</f>
        <v>4.6299999999999955</v>
      </c>
      <c r="N51" s="16">
        <f>N50+kR*(testdata4[[#This Row],[HH-LL]]-N50)</f>
        <v>6.3395311116537139</v>
      </c>
      <c r="O51" s="16">
        <f>O50+kS*(testdata4[[#This Row],[EMAd1]]-O50)</f>
        <v>6.6808086636828659</v>
      </c>
      <c r="P51" s="12">
        <f>100*(testdata4[[#This Row],[EMAn2]]/(0.5*testdata4[[#This Row],[EMAd2]]))</f>
        <v>50.064071389501407</v>
      </c>
      <c r="Q51" s="12">
        <f>Q50+kU*(testdata4[[#This Row],[SMI]]-Q50)</f>
        <v>53.904633243798081</v>
      </c>
      <c r="U51" s="3">
        <v>42809</v>
      </c>
      <c r="V51" s="12">
        <v>50.064100000000003</v>
      </c>
      <c r="W51" s="12">
        <v>53.904600000000002</v>
      </c>
    </row>
    <row r="52" spans="1:23" x14ac:dyDescent="0.25">
      <c r="A52" s="6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 t="shared" si="0"/>
        <v>222.72</v>
      </c>
      <c r="I52" s="2">
        <f t="shared" si="1"/>
        <v>227.04</v>
      </c>
      <c r="J52" s="16">
        <f>testdata4[[#This Row],[close]]-0.5*(testdata4[[#This Row],[HH]]+testdata4[[#This Row],[LL]])</f>
        <v>0.43000000000000682</v>
      </c>
      <c r="K52" s="16">
        <f>K51+kR*(testdata4[[#This Row],[SM]]-K51)</f>
        <v>1.27893131150003</v>
      </c>
      <c r="L52" s="16">
        <f>L51+kS*(testdata4[[#This Row],[EMAn1]]-L51)</f>
        <v>1.5412053767607383</v>
      </c>
      <c r="M52" s="16">
        <f>testdata4[[#This Row],[HH]]-testdata4[[#This Row],[LL]]</f>
        <v>4.3199999999999932</v>
      </c>
      <c r="N52" s="16">
        <f>N51+kR*(testdata4[[#This Row],[HH-LL]]-N51)</f>
        <v>6.1471948153057401</v>
      </c>
      <c r="O52" s="16">
        <f>O51+kS*(testdata4[[#This Row],[EMAd1]]-O51)</f>
        <v>6.5029373808904909</v>
      </c>
      <c r="P52" s="12">
        <f>100*(testdata4[[#This Row],[EMAn2]]/(0.5*testdata4[[#This Row],[EMAd2]]))</f>
        <v>47.400283486958344</v>
      </c>
      <c r="Q52" s="12">
        <f>Q51+kU*(testdata4[[#This Row],[SMI]]-Q51)</f>
        <v>50.652458365378209</v>
      </c>
      <c r="U52" s="3">
        <v>42810</v>
      </c>
      <c r="V52" s="12">
        <v>47.400300000000001</v>
      </c>
      <c r="W52" s="12">
        <v>50.652500000000003</v>
      </c>
    </row>
    <row r="53" spans="1:23" x14ac:dyDescent="0.25">
      <c r="A53" s="6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 t="shared" si="0"/>
        <v>222.72</v>
      </c>
      <c r="I53" s="2">
        <f t="shared" si="1"/>
        <v>227.04</v>
      </c>
      <c r="J53" s="16">
        <f>testdata4[[#This Row],[close]]-0.5*(testdata4[[#This Row],[HH]]+testdata4[[#This Row],[LL]])</f>
        <v>3.0000000000001137E-2</v>
      </c>
      <c r="K53" s="16">
        <f>K52+kR*(testdata4[[#This Row],[SM]]-K52)</f>
        <v>1.1599854723095511</v>
      </c>
      <c r="L53" s="16">
        <f>L52+kS*(testdata4[[#This Row],[EMAn1]]-L52)</f>
        <v>1.4141320752770092</v>
      </c>
      <c r="M53" s="16">
        <f>testdata4[[#This Row],[HH]]-testdata4[[#This Row],[LL]]</f>
        <v>4.3199999999999932</v>
      </c>
      <c r="N53" s="16">
        <f>N52+kR*(testdata4[[#This Row],[HH-LL]]-N52)</f>
        <v>5.9731762614670973</v>
      </c>
      <c r="O53" s="16">
        <f>O52+kS*(testdata4[[#This Row],[EMAd1]]-O52)</f>
        <v>6.3263503410826933</v>
      </c>
      <c r="P53" s="12">
        <f>100*(testdata4[[#This Row],[EMAn2]]/(0.5*testdata4[[#This Row],[EMAd2]]))</f>
        <v>44.706094320884368</v>
      </c>
      <c r="Q53" s="12">
        <f>Q52+kU*(testdata4[[#This Row],[SMI]]-Q52)</f>
        <v>47.679276343131292</v>
      </c>
      <c r="U53" s="3">
        <v>42811</v>
      </c>
      <c r="V53" s="12">
        <v>44.706099999999999</v>
      </c>
      <c r="W53" s="12">
        <v>47.679299999999998</v>
      </c>
    </row>
    <row r="54" spans="1:23" x14ac:dyDescent="0.25">
      <c r="A54" s="6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 t="shared" si="0"/>
        <v>222.72</v>
      </c>
      <c r="I54" s="2">
        <f t="shared" si="1"/>
        <v>227.04</v>
      </c>
      <c r="J54" s="16">
        <f>testdata4[[#This Row],[close]]-0.5*(testdata4[[#This Row],[HH]]+testdata4[[#This Row],[LL]])</f>
        <v>-0.21999999999999886</v>
      </c>
      <c r="K54" s="16">
        <f>K53+kR*(testdata4[[#This Row],[SM]]-K53)</f>
        <v>1.0285582844705463</v>
      </c>
      <c r="L54" s="16">
        <f>L53+kS*(testdata4[[#This Row],[EMAn1]]-L53)</f>
        <v>1.2856074783415217</v>
      </c>
      <c r="M54" s="16">
        <f>testdata4[[#This Row],[HH]]-testdata4[[#This Row],[LL]]</f>
        <v>4.3199999999999932</v>
      </c>
      <c r="N54" s="16">
        <f>N53+kR*(testdata4[[#This Row],[HH-LL]]-N53)</f>
        <v>5.8157309032321347</v>
      </c>
      <c r="O54" s="16">
        <f>O53+kS*(testdata4[[#This Row],[EMAd1]]-O53)</f>
        <v>6.1561438617991735</v>
      </c>
      <c r="P54" s="12">
        <f>100*(testdata4[[#This Row],[EMAn2]]/(0.5*testdata4[[#This Row],[EMAd2]]))</f>
        <v>41.766648317597777</v>
      </c>
      <c r="Q54" s="12">
        <f>Q53+kU*(testdata4[[#This Row],[SMI]]-Q53)</f>
        <v>44.722962330364538</v>
      </c>
      <c r="U54" s="3">
        <v>42814</v>
      </c>
      <c r="V54" s="12">
        <v>41.766599999999997</v>
      </c>
      <c r="W54" s="12">
        <v>44.722999999999999</v>
      </c>
    </row>
    <row r="55" spans="1:23" x14ac:dyDescent="0.25">
      <c r="A55" s="6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 t="shared" si="0"/>
        <v>221.64</v>
      </c>
      <c r="I55" s="2">
        <f t="shared" si="1"/>
        <v>226.34</v>
      </c>
      <c r="J55" s="16">
        <f>testdata4[[#This Row],[close]]-0.5*(testdata4[[#This Row],[HH]]+testdata4[[#This Row],[LL]])</f>
        <v>-2.210000000000008</v>
      </c>
      <c r="K55" s="16">
        <f>K54+kR*(testdata4[[#This Row],[SM]]-K54)</f>
        <v>0.7201241621400174</v>
      </c>
      <c r="L55" s="16">
        <f>L54+kS*(testdata4[[#This Row],[EMAn1]]-L54)</f>
        <v>1.0971130396076869</v>
      </c>
      <c r="M55" s="16">
        <f>testdata4[[#This Row],[HH]]-testdata4[[#This Row],[LL]]</f>
        <v>4.7000000000000171</v>
      </c>
      <c r="N55" s="16">
        <f>N54+kR*(testdata4[[#This Row],[HH-LL]]-N54)</f>
        <v>5.7094708172100281</v>
      </c>
      <c r="O55" s="16">
        <f>O54+kS*(testdata4[[#This Row],[EMAd1]]-O54)</f>
        <v>6.007252846936125</v>
      </c>
      <c r="P55" s="12">
        <f>100*(testdata4[[#This Row],[EMAn2]]/(0.5*testdata4[[#This Row],[EMAd2]]))</f>
        <v>36.526281398900892</v>
      </c>
      <c r="Q55" s="12">
        <f>Q54+kU*(testdata4[[#This Row],[SMI]]-Q54)</f>
        <v>40.624621864632715</v>
      </c>
      <c r="U55" s="3">
        <v>42815</v>
      </c>
      <c r="V55" s="12">
        <v>36.526299999999999</v>
      </c>
      <c r="W55" s="12">
        <v>40.624600000000001</v>
      </c>
    </row>
    <row r="56" spans="1:23" x14ac:dyDescent="0.25">
      <c r="A56" s="6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 t="shared" si="0"/>
        <v>221.13</v>
      </c>
      <c r="I56" s="2">
        <f t="shared" si="1"/>
        <v>226.21</v>
      </c>
      <c r="J56" s="16">
        <f>testdata4[[#This Row],[close]]-0.5*(testdata4[[#This Row],[HH]]+testdata4[[#This Row],[LL]])</f>
        <v>-1.3700000000000045</v>
      </c>
      <c r="K56" s="16">
        <f>K55+kR*(testdata4[[#This Row],[SM]]-K55)</f>
        <v>0.52106471812668198</v>
      </c>
      <c r="L56" s="16">
        <f>L55+kS*(testdata4[[#This Row],[EMAn1]]-L55)</f>
        <v>0.9050969324473519</v>
      </c>
      <c r="M56" s="16">
        <f>testdata4[[#This Row],[HH]]-testdata4[[#This Row],[LL]]</f>
        <v>5.0800000000000125</v>
      </c>
      <c r="N56" s="16">
        <f>N55+kR*(testdata4[[#This Row],[HH-LL]]-N55)</f>
        <v>5.6495212155709789</v>
      </c>
      <c r="O56" s="16">
        <f>O55+kS*(testdata4[[#This Row],[EMAd1]]-O55)</f>
        <v>5.8880089698144094</v>
      </c>
      <c r="P56" s="12">
        <f>100*(testdata4[[#This Row],[EMAn2]]/(0.5*testdata4[[#This Row],[EMAd2]]))</f>
        <v>30.743734837614578</v>
      </c>
      <c r="Q56" s="12">
        <f>Q55+kU*(testdata4[[#This Row],[SMI]]-Q55)</f>
        <v>35.684178351123649</v>
      </c>
      <c r="U56" s="3">
        <v>42816</v>
      </c>
      <c r="V56" s="12">
        <v>30.7437</v>
      </c>
      <c r="W56" s="12">
        <v>35.684199999999997</v>
      </c>
    </row>
    <row r="57" spans="1:23" x14ac:dyDescent="0.25">
      <c r="A57" s="6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 t="shared" si="0"/>
        <v>221.13</v>
      </c>
      <c r="I57" s="2">
        <f t="shared" si="1"/>
        <v>226.21</v>
      </c>
      <c r="J57" s="16">
        <f>testdata4[[#This Row],[close]]-0.5*(testdata4[[#This Row],[HH]]+testdata4[[#This Row],[LL]])</f>
        <v>-1.6100000000000136</v>
      </c>
      <c r="K57" s="16">
        <f>K56+kR*(testdata4[[#This Row],[SM]]-K56)</f>
        <v>0.31810617354318715</v>
      </c>
      <c r="L57" s="16">
        <f>L56+kS*(testdata4[[#This Row],[EMAn1]]-L56)</f>
        <v>0.70943334614596365</v>
      </c>
      <c r="M57" s="16">
        <f>testdata4[[#This Row],[HH]]-testdata4[[#This Row],[LL]]</f>
        <v>5.0800000000000125</v>
      </c>
      <c r="N57" s="16">
        <f>N56+kR*(testdata4[[#This Row],[HH-LL]]-N56)</f>
        <v>5.5952810998023157</v>
      </c>
      <c r="O57" s="16">
        <f>O56+kS*(testdata4[[#This Row],[EMAd1]]-O56)</f>
        <v>5.7904330131437112</v>
      </c>
      <c r="P57" s="12">
        <f>100*(testdata4[[#This Row],[EMAn2]]/(0.5*testdata4[[#This Row],[EMAd2]]))</f>
        <v>24.503637104016921</v>
      </c>
      <c r="Q57" s="12">
        <f>Q56+kU*(testdata4[[#This Row],[SMI]]-Q56)</f>
        <v>30.093907727570283</v>
      </c>
      <c r="U57" s="3">
        <v>42817</v>
      </c>
      <c r="V57" s="12">
        <v>24.503599999999999</v>
      </c>
      <c r="W57" s="12">
        <v>30.093900000000001</v>
      </c>
    </row>
    <row r="58" spans="1:23" x14ac:dyDescent="0.25">
      <c r="A58" s="6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 t="shared" si="0"/>
        <v>221.05</v>
      </c>
      <c r="I58" s="2">
        <f t="shared" si="1"/>
        <v>226.21</v>
      </c>
      <c r="J58" s="16">
        <f>testdata4[[#This Row],[close]]-0.5*(testdata4[[#This Row],[HH]]+testdata4[[#This Row],[LL]])</f>
        <v>-1.7299999999999898</v>
      </c>
      <c r="K58" s="16">
        <f>K57+kR*(testdata4[[#This Row],[SM]]-K57)</f>
        <v>0.12304844272955126</v>
      </c>
      <c r="L58" s="16">
        <f>L57+kS*(testdata4[[#This Row],[EMAn1]]-L57)</f>
        <v>0.51397171167382627</v>
      </c>
      <c r="M58" s="16">
        <f>testdata4[[#This Row],[HH]]-testdata4[[#This Row],[LL]]</f>
        <v>5.1599999999999966</v>
      </c>
      <c r="N58" s="16">
        <f>N57+kR*(testdata4[[#This Row],[HH-LL]]-N57)</f>
        <v>5.5538257569639997</v>
      </c>
      <c r="O58" s="16">
        <f>O57+kS*(testdata4[[#This Row],[EMAd1]]-O57)</f>
        <v>5.7115639277504737</v>
      </c>
      <c r="P58" s="12">
        <f>100*(testdata4[[#This Row],[EMAn2]]/(0.5*testdata4[[#This Row],[EMAd2]]))</f>
        <v>17.997582384629158</v>
      </c>
      <c r="Q58" s="12">
        <f>Q57+kU*(testdata4[[#This Row],[SMI]]-Q57)</f>
        <v>24.045745056099719</v>
      </c>
      <c r="U58" s="3">
        <v>42818</v>
      </c>
      <c r="V58" s="12">
        <v>17.997599999999998</v>
      </c>
      <c r="W58" s="12">
        <v>24.0457</v>
      </c>
    </row>
    <row r="59" spans="1:23" x14ac:dyDescent="0.25">
      <c r="A59" s="6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 t="shared" si="0"/>
        <v>219.77</v>
      </c>
      <c r="I59" s="2">
        <f t="shared" si="1"/>
        <v>226.21</v>
      </c>
      <c r="J59" s="16">
        <f>testdata4[[#This Row],[close]]-0.5*(testdata4[[#This Row],[HH]]+testdata4[[#This Row],[LL]])</f>
        <v>-1.3200000000000216</v>
      </c>
      <c r="K59" s="16">
        <f>K58+kR*(testdata4[[#This Row],[SM]]-K58)</f>
        <v>-1.4384742292312819E-2</v>
      </c>
      <c r="L59" s="16">
        <f>L58+kS*(testdata4[[#This Row],[EMAn1]]-L58)</f>
        <v>0.33785289368511329</v>
      </c>
      <c r="M59" s="16">
        <f>testdata4[[#This Row],[HH]]-testdata4[[#This Row],[LL]]</f>
        <v>6.4399999999999977</v>
      </c>
      <c r="N59" s="16">
        <f>N58+kR*(testdata4[[#This Row],[HH-LL]]-N58)</f>
        <v>5.6382233039198093</v>
      </c>
      <c r="O59" s="16">
        <f>O58+kS*(testdata4[[#This Row],[EMAd1]]-O58)</f>
        <v>5.687117053140252</v>
      </c>
      <c r="P59" s="12">
        <f>100*(testdata4[[#This Row],[EMAn2]]/(0.5*testdata4[[#This Row],[EMAd2]]))</f>
        <v>11.881341302745344</v>
      </c>
      <c r="Q59" s="12">
        <f>Q58+kU*(testdata4[[#This Row],[SMI]]-Q58)</f>
        <v>17.96354317942253</v>
      </c>
      <c r="U59" s="3">
        <v>42821</v>
      </c>
      <c r="V59" s="12">
        <v>11.8813</v>
      </c>
      <c r="W59" s="12">
        <v>17.9635</v>
      </c>
    </row>
    <row r="60" spans="1:23" x14ac:dyDescent="0.25">
      <c r="A60" s="6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 t="shared" si="0"/>
        <v>219.77</v>
      </c>
      <c r="I60" s="2">
        <f t="shared" si="1"/>
        <v>226.21</v>
      </c>
      <c r="J60" s="16">
        <f>testdata4[[#This Row],[close]]-0.5*(testdata4[[#This Row],[HH]]+testdata4[[#This Row],[LL]])</f>
        <v>0.29999999999998295</v>
      </c>
      <c r="K60" s="16">
        <f>K59+kR*(testdata4[[#This Row],[SM]]-K59)</f>
        <v>1.555666173552487E-2</v>
      </c>
      <c r="L60" s="16">
        <f>L59+kS*(testdata4[[#This Row],[EMAn1]]-L59)</f>
        <v>0.23042081636858383</v>
      </c>
      <c r="M60" s="16">
        <f>testdata4[[#This Row],[HH]]-testdata4[[#This Row],[LL]]</f>
        <v>6.4399999999999977</v>
      </c>
      <c r="N60" s="16">
        <f>N59+kR*(testdata4[[#This Row],[HH-LL]]-N59)</f>
        <v>5.71458298926078</v>
      </c>
      <c r="O60" s="16">
        <f>O59+kS*(testdata4[[#This Row],[EMAd1]]-O59)</f>
        <v>5.6962723651804277</v>
      </c>
      <c r="P60" s="12">
        <f>100*(testdata4[[#This Row],[EMAn2]]/(0.5*testdata4[[#This Row],[EMAd2]]))</f>
        <v>8.0902317022997661</v>
      </c>
      <c r="Q60" s="12">
        <f>Q59+kU*(testdata4[[#This Row],[SMI]]-Q59)</f>
        <v>13.026887440861149</v>
      </c>
      <c r="U60" s="3">
        <v>42822</v>
      </c>
      <c r="V60" s="12">
        <v>8.0901999999999994</v>
      </c>
      <c r="W60" s="12">
        <v>13.026899999999999</v>
      </c>
    </row>
    <row r="61" spans="1:23" x14ac:dyDescent="0.25">
      <c r="A61" s="6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 t="shared" si="0"/>
        <v>219.77</v>
      </c>
      <c r="I61" s="2">
        <f t="shared" si="1"/>
        <v>226.21</v>
      </c>
      <c r="J61" s="16">
        <f>testdata4[[#This Row],[close]]-0.5*(testdata4[[#This Row],[HH]]+testdata4[[#This Row],[LL]])</f>
        <v>0.50999999999999091</v>
      </c>
      <c r="K61" s="16">
        <f>K60+kR*(testdata4[[#This Row],[SM]]-K60)</f>
        <v>6.2646503474997811E-2</v>
      </c>
      <c r="L61" s="16">
        <f>L60+kS*(testdata4[[#This Row],[EMAn1]]-L60)</f>
        <v>0.17449604540405517</v>
      </c>
      <c r="M61" s="16">
        <f>testdata4[[#This Row],[HH]]-testdata4[[#This Row],[LL]]</f>
        <v>6.4399999999999977</v>
      </c>
      <c r="N61" s="16">
        <f>N60+kR*(testdata4[[#This Row],[HH-LL]]-N60)</f>
        <v>5.7836703236168958</v>
      </c>
      <c r="O61" s="16">
        <f>O60+kS*(testdata4[[#This Row],[EMAd1]]-O60)</f>
        <v>5.7254050179925837</v>
      </c>
      <c r="P61" s="12">
        <f>100*(testdata4[[#This Row],[EMAn2]]/(0.5*testdata4[[#This Row],[EMAd2]]))</f>
        <v>6.0955004879370511</v>
      </c>
      <c r="Q61" s="12">
        <f>Q60+kU*(testdata4[[#This Row],[SMI]]-Q60)</f>
        <v>9.5611939643991004</v>
      </c>
      <c r="U61" s="3">
        <v>42823</v>
      </c>
      <c r="V61" s="12">
        <v>6.0955000000000004</v>
      </c>
      <c r="W61" s="12">
        <v>9.5611999999999995</v>
      </c>
    </row>
    <row r="62" spans="1:23" x14ac:dyDescent="0.25">
      <c r="A62" s="6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 t="shared" si="0"/>
        <v>219.77</v>
      </c>
      <c r="I62" s="2">
        <f t="shared" si="1"/>
        <v>226.21</v>
      </c>
      <c r="J62" s="16">
        <f>testdata4[[#This Row],[close]]-0.5*(testdata4[[#This Row],[HH]]+testdata4[[#This Row],[LL]])</f>
        <v>1.2199999999999989</v>
      </c>
      <c r="K62" s="16">
        <f>K61+kR*(testdata4[[#This Row],[SM]]-K61)</f>
        <v>0.17287064600118837</v>
      </c>
      <c r="L62" s="16">
        <f>L61+kS*(testdata4[[#This Row],[EMAn1]]-L61)</f>
        <v>0.17395424560309958</v>
      </c>
      <c r="M62" s="16">
        <f>testdata4[[#This Row],[HH]]-testdata4[[#This Row],[LL]]</f>
        <v>6.4399999999999977</v>
      </c>
      <c r="N62" s="16">
        <f>N61+kR*(testdata4[[#This Row],[HH-LL]]-N61)</f>
        <v>5.8461779118438582</v>
      </c>
      <c r="O62" s="16">
        <f>O61+kS*(testdata4[[#This Row],[EMAd1]]-O61)</f>
        <v>5.7656626492763419</v>
      </c>
      <c r="P62" s="12">
        <f>100*(testdata4[[#This Row],[EMAn2]]/(0.5*testdata4[[#This Row],[EMAd2]]))</f>
        <v>6.0341458106270878</v>
      </c>
      <c r="Q62" s="12">
        <f>Q61+kU*(testdata4[[#This Row],[SMI]]-Q61)</f>
        <v>7.7976698875130941</v>
      </c>
      <c r="U62" s="3">
        <v>42824</v>
      </c>
      <c r="V62" s="12">
        <v>6.0340999999999996</v>
      </c>
      <c r="W62" s="12">
        <v>7.7976999999999999</v>
      </c>
    </row>
    <row r="63" spans="1:23" x14ac:dyDescent="0.25">
      <c r="A63" s="6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 t="shared" si="0"/>
        <v>219.77</v>
      </c>
      <c r="I63" s="2">
        <f t="shared" si="1"/>
        <v>226.21</v>
      </c>
      <c r="J63" s="16">
        <f>testdata4[[#This Row],[close]]-0.5*(testdata4[[#This Row],[HH]]+testdata4[[#This Row],[LL]])</f>
        <v>0.69999999999998863</v>
      </c>
      <c r="K63" s="16">
        <f>K62+kR*(testdata4[[#This Row],[SM]]-K62)</f>
        <v>0.22307344162012172</v>
      </c>
      <c r="L63" s="16">
        <f>L62+kS*(testdata4[[#This Row],[EMAn1]]-L62)</f>
        <v>0.19032731094210695</v>
      </c>
      <c r="M63" s="16">
        <f>testdata4[[#This Row],[HH]]-testdata4[[#This Row],[LL]]</f>
        <v>6.4399999999999977</v>
      </c>
      <c r="N63" s="16">
        <f>N62+kR*(testdata4[[#This Row],[HH-LL]]-N62)</f>
        <v>5.9027323964301575</v>
      </c>
      <c r="O63" s="16">
        <f>O62+kS*(testdata4[[#This Row],[EMAd1]]-O62)</f>
        <v>5.8113525649942801</v>
      </c>
      <c r="P63" s="12">
        <f>100*(testdata4[[#This Row],[EMAn2]]/(0.5*testdata4[[#This Row],[EMAd2]]))</f>
        <v>6.550189781586389</v>
      </c>
      <c r="Q63" s="12">
        <f>Q62+kU*(testdata4[[#This Row],[SMI]]-Q62)</f>
        <v>7.1739298345497415</v>
      </c>
      <c r="U63" s="3">
        <v>42825</v>
      </c>
      <c r="V63" s="12">
        <v>6.5502000000000002</v>
      </c>
      <c r="W63" s="12">
        <v>7.1738999999999997</v>
      </c>
    </row>
    <row r="64" spans="1:23" x14ac:dyDescent="0.25">
      <c r="A64" s="6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2">
        <f t="shared" si="0"/>
        <v>219.77</v>
      </c>
      <c r="I64" s="2">
        <f t="shared" si="1"/>
        <v>226.21</v>
      </c>
      <c r="J64" s="16">
        <f>testdata4[[#This Row],[close]]-0.5*(testdata4[[#This Row],[HH]]+testdata4[[#This Row],[LL]])</f>
        <v>0.31000000000000227</v>
      </c>
      <c r="K64" s="16">
        <f>K63+kR*(testdata4[[#This Row],[SM]]-K63)</f>
        <v>0.23135216146582463</v>
      </c>
      <c r="L64" s="16">
        <f>L63+kS*(testdata4[[#This Row],[EMAn1]]-L63)</f>
        <v>0.20400226111667952</v>
      </c>
      <c r="M64" s="16">
        <f>testdata4[[#This Row],[HH]]-testdata4[[#This Row],[LL]]</f>
        <v>6.4399999999999977</v>
      </c>
      <c r="N64" s="16">
        <f>N63+kR*(testdata4[[#This Row],[HH-LL]]-N63)</f>
        <v>5.9539007396272847</v>
      </c>
      <c r="O64" s="16">
        <f>O63+kS*(testdata4[[#This Row],[EMAd1]]-O63)</f>
        <v>5.8588686232052813</v>
      </c>
      <c r="P64" s="12">
        <f>100*(testdata4[[#This Row],[EMAn2]]/(0.5*testdata4[[#This Row],[EMAd2]]))</f>
        <v>6.9638790092915102</v>
      </c>
      <c r="Q64" s="12">
        <f>Q63+kU*(testdata4[[#This Row],[SMI]]-Q63)</f>
        <v>7.0689044219206263</v>
      </c>
      <c r="U64" s="3">
        <v>42828</v>
      </c>
      <c r="V64" s="12">
        <v>6.9638999999999998</v>
      </c>
      <c r="W64" s="12">
        <v>7.0689000000000002</v>
      </c>
    </row>
    <row r="65" spans="1:23" x14ac:dyDescent="0.25">
      <c r="A65" s="6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 t="shared" si="0"/>
        <v>219.77</v>
      </c>
      <c r="I65" s="2">
        <f t="shared" si="1"/>
        <v>225.99</v>
      </c>
      <c r="J65" s="16">
        <f>testdata4[[#This Row],[close]]-0.5*(testdata4[[#This Row],[HH]]+testdata4[[#This Row],[LL]])</f>
        <v>0.56000000000000227</v>
      </c>
      <c r="K65" s="16">
        <f>K64+kR*(testdata4[[#This Row],[SM]]-K64)</f>
        <v>0.26265195561193677</v>
      </c>
      <c r="L65" s="16">
        <f>L64+kS*(testdata4[[#This Row],[EMAn1]]-L64)</f>
        <v>0.22355215928176528</v>
      </c>
      <c r="M65" s="16">
        <f>testdata4[[#This Row],[HH]]-testdata4[[#This Row],[LL]]</f>
        <v>6.2199999999999989</v>
      </c>
      <c r="N65" s="16">
        <f>N64+kR*(testdata4[[#This Row],[HH-LL]]-N64)</f>
        <v>5.9792435263294479</v>
      </c>
      <c r="O65" s="16">
        <f>O64+kS*(testdata4[[#This Row],[EMAd1]]-O64)</f>
        <v>5.8989935909133369</v>
      </c>
      <c r="P65" s="12">
        <f>100*(testdata4[[#This Row],[EMAn2]]/(0.5*testdata4[[#This Row],[EMAd2]]))</f>
        <v>7.5793321635785285</v>
      </c>
      <c r="Q65" s="12">
        <f>Q64+kU*(testdata4[[#This Row],[SMI]]-Q64)</f>
        <v>7.3241182927495778</v>
      </c>
      <c r="U65" s="3">
        <v>42829</v>
      </c>
      <c r="V65" s="12">
        <v>7.5792999999999999</v>
      </c>
      <c r="W65" s="12">
        <v>7.3240999999999996</v>
      </c>
    </row>
    <row r="66" spans="1:23" x14ac:dyDescent="0.25">
      <c r="A66" s="6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 t="shared" si="0"/>
        <v>219.77</v>
      </c>
      <c r="I66" s="2">
        <f t="shared" si="1"/>
        <v>225.8</v>
      </c>
      <c r="J66" s="16">
        <f>testdata4[[#This Row],[close]]-0.5*(testdata4[[#This Row],[HH]]+testdata4[[#This Row],[LL]])</f>
        <v>-5.0000000000238742E-3</v>
      </c>
      <c r="K66" s="16">
        <f>K65+kR*(testdata4[[#This Row],[SM]]-K65)</f>
        <v>0.23716129317270243</v>
      </c>
      <c r="L66" s="16">
        <f>L65+kS*(testdata4[[#This Row],[EMAn1]]-L65)</f>
        <v>0.228088537245411</v>
      </c>
      <c r="M66" s="16">
        <f>testdata4[[#This Row],[HH]]-testdata4[[#This Row],[LL]]</f>
        <v>6.0300000000000011</v>
      </c>
      <c r="N66" s="16">
        <f>N65+kR*(testdata4[[#This Row],[HH-LL]]-N65)</f>
        <v>5.9840774762028337</v>
      </c>
      <c r="O66" s="16">
        <f>O65+kS*(testdata4[[#This Row],[EMAd1]]-O65)</f>
        <v>5.9273548860098355</v>
      </c>
      <c r="P66" s="12">
        <f>100*(testdata4[[#This Row],[EMAn2]]/(0.5*testdata4[[#This Row],[EMAd2]]))</f>
        <v>7.6961323096668908</v>
      </c>
      <c r="Q66" s="12">
        <f>Q65+kU*(testdata4[[#This Row],[SMI]]-Q65)</f>
        <v>7.5101253012082339</v>
      </c>
      <c r="U66" s="3">
        <v>42830</v>
      </c>
      <c r="V66" s="12">
        <v>7.6961000000000004</v>
      </c>
      <c r="W66" s="12">
        <v>7.5101000000000004</v>
      </c>
    </row>
    <row r="67" spans="1:23" x14ac:dyDescent="0.25">
      <c r="A67" s="6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 t="shared" si="0"/>
        <v>219.77</v>
      </c>
      <c r="I67" s="2">
        <f t="shared" si="1"/>
        <v>225.46</v>
      </c>
      <c r="J67" s="16">
        <f>testdata4[[#This Row],[close]]-0.5*(testdata4[[#This Row],[HH]]+testdata4[[#This Row],[LL]])</f>
        <v>0.78499999999999659</v>
      </c>
      <c r="K67" s="16">
        <f>K66+kR*(testdata4[[#This Row],[SM]]-K66)</f>
        <v>0.2893364081086352</v>
      </c>
      <c r="L67" s="16">
        <f>L66+kS*(testdata4[[#This Row],[EMAn1]]-L66)</f>
        <v>0.24850449419981907</v>
      </c>
      <c r="M67" s="16">
        <f>testdata4[[#This Row],[HH]]-testdata4[[#This Row],[LL]]</f>
        <v>5.6899999999999977</v>
      </c>
      <c r="N67" s="16">
        <f>N66+kR*(testdata4[[#This Row],[HH-LL]]-N66)</f>
        <v>5.9560700975168492</v>
      </c>
      <c r="O67" s="16">
        <f>O66+kS*(testdata4[[#This Row],[EMAd1]]-O66)</f>
        <v>5.9369266231788398</v>
      </c>
      <c r="P67" s="12">
        <f>100*(testdata4[[#This Row],[EMAn2]]/(0.5*testdata4[[#This Row],[EMAd2]]))</f>
        <v>8.3714861231268181</v>
      </c>
      <c r="Q67" s="12">
        <f>Q66+kU*(testdata4[[#This Row],[SMI]]-Q66)</f>
        <v>7.940805712167526</v>
      </c>
      <c r="U67" s="3">
        <v>42831</v>
      </c>
      <c r="V67" s="12">
        <v>8.3714999999999993</v>
      </c>
      <c r="W67" s="12">
        <v>7.9408000000000003</v>
      </c>
    </row>
    <row r="68" spans="1:23" x14ac:dyDescent="0.25">
      <c r="A68" s="6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 t="shared" si="0"/>
        <v>219.77</v>
      </c>
      <c r="I68" s="2">
        <f t="shared" si="1"/>
        <v>225.46</v>
      </c>
      <c r="J68" s="16">
        <f>testdata4[[#This Row],[close]]-0.5*(testdata4[[#This Row],[HH]]+testdata4[[#This Row],[LL]])</f>
        <v>0.5549999999999784</v>
      </c>
      <c r="K68" s="16">
        <f>K67+kR*(testdata4[[#This Row],[SM]]-K67)</f>
        <v>0.31463770257447743</v>
      </c>
      <c r="L68" s="16">
        <f>L67+kS*(testdata4[[#This Row],[EMAn1]]-L67)</f>
        <v>0.27054889699137186</v>
      </c>
      <c r="M68" s="16">
        <f>testdata4[[#This Row],[HH]]-testdata4[[#This Row],[LL]]</f>
        <v>5.6899999999999977</v>
      </c>
      <c r="N68" s="16">
        <f>N67+kR*(testdata4[[#This Row],[HH-LL]]-N67)</f>
        <v>5.93073008822953</v>
      </c>
      <c r="O68" s="16">
        <f>O67+kS*(testdata4[[#This Row],[EMAd1]]-O67)</f>
        <v>5.9348611115290701</v>
      </c>
      <c r="P68" s="12">
        <f>100*(testdata4[[#This Row],[EMAn2]]/(0.5*testdata4[[#This Row],[EMAd2]]))</f>
        <v>9.1172781268900529</v>
      </c>
      <c r="Q68" s="12">
        <f>Q67+kU*(testdata4[[#This Row],[SMI]]-Q67)</f>
        <v>8.5290419195287903</v>
      </c>
      <c r="U68" s="3">
        <v>42832</v>
      </c>
      <c r="V68" s="12">
        <v>9.1173000000000002</v>
      </c>
      <c r="W68" s="12">
        <v>8.5289999999999999</v>
      </c>
    </row>
    <row r="69" spans="1:23" x14ac:dyDescent="0.25">
      <c r="A69" s="6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 t="shared" si="0"/>
        <v>219.77</v>
      </c>
      <c r="I69" s="2">
        <f t="shared" si="1"/>
        <v>225.25</v>
      </c>
      <c r="J69" s="16">
        <f>testdata4[[#This Row],[close]]-0.5*(testdata4[[#This Row],[HH]]+testdata4[[#This Row],[LL]])</f>
        <v>0.80000000000001137</v>
      </c>
      <c r="K69" s="16">
        <f>K68+kR*(testdata4[[#This Row],[SM]]-K68)</f>
        <v>0.36086268328167115</v>
      </c>
      <c r="L69" s="16">
        <f>L68+kS*(testdata4[[#This Row],[EMAn1]]-L68)</f>
        <v>0.3006534924214716</v>
      </c>
      <c r="M69" s="16">
        <f>testdata4[[#This Row],[HH]]-testdata4[[#This Row],[LL]]</f>
        <v>5.4799999999999898</v>
      </c>
      <c r="N69" s="16">
        <f>N68+kR*(testdata4[[#This Row],[HH-LL]]-N68)</f>
        <v>5.8878034131600501</v>
      </c>
      <c r="O69" s="16">
        <f>O68+kS*(testdata4[[#This Row],[EMAd1]]-O68)</f>
        <v>5.9191752120727301</v>
      </c>
      <c r="P69" s="12">
        <f>100*(testdata4[[#This Row],[EMAn2]]/(0.5*testdata4[[#This Row],[EMAd2]]))</f>
        <v>10.158627905058792</v>
      </c>
      <c r="Q69" s="12">
        <f>Q68+kU*(testdata4[[#This Row],[SMI]]-Q68)</f>
        <v>9.34383491229379</v>
      </c>
      <c r="U69" s="3">
        <v>42835</v>
      </c>
      <c r="V69" s="12">
        <v>10.1586</v>
      </c>
      <c r="W69" s="12">
        <v>9.3437999999999999</v>
      </c>
    </row>
    <row r="70" spans="1:23" x14ac:dyDescent="0.25">
      <c r="A70" s="6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 t="shared" si="0"/>
        <v>219.77</v>
      </c>
      <c r="I70" s="2">
        <f t="shared" si="1"/>
        <v>225.25</v>
      </c>
      <c r="J70" s="16">
        <f>testdata4[[#This Row],[close]]-0.5*(testdata4[[#This Row],[HH]]+testdata4[[#This Row],[LL]])</f>
        <v>0.53000000000000114</v>
      </c>
      <c r="K70" s="16">
        <f>K69+kR*(testdata4[[#This Row],[SM]]-K69)</f>
        <v>0.37697099915960736</v>
      </c>
      <c r="L70" s="16">
        <f>L69+kS*(testdata4[[#This Row],[EMAn1]]-L69)</f>
        <v>0.32609266133418352</v>
      </c>
      <c r="M70" s="16">
        <f>testdata4[[#This Row],[HH]]-testdata4[[#This Row],[LL]]</f>
        <v>5.4799999999999898</v>
      </c>
      <c r="N70" s="16">
        <f>N69+kR*(testdata4[[#This Row],[HH-LL]]-N69)</f>
        <v>5.8489649928590923</v>
      </c>
      <c r="O70" s="16">
        <f>O69+kS*(testdata4[[#This Row],[EMAd1]]-O69)</f>
        <v>5.8957718056681845</v>
      </c>
      <c r="P70" s="12">
        <f>100*(testdata4[[#This Row],[EMAn2]]/(0.5*testdata4[[#This Row],[EMAd2]]))</f>
        <v>11.061915965630781</v>
      </c>
      <c r="Q70" s="12">
        <f>Q69+kU*(testdata4[[#This Row],[SMI]]-Q69)</f>
        <v>10.202875438962286</v>
      </c>
      <c r="U70" s="3">
        <v>42836</v>
      </c>
      <c r="V70" s="12">
        <v>11.0619</v>
      </c>
      <c r="W70" s="12">
        <v>10.2029</v>
      </c>
    </row>
    <row r="71" spans="1:23" x14ac:dyDescent="0.25">
      <c r="A71" s="6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 t="shared" si="0"/>
        <v>219.77</v>
      </c>
      <c r="I71" s="2">
        <f t="shared" si="1"/>
        <v>225.25</v>
      </c>
      <c r="J71" s="16">
        <f>testdata4[[#This Row],[close]]-0.5*(testdata4[[#This Row],[HH]]+testdata4[[#This Row],[LL]])</f>
        <v>-0.44999999999998863</v>
      </c>
      <c r="K71" s="16">
        <f>K70+kR*(testdata4[[#This Row],[SM]]-K70)</f>
        <v>0.29821185638250297</v>
      </c>
      <c r="L71" s="16">
        <f>L70+kS*(testdata4[[#This Row],[EMAn1]]-L70)</f>
        <v>0.31679905968362332</v>
      </c>
      <c r="M71" s="16">
        <f>testdata4[[#This Row],[HH]]-testdata4[[#This Row],[LL]]</f>
        <v>5.4799999999999898</v>
      </c>
      <c r="N71" s="16">
        <f>N70+kR*(testdata4[[#This Row],[HH-LL]]-N70)</f>
        <v>5.8138254697296539</v>
      </c>
      <c r="O71" s="16">
        <f>O70+kS*(testdata4[[#This Row],[EMAd1]]-O70)</f>
        <v>5.8684563603553412</v>
      </c>
      <c r="P71" s="12">
        <f>100*(testdata4[[#This Row],[EMAn2]]/(0.5*testdata4[[#This Row],[EMAd2]]))</f>
        <v>10.79667429492279</v>
      </c>
      <c r="Q71" s="12">
        <f>Q70+kU*(testdata4[[#This Row],[SMI]]-Q70)</f>
        <v>10.499774866942538</v>
      </c>
      <c r="U71" s="3">
        <v>42837</v>
      </c>
      <c r="V71" s="12">
        <v>10.7967</v>
      </c>
      <c r="W71" s="12">
        <v>10.4998</v>
      </c>
    </row>
    <row r="72" spans="1:23" x14ac:dyDescent="0.25">
      <c r="A72" s="6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 t="shared" si="0"/>
        <v>219.77</v>
      </c>
      <c r="I72" s="2">
        <f t="shared" si="1"/>
        <v>225.25</v>
      </c>
      <c r="J72" s="16">
        <f>testdata4[[#This Row],[close]]-0.5*(testdata4[[#This Row],[HH]]+testdata4[[#This Row],[LL]])</f>
        <v>-1.8899999999999864</v>
      </c>
      <c r="K72" s="16">
        <f>K71+kR*(testdata4[[#This Row],[SM]]-K71)</f>
        <v>8.9810727203218282E-2</v>
      </c>
      <c r="L72" s="16">
        <f>L71+kS*(testdata4[[#This Row],[EMAn1]]-L71)</f>
        <v>0.24113628219015498</v>
      </c>
      <c r="M72" s="16">
        <f>testdata4[[#This Row],[HH]]-testdata4[[#This Row],[LL]]</f>
        <v>5.4799999999999898</v>
      </c>
      <c r="N72" s="16">
        <f>N71+kR*(testdata4[[#This Row],[HH-LL]]-N71)</f>
        <v>5.7820325678506386</v>
      </c>
      <c r="O72" s="16">
        <f>O71+kS*(testdata4[[#This Row],[EMAd1]]-O71)</f>
        <v>5.8396484295204401</v>
      </c>
      <c r="P72" s="12">
        <f>100*(testdata4[[#This Row],[EMAn2]]/(0.5*testdata4[[#This Row],[EMAd2]]))</f>
        <v>8.2585890263930644</v>
      </c>
      <c r="Q72" s="12">
        <f>Q71+kU*(testdata4[[#This Row],[SMI]]-Q71)</f>
        <v>9.379181946667801</v>
      </c>
      <c r="U72" s="3">
        <v>42838</v>
      </c>
      <c r="V72" s="12">
        <v>8.2585999999999995</v>
      </c>
      <c r="W72" s="12">
        <v>9.3792000000000009</v>
      </c>
    </row>
    <row r="73" spans="1:23" x14ac:dyDescent="0.25">
      <c r="A73" s="6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 t="shared" si="0"/>
        <v>220.62</v>
      </c>
      <c r="I73" s="2">
        <f t="shared" si="1"/>
        <v>225.25</v>
      </c>
      <c r="J73" s="16">
        <f>testdata4[[#This Row],[close]]-0.5*(testdata4[[#This Row],[HH]]+testdata4[[#This Row],[LL]])</f>
        <v>-0.35499999999998977</v>
      </c>
      <c r="K73" s="16">
        <f>K72+kR*(testdata4[[#This Row],[SM]]-K72)</f>
        <v>4.7447800802912755E-2</v>
      </c>
      <c r="L73" s="16">
        <f>L72+kS*(testdata4[[#This Row],[EMAn1]]-L72)</f>
        <v>0.17657345506107425</v>
      </c>
      <c r="M73" s="16">
        <f>testdata4[[#This Row],[HH]]-testdata4[[#This Row],[LL]]</f>
        <v>4.6299999999999955</v>
      </c>
      <c r="N73" s="16">
        <f>N72+kR*(testdata4[[#This Row],[HH-LL]]-N72)</f>
        <v>5.6723151804362919</v>
      </c>
      <c r="O73" s="16">
        <f>O72+kS*(testdata4[[#This Row],[EMAd1]]-O72)</f>
        <v>5.783870679825724</v>
      </c>
      <c r="P73" s="12">
        <f>100*(testdata4[[#This Row],[EMAn2]]/(0.5*testdata4[[#This Row],[EMAd2]]))</f>
        <v>6.1057193300315848</v>
      </c>
      <c r="Q73" s="12">
        <f>Q72+kU*(testdata4[[#This Row],[SMI]]-Q72)</f>
        <v>7.7424506383496929</v>
      </c>
      <c r="U73" s="3">
        <v>42842</v>
      </c>
      <c r="V73" s="12">
        <v>6.1056999999999997</v>
      </c>
      <c r="W73" s="12">
        <v>7.7424999999999997</v>
      </c>
    </row>
    <row r="74" spans="1:23" x14ac:dyDescent="0.25">
      <c r="A74" s="6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 t="shared" si="0"/>
        <v>220.62</v>
      </c>
      <c r="I74" s="2">
        <f t="shared" si="1"/>
        <v>225.25</v>
      </c>
      <c r="J74" s="16">
        <f>testdata4[[#This Row],[close]]-0.5*(testdata4[[#This Row],[HH]]+testdata4[[#This Row],[LL]])</f>
        <v>-1.0250000000000057</v>
      </c>
      <c r="K74" s="16">
        <f>K73+kR*(testdata4[[#This Row],[SM]]-K73)</f>
        <v>-5.4690084987841371E-2</v>
      </c>
      <c r="L74" s="16">
        <f>L73+kS*(testdata4[[#This Row],[EMAn1]]-L73)</f>
        <v>9.9485608378102386E-2</v>
      </c>
      <c r="M74" s="16">
        <f>testdata4[[#This Row],[HH]]-testdata4[[#This Row],[LL]]</f>
        <v>4.6299999999999955</v>
      </c>
      <c r="N74" s="16">
        <f>N73+kR*(testdata4[[#This Row],[HH-LL]]-N73)</f>
        <v>5.5730470680137874</v>
      </c>
      <c r="O74" s="16">
        <f>O73+kS*(testdata4[[#This Row],[EMAd1]]-O73)</f>
        <v>5.7135961425550787</v>
      </c>
      <c r="P74" s="12">
        <f>100*(testdata4[[#This Row],[EMAn2]]/(0.5*testdata4[[#This Row],[EMAd2]]))</f>
        <v>3.4824165340329132</v>
      </c>
      <c r="Q74" s="12">
        <f>Q73+kU*(testdata4[[#This Row],[SMI]]-Q73)</f>
        <v>5.6124335861913028</v>
      </c>
      <c r="U74" s="3">
        <v>42843</v>
      </c>
      <c r="V74" s="12">
        <v>3.4824000000000002</v>
      </c>
      <c r="W74" s="12">
        <v>5.6124000000000001</v>
      </c>
    </row>
    <row r="75" spans="1:23" x14ac:dyDescent="0.25">
      <c r="A75" s="6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 t="shared" si="0"/>
        <v>220.62</v>
      </c>
      <c r="I75" s="2">
        <f t="shared" si="1"/>
        <v>225.25</v>
      </c>
      <c r="J75" s="16">
        <f>testdata4[[#This Row],[close]]-0.5*(testdata4[[#This Row],[HH]]+testdata4[[#This Row],[LL]])</f>
        <v>-1.4350000000000023</v>
      </c>
      <c r="K75" s="16">
        <f>K74+kR*(testdata4[[#This Row],[SM]]-K74)</f>
        <v>-0.18614817213185669</v>
      </c>
      <c r="L75" s="16">
        <f>L74+kS*(testdata4[[#This Row],[EMAn1]]-L74)</f>
        <v>4.2743482081160356E-3</v>
      </c>
      <c r="M75" s="16">
        <f>testdata4[[#This Row],[HH]]-testdata4[[#This Row],[LL]]</f>
        <v>4.6299999999999955</v>
      </c>
      <c r="N75" s="16">
        <f>N74+kR*(testdata4[[#This Row],[HH-LL]]-N74)</f>
        <v>5.483233061536283</v>
      </c>
      <c r="O75" s="16">
        <f>O74+kS*(testdata4[[#This Row],[EMAd1]]-O74)</f>
        <v>5.6368084488821468</v>
      </c>
      <c r="P75" s="12">
        <f>100*(testdata4[[#This Row],[EMAn2]]/(0.5*testdata4[[#This Row],[EMAd2]]))</f>
        <v>0.15165845165321148</v>
      </c>
      <c r="Q75" s="12">
        <f>Q74+kU*(testdata4[[#This Row],[SMI]]-Q74)</f>
        <v>2.882046018922257</v>
      </c>
      <c r="U75" s="3">
        <v>42844</v>
      </c>
      <c r="V75" s="12">
        <v>0.1517</v>
      </c>
      <c r="W75" s="12">
        <v>2.8820000000000001</v>
      </c>
    </row>
    <row r="76" spans="1:23" x14ac:dyDescent="0.25">
      <c r="A76" s="6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 t="shared" si="0"/>
        <v>220.62</v>
      </c>
      <c r="I76" s="2">
        <f t="shared" si="1"/>
        <v>225.25</v>
      </c>
      <c r="J76" s="16">
        <f>testdata4[[#This Row],[close]]-0.5*(testdata4[[#This Row],[HH]]+testdata4[[#This Row],[LL]])</f>
        <v>0.375</v>
      </c>
      <c r="K76" s="16">
        <f>K75+kR*(testdata4[[#This Row],[SM]]-K75)</f>
        <v>-0.13270548907167987</v>
      </c>
      <c r="L76" s="16">
        <f>L75+kS*(testdata4[[#This Row],[EMAn1]]-L75)</f>
        <v>-4.1385597551815929E-2</v>
      </c>
      <c r="M76" s="16">
        <f>testdata4[[#This Row],[HH]]-testdata4[[#This Row],[LL]]</f>
        <v>4.6299999999999955</v>
      </c>
      <c r="N76" s="16">
        <f>N75+kR*(testdata4[[#This Row],[HH-LL]]-N75)</f>
        <v>5.4019727699613984</v>
      </c>
      <c r="O76" s="16">
        <f>O75+kS*(testdata4[[#This Row],[EMAd1]]-O75)</f>
        <v>5.5585298892418971</v>
      </c>
      <c r="P76" s="12">
        <f>100*(testdata4[[#This Row],[EMAn2]]/(0.5*testdata4[[#This Row],[EMAd2]]))</f>
        <v>-1.4890842858258095</v>
      </c>
      <c r="Q76" s="12">
        <f>Q75+kU*(testdata4[[#This Row],[SMI]]-Q75)</f>
        <v>0.69648086654822361</v>
      </c>
      <c r="U76" s="3">
        <v>42845</v>
      </c>
      <c r="V76" s="12">
        <v>-1.4891000000000001</v>
      </c>
      <c r="W76" s="12">
        <v>0.69650000000000001</v>
      </c>
    </row>
    <row r="77" spans="1:23" x14ac:dyDescent="0.25">
      <c r="A77" s="6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 t="shared" si="0"/>
        <v>220.62</v>
      </c>
      <c r="I77" s="2">
        <f t="shared" si="1"/>
        <v>225.25</v>
      </c>
      <c r="J77" s="16">
        <f>testdata4[[#This Row],[close]]-0.5*(testdata4[[#This Row],[HH]]+testdata4[[#This Row],[LL]])</f>
        <v>-0.33500000000000796</v>
      </c>
      <c r="K77" s="16">
        <f>K76+kR*(testdata4[[#This Row],[SM]]-K76)</f>
        <v>-0.15197163296961588</v>
      </c>
      <c r="L77" s="16">
        <f>L76+kS*(testdata4[[#This Row],[EMAn1]]-L76)</f>
        <v>-7.8247609357749243E-2</v>
      </c>
      <c r="M77" s="16">
        <f>testdata4[[#This Row],[HH]]-testdata4[[#This Row],[LL]]</f>
        <v>4.6299999999999955</v>
      </c>
      <c r="N77" s="16">
        <f>N76+kR*(testdata4[[#This Row],[HH-LL]]-N76)</f>
        <v>5.328451553774598</v>
      </c>
      <c r="O77" s="16">
        <f>O76+kS*(testdata4[[#This Row],[EMAd1]]-O76)</f>
        <v>5.4818371107527977</v>
      </c>
      <c r="P77" s="12">
        <f>100*(testdata4[[#This Row],[EMAn2]]/(0.5*testdata4[[#This Row],[EMAd2]]))</f>
        <v>-2.8547951271395524</v>
      </c>
      <c r="Q77" s="12">
        <f>Q76+kU*(testdata4[[#This Row],[SMI]]-Q76)</f>
        <v>-1.0791571302956644</v>
      </c>
      <c r="U77" s="3">
        <v>42846</v>
      </c>
      <c r="V77" s="12">
        <v>-2.8548</v>
      </c>
      <c r="W77" s="12">
        <v>-1.0791999999999999</v>
      </c>
    </row>
    <row r="78" spans="1:23" x14ac:dyDescent="0.25">
      <c r="A78" s="6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 t="shared" si="0"/>
        <v>220.62</v>
      </c>
      <c r="I78" s="2">
        <f t="shared" si="1"/>
        <v>225.27</v>
      </c>
      <c r="J78" s="16">
        <f>testdata4[[#This Row],[close]]-0.5*(testdata4[[#This Row],[HH]]+testdata4[[#This Row],[LL]])</f>
        <v>2.0949999999999989</v>
      </c>
      <c r="K78" s="16">
        <f>K77+kR*(testdata4[[#This Row],[SM]]-K77)</f>
        <v>6.2025665408442648E-2</v>
      </c>
      <c r="L78" s="16">
        <f>L77+kS*(testdata4[[#This Row],[EMAn1]]-L77)</f>
        <v>-3.1489851102351946E-2</v>
      </c>
      <c r="M78" s="16">
        <f>testdata4[[#This Row],[HH]]-testdata4[[#This Row],[LL]]</f>
        <v>4.6500000000000057</v>
      </c>
      <c r="N78" s="16">
        <f>N77+kR*(testdata4[[#This Row],[HH-LL]]-N77)</f>
        <v>5.2638371200817797</v>
      </c>
      <c r="O78" s="16">
        <f>O77+kS*(testdata4[[#This Row],[EMAd1]]-O77)</f>
        <v>5.409170447195792</v>
      </c>
      <c r="P78" s="12">
        <f>100*(testdata4[[#This Row],[EMAn2]]/(0.5*testdata4[[#This Row],[EMAd2]]))</f>
        <v>-1.1643135083190743</v>
      </c>
      <c r="Q78" s="12">
        <f>Q77+kU*(testdata4[[#This Row],[SMI]]-Q77)</f>
        <v>-1.1217353193073694</v>
      </c>
      <c r="U78" s="3">
        <v>42849</v>
      </c>
      <c r="V78" s="12">
        <v>-1.1642999999999999</v>
      </c>
      <c r="W78" s="12">
        <v>-1.1216999999999999</v>
      </c>
    </row>
    <row r="79" spans="1:23" x14ac:dyDescent="0.25">
      <c r="A79" s="6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 t="shared" si="0"/>
        <v>220.62</v>
      </c>
      <c r="I79" s="2">
        <f t="shared" si="1"/>
        <v>226.73</v>
      </c>
      <c r="J79" s="16">
        <f>testdata4[[#This Row],[close]]-0.5*(testdata4[[#This Row],[HH]]+testdata4[[#This Row],[LL]])</f>
        <v>2.6749999999999829</v>
      </c>
      <c r="K79" s="16">
        <f>K78+kR*(testdata4[[#This Row],[SM]]-K78)</f>
        <v>0.31088036394097029</v>
      </c>
      <c r="L79" s="16">
        <f>L78+kS*(testdata4[[#This Row],[EMAn1]]-L78)</f>
        <v>8.2633553912088792E-2</v>
      </c>
      <c r="M79" s="16">
        <f>testdata4[[#This Row],[HH]]-testdata4[[#This Row],[LL]]</f>
        <v>6.1099999999999852</v>
      </c>
      <c r="N79" s="16">
        <f>N78+kR*(testdata4[[#This Row],[HH-LL]]-N78)</f>
        <v>5.3444240610263707</v>
      </c>
      <c r="O79" s="16">
        <f>O78+kS*(testdata4[[#This Row],[EMAd1]]-O78)</f>
        <v>5.3875883184726518</v>
      </c>
      <c r="P79" s="12">
        <f>100*(testdata4[[#This Row],[EMAn2]]/(0.5*testdata4[[#This Row],[EMAd2]]))</f>
        <v>3.0675526423858197</v>
      </c>
      <c r="Q79" s="12">
        <f>Q78+kU*(testdata4[[#This Row],[SMI]]-Q78)</f>
        <v>0.97290866153922528</v>
      </c>
      <c r="U79" s="3">
        <v>42850</v>
      </c>
      <c r="V79" s="12">
        <v>3.0676000000000001</v>
      </c>
      <c r="W79" s="12">
        <v>0.97289999999999999</v>
      </c>
    </row>
    <row r="80" spans="1:23" x14ac:dyDescent="0.25">
      <c r="A80" s="6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 t="shared" ref="H80:H143" si="2">MIN(E67:E80)</f>
        <v>220.62</v>
      </c>
      <c r="I80" s="2">
        <f t="shared" ref="I80:I143" si="3">MAX(D67:D80)</f>
        <v>227.28</v>
      </c>
      <c r="J80" s="16">
        <f>testdata4[[#This Row],[close]]-0.5*(testdata4[[#This Row],[HH]]+testdata4[[#This Row],[LL]])</f>
        <v>2.2600000000000193</v>
      </c>
      <c r="K80" s="16">
        <f>K79+kR*(testdata4[[#This Row],[SM]]-K79)</f>
        <v>0.49651080547040349</v>
      </c>
      <c r="L80" s="16">
        <f>L79+kS*(testdata4[[#This Row],[EMAn1]]-L79)</f>
        <v>0.22059263776486035</v>
      </c>
      <c r="M80" s="16">
        <f>testdata4[[#This Row],[HH]]-testdata4[[#This Row],[LL]]</f>
        <v>6.6599999999999966</v>
      </c>
      <c r="N80" s="16">
        <f>N79+kR*(testdata4[[#This Row],[HH-LL]]-N79)</f>
        <v>5.4697170075952872</v>
      </c>
      <c r="O80" s="16">
        <f>O79+kS*(testdata4[[#This Row],[EMAd1]]-O79)</f>
        <v>5.4149645481801967</v>
      </c>
      <c r="P80" s="12">
        <f>100*(testdata4[[#This Row],[EMAn2]]/(0.5*testdata4[[#This Row],[EMAd2]]))</f>
        <v>8.1475191869536712</v>
      </c>
      <c r="Q80" s="12">
        <f>Q79+kU*(testdata4[[#This Row],[SMI]]-Q79)</f>
        <v>4.5602139242464483</v>
      </c>
      <c r="U80" s="3">
        <v>42851</v>
      </c>
      <c r="V80" s="12">
        <v>8.1475000000000009</v>
      </c>
      <c r="W80" s="12">
        <v>4.5602</v>
      </c>
    </row>
    <row r="81" spans="1:23" x14ac:dyDescent="0.25">
      <c r="A81" s="6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 t="shared" si="2"/>
        <v>220.62</v>
      </c>
      <c r="I81" s="2">
        <f t="shared" si="3"/>
        <v>227.28</v>
      </c>
      <c r="J81" s="16">
        <f>testdata4[[#This Row],[close]]-0.5*(testdata4[[#This Row],[HH]]+testdata4[[#This Row],[LL]])</f>
        <v>2.4500000000000171</v>
      </c>
      <c r="K81" s="16">
        <f>K80+kR*(testdata4[[#This Row],[SM]]-K80)</f>
        <v>0.68255739542560478</v>
      </c>
      <c r="L81" s="16">
        <f>L80+kS*(testdata4[[#This Row],[EMAn1]]-L80)</f>
        <v>0.37458089031844177</v>
      </c>
      <c r="M81" s="16">
        <f>testdata4[[#This Row],[HH]]-testdata4[[#This Row],[LL]]</f>
        <v>6.6599999999999966</v>
      </c>
      <c r="N81" s="16">
        <f>N80+kR*(testdata4[[#This Row],[HH-LL]]-N80)</f>
        <v>5.5830772925862115</v>
      </c>
      <c r="O81" s="16">
        <f>O80+kS*(testdata4[[#This Row],[EMAd1]]-O80)</f>
        <v>5.471002129648868</v>
      </c>
      <c r="P81" s="12">
        <f>100*(testdata4[[#This Row],[EMAn2]]/(0.5*testdata4[[#This Row],[EMAd2]]))</f>
        <v>13.693319119306672</v>
      </c>
      <c r="Q81" s="12">
        <f>Q80+kU*(testdata4[[#This Row],[SMI]]-Q80)</f>
        <v>9.1267665217765597</v>
      </c>
      <c r="U81" s="3">
        <v>42852</v>
      </c>
      <c r="V81" s="12">
        <v>13.693300000000001</v>
      </c>
      <c r="W81" s="12">
        <v>9.1267999999999994</v>
      </c>
    </row>
    <row r="82" spans="1:23" x14ac:dyDescent="0.25">
      <c r="A82" s="6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 t="shared" si="2"/>
        <v>220.62</v>
      </c>
      <c r="I82" s="2">
        <f t="shared" si="3"/>
        <v>227.28</v>
      </c>
      <c r="J82" s="16">
        <f>testdata4[[#This Row],[close]]-0.5*(testdata4[[#This Row],[HH]]+testdata4[[#This Row],[LL]])</f>
        <v>1.960000000000008</v>
      </c>
      <c r="K82" s="16">
        <f>K81+kR*(testdata4[[#This Row],[SM]]-K81)</f>
        <v>0.80421859586126221</v>
      </c>
      <c r="L82" s="16">
        <f>L81+kS*(testdata4[[#This Row],[EMAn1]]-L81)</f>
        <v>0.51779345883271521</v>
      </c>
      <c r="M82" s="16">
        <f>testdata4[[#This Row],[HH]]-testdata4[[#This Row],[LL]]</f>
        <v>6.6599999999999966</v>
      </c>
      <c r="N82" s="16">
        <f>N81+kR*(testdata4[[#This Row],[HH-LL]]-N81)</f>
        <v>5.6856413599589528</v>
      </c>
      <c r="O82" s="16">
        <f>O81+kS*(testdata4[[#This Row],[EMAd1]]-O81)</f>
        <v>5.5425485397522296</v>
      </c>
      <c r="P82" s="12">
        <f>100*(testdata4[[#This Row],[EMAn2]]/(0.5*testdata4[[#This Row],[EMAd2]]))</f>
        <v>18.684309397346741</v>
      </c>
      <c r="Q82" s="12">
        <f>Q81+kU*(testdata4[[#This Row],[SMI]]-Q81)</f>
        <v>13.90553795956165</v>
      </c>
      <c r="U82" s="3">
        <v>42853</v>
      </c>
      <c r="V82" s="12">
        <v>18.6843</v>
      </c>
      <c r="W82" s="12">
        <v>13.9055</v>
      </c>
    </row>
    <row r="83" spans="1:23" x14ac:dyDescent="0.25">
      <c r="A83" s="6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2">
        <f t="shared" si="2"/>
        <v>220.62</v>
      </c>
      <c r="I83" s="2">
        <f t="shared" si="3"/>
        <v>227.28</v>
      </c>
      <c r="J83" s="16">
        <f>testdata4[[#This Row],[close]]-0.5*(testdata4[[#This Row],[HH]]+testdata4[[#This Row],[LL]])</f>
        <v>2.5300000000000011</v>
      </c>
      <c r="K83" s="16">
        <f>K82+kR*(testdata4[[#This Row],[SM]]-K82)</f>
        <v>0.96857872958876112</v>
      </c>
      <c r="L83" s="16">
        <f>L82+kS*(testdata4[[#This Row],[EMAn1]]-L82)</f>
        <v>0.66805521575139715</v>
      </c>
      <c r="M83" s="16">
        <f>testdata4[[#This Row],[HH]]-testdata4[[#This Row],[LL]]</f>
        <v>6.6599999999999966</v>
      </c>
      <c r="N83" s="16">
        <f>N82+kR*(testdata4[[#This Row],[HH-LL]]-N82)</f>
        <v>5.7784374209152425</v>
      </c>
      <c r="O83" s="16">
        <f>O82+kS*(testdata4[[#This Row],[EMAd1]]-O82)</f>
        <v>5.6211781668065672</v>
      </c>
      <c r="P83" s="12">
        <f>100*(testdata4[[#This Row],[EMAn2]]/(0.5*testdata4[[#This Row],[EMAd2]]))</f>
        <v>23.769224028382798</v>
      </c>
      <c r="Q83" s="12">
        <f>Q82+kU*(testdata4[[#This Row],[SMI]]-Q82)</f>
        <v>18.837380993972225</v>
      </c>
      <c r="U83" s="3">
        <v>42856</v>
      </c>
      <c r="V83" s="12">
        <v>23.769200000000001</v>
      </c>
      <c r="W83" s="12">
        <v>18.837399999999999</v>
      </c>
    </row>
    <row r="84" spans="1:23" x14ac:dyDescent="0.25">
      <c r="A84" s="6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 t="shared" si="2"/>
        <v>220.62</v>
      </c>
      <c r="I84" s="2">
        <f t="shared" si="3"/>
        <v>227.28</v>
      </c>
      <c r="J84" s="16">
        <f>testdata4[[#This Row],[close]]-0.5*(testdata4[[#This Row],[HH]]+testdata4[[#This Row],[LL]])</f>
        <v>2.6100000000000136</v>
      </c>
      <c r="K84" s="16">
        <f>K83+kR*(testdata4[[#This Row],[SM]]-K83)</f>
        <v>1.1249045648660232</v>
      </c>
      <c r="L84" s="16">
        <f>L83+kS*(testdata4[[#This Row],[EMAn1]]-L83)</f>
        <v>0.82033833212293916</v>
      </c>
      <c r="M84" s="16">
        <f>testdata4[[#This Row],[HH]]-testdata4[[#This Row],[LL]]</f>
        <v>6.6599999999999966</v>
      </c>
      <c r="N84" s="16">
        <f>N83+kR*(testdata4[[#This Row],[HH-LL]]-N83)</f>
        <v>5.8623957617804567</v>
      </c>
      <c r="O84" s="16">
        <f>O83+kS*(testdata4[[#This Row],[EMAd1]]-O83)</f>
        <v>5.7015840317978634</v>
      </c>
      <c r="P84" s="12">
        <f>100*(testdata4[[#This Row],[EMAn2]]/(0.5*testdata4[[#This Row],[EMAd2]]))</f>
        <v>28.775804322023273</v>
      </c>
      <c r="Q84" s="12">
        <f>Q83+kU*(testdata4[[#This Row],[SMI]]-Q83)</f>
        <v>23.806592657997747</v>
      </c>
      <c r="U84" s="3">
        <v>42857</v>
      </c>
      <c r="V84" s="12">
        <v>28.7758</v>
      </c>
      <c r="W84" s="12">
        <v>23.8066</v>
      </c>
    </row>
    <row r="85" spans="1:23" x14ac:dyDescent="0.25">
      <c r="A85" s="6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 t="shared" si="2"/>
        <v>220.62</v>
      </c>
      <c r="I85" s="2">
        <f t="shared" si="3"/>
        <v>227.28</v>
      </c>
      <c r="J85" s="16">
        <f>testdata4[[#This Row],[close]]-0.5*(testdata4[[#This Row],[HH]]+testdata4[[#This Row],[LL]])</f>
        <v>2.3400000000000034</v>
      </c>
      <c r="K85" s="16">
        <f>K84+kR*(testdata4[[#This Row],[SM]]-K84)</f>
        <v>1.2406279396406881</v>
      </c>
      <c r="L85" s="16">
        <f>L84+kS*(testdata4[[#This Row],[EMAn1]]-L84)</f>
        <v>0.9604348679621888</v>
      </c>
      <c r="M85" s="16">
        <f>testdata4[[#This Row],[HH]]-testdata4[[#This Row],[LL]]</f>
        <v>6.6599999999999966</v>
      </c>
      <c r="N85" s="16">
        <f>N84+kR*(testdata4[[#This Row],[HH-LL]]-N84)</f>
        <v>5.9383580701823178</v>
      </c>
      <c r="O85" s="16">
        <f>O84+kS*(testdata4[[#This Row],[EMAd1]]-O84)</f>
        <v>5.7805087112593485</v>
      </c>
      <c r="P85" s="12">
        <f>100*(testdata4[[#This Row],[EMAn2]]/(0.5*testdata4[[#This Row],[EMAd2]]))</f>
        <v>33.230115754049173</v>
      </c>
      <c r="Q85" s="12">
        <f>Q84+kU*(testdata4[[#This Row],[SMI]]-Q84)</f>
        <v>28.51835420602346</v>
      </c>
      <c r="U85" s="3">
        <v>42858</v>
      </c>
      <c r="V85" s="12">
        <v>33.2301</v>
      </c>
      <c r="W85" s="12">
        <v>28.5184</v>
      </c>
    </row>
    <row r="86" spans="1:23" x14ac:dyDescent="0.25">
      <c r="A86" s="6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 t="shared" si="2"/>
        <v>220.97</v>
      </c>
      <c r="I86" s="2">
        <f t="shared" si="3"/>
        <v>227.28</v>
      </c>
      <c r="J86" s="16">
        <f>testdata4[[#This Row],[close]]-0.5*(testdata4[[#This Row],[HH]]+testdata4[[#This Row],[LL]])</f>
        <v>2.4250000000000114</v>
      </c>
      <c r="K86" s="16">
        <f>K85+kR*(testdata4[[#This Row],[SM]]-K85)</f>
        <v>1.3534252787225283</v>
      </c>
      <c r="L86" s="16">
        <f>L85+kS*(testdata4[[#This Row],[EMAn1]]-L85)</f>
        <v>1.0914316715489687</v>
      </c>
      <c r="M86" s="16">
        <f>testdata4[[#This Row],[HH]]-testdata4[[#This Row],[LL]]</f>
        <v>6.3100000000000023</v>
      </c>
      <c r="N86" s="16">
        <f>N85+kR*(testdata4[[#This Row],[HH-LL]]-N85)</f>
        <v>5.9737525396887641</v>
      </c>
      <c r="O86" s="16">
        <f>O85+kS*(testdata4[[#This Row],[EMAd1]]-O85)</f>
        <v>5.8449233207358207</v>
      </c>
      <c r="P86" s="12">
        <f>100*(testdata4[[#This Row],[EMAn2]]/(0.5*testdata4[[#This Row],[EMAd2]]))</f>
        <v>37.346312745521793</v>
      </c>
      <c r="Q86" s="12">
        <f>Q85+kU*(testdata4[[#This Row],[SMI]]-Q85)</f>
        <v>32.932333475772623</v>
      </c>
      <c r="U86" s="3">
        <v>42859</v>
      </c>
      <c r="V86" s="12">
        <v>37.346299999999999</v>
      </c>
      <c r="W86" s="12">
        <v>32.932299999999998</v>
      </c>
    </row>
    <row r="87" spans="1:23" x14ac:dyDescent="0.25">
      <c r="A87" s="6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 t="shared" si="2"/>
        <v>221.16</v>
      </c>
      <c r="I87" s="2">
        <f t="shared" si="3"/>
        <v>227.46</v>
      </c>
      <c r="J87" s="16">
        <f>testdata4[[#This Row],[close]]-0.5*(testdata4[[#This Row],[HH]]+testdata4[[#This Row],[LL]])</f>
        <v>3.1299999999999955</v>
      </c>
      <c r="K87" s="16">
        <f>K86+kR*(testdata4[[#This Row],[SM]]-K86)</f>
        <v>1.5226228712251442</v>
      </c>
      <c r="L87" s="16">
        <f>L86+kS*(testdata4[[#This Row],[EMAn1]]-L86)</f>
        <v>1.2351620714410272</v>
      </c>
      <c r="M87" s="16">
        <f>testdata4[[#This Row],[HH]]-testdata4[[#This Row],[LL]]</f>
        <v>6.3000000000000114</v>
      </c>
      <c r="N87" s="16">
        <f>N86+kR*(testdata4[[#This Row],[HH-LL]]-N86)</f>
        <v>6.004823726385073</v>
      </c>
      <c r="O87" s="16">
        <f>O86+kS*(testdata4[[#This Row],[EMAd1]]-O86)</f>
        <v>5.8982234559522384</v>
      </c>
      <c r="P87" s="12">
        <f>100*(testdata4[[#This Row],[EMAn2]]/(0.5*testdata4[[#This Row],[EMAd2]]))</f>
        <v>41.882511934828571</v>
      </c>
      <c r="Q87" s="12">
        <f>Q86+kU*(testdata4[[#This Row],[SMI]]-Q86)</f>
        <v>37.407422705300597</v>
      </c>
      <c r="U87" s="3">
        <v>42860</v>
      </c>
      <c r="V87" s="12">
        <v>41.8825</v>
      </c>
      <c r="W87" s="12">
        <v>37.407400000000003</v>
      </c>
    </row>
    <row r="88" spans="1:23" x14ac:dyDescent="0.25">
      <c r="A88" s="6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 t="shared" si="2"/>
        <v>221.26</v>
      </c>
      <c r="I88" s="2">
        <f t="shared" si="3"/>
        <v>227.65</v>
      </c>
      <c r="J88" s="16">
        <f>testdata4[[#This Row],[close]]-0.5*(testdata4[[#This Row],[HH]]+testdata4[[#This Row],[LL]])</f>
        <v>2.9550000000000125</v>
      </c>
      <c r="K88" s="16">
        <f>K87+kR*(testdata4[[#This Row],[SM]]-K87)</f>
        <v>1.6590397406322746</v>
      </c>
      <c r="L88" s="16">
        <f>L87+kS*(testdata4[[#This Row],[EMAn1]]-L87)</f>
        <v>1.3764546278381096</v>
      </c>
      <c r="M88" s="16">
        <f>testdata4[[#This Row],[HH]]-testdata4[[#This Row],[LL]]</f>
        <v>6.3900000000000148</v>
      </c>
      <c r="N88" s="16">
        <f>N87+kR*(testdata4[[#This Row],[HH-LL]]-N87)</f>
        <v>6.0415071810150671</v>
      </c>
      <c r="O88" s="16">
        <f>O87+kS*(testdata4[[#This Row],[EMAd1]]-O87)</f>
        <v>5.9459846976398483</v>
      </c>
      <c r="P88" s="12">
        <f>100*(testdata4[[#This Row],[EMAn2]]/(0.5*testdata4[[#This Row],[EMAd2]]))</f>
        <v>46.298626647474165</v>
      </c>
      <c r="Q88" s="12">
        <f>Q87+kU*(testdata4[[#This Row],[SMI]]-Q87)</f>
        <v>41.853024676387378</v>
      </c>
      <c r="U88" s="3">
        <v>42863</v>
      </c>
      <c r="V88" s="12">
        <v>46.2986</v>
      </c>
      <c r="W88" s="12">
        <v>41.853000000000002</v>
      </c>
    </row>
    <row r="89" spans="1:23" x14ac:dyDescent="0.25">
      <c r="A89" s="6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 t="shared" si="2"/>
        <v>221.83</v>
      </c>
      <c r="I89" s="2">
        <f t="shared" si="3"/>
        <v>227.91</v>
      </c>
      <c r="J89" s="16">
        <f>testdata4[[#This Row],[close]]-0.5*(testdata4[[#This Row],[HH]]+testdata4[[#This Row],[LL]])</f>
        <v>2.3299999999999841</v>
      </c>
      <c r="K89" s="16">
        <f>K88+kR*(testdata4[[#This Row],[SM]]-K88)</f>
        <v>1.7229407177149136</v>
      </c>
      <c r="L89" s="16">
        <f>L88+kS*(testdata4[[#This Row],[EMAn1]]-L88)</f>
        <v>1.4919499911303775</v>
      </c>
      <c r="M89" s="16">
        <f>testdata4[[#This Row],[HH]]-testdata4[[#This Row],[LL]]</f>
        <v>6.0799999999999841</v>
      </c>
      <c r="N89" s="16">
        <f>N88+kR*(testdata4[[#This Row],[HH-LL]]-N88)</f>
        <v>6.0451731637755355</v>
      </c>
      <c r="O89" s="16">
        <f>O88+kS*(testdata4[[#This Row],[EMAd1]]-O88)</f>
        <v>5.9790475196850776</v>
      </c>
      <c r="P89" s="12">
        <f>100*(testdata4[[#This Row],[EMAn2]]/(0.5*testdata4[[#This Row],[EMAd2]]))</f>
        <v>49.905941915275498</v>
      </c>
      <c r="Q89" s="12">
        <f>Q88+kU*(testdata4[[#This Row],[SMI]]-Q88)</f>
        <v>45.879483295831434</v>
      </c>
      <c r="U89" s="3">
        <v>42864</v>
      </c>
      <c r="V89" s="12">
        <v>49.905900000000003</v>
      </c>
      <c r="W89" s="12">
        <v>45.8795</v>
      </c>
    </row>
    <row r="90" spans="1:23" x14ac:dyDescent="0.25">
      <c r="A90" s="6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 t="shared" si="2"/>
        <v>222.16</v>
      </c>
      <c r="I90" s="2">
        <f t="shared" si="3"/>
        <v>227.91</v>
      </c>
      <c r="J90" s="16">
        <f>testdata4[[#This Row],[close]]-0.5*(testdata4[[#This Row],[HH]]+testdata4[[#This Row],[LL]])</f>
        <v>2.5750000000000171</v>
      </c>
      <c r="K90" s="16">
        <f>K89+kR*(testdata4[[#This Row],[SM]]-K89)</f>
        <v>1.8040892207896855</v>
      </c>
      <c r="L90" s="16">
        <f>L89+kS*(testdata4[[#This Row],[EMAn1]]-L89)</f>
        <v>1.5959964010168135</v>
      </c>
      <c r="M90" s="16">
        <f>testdata4[[#This Row],[HH]]-testdata4[[#This Row],[LL]]</f>
        <v>5.75</v>
      </c>
      <c r="N90" s="16">
        <f>N89+kR*(testdata4[[#This Row],[HH-LL]]-N89)</f>
        <v>6.0170614338921515</v>
      </c>
      <c r="O90" s="16">
        <f>O89+kS*(testdata4[[#This Row],[EMAd1]]-O89)</f>
        <v>5.9917188244207686</v>
      </c>
      <c r="P90" s="12">
        <f>100*(testdata4[[#This Row],[EMAn2]]/(0.5*testdata4[[#This Row],[EMAd2]]))</f>
        <v>53.273407774474521</v>
      </c>
      <c r="Q90" s="12">
        <f>Q89+kU*(testdata4[[#This Row],[SMI]]-Q89)</f>
        <v>49.576445535152978</v>
      </c>
      <c r="U90" s="3">
        <v>42865</v>
      </c>
      <c r="V90" s="12">
        <v>53.273400000000002</v>
      </c>
      <c r="W90" s="12">
        <v>49.5764</v>
      </c>
    </row>
    <row r="91" spans="1:23" x14ac:dyDescent="0.25">
      <c r="A91" s="6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 t="shared" si="2"/>
        <v>222.57</v>
      </c>
      <c r="I91" s="2">
        <f t="shared" si="3"/>
        <v>227.91</v>
      </c>
      <c r="J91" s="16">
        <f>testdata4[[#This Row],[close]]-0.5*(testdata4[[#This Row],[HH]]+testdata4[[#This Row],[LL]])</f>
        <v>1.8999999999999773</v>
      </c>
      <c r="K91" s="16">
        <f>K90+kR*(testdata4[[#This Row],[SM]]-K90)</f>
        <v>1.8132235807144752</v>
      </c>
      <c r="L91" s="16">
        <f>L90+kS*(testdata4[[#This Row],[EMAn1]]-L90)</f>
        <v>1.6684054609160341</v>
      </c>
      <c r="M91" s="16">
        <f>testdata4[[#This Row],[HH]]-testdata4[[#This Row],[LL]]</f>
        <v>5.3400000000000034</v>
      </c>
      <c r="N91" s="16">
        <f>N90+kR*(testdata4[[#This Row],[HH-LL]]-N90)</f>
        <v>5.9525793925690902</v>
      </c>
      <c r="O91" s="16">
        <f>O90+kS*(testdata4[[#This Row],[EMAd1]]-O90)</f>
        <v>5.9786723471368761</v>
      </c>
      <c r="P91" s="12">
        <f>100*(testdata4[[#This Row],[EMAn2]]/(0.5*testdata4[[#This Row],[EMAd2]]))</f>
        <v>55.811904852588754</v>
      </c>
      <c r="Q91" s="12">
        <f>Q90+kU*(testdata4[[#This Row],[SMI]]-Q90)</f>
        <v>52.694175193870862</v>
      </c>
      <c r="U91" s="3">
        <v>42866</v>
      </c>
      <c r="V91" s="12">
        <v>55.811900000000001</v>
      </c>
      <c r="W91" s="12">
        <v>52.694200000000002</v>
      </c>
    </row>
    <row r="92" spans="1:23" x14ac:dyDescent="0.25">
      <c r="A92" s="6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 t="shared" si="2"/>
        <v>225.55</v>
      </c>
      <c r="I92" s="2">
        <f t="shared" si="3"/>
        <v>227.91</v>
      </c>
      <c r="J92" s="16">
        <f>testdata4[[#This Row],[close]]-0.5*(testdata4[[#This Row],[HH]]+testdata4[[#This Row],[LL]])</f>
        <v>2.9999999999972715E-2</v>
      </c>
      <c r="K92" s="16">
        <f>K91+kR*(testdata4[[#This Row],[SM]]-K91)</f>
        <v>1.6433927635035701</v>
      </c>
      <c r="L92" s="16">
        <f>L91+kS*(testdata4[[#This Row],[EMAn1]]-L91)</f>
        <v>1.6600678951118795</v>
      </c>
      <c r="M92" s="16">
        <f>testdata4[[#This Row],[HH]]-testdata4[[#This Row],[LL]]</f>
        <v>2.3599999999999852</v>
      </c>
      <c r="N92" s="16">
        <f>N91+kR*(testdata4[[#This Row],[HH-LL]]-N91)</f>
        <v>5.6104289742291753</v>
      </c>
      <c r="O92" s="16">
        <f>O91+kS*(testdata4[[#This Row],[EMAd1]]-O91)</f>
        <v>5.8559245561676425</v>
      </c>
      <c r="P92" s="12">
        <f>100*(testdata4[[#This Row],[EMAn2]]/(0.5*testdata4[[#This Row],[EMAd2]]))</f>
        <v>56.697038330640517</v>
      </c>
      <c r="Q92" s="12">
        <f>Q91+kU*(testdata4[[#This Row],[SMI]]-Q91)</f>
        <v>54.695606762255693</v>
      </c>
      <c r="U92" s="3">
        <v>42867</v>
      </c>
      <c r="V92" s="12">
        <v>56.697000000000003</v>
      </c>
      <c r="W92" s="12">
        <v>54.695599999999999</v>
      </c>
    </row>
    <row r="93" spans="1:23" x14ac:dyDescent="0.25">
      <c r="A93" s="6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 t="shared" si="2"/>
        <v>225.55</v>
      </c>
      <c r="I93" s="2">
        <f t="shared" si="3"/>
        <v>228.15</v>
      </c>
      <c r="J93" s="16">
        <f>testdata4[[#This Row],[close]]-0.5*(testdata4[[#This Row],[HH]]+testdata4[[#This Row],[LL]])</f>
        <v>1.1599999999999682</v>
      </c>
      <c r="K93" s="16">
        <f>K92+kR*(testdata4[[#This Row],[SM]]-K92)</f>
        <v>1.5973553574556081</v>
      </c>
      <c r="L93" s="16">
        <f>L92+kS*(testdata4[[#This Row],[EMAn1]]-L92)</f>
        <v>1.6391637158931223</v>
      </c>
      <c r="M93" s="16">
        <f>testdata4[[#This Row],[HH]]-testdata4[[#This Row],[LL]]</f>
        <v>2.5999999999999943</v>
      </c>
      <c r="N93" s="16">
        <f>N92+kR*(testdata4[[#This Row],[HH-LL]]-N92)</f>
        <v>5.3237214528740155</v>
      </c>
      <c r="O93" s="16">
        <f>O92+kS*(testdata4[[#This Row],[EMAd1]]-O92)</f>
        <v>5.6785235217364338</v>
      </c>
      <c r="P93" s="12">
        <f>100*(testdata4[[#This Row],[EMAn2]]/(0.5*testdata4[[#This Row],[EMAd2]]))</f>
        <v>57.732039309819847</v>
      </c>
      <c r="Q93" s="12">
        <f>Q92+kU*(testdata4[[#This Row],[SMI]]-Q92)</f>
        <v>56.213823036037766</v>
      </c>
      <c r="U93" s="3">
        <v>42870</v>
      </c>
      <c r="V93" s="12">
        <v>57.731999999999999</v>
      </c>
      <c r="W93" s="12">
        <v>56.213799999999999</v>
      </c>
    </row>
    <row r="94" spans="1:23" x14ac:dyDescent="0.25">
      <c r="A94" s="6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 t="shared" si="2"/>
        <v>225.55</v>
      </c>
      <c r="I94" s="2">
        <f t="shared" si="3"/>
        <v>228.36</v>
      </c>
      <c r="J94" s="16">
        <f>testdata4[[#This Row],[close]]-0.5*(testdata4[[#This Row],[HH]]+testdata4[[#This Row],[LL]])</f>
        <v>0.84499999999999886</v>
      </c>
      <c r="K94" s="16">
        <f>K93+kR*(testdata4[[#This Row],[SM]]-K93)</f>
        <v>1.5257024662693597</v>
      </c>
      <c r="L94" s="16">
        <f>L93+kS*(testdata4[[#This Row],[EMAn1]]-L93)</f>
        <v>1.6013432993518681</v>
      </c>
      <c r="M94" s="16">
        <f>testdata4[[#This Row],[HH]]-testdata4[[#This Row],[LL]]</f>
        <v>2.8100000000000023</v>
      </c>
      <c r="N94" s="16">
        <f>N93+kR*(testdata4[[#This Row],[HH-LL]]-N93)</f>
        <v>5.0843194097431574</v>
      </c>
      <c r="O94" s="16">
        <f>O93+kS*(testdata4[[#This Row],[EMAd1]]-O93)</f>
        <v>5.4804554844053417</v>
      </c>
      <c r="P94" s="12">
        <f>100*(testdata4[[#This Row],[EMAn2]]/(0.5*testdata4[[#This Row],[EMAd2]]))</f>
        <v>58.43832885454492</v>
      </c>
      <c r="Q94" s="12">
        <f>Q93+kU*(testdata4[[#This Row],[SMI]]-Q93)</f>
        <v>57.326075945291343</v>
      </c>
      <c r="U94" s="3">
        <v>42871</v>
      </c>
      <c r="V94" s="12">
        <v>58.438299999999998</v>
      </c>
      <c r="W94" s="12">
        <v>57.326099999999997</v>
      </c>
    </row>
    <row r="95" spans="1:23" x14ac:dyDescent="0.25">
      <c r="A95" s="6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 t="shared" si="2"/>
        <v>223.7</v>
      </c>
      <c r="I95" s="2">
        <f t="shared" si="3"/>
        <v>228.36</v>
      </c>
      <c r="J95" s="16">
        <f>testdata4[[#This Row],[close]]-0.5*(testdata4[[#This Row],[HH]]+testdata4[[#This Row],[LL]])</f>
        <v>-2.2700000000000102</v>
      </c>
      <c r="K95" s="16">
        <f>K94+kR*(testdata4[[#This Row],[SM]]-K94)</f>
        <v>1.1642069932913244</v>
      </c>
      <c r="L95" s="16">
        <f>L94+kS*(testdata4[[#This Row],[EMAn1]]-L94)</f>
        <v>1.4556311973316869</v>
      </c>
      <c r="M95" s="16">
        <f>testdata4[[#This Row],[HH]]-testdata4[[#This Row],[LL]]</f>
        <v>4.660000000000025</v>
      </c>
      <c r="N95" s="16">
        <f>N94+kR*(testdata4[[#This Row],[HH-LL]]-N94)</f>
        <v>5.0439080373866689</v>
      </c>
      <c r="O95" s="16">
        <f>O94+kS*(testdata4[[#This Row],[EMAd1]]-O94)</f>
        <v>5.3349396687324511</v>
      </c>
      <c r="P95" s="12">
        <f>100*(testdata4[[#This Row],[EMAn2]]/(0.5*testdata4[[#This Row],[EMAd2]]))</f>
        <v>54.569734156995111</v>
      </c>
      <c r="Q95" s="12">
        <f>Q94+kU*(testdata4[[#This Row],[SMI]]-Q94)</f>
        <v>55.947905051143223</v>
      </c>
      <c r="U95" s="3">
        <v>42872</v>
      </c>
      <c r="V95" s="12">
        <v>54.569699999999997</v>
      </c>
      <c r="W95" s="12">
        <v>55.947899999999997</v>
      </c>
    </row>
    <row r="96" spans="1:23" x14ac:dyDescent="0.25">
      <c r="A96" s="6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 t="shared" si="2"/>
        <v>223.39</v>
      </c>
      <c r="I96" s="2">
        <f t="shared" si="3"/>
        <v>228.36</v>
      </c>
      <c r="J96" s="16">
        <f>testdata4[[#This Row],[close]]-0.5*(testdata4[[#This Row],[HH]]+testdata4[[#This Row],[LL]])</f>
        <v>-1.2150000000000034</v>
      </c>
      <c r="K96" s="16">
        <f>K95+kR*(testdata4[[#This Row],[SM]]-K95)</f>
        <v>0.93761585107310275</v>
      </c>
      <c r="L96" s="16">
        <f>L95+kS*(testdata4[[#This Row],[EMAn1]]-L95)</f>
        <v>1.2829594152454922</v>
      </c>
      <c r="M96" s="16">
        <f>testdata4[[#This Row],[HH]]-testdata4[[#This Row],[LL]]</f>
        <v>4.9700000000000273</v>
      </c>
      <c r="N96" s="16">
        <f>N95+kR*(testdata4[[#This Row],[HH-LL]]-N95)</f>
        <v>5.0368691766831795</v>
      </c>
      <c r="O96" s="16">
        <f>O95+kS*(testdata4[[#This Row],[EMAd1]]-O95)</f>
        <v>5.2355828380493605</v>
      </c>
      <c r="P96" s="12">
        <f>100*(testdata4[[#This Row],[EMAn2]]/(0.5*testdata4[[#This Row],[EMAd2]]))</f>
        <v>49.009229915020839</v>
      </c>
      <c r="Q96" s="12">
        <f>Q95+kU*(testdata4[[#This Row],[SMI]]-Q95)</f>
        <v>52.478567483082031</v>
      </c>
      <c r="U96" s="3">
        <v>42873</v>
      </c>
      <c r="V96" s="12">
        <v>49.0092</v>
      </c>
      <c r="W96" s="12">
        <v>52.4786</v>
      </c>
    </row>
    <row r="97" spans="1:23" x14ac:dyDescent="0.25">
      <c r="A97" s="6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 t="shared" si="2"/>
        <v>223.39</v>
      </c>
      <c r="I97" s="2">
        <f t="shared" si="3"/>
        <v>228.36</v>
      </c>
      <c r="J97" s="16">
        <f>testdata4[[#This Row],[close]]-0.5*(testdata4[[#This Row],[HH]]+testdata4[[#This Row],[LL]])</f>
        <v>0.24500000000000455</v>
      </c>
      <c r="K97" s="16">
        <f>K96+kR*(testdata4[[#This Row],[SM]]-K96)</f>
        <v>0.87165243668518866</v>
      </c>
      <c r="L97" s="16">
        <f>L96+kS*(testdata4[[#This Row],[EMAn1]]-L96)</f>
        <v>1.1458570890587243</v>
      </c>
      <c r="M97" s="16">
        <f>testdata4[[#This Row],[HH]]-testdata4[[#This Row],[LL]]</f>
        <v>4.9700000000000273</v>
      </c>
      <c r="N97" s="16">
        <f>N96+kR*(testdata4[[#This Row],[HH-LL]]-N96)</f>
        <v>5.0305006836657364</v>
      </c>
      <c r="O97" s="16">
        <f>O96+kS*(testdata4[[#This Row],[EMAd1]]-O96)</f>
        <v>5.1672221199214858</v>
      </c>
      <c r="P97" s="12">
        <f>100*(testdata4[[#This Row],[EMAn2]]/(0.5*testdata4[[#This Row],[EMAd2]]))</f>
        <v>44.350990240618309</v>
      </c>
      <c r="Q97" s="12">
        <f>Q96+kU*(testdata4[[#This Row],[SMI]]-Q96)</f>
        <v>48.414778861850166</v>
      </c>
      <c r="U97" s="3">
        <v>42874</v>
      </c>
      <c r="V97" s="12">
        <v>44.350999999999999</v>
      </c>
      <c r="W97" s="12">
        <v>48.4148</v>
      </c>
    </row>
    <row r="98" spans="1:23" x14ac:dyDescent="0.25">
      <c r="A98" s="6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 t="shared" si="2"/>
        <v>223.39</v>
      </c>
      <c r="I98" s="2">
        <f t="shared" si="3"/>
        <v>228.36</v>
      </c>
      <c r="J98" s="16">
        <f>testdata4[[#This Row],[close]]-0.5*(testdata4[[#This Row],[HH]]+testdata4[[#This Row],[LL]])</f>
        <v>1.3950000000000102</v>
      </c>
      <c r="K98" s="16">
        <f>K97+kR*(testdata4[[#This Row],[SM]]-K97)</f>
        <v>0.92149506176279072</v>
      </c>
      <c r="L98" s="16">
        <f>L97+kS*(testdata4[[#This Row],[EMAn1]]-L97)</f>
        <v>1.0710697466267465</v>
      </c>
      <c r="M98" s="16">
        <f>testdata4[[#This Row],[HH]]-testdata4[[#This Row],[LL]]</f>
        <v>4.9700000000000273</v>
      </c>
      <c r="N98" s="16">
        <f>N97+kR*(testdata4[[#This Row],[HH-LL]]-N97)</f>
        <v>5.0247387137928117</v>
      </c>
      <c r="O98" s="16">
        <f>O97+kS*(testdata4[[#This Row],[EMAd1]]-O97)</f>
        <v>5.1197276512119281</v>
      </c>
      <c r="P98" s="12">
        <f>100*(testdata4[[#This Row],[EMAn2]]/(0.5*testdata4[[#This Row],[EMAd2]]))</f>
        <v>41.840887625075354</v>
      </c>
      <c r="Q98" s="12">
        <f>Q97+kU*(testdata4[[#This Row],[SMI]]-Q97)</f>
        <v>45.12783324346276</v>
      </c>
      <c r="U98" s="3">
        <v>42877</v>
      </c>
      <c r="V98" s="12">
        <v>41.840899999999998</v>
      </c>
      <c r="W98" s="12">
        <v>45.127800000000001</v>
      </c>
    </row>
    <row r="99" spans="1:23" x14ac:dyDescent="0.25">
      <c r="A99" s="6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 t="shared" si="2"/>
        <v>223.39</v>
      </c>
      <c r="I99" s="2">
        <f t="shared" si="3"/>
        <v>228.36</v>
      </c>
      <c r="J99" s="16">
        <f>testdata4[[#This Row],[close]]-0.5*(testdata4[[#This Row],[HH]]+testdata4[[#This Row],[LL]])</f>
        <v>1.9050000000000011</v>
      </c>
      <c r="K99" s="16">
        <f>K98+kR*(testdata4[[#This Row],[SM]]-K98)</f>
        <v>1.0151621987377633</v>
      </c>
      <c r="L99" s="16">
        <f>L98+kS*(testdata4[[#This Row],[EMAn1]]-L98)</f>
        <v>1.0524338973304188</v>
      </c>
      <c r="M99" s="16">
        <f>testdata4[[#This Row],[HH]]-testdata4[[#This Row],[LL]]</f>
        <v>4.9700000000000273</v>
      </c>
      <c r="N99" s="16">
        <f>N98+kR*(testdata4[[#This Row],[HH-LL]]-N98)</f>
        <v>5.0195255029554033</v>
      </c>
      <c r="O99" s="16">
        <f>O98+kS*(testdata4[[#This Row],[EMAd1]]-O98)</f>
        <v>5.0863269351264195</v>
      </c>
      <c r="P99" s="12">
        <f>100*(testdata4[[#This Row],[EMAn2]]/(0.5*testdata4[[#This Row],[EMAd2]]))</f>
        <v>41.382864717651536</v>
      </c>
      <c r="Q99" s="12">
        <f>Q98+kU*(testdata4[[#This Row],[SMI]]-Q98)</f>
        <v>43.255348980557145</v>
      </c>
      <c r="U99" s="3">
        <v>42878</v>
      </c>
      <c r="V99" s="12">
        <v>41.382899999999999</v>
      </c>
      <c r="W99" s="12">
        <v>43.255299999999998</v>
      </c>
    </row>
    <row r="100" spans="1:23" x14ac:dyDescent="0.25">
      <c r="A100" s="6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 t="shared" si="2"/>
        <v>223.39</v>
      </c>
      <c r="I100" s="2">
        <f t="shared" si="3"/>
        <v>228.42</v>
      </c>
      <c r="J100" s="16">
        <f>testdata4[[#This Row],[close]]-0.5*(testdata4[[#This Row],[HH]]+testdata4[[#This Row],[LL]])</f>
        <v>2.4050000000000296</v>
      </c>
      <c r="K100" s="16">
        <f>K99+kR*(testdata4[[#This Row],[SM]]-K99)</f>
        <v>1.1475277036198839</v>
      </c>
      <c r="L100" s="16">
        <f>L99+kS*(testdata4[[#This Row],[EMAn1]]-L99)</f>
        <v>1.0841318327602405</v>
      </c>
      <c r="M100" s="16">
        <f>testdata4[[#This Row],[HH]]-testdata4[[#This Row],[LL]]</f>
        <v>5.0300000000000011</v>
      </c>
      <c r="N100" s="16">
        <f>N99+kR*(testdata4[[#This Row],[HH-LL]]-N99)</f>
        <v>5.020523074102508</v>
      </c>
      <c r="O100" s="16">
        <f>O99+kS*(testdata4[[#This Row],[EMAd1]]-O99)</f>
        <v>5.064392314785116</v>
      </c>
      <c r="P100" s="12">
        <f>100*(testdata4[[#This Row],[EMAn2]]/(0.5*testdata4[[#This Row],[EMAd2]]))</f>
        <v>42.813896134989321</v>
      </c>
      <c r="Q100" s="12">
        <f>Q99+kU*(testdata4[[#This Row],[SMI]]-Q99)</f>
        <v>43.034622557773233</v>
      </c>
      <c r="U100" s="3">
        <v>42879</v>
      </c>
      <c r="V100" s="12">
        <v>42.813899999999997</v>
      </c>
      <c r="W100" s="12">
        <v>43.034599999999998</v>
      </c>
    </row>
    <row r="101" spans="1:23" x14ac:dyDescent="0.25">
      <c r="A101" s="6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 t="shared" si="2"/>
        <v>223.39</v>
      </c>
      <c r="I101" s="2">
        <f t="shared" si="3"/>
        <v>229.7</v>
      </c>
      <c r="J101" s="16">
        <f>testdata4[[#This Row],[close]]-0.5*(testdata4[[#This Row],[HH]]+testdata4[[#This Row],[LL]])</f>
        <v>2.8550000000000182</v>
      </c>
      <c r="K101" s="16">
        <f>K100+kR*(testdata4[[#This Row],[SM]]-K100)</f>
        <v>1.3101441127989442</v>
      </c>
      <c r="L101" s="16">
        <f>L100+kS*(testdata4[[#This Row],[EMAn1]]-L100)</f>
        <v>1.1594692594398084</v>
      </c>
      <c r="M101" s="16">
        <f>testdata4[[#This Row],[HH]]-testdata4[[#This Row],[LL]]</f>
        <v>6.3100000000000023</v>
      </c>
      <c r="N101" s="16">
        <f>N100+kR*(testdata4[[#This Row],[HH-LL]]-N100)</f>
        <v>5.1433304003784599</v>
      </c>
      <c r="O101" s="16">
        <f>O100+kS*(testdata4[[#This Row],[EMAd1]]-O100)</f>
        <v>5.090705009982897</v>
      </c>
      <c r="P101" s="12">
        <f>100*(testdata4[[#This Row],[EMAn2]]/(0.5*testdata4[[#This Row],[EMAd2]]))</f>
        <v>45.55240412344002</v>
      </c>
      <c r="Q101" s="12">
        <f>Q100+kU*(testdata4[[#This Row],[SMI]]-Q100)</f>
        <v>44.293513340606623</v>
      </c>
      <c r="U101" s="3">
        <v>42880</v>
      </c>
      <c r="V101" s="12">
        <v>45.552399999999999</v>
      </c>
      <c r="W101" s="12">
        <v>44.293500000000002</v>
      </c>
    </row>
    <row r="102" spans="1:23" x14ac:dyDescent="0.25">
      <c r="A102" s="6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 t="shared" si="2"/>
        <v>223.39</v>
      </c>
      <c r="I102" s="2">
        <f t="shared" si="3"/>
        <v>229.7</v>
      </c>
      <c r="J102" s="16">
        <f>testdata4[[#This Row],[close]]-0.5*(testdata4[[#This Row],[HH]]+testdata4[[#This Row],[LL]])</f>
        <v>2.8050000000000068</v>
      </c>
      <c r="K102" s="16">
        <f>K101+kR*(testdata4[[#This Row],[SM]]-K101)</f>
        <v>1.4525113401514262</v>
      </c>
      <c r="L102" s="16">
        <f>L101+kS*(testdata4[[#This Row],[EMAn1]]-L101)</f>
        <v>1.2571499530103476</v>
      </c>
      <c r="M102" s="16">
        <f>testdata4[[#This Row],[HH]]-testdata4[[#This Row],[LL]]</f>
        <v>6.3100000000000023</v>
      </c>
      <c r="N102" s="16">
        <f>N101+kR*(testdata4[[#This Row],[HH-LL]]-N101)</f>
        <v>5.254441790818607</v>
      </c>
      <c r="O102" s="16">
        <f>O101+kS*(testdata4[[#This Row],[EMAd1]]-O101)</f>
        <v>5.1452839369281334</v>
      </c>
      <c r="P102" s="12">
        <f>100*(testdata4[[#This Row],[EMAn2]]/(0.5*testdata4[[#This Row],[EMAd2]]))</f>
        <v>48.866106066088101</v>
      </c>
      <c r="Q102" s="12">
        <f>Q101+kU*(testdata4[[#This Row],[SMI]]-Q101)</f>
        <v>46.579809703347365</v>
      </c>
      <c r="U102" s="3">
        <v>42881</v>
      </c>
      <c r="V102" s="12">
        <v>48.866100000000003</v>
      </c>
      <c r="W102" s="12">
        <v>46.579799999999999</v>
      </c>
    </row>
    <row r="103" spans="1:23" x14ac:dyDescent="0.25">
      <c r="A103" s="6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 t="shared" si="2"/>
        <v>223.39</v>
      </c>
      <c r="I103" s="2">
        <f t="shared" si="3"/>
        <v>229.7</v>
      </c>
      <c r="J103" s="16">
        <f>testdata4[[#This Row],[close]]-0.5*(testdata4[[#This Row],[HH]]+testdata4[[#This Row],[LL]])</f>
        <v>2.6050000000000182</v>
      </c>
      <c r="K103" s="16">
        <f>K102+kR*(testdata4[[#This Row],[SM]]-K102)</f>
        <v>1.5622721648989111</v>
      </c>
      <c r="L103" s="16">
        <f>L102+kS*(testdata4[[#This Row],[EMAn1]]-L102)</f>
        <v>1.3588573569732021</v>
      </c>
      <c r="M103" s="16">
        <f>testdata4[[#This Row],[HH]]-testdata4[[#This Row],[LL]]</f>
        <v>6.3100000000000023</v>
      </c>
      <c r="N103" s="16">
        <f>N102+kR*(testdata4[[#This Row],[HH-LL]]-N102)</f>
        <v>5.3549711440739776</v>
      </c>
      <c r="O103" s="16">
        <f>O102+kS*(testdata4[[#This Row],[EMAd1]]-O102)</f>
        <v>5.2151796726434148</v>
      </c>
      <c r="P103" s="12">
        <f>100*(testdata4[[#This Row],[EMAn2]]/(0.5*testdata4[[#This Row],[EMAd2]]))</f>
        <v>52.111621929391319</v>
      </c>
      <c r="Q103" s="12">
        <f>Q102+kU*(testdata4[[#This Row],[SMI]]-Q102)</f>
        <v>49.345715816369342</v>
      </c>
      <c r="U103" s="3">
        <v>42885</v>
      </c>
      <c r="V103" s="12">
        <v>52.111600000000003</v>
      </c>
      <c r="W103" s="12">
        <v>49.345700000000001</v>
      </c>
    </row>
    <row r="104" spans="1:23" x14ac:dyDescent="0.25">
      <c r="A104" s="6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 t="shared" si="2"/>
        <v>223.39</v>
      </c>
      <c r="I104" s="2">
        <f t="shared" si="3"/>
        <v>229.7</v>
      </c>
      <c r="J104" s="16">
        <f>testdata4[[#This Row],[close]]-0.5*(testdata4[[#This Row],[HH]]+testdata4[[#This Row],[LL]])</f>
        <v>2.5450000000000159</v>
      </c>
      <c r="K104" s="16">
        <f>K103+kR*(testdata4[[#This Row],[SM]]-K103)</f>
        <v>1.6558652920513972</v>
      </c>
      <c r="L104" s="16">
        <f>L103+kS*(testdata4[[#This Row],[EMAn1]]-L103)</f>
        <v>1.4578600019992671</v>
      </c>
      <c r="M104" s="16">
        <f>testdata4[[#This Row],[HH]]-testdata4[[#This Row],[LL]]</f>
        <v>6.3100000000000023</v>
      </c>
      <c r="N104" s="16">
        <f>N103+kR*(testdata4[[#This Row],[HH-LL]]-N103)</f>
        <v>5.4459262732097891</v>
      </c>
      <c r="O104" s="16">
        <f>O103+kS*(testdata4[[#This Row],[EMAd1]]-O103)</f>
        <v>5.2920952061655395</v>
      </c>
      <c r="P104" s="12">
        <f>100*(testdata4[[#This Row],[EMAn2]]/(0.5*testdata4[[#This Row],[EMAd2]]))</f>
        <v>55.095758681770945</v>
      </c>
      <c r="Q104" s="12">
        <f>Q103+kU*(testdata4[[#This Row],[SMI]]-Q103)</f>
        <v>52.22073724907014</v>
      </c>
      <c r="U104" s="3">
        <v>42886</v>
      </c>
      <c r="V104" s="12">
        <v>55.095799999999997</v>
      </c>
      <c r="W104" s="12">
        <v>52.220700000000001</v>
      </c>
    </row>
    <row r="105" spans="1:23" x14ac:dyDescent="0.25">
      <c r="A105" s="6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2">
        <f t="shared" si="2"/>
        <v>223.39</v>
      </c>
      <c r="I105" s="2">
        <f t="shared" si="3"/>
        <v>230.94</v>
      </c>
      <c r="J105" s="16">
        <f>testdata4[[#This Row],[close]]-0.5*(testdata4[[#This Row],[HH]]+testdata4[[#This Row],[LL]])</f>
        <v>3.7549999999999955</v>
      </c>
      <c r="K105" s="16">
        <f>K104+kR*(testdata4[[#This Row],[SM]]-K104)</f>
        <v>1.8557828832845971</v>
      </c>
      <c r="L105" s="16">
        <f>L104+kS*(testdata4[[#This Row],[EMAn1]]-L104)</f>
        <v>1.5905009624277104</v>
      </c>
      <c r="M105" s="16">
        <f>testdata4[[#This Row],[HH]]-testdata4[[#This Row],[LL]]</f>
        <v>7.5500000000000114</v>
      </c>
      <c r="N105" s="16">
        <f>N104+kR*(testdata4[[#This Row],[HH-LL]]-N104)</f>
        <v>5.6463142471898102</v>
      </c>
      <c r="O105" s="16">
        <f>O104+kS*(testdata4[[#This Row],[EMAd1]]-O104)</f>
        <v>5.4101682198402967</v>
      </c>
      <c r="P105" s="12">
        <f>100*(testdata4[[#This Row],[EMAn2]]/(0.5*testdata4[[#This Row],[EMAd2]]))</f>
        <v>58.796728596903428</v>
      </c>
      <c r="Q105" s="12">
        <f>Q104+kU*(testdata4[[#This Row],[SMI]]-Q104)</f>
        <v>55.508732922986781</v>
      </c>
      <c r="U105" s="3">
        <v>42887</v>
      </c>
      <c r="V105" s="12">
        <v>58.796700000000001</v>
      </c>
      <c r="W105" s="12">
        <v>55.508699999999997</v>
      </c>
    </row>
    <row r="106" spans="1:23" x14ac:dyDescent="0.25">
      <c r="A106" s="6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 t="shared" si="2"/>
        <v>223.39</v>
      </c>
      <c r="I106" s="2">
        <f t="shared" si="3"/>
        <v>231.86</v>
      </c>
      <c r="J106" s="16">
        <f>testdata4[[#This Row],[close]]-0.5*(testdata4[[#This Row],[HH]]+testdata4[[#This Row],[LL]])</f>
        <v>4.0649999999999977</v>
      </c>
      <c r="K106" s="16">
        <f>K105+kR*(testdata4[[#This Row],[SM]]-K105)</f>
        <v>2.0661845134479684</v>
      </c>
      <c r="L106" s="16">
        <f>L105+kS*(testdata4[[#This Row],[EMAn1]]-L105)</f>
        <v>1.7490621461011298</v>
      </c>
      <c r="M106" s="16">
        <f>testdata4[[#This Row],[HH]]-testdata4[[#This Row],[LL]]</f>
        <v>8.4700000000000273</v>
      </c>
      <c r="N106" s="16">
        <f>N105+kR*(testdata4[[#This Row],[HH-LL]]-N105)</f>
        <v>5.9152366998384025</v>
      </c>
      <c r="O106" s="16">
        <f>O105+kS*(testdata4[[#This Row],[EMAd1]]-O105)</f>
        <v>5.5785243798396653</v>
      </c>
      <c r="P106" s="12">
        <f>100*(testdata4[[#This Row],[EMAn2]]/(0.5*testdata4[[#This Row],[EMAd2]]))</f>
        <v>62.706982241472261</v>
      </c>
      <c r="Q106" s="12">
        <f>Q105+kU*(testdata4[[#This Row],[SMI]]-Q105)</f>
        <v>59.107857582229521</v>
      </c>
      <c r="U106" s="3">
        <v>42888</v>
      </c>
      <c r="V106" s="12">
        <v>62.707000000000001</v>
      </c>
      <c r="W106" s="12">
        <v>59.107900000000001</v>
      </c>
    </row>
    <row r="107" spans="1:23" x14ac:dyDescent="0.25">
      <c r="A107" s="6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 t="shared" si="2"/>
        <v>223.39</v>
      </c>
      <c r="I107" s="2">
        <f t="shared" si="3"/>
        <v>231.86</v>
      </c>
      <c r="J107" s="16">
        <f>testdata4[[#This Row],[close]]-0.5*(testdata4[[#This Row],[HH]]+testdata4[[#This Row],[LL]])</f>
        <v>3.8849999999999909</v>
      </c>
      <c r="K107" s="16">
        <f>K106+kR*(testdata4[[#This Row],[SM]]-K106)</f>
        <v>2.2394050359767323</v>
      </c>
      <c r="L107" s="16">
        <f>L106+kS*(testdata4[[#This Row],[EMAn1]]-L106)</f>
        <v>1.9125097760596639</v>
      </c>
      <c r="M107" s="16">
        <f>testdata4[[#This Row],[HH]]-testdata4[[#This Row],[LL]]</f>
        <v>8.4700000000000273</v>
      </c>
      <c r="N107" s="16">
        <f>N106+kR*(testdata4[[#This Row],[HH-LL]]-N106)</f>
        <v>6.1585474903299859</v>
      </c>
      <c r="O107" s="16">
        <f>O106+kS*(testdata4[[#This Row],[EMAd1]]-O106)</f>
        <v>5.7718654166697725</v>
      </c>
      <c r="P107" s="12">
        <f>100*(testdata4[[#This Row],[EMAn2]]/(0.5*testdata4[[#This Row],[EMAd2]]))</f>
        <v>66.270075200857192</v>
      </c>
      <c r="Q107" s="12">
        <f>Q106+kU*(testdata4[[#This Row],[SMI]]-Q106)</f>
        <v>62.68896639154336</v>
      </c>
      <c r="U107" s="3">
        <v>42891</v>
      </c>
      <c r="V107" s="12">
        <v>66.270099999999999</v>
      </c>
      <c r="W107" s="12">
        <v>62.689</v>
      </c>
    </row>
    <row r="108" spans="1:23" x14ac:dyDescent="0.25">
      <c r="A108" s="6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 t="shared" si="2"/>
        <v>223.39</v>
      </c>
      <c r="I108" s="2">
        <f t="shared" si="3"/>
        <v>231.86</v>
      </c>
      <c r="J108" s="16">
        <f>testdata4[[#This Row],[close]]-0.5*(testdata4[[#This Row],[HH]]+testdata4[[#This Row],[LL]])</f>
        <v>3.1450000000000102</v>
      </c>
      <c r="K108" s="16">
        <f>K107+kR*(testdata4[[#This Row],[SM]]-K107)</f>
        <v>2.3256521754075208</v>
      </c>
      <c r="L108" s="16">
        <f>L107+kS*(testdata4[[#This Row],[EMAn1]]-L107)</f>
        <v>2.050223909175616</v>
      </c>
      <c r="M108" s="16">
        <f>testdata4[[#This Row],[HH]]-testdata4[[#This Row],[LL]]</f>
        <v>8.4700000000000273</v>
      </c>
      <c r="N108" s="16">
        <f>N107+kR*(testdata4[[#This Row],[HH-LL]]-N107)</f>
        <v>6.3786858245842755</v>
      </c>
      <c r="O108" s="16">
        <f>O107+kS*(testdata4[[#This Row],[EMAd1]]-O107)</f>
        <v>5.9741388859746065</v>
      </c>
      <c r="P108" s="12">
        <f>100*(testdata4[[#This Row],[EMAn2]]/(0.5*testdata4[[#This Row],[EMAd2]]))</f>
        <v>68.636633607193005</v>
      </c>
      <c r="Q108" s="12">
        <f>Q107+kU*(testdata4[[#This Row],[SMI]]-Q107)</f>
        <v>65.66279999936819</v>
      </c>
      <c r="U108" s="3">
        <v>42892</v>
      </c>
      <c r="V108" s="12">
        <v>68.636600000000001</v>
      </c>
      <c r="W108" s="12">
        <v>65.662800000000004</v>
      </c>
    </row>
    <row r="109" spans="1:23" x14ac:dyDescent="0.25">
      <c r="A109" s="6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 t="shared" si="2"/>
        <v>223.39</v>
      </c>
      <c r="I109" s="2">
        <f t="shared" si="3"/>
        <v>231.86</v>
      </c>
      <c r="J109" s="16">
        <f>testdata4[[#This Row],[close]]-0.5*(testdata4[[#This Row],[HH]]+testdata4[[#This Row],[LL]])</f>
        <v>3.5749999999999886</v>
      </c>
      <c r="K109" s="16">
        <f>K108+kR*(testdata4[[#This Row],[SM]]-K108)</f>
        <v>2.4446376825115652</v>
      </c>
      <c r="L109" s="16">
        <f>L108+kS*(testdata4[[#This Row],[EMAn1]]-L108)</f>
        <v>2.1816951669542659</v>
      </c>
      <c r="M109" s="16">
        <f>testdata4[[#This Row],[HH]]-testdata4[[#This Row],[LL]]</f>
        <v>8.4700000000000273</v>
      </c>
      <c r="N109" s="16">
        <f>N108+kR*(testdata4[[#This Row],[HH-LL]]-N108)</f>
        <v>6.577858603195299</v>
      </c>
      <c r="O109" s="16">
        <f>O108+kS*(testdata4[[#This Row],[EMAd1]]-O108)</f>
        <v>6.1753787917148371</v>
      </c>
      <c r="P109" s="12">
        <f>100*(testdata4[[#This Row],[EMAn2]]/(0.5*testdata4[[#This Row],[EMAd2]]))</f>
        <v>70.657857292295176</v>
      </c>
      <c r="Q109" s="12">
        <f>Q108+kU*(testdata4[[#This Row],[SMI]]-Q108)</f>
        <v>68.160328645831683</v>
      </c>
      <c r="U109" s="3">
        <v>42893</v>
      </c>
      <c r="V109" s="12">
        <v>70.657899999999998</v>
      </c>
      <c r="W109" s="12">
        <v>68.160300000000007</v>
      </c>
    </row>
    <row r="110" spans="1:23" x14ac:dyDescent="0.25">
      <c r="A110" s="6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 t="shared" si="2"/>
        <v>225.14</v>
      </c>
      <c r="I110" s="2">
        <f t="shared" si="3"/>
        <v>231.86</v>
      </c>
      <c r="J110" s="16">
        <f>testdata4[[#This Row],[close]]-0.5*(testdata4[[#This Row],[HH]]+testdata4[[#This Row],[LL]])</f>
        <v>2.8199999999999932</v>
      </c>
      <c r="K110" s="16">
        <f>K109+kR*(testdata4[[#This Row],[SM]]-K109)</f>
        <v>2.4803864746533204</v>
      </c>
      <c r="L110" s="16">
        <f>L109+kS*(testdata4[[#This Row],[EMAn1]]-L109)</f>
        <v>2.2812589361872839</v>
      </c>
      <c r="M110" s="16">
        <f>testdata4[[#This Row],[HH]]-testdata4[[#This Row],[LL]]</f>
        <v>6.7200000000000273</v>
      </c>
      <c r="N110" s="16">
        <f>N109+kR*(testdata4[[#This Row],[HH-LL]]-N109)</f>
        <v>6.591395879081464</v>
      </c>
      <c r="O110" s="16">
        <f>O109+kS*(testdata4[[#This Row],[EMAd1]]-O109)</f>
        <v>6.3140511541703797</v>
      </c>
      <c r="P110" s="12">
        <f>100*(testdata4[[#This Row],[EMAn2]]/(0.5*testdata4[[#This Row],[EMAd2]]))</f>
        <v>72.25975464834589</v>
      </c>
      <c r="Q110" s="12">
        <f>Q109+kU*(testdata4[[#This Row],[SMI]]-Q109)</f>
        <v>70.210041647088786</v>
      </c>
      <c r="U110" s="3">
        <v>42894</v>
      </c>
      <c r="V110" s="12">
        <v>72.259799999999998</v>
      </c>
      <c r="W110" s="12">
        <v>70.209999999999994</v>
      </c>
    </row>
    <row r="111" spans="1:23" x14ac:dyDescent="0.25">
      <c r="A111" s="6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 t="shared" si="2"/>
        <v>226.61</v>
      </c>
      <c r="I111" s="2">
        <f t="shared" si="3"/>
        <v>232.48</v>
      </c>
      <c r="J111" s="16">
        <f>testdata4[[#This Row],[close]]-0.5*(testdata4[[#This Row],[HH]]+testdata4[[#This Row],[LL]])</f>
        <v>1.414999999999992</v>
      </c>
      <c r="K111" s="16">
        <f>K110+kR*(testdata4[[#This Row],[SM]]-K110)</f>
        <v>2.3789210961149081</v>
      </c>
      <c r="L111" s="16">
        <f>L110+kS*(testdata4[[#This Row],[EMAn1]]-L110)</f>
        <v>2.3138129894964918</v>
      </c>
      <c r="M111" s="16">
        <f>testdata4[[#This Row],[HH]]-testdata4[[#This Row],[LL]]</f>
        <v>5.8699999999999761</v>
      </c>
      <c r="N111" s="16">
        <f>N110+kR*(testdata4[[#This Row],[HH-LL]]-N110)</f>
        <v>6.5226915096451314</v>
      </c>
      <c r="O111" s="16">
        <f>O110+kS*(testdata4[[#This Row],[EMAd1]]-O110)</f>
        <v>6.38359793932863</v>
      </c>
      <c r="P111" s="12">
        <f>100*(testdata4[[#This Row],[EMAn2]]/(0.5*testdata4[[#This Row],[EMAd2]]))</f>
        <v>72.492441143304148</v>
      </c>
      <c r="Q111" s="12">
        <f>Q110+kU*(testdata4[[#This Row],[SMI]]-Q110)</f>
        <v>71.351241395196467</v>
      </c>
      <c r="U111" s="3">
        <v>42895</v>
      </c>
      <c r="V111" s="12">
        <v>72.492400000000004</v>
      </c>
      <c r="W111" s="12">
        <v>71.351200000000006</v>
      </c>
    </row>
    <row r="112" spans="1:23" x14ac:dyDescent="0.25">
      <c r="A112" s="6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 t="shared" si="2"/>
        <v>227.26</v>
      </c>
      <c r="I112" s="2">
        <f t="shared" si="3"/>
        <v>232.48</v>
      </c>
      <c r="J112" s="16">
        <f>testdata4[[#This Row],[close]]-0.5*(testdata4[[#This Row],[HH]]+testdata4[[#This Row],[LL]])</f>
        <v>1.0499999999999829</v>
      </c>
      <c r="K112" s="16">
        <f>K111+kR*(testdata4[[#This Row],[SM]]-K111)</f>
        <v>2.252357182199201</v>
      </c>
      <c r="L112" s="16">
        <f>L111+kS*(testdata4[[#This Row],[EMAn1]]-L111)</f>
        <v>2.2933277203973947</v>
      </c>
      <c r="M112" s="16">
        <f>testdata4[[#This Row],[HH]]-testdata4[[#This Row],[LL]]</f>
        <v>5.2199999999999989</v>
      </c>
      <c r="N112" s="16">
        <f>N111+kR*(testdata4[[#This Row],[HH-LL]]-N111)</f>
        <v>6.3986256515836901</v>
      </c>
      <c r="O112" s="16">
        <f>O111+kS*(testdata4[[#This Row],[EMAd1]]-O111)</f>
        <v>6.3886071767469836</v>
      </c>
      <c r="P112" s="12">
        <f>100*(testdata4[[#This Row],[EMAn2]]/(0.5*testdata4[[#This Row],[EMAd2]]))</f>
        <v>71.794294341482271</v>
      </c>
      <c r="Q112" s="12">
        <f>Q111+kU*(testdata4[[#This Row],[SMI]]-Q111)</f>
        <v>71.572767868339369</v>
      </c>
      <c r="U112" s="3">
        <v>42898</v>
      </c>
      <c r="V112" s="12">
        <v>71.794300000000007</v>
      </c>
      <c r="W112" s="12">
        <v>71.572800000000001</v>
      </c>
    </row>
    <row r="113" spans="1:23" x14ac:dyDescent="0.25">
      <c r="A113" s="6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 t="shared" si="2"/>
        <v>227.66</v>
      </c>
      <c r="I113" s="2">
        <f t="shared" si="3"/>
        <v>232.48</v>
      </c>
      <c r="J113" s="16">
        <f>testdata4[[#This Row],[close]]-0.5*(testdata4[[#This Row],[HH]]+testdata4[[#This Row],[LL]])</f>
        <v>1.9800000000000182</v>
      </c>
      <c r="K113" s="16">
        <f>K112+kR*(testdata4[[#This Row],[SM]]-K112)</f>
        <v>2.2264184029421359</v>
      </c>
      <c r="L113" s="16">
        <f>L112+kS*(testdata4[[#This Row],[EMAn1]]-L112)</f>
        <v>2.271024614578975</v>
      </c>
      <c r="M113" s="16">
        <f>testdata4[[#This Row],[HH]]-testdata4[[#This Row],[LL]]</f>
        <v>4.8199999999999932</v>
      </c>
      <c r="N113" s="16">
        <f>N112+kR*(testdata4[[#This Row],[HH-LL]]-N112)</f>
        <v>6.2482803514328618</v>
      </c>
      <c r="O113" s="16">
        <f>O112+kS*(testdata4[[#This Row],[EMAd1]]-O112)</f>
        <v>6.341831568308943</v>
      </c>
      <c r="P113" s="12">
        <f>100*(testdata4[[#This Row],[EMAn2]]/(0.5*testdata4[[#This Row],[EMAd2]]))</f>
        <v>71.620464533546297</v>
      </c>
      <c r="Q113" s="12">
        <f>Q112+kU*(testdata4[[#This Row],[SMI]]-Q112)</f>
        <v>71.596616200942833</v>
      </c>
      <c r="U113" s="3">
        <v>42899</v>
      </c>
      <c r="V113" s="12">
        <v>71.620500000000007</v>
      </c>
      <c r="W113" s="12">
        <v>71.596599999999995</v>
      </c>
    </row>
    <row r="114" spans="1:23" x14ac:dyDescent="0.25">
      <c r="A114" s="6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 t="shared" si="2"/>
        <v>228.34</v>
      </c>
      <c r="I114" s="2">
        <f t="shared" si="3"/>
        <v>232.48</v>
      </c>
      <c r="J114" s="16">
        <f>testdata4[[#This Row],[close]]-0.5*(testdata4[[#This Row],[HH]]+testdata4[[#This Row],[LL]])</f>
        <v>1.3400000000000034</v>
      </c>
      <c r="K114" s="16">
        <f>K113+kR*(testdata4[[#This Row],[SM]]-K113)</f>
        <v>2.1419976026619327</v>
      </c>
      <c r="L114" s="16">
        <f>L113+kS*(testdata4[[#This Row],[EMAn1]]-L113)</f>
        <v>2.2280156106066276</v>
      </c>
      <c r="M114" s="16">
        <f>testdata4[[#This Row],[HH]]-testdata4[[#This Row],[LL]]</f>
        <v>4.1399999999999864</v>
      </c>
      <c r="N114" s="16">
        <f>N113+kR*(testdata4[[#This Row],[HH-LL]]-N113)</f>
        <v>6.0474917465344928</v>
      </c>
      <c r="O114" s="16">
        <f>O113+kS*(testdata4[[#This Row],[EMAd1]]-O113)</f>
        <v>6.2437182943841263</v>
      </c>
      <c r="P114" s="12">
        <f>100*(testdata4[[#This Row],[EMAn2]]/(0.5*testdata4[[#This Row],[EMAd2]]))</f>
        <v>71.368229813013912</v>
      </c>
      <c r="Q114" s="12">
        <f>Q113+kU*(testdata4[[#This Row],[SMI]]-Q113)</f>
        <v>71.482423006978365</v>
      </c>
      <c r="U114" s="3">
        <v>42900</v>
      </c>
      <c r="V114" s="12">
        <v>71.368200000000002</v>
      </c>
      <c r="W114" s="12">
        <v>71.482399999999998</v>
      </c>
    </row>
    <row r="115" spans="1:23" x14ac:dyDescent="0.25">
      <c r="A115" s="6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 t="shared" si="2"/>
        <v>228.34</v>
      </c>
      <c r="I115" s="2">
        <f t="shared" si="3"/>
        <v>232.48</v>
      </c>
      <c r="J115" s="16">
        <f>testdata4[[#This Row],[close]]-0.5*(testdata4[[#This Row],[HH]]+testdata4[[#This Row],[LL]])</f>
        <v>0.90000000000000568</v>
      </c>
      <c r="K115" s="16">
        <f>K114+kR*(testdata4[[#This Row],[SM]]-K114)</f>
        <v>2.0237121166941301</v>
      </c>
      <c r="L115" s="16">
        <f>L114+kS*(testdata4[[#This Row],[EMAn1]]-L114)</f>
        <v>2.1599144459691284</v>
      </c>
      <c r="M115" s="16">
        <f>testdata4[[#This Row],[HH]]-testdata4[[#This Row],[LL]]</f>
        <v>4.1399999999999864</v>
      </c>
      <c r="N115" s="16">
        <f>N114+kR*(testdata4[[#This Row],[HH-LL]]-N114)</f>
        <v>5.8658258659121589</v>
      </c>
      <c r="O115" s="16">
        <f>O114+kS*(testdata4[[#This Row],[EMAd1]]-O114)</f>
        <v>6.1177541515601375</v>
      </c>
      <c r="P115" s="12">
        <f>100*(testdata4[[#This Row],[EMAn2]]/(0.5*testdata4[[#This Row],[EMAd2]]))</f>
        <v>70.611351566597733</v>
      </c>
      <c r="Q115" s="12">
        <f>Q114+kU*(testdata4[[#This Row],[SMI]]-Q114)</f>
        <v>71.046887286788049</v>
      </c>
      <c r="U115" s="3">
        <v>42901</v>
      </c>
      <c r="V115" s="12">
        <v>70.611400000000003</v>
      </c>
      <c r="W115" s="12">
        <v>71.046899999999994</v>
      </c>
    </row>
    <row r="116" spans="1:23" x14ac:dyDescent="0.25">
      <c r="A116" s="6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 t="shared" si="2"/>
        <v>228.34</v>
      </c>
      <c r="I116" s="2">
        <f t="shared" si="3"/>
        <v>232.48</v>
      </c>
      <c r="J116" s="16">
        <f>testdata4[[#This Row],[close]]-0.5*(testdata4[[#This Row],[HH]]+testdata4[[#This Row],[LL]])</f>
        <v>0.95000000000001705</v>
      </c>
      <c r="K116" s="16">
        <f>K115+kR*(testdata4[[#This Row],[SM]]-K115)</f>
        <v>1.9214538198661193</v>
      </c>
      <c r="L116" s="16">
        <f>L115+kS*(testdata4[[#This Row],[EMAn1]]-L115)</f>
        <v>2.0804275706014588</v>
      </c>
      <c r="M116" s="16">
        <f>testdata4[[#This Row],[HH]]-testdata4[[#This Row],[LL]]</f>
        <v>4.1399999999999864</v>
      </c>
      <c r="N116" s="16">
        <f>N115+kR*(testdata4[[#This Row],[HH-LL]]-N115)</f>
        <v>5.7014614977300475</v>
      </c>
      <c r="O116" s="16">
        <f>O115+kS*(testdata4[[#This Row],[EMAd1]]-O115)</f>
        <v>5.9789899336167744</v>
      </c>
      <c r="P116" s="12">
        <f>100*(testdata4[[#This Row],[EMAn2]]/(0.5*testdata4[[#This Row],[EMAd2]]))</f>
        <v>69.591271893745414</v>
      </c>
      <c r="Q116" s="12">
        <f>Q115+kU*(testdata4[[#This Row],[SMI]]-Q115)</f>
        <v>70.319079590266739</v>
      </c>
      <c r="U116" s="3">
        <v>42902</v>
      </c>
      <c r="V116" s="12">
        <v>69.591300000000004</v>
      </c>
      <c r="W116" s="12">
        <v>70.319100000000006</v>
      </c>
    </row>
    <row r="117" spans="1:23" x14ac:dyDescent="0.25">
      <c r="A117" s="6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 t="shared" si="2"/>
        <v>228.34</v>
      </c>
      <c r="I117" s="2">
        <f t="shared" si="3"/>
        <v>233.35</v>
      </c>
      <c r="J117" s="16">
        <f>testdata4[[#This Row],[close]]-0.5*(testdata4[[#This Row],[HH]]+testdata4[[#This Row],[LL]])</f>
        <v>2.4350000000000023</v>
      </c>
      <c r="K117" s="16">
        <f>K116+kR*(testdata4[[#This Row],[SM]]-K116)</f>
        <v>1.97036297987887</v>
      </c>
      <c r="L117" s="16">
        <f>L116+kS*(testdata4[[#This Row],[EMAn1]]-L116)</f>
        <v>2.0437393736939291</v>
      </c>
      <c r="M117" s="16">
        <f>testdata4[[#This Row],[HH]]-testdata4[[#This Row],[LL]]</f>
        <v>5.0099999999999909</v>
      </c>
      <c r="N117" s="16">
        <f>N116+kR*(testdata4[[#This Row],[HH-LL]]-N116)</f>
        <v>5.6356080217557567</v>
      </c>
      <c r="O117" s="16">
        <f>O116+kS*(testdata4[[#This Row],[EMAd1]]-O116)</f>
        <v>5.8645292963297688</v>
      </c>
      <c r="P117" s="12">
        <f>100*(testdata4[[#This Row],[EMAn2]]/(0.5*testdata4[[#This Row],[EMAd2]]))</f>
        <v>69.698326001132742</v>
      </c>
      <c r="Q117" s="12">
        <f>Q116+kU*(testdata4[[#This Row],[SMI]]-Q116)</f>
        <v>70.008702795699747</v>
      </c>
      <c r="U117" s="3">
        <v>42905</v>
      </c>
      <c r="V117" s="12">
        <v>69.698300000000003</v>
      </c>
      <c r="W117" s="12">
        <v>70.008700000000005</v>
      </c>
    </row>
    <row r="118" spans="1:23" x14ac:dyDescent="0.25">
      <c r="A118" s="6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 t="shared" si="2"/>
        <v>229.28</v>
      </c>
      <c r="I118" s="2">
        <f t="shared" si="3"/>
        <v>233.35</v>
      </c>
      <c r="J118" s="16">
        <f>testdata4[[#This Row],[close]]-0.5*(testdata4[[#This Row],[HH]]+testdata4[[#This Row],[LL]])</f>
        <v>0.39500000000001023</v>
      </c>
      <c r="K118" s="16">
        <f>K117+kR*(testdata4[[#This Row],[SM]]-K117)</f>
        <v>1.8203284103665975</v>
      </c>
      <c r="L118" s="16">
        <f>L117+kS*(testdata4[[#This Row],[EMAn1]]-L117)</f>
        <v>1.9692690525848187</v>
      </c>
      <c r="M118" s="16">
        <f>testdata4[[#This Row],[HH]]-testdata4[[#This Row],[LL]]</f>
        <v>4.0699999999999932</v>
      </c>
      <c r="N118" s="16">
        <f>N117+kR*(testdata4[[#This Row],[HH-LL]]-N117)</f>
        <v>5.4865024958742552</v>
      </c>
      <c r="O118" s="16">
        <f>O117+kS*(testdata4[[#This Row],[EMAd1]]-O117)</f>
        <v>5.7385203628445973</v>
      </c>
      <c r="P118" s="12">
        <f>100*(testdata4[[#This Row],[EMAn2]]/(0.5*testdata4[[#This Row],[EMAd2]]))</f>
        <v>68.633338493849934</v>
      </c>
      <c r="Q118" s="12">
        <f>Q117+kU*(testdata4[[#This Row],[SMI]]-Q117)</f>
        <v>69.321020644774848</v>
      </c>
      <c r="U118" s="3">
        <v>42906</v>
      </c>
      <c r="V118" s="12">
        <v>68.633300000000006</v>
      </c>
      <c r="W118" s="12">
        <v>69.320999999999998</v>
      </c>
    </row>
    <row r="119" spans="1:23" x14ac:dyDescent="0.25">
      <c r="A119" s="6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 t="shared" si="2"/>
        <v>229.58</v>
      </c>
      <c r="I119" s="2">
        <f t="shared" si="3"/>
        <v>233.35</v>
      </c>
      <c r="J119" s="16">
        <f>testdata4[[#This Row],[close]]-0.5*(testdata4[[#This Row],[HH]]+testdata4[[#This Row],[LL]])</f>
        <v>0.18500000000000227</v>
      </c>
      <c r="K119" s="16">
        <f>K118+kR*(testdata4[[#This Row],[SM]]-K118)</f>
        <v>1.6645828474745408</v>
      </c>
      <c r="L119" s="16">
        <f>L118+kS*(testdata4[[#This Row],[EMAn1]]-L118)</f>
        <v>1.867706984214726</v>
      </c>
      <c r="M119" s="16">
        <f>testdata4[[#This Row],[HH]]-testdata4[[#This Row],[LL]]</f>
        <v>3.7699999999999818</v>
      </c>
      <c r="N119" s="16">
        <f>N118+kR*(testdata4[[#This Row],[HH-LL]]-N118)</f>
        <v>5.3230260676957526</v>
      </c>
      <c r="O119" s="16">
        <f>O118+kS*(testdata4[[#This Row],[EMAd1]]-O118)</f>
        <v>5.6000222644616491</v>
      </c>
      <c r="P119" s="12">
        <f>100*(testdata4[[#This Row],[EMAn2]]/(0.5*testdata4[[#This Row],[EMAd2]]))</f>
        <v>66.703555665033619</v>
      </c>
      <c r="Q119" s="12">
        <f>Q118+kU*(testdata4[[#This Row],[SMI]]-Q118)</f>
        <v>68.01228815490424</v>
      </c>
      <c r="U119" s="3">
        <v>42907</v>
      </c>
      <c r="V119" s="12">
        <v>66.703599999999994</v>
      </c>
      <c r="W119" s="12">
        <v>68.012299999999996</v>
      </c>
    </row>
    <row r="120" spans="1:23" x14ac:dyDescent="0.25">
      <c r="A120" s="6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 t="shared" si="2"/>
        <v>229.58</v>
      </c>
      <c r="I120" s="2">
        <f t="shared" si="3"/>
        <v>233.35</v>
      </c>
      <c r="J120" s="16">
        <f>testdata4[[#This Row],[close]]-0.5*(testdata4[[#This Row],[HH]]+testdata4[[#This Row],[LL]])</f>
        <v>8.5000000000007958E-2</v>
      </c>
      <c r="K120" s="16">
        <f>K119+kR*(testdata4[[#This Row],[SM]]-K119)</f>
        <v>1.5141463858102995</v>
      </c>
      <c r="L120" s="16">
        <f>L119+kS*(testdata4[[#This Row],[EMAn1]]-L119)</f>
        <v>1.7498534514132504</v>
      </c>
      <c r="M120" s="16">
        <f>testdata4[[#This Row],[HH]]-testdata4[[#This Row],[LL]]</f>
        <v>3.7699999999999818</v>
      </c>
      <c r="N120" s="16">
        <f>N119+kR*(testdata4[[#This Row],[HH-LL]]-N119)</f>
        <v>5.1751188231532979</v>
      </c>
      <c r="O120" s="16">
        <f>O119+kS*(testdata4[[#This Row],[EMAd1]]-O119)</f>
        <v>5.4583877840255317</v>
      </c>
      <c r="P120" s="12">
        <f>100*(testdata4[[#This Row],[EMAn2]]/(0.5*testdata4[[#This Row],[EMAd2]]))</f>
        <v>64.116128082154802</v>
      </c>
      <c r="Q120" s="12">
        <f>Q119+kU*(testdata4[[#This Row],[SMI]]-Q119)</f>
        <v>66.064208118529521</v>
      </c>
      <c r="U120" s="3">
        <v>42908</v>
      </c>
      <c r="V120" s="12">
        <v>64.116100000000003</v>
      </c>
      <c r="W120" s="12">
        <v>66.0642</v>
      </c>
    </row>
    <row r="121" spans="1:23" x14ac:dyDescent="0.25">
      <c r="A121" s="6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 t="shared" si="2"/>
        <v>229.58</v>
      </c>
      <c r="I121" s="2">
        <f t="shared" si="3"/>
        <v>233.35</v>
      </c>
      <c r="J121" s="16">
        <f>testdata4[[#This Row],[close]]-0.5*(testdata4[[#This Row],[HH]]+testdata4[[#This Row],[LL]])</f>
        <v>0.35499999999998977</v>
      </c>
      <c r="K121" s="16">
        <f>K120+kR*(testdata4[[#This Row],[SM]]-K120)</f>
        <v>1.4037514919236034</v>
      </c>
      <c r="L121" s="16">
        <f>L120+kS*(testdata4[[#This Row],[EMAn1]]-L120)</f>
        <v>1.6344861315833681</v>
      </c>
      <c r="M121" s="16">
        <f>testdata4[[#This Row],[HH]]-testdata4[[#This Row],[LL]]</f>
        <v>3.7699999999999818</v>
      </c>
      <c r="N121" s="16">
        <f>N120+kR*(testdata4[[#This Row],[HH-LL]]-N120)</f>
        <v>5.0412979828529823</v>
      </c>
      <c r="O121" s="16">
        <f>O120+kS*(testdata4[[#This Row],[EMAd1]]-O120)</f>
        <v>5.3193578503013486</v>
      </c>
      <c r="P121" s="12">
        <f>100*(testdata4[[#This Row],[EMAn2]]/(0.5*testdata4[[#This Row],[EMAd2]]))</f>
        <v>61.454264878636522</v>
      </c>
      <c r="Q121" s="12">
        <f>Q120+kU*(testdata4[[#This Row],[SMI]]-Q120)</f>
        <v>63.759236498583022</v>
      </c>
      <c r="U121" s="3">
        <v>42909</v>
      </c>
      <c r="V121" s="12">
        <v>61.454300000000003</v>
      </c>
      <c r="W121" s="12">
        <v>63.7592</v>
      </c>
    </row>
    <row r="122" spans="1:23" x14ac:dyDescent="0.25">
      <c r="A122" s="6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 t="shared" si="2"/>
        <v>229.58</v>
      </c>
      <c r="I122" s="2">
        <f t="shared" si="3"/>
        <v>233.35</v>
      </c>
      <c r="J122" s="16">
        <f>testdata4[[#This Row],[close]]-0.5*(testdata4[[#This Row],[HH]]+testdata4[[#This Row],[LL]])</f>
        <v>0.51499999999998636</v>
      </c>
      <c r="K122" s="16">
        <f>K121+kR*(testdata4[[#This Row],[SM]]-K121)</f>
        <v>1.3191084926927827</v>
      </c>
      <c r="L122" s="16">
        <f>L121+kS*(testdata4[[#This Row],[EMAn1]]-L121)</f>
        <v>1.529360251953173</v>
      </c>
      <c r="M122" s="16">
        <f>testdata4[[#This Row],[HH]]-testdata4[[#This Row],[LL]]</f>
        <v>3.7699999999999818</v>
      </c>
      <c r="N122" s="16">
        <f>N121+kR*(testdata4[[#This Row],[HH-LL]]-N121)</f>
        <v>4.9202219844860302</v>
      </c>
      <c r="O122" s="16">
        <f>O121+kS*(testdata4[[#This Row],[EMAd1]]-O121)</f>
        <v>5.1863125616962424</v>
      </c>
      <c r="P122" s="12">
        <f>100*(testdata4[[#This Row],[EMAn2]]/(0.5*testdata4[[#This Row],[EMAd2]]))</f>
        <v>58.976786831103688</v>
      </c>
      <c r="Q122" s="12">
        <f>Q121+kU*(testdata4[[#This Row],[SMI]]-Q121)</f>
        <v>61.368011664843351</v>
      </c>
      <c r="U122" s="3">
        <v>42912</v>
      </c>
      <c r="V122" s="12">
        <v>58.976799999999997</v>
      </c>
      <c r="W122" s="12">
        <v>61.368000000000002</v>
      </c>
    </row>
    <row r="123" spans="1:23" x14ac:dyDescent="0.25">
      <c r="A123" s="6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 t="shared" si="2"/>
        <v>229.58</v>
      </c>
      <c r="I123" s="2">
        <f t="shared" si="3"/>
        <v>233.35</v>
      </c>
      <c r="J123" s="16">
        <f>testdata4[[#This Row],[close]]-0.5*(testdata4[[#This Row],[HH]]+testdata4[[#This Row],[LL]])</f>
        <v>-1.3549999999999898</v>
      </c>
      <c r="K123" s="16">
        <f>K122+kR*(testdata4[[#This Row],[SM]]-K122)</f>
        <v>1.0644314933887091</v>
      </c>
      <c r="L123" s="16">
        <f>L122+kS*(testdata4[[#This Row],[EMAn1]]-L122)</f>
        <v>1.3743839990983517</v>
      </c>
      <c r="M123" s="16">
        <f>testdata4[[#This Row],[HH]]-testdata4[[#This Row],[LL]]</f>
        <v>3.7699999999999818</v>
      </c>
      <c r="N123" s="16">
        <f>N122+kR*(testdata4[[#This Row],[HH-LL]]-N122)</f>
        <v>4.8106770335825972</v>
      </c>
      <c r="O123" s="16">
        <f>O122+kS*(testdata4[[#This Row],[EMAd1]]-O122)</f>
        <v>5.0611007189916943</v>
      </c>
      <c r="P123" s="12">
        <f>100*(testdata4[[#This Row],[EMAn2]]/(0.5*testdata4[[#This Row],[EMAd2]]))</f>
        <v>54.311663624515482</v>
      </c>
      <c r="Q123" s="12">
        <f>Q122+kU*(testdata4[[#This Row],[SMI]]-Q122)</f>
        <v>57.83983764467942</v>
      </c>
      <c r="U123" s="3">
        <v>42913</v>
      </c>
      <c r="V123" s="12">
        <v>54.311700000000002</v>
      </c>
      <c r="W123" s="12">
        <v>57.839799999999997</v>
      </c>
    </row>
    <row r="124" spans="1:23" x14ac:dyDescent="0.25">
      <c r="A124" s="6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 t="shared" si="2"/>
        <v>229.58</v>
      </c>
      <c r="I124" s="2">
        <f t="shared" si="3"/>
        <v>233.35</v>
      </c>
      <c r="J124" s="16">
        <f>testdata4[[#This Row],[close]]-0.5*(testdata4[[#This Row],[HH]]+testdata4[[#This Row],[LL]])</f>
        <v>0.70499999999998408</v>
      </c>
      <c r="K124" s="16">
        <f>K123+kR*(testdata4[[#This Row],[SM]]-K123)</f>
        <v>1.0301999225897829</v>
      </c>
      <c r="L124" s="16">
        <f>L123+kS*(testdata4[[#This Row],[EMAn1]]-L123)</f>
        <v>1.2596559735954955</v>
      </c>
      <c r="M124" s="16">
        <f>testdata4[[#This Row],[HH]]-testdata4[[#This Row],[LL]]</f>
        <v>3.7699999999999818</v>
      </c>
      <c r="N124" s="16">
        <f>N123+kR*(testdata4[[#This Row],[HH-LL]]-N123)</f>
        <v>4.7115649351461579</v>
      </c>
      <c r="O124" s="16">
        <f>O123+kS*(testdata4[[#This Row],[EMAd1]]-O123)</f>
        <v>4.9445887910431825</v>
      </c>
      <c r="P124" s="12">
        <f>100*(testdata4[[#This Row],[EMAn2]]/(0.5*testdata4[[#This Row],[EMAd2]]))</f>
        <v>50.950889015373114</v>
      </c>
      <c r="Q124" s="12">
        <f>Q123+kU*(testdata4[[#This Row],[SMI]]-Q123)</f>
        <v>54.395363330026271</v>
      </c>
      <c r="U124" s="3">
        <v>42914</v>
      </c>
      <c r="V124" s="12">
        <v>50.950899999999997</v>
      </c>
      <c r="W124" s="12">
        <v>54.395400000000002</v>
      </c>
    </row>
    <row r="125" spans="1:23" x14ac:dyDescent="0.25">
      <c r="A125" s="6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 t="shared" si="2"/>
        <v>228.8</v>
      </c>
      <c r="I125" s="2">
        <f t="shared" si="3"/>
        <v>233.35</v>
      </c>
      <c r="J125" s="16">
        <f>testdata4[[#This Row],[close]]-0.5*(testdata4[[#This Row],[HH]]+testdata4[[#This Row],[LL]])</f>
        <v>-0.94499999999999318</v>
      </c>
      <c r="K125" s="16">
        <f>K124+kR*(testdata4[[#This Row],[SM]]-K124)</f>
        <v>0.84208564424789945</v>
      </c>
      <c r="L125" s="16">
        <f>L124+kS*(testdata4[[#This Row],[EMAn1]]-L124)</f>
        <v>1.1204658638129634</v>
      </c>
      <c r="M125" s="16">
        <f>testdata4[[#This Row],[HH]]-testdata4[[#This Row],[LL]]</f>
        <v>4.5499999999999829</v>
      </c>
      <c r="N125" s="16">
        <f>N124+kR*(testdata4[[#This Row],[HH-LL]]-N124)</f>
        <v>4.6961777984655697</v>
      </c>
      <c r="O125" s="16">
        <f>O124+kS*(testdata4[[#This Row],[EMAd1]]-O124)</f>
        <v>4.8617851268506449</v>
      </c>
      <c r="P125" s="12">
        <f>100*(testdata4[[#This Row],[EMAn2]]/(0.5*testdata4[[#This Row],[EMAd2]]))</f>
        <v>46.092775989825611</v>
      </c>
      <c r="Q125" s="12">
        <f>Q124+kU*(testdata4[[#This Row],[SMI]]-Q124)</f>
        <v>50.244069659925941</v>
      </c>
      <c r="U125" s="3">
        <v>42915</v>
      </c>
      <c r="V125" s="12">
        <v>46.092799999999997</v>
      </c>
      <c r="W125" s="12">
        <v>50.244100000000003</v>
      </c>
    </row>
    <row r="126" spans="1:23" x14ac:dyDescent="0.25">
      <c r="A126" s="6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 t="shared" si="2"/>
        <v>228.8</v>
      </c>
      <c r="I126" s="2">
        <f t="shared" si="3"/>
        <v>233.35</v>
      </c>
      <c r="J126" s="16">
        <f>testdata4[[#This Row],[close]]-0.5*(testdata4[[#This Row],[HH]]+testdata4[[#This Row],[LL]])</f>
        <v>-0.51499999999998636</v>
      </c>
      <c r="K126" s="16">
        <f>K125+kR*(testdata4[[#This Row],[SM]]-K125)</f>
        <v>0.71283939241476746</v>
      </c>
      <c r="L126" s="16">
        <f>L125+kS*(testdata4[[#This Row],[EMAn1]]-L125)</f>
        <v>0.98459037334689814</v>
      </c>
      <c r="M126" s="16">
        <f>testdata4[[#This Row],[HH]]-testdata4[[#This Row],[LL]]</f>
        <v>4.5499999999999829</v>
      </c>
      <c r="N126" s="16">
        <f>N125+kR*(testdata4[[#This Row],[HH-LL]]-N125)</f>
        <v>4.682256103373609</v>
      </c>
      <c r="O126" s="16">
        <f>O125+kS*(testdata4[[#This Row],[EMAd1]]-O125)</f>
        <v>4.8019421190249663</v>
      </c>
      <c r="P126" s="12">
        <f>100*(testdata4[[#This Row],[EMAn2]]/(0.5*testdata4[[#This Row],[EMAd2]]))</f>
        <v>41.008006716533231</v>
      </c>
      <c r="Q126" s="12">
        <f>Q125+kU*(testdata4[[#This Row],[SMI]]-Q125)</f>
        <v>45.626038188229586</v>
      </c>
      <c r="U126" s="3">
        <v>42916</v>
      </c>
      <c r="V126" s="12">
        <v>41.008000000000003</v>
      </c>
      <c r="W126" s="12">
        <v>45.625999999999998</v>
      </c>
    </row>
    <row r="127" spans="1:23" x14ac:dyDescent="0.25">
      <c r="A127" s="6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2">
        <f t="shared" si="2"/>
        <v>228.8</v>
      </c>
      <c r="I127" s="2">
        <f t="shared" si="3"/>
        <v>233.35</v>
      </c>
      <c r="J127" s="16">
        <f>testdata4[[#This Row],[close]]-0.5*(testdata4[[#This Row],[HH]]+testdata4[[#This Row],[LL]])</f>
        <v>-0.125</v>
      </c>
      <c r="K127" s="16">
        <f>K126+kR*(testdata4[[#This Row],[SM]]-K126)</f>
        <v>0.633045164565742</v>
      </c>
      <c r="L127" s="16">
        <f>L126+kS*(testdata4[[#This Row],[EMAn1]]-L126)</f>
        <v>0.86740863708651272</v>
      </c>
      <c r="M127" s="16">
        <f>testdata4[[#This Row],[HH]]-testdata4[[#This Row],[LL]]</f>
        <v>4.5499999999999829</v>
      </c>
      <c r="N127" s="16">
        <f>N126+kR*(testdata4[[#This Row],[HH-LL]]-N126)</f>
        <v>4.6696602840046921</v>
      </c>
      <c r="O127" s="16">
        <f>O126+kS*(testdata4[[#This Row],[EMAd1]]-O126)</f>
        <v>4.7578481740182079</v>
      </c>
      <c r="P127" s="12">
        <f>100*(testdata4[[#This Row],[EMAn2]]/(0.5*testdata4[[#This Row],[EMAd2]]))</f>
        <v>36.462224323309954</v>
      </c>
      <c r="Q127" s="12">
        <f>Q126+kU*(testdata4[[#This Row],[SMI]]-Q126)</f>
        <v>41.04413125576977</v>
      </c>
      <c r="U127" s="3">
        <v>42919</v>
      </c>
      <c r="V127" s="12">
        <v>36.462200000000003</v>
      </c>
      <c r="W127" s="12">
        <v>41.0441</v>
      </c>
    </row>
    <row r="128" spans="1:23" x14ac:dyDescent="0.25">
      <c r="A128" s="6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 t="shared" si="2"/>
        <v>228.8</v>
      </c>
      <c r="I128" s="2">
        <f t="shared" si="3"/>
        <v>233.35</v>
      </c>
      <c r="J128" s="16">
        <f>testdata4[[#This Row],[close]]-0.5*(testdata4[[#This Row],[HH]]+testdata4[[#This Row],[LL]])</f>
        <v>0.40500000000000114</v>
      </c>
      <c r="K128" s="16">
        <f>K127+kR*(testdata4[[#This Row],[SM]]-K127)</f>
        <v>0.6113265774642429</v>
      </c>
      <c r="L128" s="16">
        <f>L127+kS*(testdata4[[#This Row],[EMAn1]]-L127)</f>
        <v>0.78204795054575615</v>
      </c>
      <c r="M128" s="16">
        <f>testdata4[[#This Row],[HH]]-testdata4[[#This Row],[LL]]</f>
        <v>4.5499999999999829</v>
      </c>
      <c r="N128" s="16">
        <f>N127+kR*(testdata4[[#This Row],[HH-LL]]-N127)</f>
        <v>4.6582640664804345</v>
      </c>
      <c r="O128" s="16">
        <f>O127+kS*(testdata4[[#This Row],[EMAd1]]-O127)</f>
        <v>4.7246534715056168</v>
      </c>
      <c r="P128" s="12">
        <f>100*(testdata4[[#This Row],[EMAn2]]/(0.5*testdata4[[#This Row],[EMAd2]]))</f>
        <v>33.104986651922182</v>
      </c>
      <c r="Q128" s="12">
        <f>Q127+kU*(testdata4[[#This Row],[SMI]]-Q127)</f>
        <v>37.07455895384598</v>
      </c>
      <c r="U128" s="3">
        <v>42921</v>
      </c>
      <c r="V128" s="12">
        <v>33.104999999999997</v>
      </c>
      <c r="W128" s="12">
        <v>37.074599999999997</v>
      </c>
    </row>
    <row r="129" spans="1:23" x14ac:dyDescent="0.25">
      <c r="A129" s="6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 t="shared" si="2"/>
        <v>228.8</v>
      </c>
      <c r="I129" s="2">
        <f t="shared" si="3"/>
        <v>233.35</v>
      </c>
      <c r="J129" s="16">
        <f>testdata4[[#This Row],[close]]-0.5*(testdata4[[#This Row],[HH]]+testdata4[[#This Row],[LL]])</f>
        <v>-1.714999999999975</v>
      </c>
      <c r="K129" s="16">
        <f>K128+kR*(testdata4[[#This Row],[SM]]-K128)</f>
        <v>0.38977166532479363</v>
      </c>
      <c r="L129" s="16">
        <f>L128+kS*(testdata4[[#This Row],[EMAn1]]-L128)</f>
        <v>0.65128918880543529</v>
      </c>
      <c r="M129" s="16">
        <f>testdata4[[#This Row],[HH]]-testdata4[[#This Row],[LL]]</f>
        <v>4.5499999999999829</v>
      </c>
      <c r="N129" s="16">
        <f>N128+kR*(testdata4[[#This Row],[HH-LL]]-N128)</f>
        <v>4.6479532030061055</v>
      </c>
      <c r="O129" s="16">
        <f>O128+kS*(testdata4[[#This Row],[EMAd1]]-O128)</f>
        <v>4.6990867153391127</v>
      </c>
      <c r="P129" s="12">
        <f>100*(testdata4[[#This Row],[EMAn2]]/(0.5*testdata4[[#This Row],[EMAd2]]))</f>
        <v>27.719819967545948</v>
      </c>
      <c r="Q129" s="12">
        <f>Q128+kU*(testdata4[[#This Row],[SMI]]-Q128)</f>
        <v>32.397189460695962</v>
      </c>
      <c r="U129" s="3">
        <v>42922</v>
      </c>
      <c r="V129" s="12">
        <v>27.719799999999999</v>
      </c>
      <c r="W129" s="12">
        <v>32.397199999999998</v>
      </c>
    </row>
    <row r="130" spans="1:23" x14ac:dyDescent="0.25">
      <c r="A130" s="6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 t="shared" si="2"/>
        <v>228.8</v>
      </c>
      <c r="I130" s="2">
        <f t="shared" si="3"/>
        <v>233.35</v>
      </c>
      <c r="J130" s="16">
        <f>testdata4[[#This Row],[close]]-0.5*(testdata4[[#This Row],[HH]]+testdata4[[#This Row],[LL]])</f>
        <v>-0.22499999999999432</v>
      </c>
      <c r="K130" s="16">
        <f>K129+kR*(testdata4[[#This Row],[SM]]-K129)</f>
        <v>0.33122198291290905</v>
      </c>
      <c r="L130" s="16">
        <f>L129+kS*(testdata4[[#This Row],[EMAn1]]-L129)</f>
        <v>0.54460012017459325</v>
      </c>
      <c r="M130" s="16">
        <f>testdata4[[#This Row],[HH]]-testdata4[[#This Row],[LL]]</f>
        <v>4.5499999999999829</v>
      </c>
      <c r="N130" s="16">
        <f>N129+kR*(testdata4[[#This Row],[HH-LL]]-N129)</f>
        <v>4.6386243265293317</v>
      </c>
      <c r="O130" s="16">
        <f>O129+kS*(testdata4[[#This Row],[EMAd1]]-O129)</f>
        <v>4.6789325857358524</v>
      </c>
      <c r="P130" s="12">
        <f>100*(testdata4[[#This Row],[EMAn2]]/(0.5*testdata4[[#This Row],[EMAd2]]))</f>
        <v>23.278818841496278</v>
      </c>
      <c r="Q130" s="12">
        <f>Q129+kU*(testdata4[[#This Row],[SMI]]-Q129)</f>
        <v>27.838004151096122</v>
      </c>
      <c r="U130" s="3">
        <v>42923</v>
      </c>
      <c r="V130" s="12">
        <v>23.2788</v>
      </c>
      <c r="W130" s="12">
        <v>27.838000000000001</v>
      </c>
    </row>
    <row r="131" spans="1:23" x14ac:dyDescent="0.25">
      <c r="A131" s="6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 t="shared" si="2"/>
        <v>228.8</v>
      </c>
      <c r="I131" s="2">
        <f t="shared" si="3"/>
        <v>233.02</v>
      </c>
      <c r="J131" s="16">
        <f>testdata4[[#This Row],[close]]-0.5*(testdata4[[#This Row],[HH]]+testdata4[[#This Row],[LL]])</f>
        <v>0.1899999999999693</v>
      </c>
      <c r="K131" s="16">
        <f>K130+kR*(testdata4[[#This Row],[SM]]-K130)</f>
        <v>0.31777227025453386</v>
      </c>
      <c r="L131" s="16">
        <f>L130+kS*(testdata4[[#This Row],[EMAn1]]-L130)</f>
        <v>0.46899083686790677</v>
      </c>
      <c r="M131" s="16">
        <f>testdata4[[#This Row],[HH]]-testdata4[[#This Row],[LL]]</f>
        <v>4.2199999999999989</v>
      </c>
      <c r="N131" s="16">
        <f>N130+kR*(testdata4[[#This Row],[HH-LL]]-N130)</f>
        <v>4.5987553430503478</v>
      </c>
      <c r="O131" s="16">
        <f>O130+kS*(testdata4[[#This Row],[EMAd1]]-O130)</f>
        <v>4.6522068381740178</v>
      </c>
      <c r="P131" s="12">
        <f>100*(testdata4[[#This Row],[EMAn2]]/(0.5*testdata4[[#This Row],[EMAd2]]))</f>
        <v>20.162080198995827</v>
      </c>
      <c r="Q131" s="12">
        <f>Q130+kU*(testdata4[[#This Row],[SMI]]-Q130)</f>
        <v>24.000042175045976</v>
      </c>
      <c r="U131" s="3">
        <v>42926</v>
      </c>
      <c r="V131" s="12">
        <v>20.162099999999999</v>
      </c>
      <c r="W131" s="12">
        <v>24</v>
      </c>
    </row>
    <row r="132" spans="1:23" x14ac:dyDescent="0.25">
      <c r="A132" s="6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 t="shared" si="2"/>
        <v>228.8</v>
      </c>
      <c r="I132" s="2">
        <f t="shared" si="3"/>
        <v>233.02</v>
      </c>
      <c r="J132" s="16">
        <f>testdata4[[#This Row],[close]]-0.5*(testdata4[[#This Row],[HH]]+testdata4[[#This Row],[LL]])</f>
        <v>1.999999999998181E-2</v>
      </c>
      <c r="K132" s="16">
        <f>K131+kR*(testdata4[[#This Row],[SM]]-K131)</f>
        <v>0.28941300642076701</v>
      </c>
      <c r="L132" s="16">
        <f>L131+kS*(testdata4[[#This Row],[EMAn1]]-L131)</f>
        <v>0.40913156005219353</v>
      </c>
      <c r="M132" s="16">
        <f>testdata4[[#This Row],[HH]]-testdata4[[#This Row],[LL]]</f>
        <v>4.2199999999999989</v>
      </c>
      <c r="N132" s="16">
        <f>N131+kR*(testdata4[[#This Row],[HH-LL]]-N131)</f>
        <v>4.5626834056169816</v>
      </c>
      <c r="O132" s="16">
        <f>O131+kS*(testdata4[[#This Row],[EMAd1]]-O131)</f>
        <v>4.6223656939883391</v>
      </c>
      <c r="P132" s="12">
        <f>100*(testdata4[[#This Row],[EMAn2]]/(0.5*testdata4[[#This Row],[EMAd2]]))</f>
        <v>17.702258416476802</v>
      </c>
      <c r="Q132" s="12">
        <f>Q131+kU*(testdata4[[#This Row],[SMI]]-Q131)</f>
        <v>20.851150295761389</v>
      </c>
      <c r="U132" s="3">
        <v>42927</v>
      </c>
      <c r="V132" s="12">
        <v>17.702300000000001</v>
      </c>
      <c r="W132" s="12">
        <v>20.851199999999999</v>
      </c>
    </row>
    <row r="133" spans="1:23" x14ac:dyDescent="0.25">
      <c r="A133" s="6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 t="shared" si="2"/>
        <v>228.8</v>
      </c>
      <c r="I133" s="2">
        <f t="shared" si="3"/>
        <v>233.02</v>
      </c>
      <c r="J133" s="16">
        <f>testdata4[[#This Row],[close]]-0.5*(testdata4[[#This Row],[HH]]+testdata4[[#This Row],[LL]])</f>
        <v>1.7499999999999716</v>
      </c>
      <c r="K133" s="16">
        <f>K132+kR*(testdata4[[#This Row],[SM]]-K132)</f>
        <v>0.4285165296187865</v>
      </c>
      <c r="L133" s="16">
        <f>L132+kS*(testdata4[[#This Row],[EMAn1]]-L132)</f>
        <v>0.41559321657439119</v>
      </c>
      <c r="M133" s="16">
        <f>testdata4[[#This Row],[HH]]-testdata4[[#This Row],[LL]]</f>
        <v>4.2199999999999989</v>
      </c>
      <c r="N133" s="16">
        <f>N132+kR*(testdata4[[#This Row],[HH-LL]]-N132)</f>
        <v>4.5300468907963163</v>
      </c>
      <c r="O133" s="16">
        <f>O132+kS*(testdata4[[#This Row],[EMAd1]]-O132)</f>
        <v>4.5915927595909984</v>
      </c>
      <c r="P133" s="12">
        <f>100*(testdata4[[#This Row],[EMAn2]]/(0.5*testdata4[[#This Row],[EMAd2]]))</f>
        <v>18.102355253796969</v>
      </c>
      <c r="Q133" s="12">
        <f>Q132+kU*(testdata4[[#This Row],[SMI]]-Q132)</f>
        <v>19.476752774779179</v>
      </c>
      <c r="U133" s="3">
        <v>42928</v>
      </c>
      <c r="V133" s="12">
        <v>18.102399999999999</v>
      </c>
      <c r="W133" s="12">
        <v>19.476800000000001</v>
      </c>
    </row>
    <row r="134" spans="1:23" x14ac:dyDescent="0.25">
      <c r="A134" s="6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 t="shared" si="2"/>
        <v>228.8</v>
      </c>
      <c r="I134" s="2">
        <f t="shared" si="3"/>
        <v>233.18</v>
      </c>
      <c r="J134" s="16">
        <f>testdata4[[#This Row],[close]]-0.5*(testdata4[[#This Row],[HH]]+testdata4[[#This Row],[LL]])</f>
        <v>2.0600000000000023</v>
      </c>
      <c r="K134" s="16">
        <f>K133+kR*(testdata4[[#This Row],[SM]]-K133)</f>
        <v>0.58389590775033084</v>
      </c>
      <c r="L134" s="16">
        <f>L133+kS*(testdata4[[#This Row],[EMAn1]]-L133)</f>
        <v>0.47169411363303776</v>
      </c>
      <c r="M134" s="16">
        <f>testdata4[[#This Row],[HH]]-testdata4[[#This Row],[LL]]</f>
        <v>4.3799999999999955</v>
      </c>
      <c r="N134" s="16">
        <f>N133+kR*(testdata4[[#This Row],[HH-LL]]-N133)</f>
        <v>4.5157567107204759</v>
      </c>
      <c r="O134" s="16">
        <f>O133+kS*(testdata4[[#This Row],[EMAd1]]-O133)</f>
        <v>4.5663140766341579</v>
      </c>
      <c r="P134" s="12">
        <f>100*(testdata4[[#This Row],[EMAn2]]/(0.5*testdata4[[#This Row],[EMAd2]]))</f>
        <v>20.659731490950126</v>
      </c>
      <c r="Q134" s="12">
        <f>Q133+kU*(testdata4[[#This Row],[SMI]]-Q133)</f>
        <v>20.068242132864654</v>
      </c>
      <c r="U134" s="3">
        <v>42929</v>
      </c>
      <c r="V134" s="12">
        <v>20.659700000000001</v>
      </c>
      <c r="W134" s="12">
        <v>20.068200000000001</v>
      </c>
    </row>
    <row r="135" spans="1:23" x14ac:dyDescent="0.25">
      <c r="A135" s="6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 t="shared" si="2"/>
        <v>228.8</v>
      </c>
      <c r="I135" s="2">
        <f t="shared" si="3"/>
        <v>234.53</v>
      </c>
      <c r="J135" s="16">
        <f>testdata4[[#This Row],[close]]-0.5*(testdata4[[#This Row],[HH]]+testdata4[[#This Row],[LL]])</f>
        <v>2.4749999999999659</v>
      </c>
      <c r="K135" s="16">
        <f>K134+kR*(testdata4[[#This Row],[SM]]-K134)</f>
        <v>0.76400105939315321</v>
      </c>
      <c r="L135" s="16">
        <f>L134+kS*(testdata4[[#This Row],[EMAn1]]-L134)</f>
        <v>0.56912976221974287</v>
      </c>
      <c r="M135" s="16">
        <f>testdata4[[#This Row],[HH]]-testdata4[[#This Row],[LL]]</f>
        <v>5.7299999999999898</v>
      </c>
      <c r="N135" s="16">
        <f>N134+kR*(testdata4[[#This Row],[HH-LL]]-N134)</f>
        <v>4.631398928747096</v>
      </c>
      <c r="O135" s="16">
        <f>O134+kS*(testdata4[[#This Row],[EMAd1]]-O134)</f>
        <v>4.5880090273384706</v>
      </c>
      <c r="P135" s="12">
        <f>100*(testdata4[[#This Row],[EMAn2]]/(0.5*testdata4[[#This Row],[EMAd2]]))</f>
        <v>24.809443871120639</v>
      </c>
      <c r="Q135" s="12">
        <f>Q134+kU*(testdata4[[#This Row],[SMI]]-Q134)</f>
        <v>22.438843001992645</v>
      </c>
      <c r="U135" s="3">
        <v>42930</v>
      </c>
      <c r="V135" s="12">
        <v>24.8094</v>
      </c>
      <c r="W135" s="12">
        <v>22.438800000000001</v>
      </c>
    </row>
    <row r="136" spans="1:23" x14ac:dyDescent="0.25">
      <c r="A136" s="6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 t="shared" si="2"/>
        <v>228.8</v>
      </c>
      <c r="I136" s="2">
        <f t="shared" si="3"/>
        <v>234.53</v>
      </c>
      <c r="J136" s="16">
        <f>testdata4[[#This Row],[close]]-0.5*(testdata4[[#This Row],[HH]]+testdata4[[#This Row],[LL]])</f>
        <v>2.4449999999999932</v>
      </c>
      <c r="K136" s="16">
        <f>K135+kR*(testdata4[[#This Row],[SM]]-K135)</f>
        <v>0.9240961965938046</v>
      </c>
      <c r="L136" s="16">
        <f>L135+kS*(testdata4[[#This Row],[EMAn1]]-L135)</f>
        <v>0.68745190701109682</v>
      </c>
      <c r="M136" s="16">
        <f>testdata4[[#This Row],[HH]]-testdata4[[#This Row],[LL]]</f>
        <v>5.7299999999999898</v>
      </c>
      <c r="N136" s="16">
        <f>N135+kR*(testdata4[[#This Row],[HH-LL]]-N135)</f>
        <v>4.7360276021997523</v>
      </c>
      <c r="O136" s="16">
        <f>O135+kS*(testdata4[[#This Row],[EMAd1]]-O135)</f>
        <v>4.6373485522922309</v>
      </c>
      <c r="P136" s="12">
        <f>100*(testdata4[[#This Row],[EMAn2]]/(0.5*testdata4[[#This Row],[EMAd2]]))</f>
        <v>29.648489832462165</v>
      </c>
      <c r="Q136" s="12">
        <f>Q135+kU*(testdata4[[#This Row],[SMI]]-Q135)</f>
        <v>26.043666417227406</v>
      </c>
      <c r="U136" s="3">
        <v>42933</v>
      </c>
      <c r="V136" s="12">
        <v>29.648499999999999</v>
      </c>
      <c r="W136" s="12">
        <v>26.043700000000001</v>
      </c>
    </row>
    <row r="137" spans="1:23" x14ac:dyDescent="0.25">
      <c r="A137" s="6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 t="shared" si="2"/>
        <v>228.8</v>
      </c>
      <c r="I137" s="2">
        <f t="shared" si="3"/>
        <v>234.53</v>
      </c>
      <c r="J137" s="16">
        <f>testdata4[[#This Row],[close]]-0.5*(testdata4[[#This Row],[HH]]+testdata4[[#This Row],[LL]])</f>
        <v>2.5749999999999886</v>
      </c>
      <c r="K137" s="16">
        <f>K136+kR*(testdata4[[#This Row],[SM]]-K136)</f>
        <v>1.0813251302515363</v>
      </c>
      <c r="L137" s="16">
        <f>L136+kS*(testdata4[[#This Row],[EMAn1]]-L136)</f>
        <v>0.81874298142457658</v>
      </c>
      <c r="M137" s="16">
        <f>testdata4[[#This Row],[HH]]-testdata4[[#This Row],[LL]]</f>
        <v>5.7299999999999898</v>
      </c>
      <c r="N137" s="16">
        <f>N136+kR*(testdata4[[#This Row],[HH-LL]]-N136)</f>
        <v>4.8306916400854893</v>
      </c>
      <c r="O137" s="16">
        <f>O136+kS*(testdata4[[#This Row],[EMAd1]]-O136)</f>
        <v>4.7017962482233173</v>
      </c>
      <c r="P137" s="12">
        <f>100*(testdata4[[#This Row],[EMAn2]]/(0.5*testdata4[[#This Row],[EMAd2]]))</f>
        <v>34.826816739834591</v>
      </c>
      <c r="Q137" s="12">
        <f>Q136+kU*(testdata4[[#This Row],[SMI]]-Q136)</f>
        <v>30.435241578530999</v>
      </c>
      <c r="U137" s="3">
        <v>42934</v>
      </c>
      <c r="V137" s="12">
        <v>34.826799999999999</v>
      </c>
      <c r="W137" s="12">
        <v>30.435199999999998</v>
      </c>
    </row>
    <row r="138" spans="1:23" x14ac:dyDescent="0.25">
      <c r="A138" s="6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 t="shared" si="2"/>
        <v>228.8</v>
      </c>
      <c r="I138" s="2">
        <f t="shared" si="3"/>
        <v>235.51</v>
      </c>
      <c r="J138" s="16">
        <f>testdata4[[#This Row],[close]]-0.5*(testdata4[[#This Row],[HH]]+testdata4[[#This Row],[LL]])</f>
        <v>3.3449999999999989</v>
      </c>
      <c r="K138" s="16">
        <f>K137+kR*(testdata4[[#This Row],[SM]]-K137)</f>
        <v>1.2969132130847232</v>
      </c>
      <c r="L138" s="16">
        <f>L137+kS*(testdata4[[#This Row],[EMAn1]]-L137)</f>
        <v>0.97813305864462541</v>
      </c>
      <c r="M138" s="16">
        <f>testdata4[[#This Row],[HH]]-testdata4[[#This Row],[LL]]</f>
        <v>6.7099999999999795</v>
      </c>
      <c r="N138" s="16">
        <f>N137+kR*(testdata4[[#This Row],[HH-LL]]-N137)</f>
        <v>5.0096733886487739</v>
      </c>
      <c r="O138" s="16">
        <f>O137+kS*(testdata4[[#This Row],[EMAd1]]-O137)</f>
        <v>4.8044219616984698</v>
      </c>
      <c r="P138" s="12">
        <f>100*(testdata4[[#This Row],[EMAn2]]/(0.5*testdata4[[#This Row],[EMAd2]]))</f>
        <v>40.718032947249021</v>
      </c>
      <c r="Q138" s="12">
        <f>Q137+kU*(testdata4[[#This Row],[SMI]]-Q137)</f>
        <v>35.57663726289001</v>
      </c>
      <c r="U138" s="3">
        <v>42935</v>
      </c>
      <c r="V138" s="12">
        <v>40.718000000000004</v>
      </c>
      <c r="W138" s="12">
        <v>35.576599999999999</v>
      </c>
    </row>
    <row r="139" spans="1:23" x14ac:dyDescent="0.25">
      <c r="A139" s="6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 t="shared" si="2"/>
        <v>229.16</v>
      </c>
      <c r="I139" s="2">
        <f t="shared" si="3"/>
        <v>235.91</v>
      </c>
      <c r="J139" s="16">
        <f>testdata4[[#This Row],[close]]-0.5*(testdata4[[#This Row],[HH]]+testdata4[[#This Row],[LL]])</f>
        <v>3.0750000000000171</v>
      </c>
      <c r="K139" s="16">
        <f>K138+kR*(testdata4[[#This Row],[SM]]-K138)</f>
        <v>1.4662548118385608</v>
      </c>
      <c r="L139" s="16">
        <f>L138+kS*(testdata4[[#This Row],[EMAn1]]-L138)</f>
        <v>1.1408403097092705</v>
      </c>
      <c r="M139" s="16">
        <f>testdata4[[#This Row],[HH]]-testdata4[[#This Row],[LL]]</f>
        <v>6.75</v>
      </c>
      <c r="N139" s="16">
        <f>N138+kR*(testdata4[[#This Row],[HH-LL]]-N138)</f>
        <v>5.1754187802060336</v>
      </c>
      <c r="O139" s="16">
        <f>O138+kS*(testdata4[[#This Row],[EMAd1]]-O138)</f>
        <v>4.9280875678676574</v>
      </c>
      <c r="P139" s="12">
        <f>100*(testdata4[[#This Row],[EMAn2]]/(0.5*testdata4[[#This Row],[EMAd2]]))</f>
        <v>46.299514527616346</v>
      </c>
      <c r="Q139" s="12">
        <f>Q138+kU*(testdata4[[#This Row],[SMI]]-Q138)</f>
        <v>40.938075895253178</v>
      </c>
      <c r="U139" s="3">
        <v>42936</v>
      </c>
      <c r="V139" s="12">
        <v>46.299500000000002</v>
      </c>
      <c r="W139" s="12">
        <v>40.938099999999999</v>
      </c>
    </row>
    <row r="140" spans="1:23" x14ac:dyDescent="0.25">
      <c r="A140" s="6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 t="shared" si="2"/>
        <v>229.16</v>
      </c>
      <c r="I140" s="2">
        <f t="shared" si="3"/>
        <v>235.91</v>
      </c>
      <c r="J140" s="16">
        <f>testdata4[[#This Row],[close]]-0.5*(testdata4[[#This Row],[HH]]+testdata4[[#This Row],[LL]])</f>
        <v>2.8650000000000091</v>
      </c>
      <c r="K140" s="16">
        <f>K139+kR*(testdata4[[#This Row],[SM]]-K139)</f>
        <v>1.5994686392825082</v>
      </c>
      <c r="L140" s="16">
        <f>L139+kS*(testdata4[[#This Row],[EMAn1]]-L139)</f>
        <v>1.2937164195670163</v>
      </c>
      <c r="M140" s="16">
        <f>testdata4[[#This Row],[HH]]-testdata4[[#This Row],[LL]]</f>
        <v>6.75</v>
      </c>
      <c r="N140" s="16">
        <f>N139+kR*(testdata4[[#This Row],[HH-LL]]-N139)</f>
        <v>5.325378896376888</v>
      </c>
      <c r="O140" s="16">
        <f>O139+kS*(testdata4[[#This Row],[EMAd1]]-O139)</f>
        <v>5.0605180107040679</v>
      </c>
      <c r="P140" s="12">
        <f>100*(testdata4[[#This Row],[EMAn2]]/(0.5*testdata4[[#This Row],[EMAd2]]))</f>
        <v>51.129802001713344</v>
      </c>
      <c r="Q140" s="12">
        <f>Q139+kU*(testdata4[[#This Row],[SMI]]-Q139)</f>
        <v>46.033938948483261</v>
      </c>
      <c r="U140" s="3">
        <v>42937</v>
      </c>
      <c r="V140" s="12">
        <v>51.129800000000003</v>
      </c>
      <c r="W140" s="12">
        <v>46.033900000000003</v>
      </c>
    </row>
    <row r="141" spans="1:23" x14ac:dyDescent="0.25">
      <c r="A141" s="6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 t="shared" si="2"/>
        <v>229.16</v>
      </c>
      <c r="I141" s="2">
        <f t="shared" si="3"/>
        <v>235.91</v>
      </c>
      <c r="J141" s="16">
        <f>testdata4[[#This Row],[close]]-0.5*(testdata4[[#This Row],[HH]]+testdata4[[#This Row],[LL]])</f>
        <v>2.8050000000000068</v>
      </c>
      <c r="K141" s="16">
        <f>K140+kR*(testdata4[[#This Row],[SM]]-K140)</f>
        <v>1.7142811498270318</v>
      </c>
      <c r="L141" s="16">
        <f>L140+kS*(testdata4[[#This Row],[EMAn1]]-L140)</f>
        <v>1.4339046629870216</v>
      </c>
      <c r="M141" s="16">
        <f>testdata4[[#This Row],[HH]]-testdata4[[#This Row],[LL]]</f>
        <v>6.75</v>
      </c>
      <c r="N141" s="16">
        <f>N140+kR*(testdata4[[#This Row],[HH-LL]]-N140)</f>
        <v>5.4610570967219463</v>
      </c>
      <c r="O141" s="16">
        <f>O140+kS*(testdata4[[#This Row],[EMAd1]]-O140)</f>
        <v>5.1940310393766937</v>
      </c>
      <c r="P141" s="12">
        <f>100*(testdata4[[#This Row],[EMAn2]]/(0.5*testdata4[[#This Row],[EMAd2]]))</f>
        <v>55.213557721021878</v>
      </c>
      <c r="Q141" s="12">
        <f>Q140+kU*(testdata4[[#This Row],[SMI]]-Q140)</f>
        <v>50.62374833475257</v>
      </c>
      <c r="U141" s="3">
        <v>42940</v>
      </c>
      <c r="V141" s="12">
        <v>55.2136</v>
      </c>
      <c r="W141" s="12">
        <v>50.623699999999999</v>
      </c>
    </row>
    <row r="142" spans="1:23" x14ac:dyDescent="0.25">
      <c r="A142" s="6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 t="shared" si="2"/>
        <v>229.16</v>
      </c>
      <c r="I142" s="2">
        <f t="shared" si="3"/>
        <v>236.28</v>
      </c>
      <c r="J142" s="16">
        <f>testdata4[[#This Row],[close]]-0.5*(testdata4[[#This Row],[HH]]+testdata4[[#This Row],[LL]])</f>
        <v>3.1899999999999977</v>
      </c>
      <c r="K142" s="16">
        <f>K141+kR*(testdata4[[#This Row],[SM]]-K141)</f>
        <v>1.854825802224457</v>
      </c>
      <c r="L142" s="16">
        <f>L141+kS*(testdata4[[#This Row],[EMAn1]]-L141)</f>
        <v>1.5742117093995001</v>
      </c>
      <c r="M142" s="16">
        <f>testdata4[[#This Row],[HH]]-testdata4[[#This Row],[LL]]</f>
        <v>7.1200000000000045</v>
      </c>
      <c r="N142" s="16">
        <f>N141+kR*(testdata4[[#This Row],[HH-LL]]-N141)</f>
        <v>5.6190516589389041</v>
      </c>
      <c r="O142" s="16">
        <f>O141+kS*(testdata4[[#This Row],[EMAd1]]-O141)</f>
        <v>5.3357045792307636</v>
      </c>
      <c r="P142" s="12">
        <f>100*(testdata4[[#This Row],[EMAn2]]/(0.5*testdata4[[#This Row],[EMAd2]]))</f>
        <v>59.006704213989693</v>
      </c>
      <c r="Q142" s="12">
        <f>Q141+kU*(testdata4[[#This Row],[SMI]]-Q141)</f>
        <v>54.815226274371128</v>
      </c>
      <c r="U142" s="3">
        <v>42941</v>
      </c>
      <c r="V142" s="12">
        <v>59.006700000000002</v>
      </c>
      <c r="W142" s="12">
        <v>54.815199999999997</v>
      </c>
    </row>
    <row r="143" spans="1:23" x14ac:dyDescent="0.25">
      <c r="A143" s="6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 t="shared" si="2"/>
        <v>229.38</v>
      </c>
      <c r="I143" s="2">
        <f t="shared" si="3"/>
        <v>236.28</v>
      </c>
      <c r="J143" s="16">
        <f>testdata4[[#This Row],[close]]-0.5*(testdata4[[#This Row],[HH]]+testdata4[[#This Row],[LL]])</f>
        <v>3.0900000000000034</v>
      </c>
      <c r="K143" s="16">
        <f>K142+kR*(testdata4[[#This Row],[SM]]-K142)</f>
        <v>1.9724614401078424</v>
      </c>
      <c r="L143" s="16">
        <f>L142+kS*(testdata4[[#This Row],[EMAn1]]-L142)</f>
        <v>1.7069616196356141</v>
      </c>
      <c r="M143" s="16">
        <f>testdata4[[#This Row],[HH]]-testdata4[[#This Row],[LL]]</f>
        <v>6.9000000000000057</v>
      </c>
      <c r="N143" s="16">
        <f>N142+kR*(testdata4[[#This Row],[HH-LL]]-N142)</f>
        <v>5.7410467390399615</v>
      </c>
      <c r="O143" s="16">
        <f>O142+kS*(testdata4[[#This Row],[EMAd1]]-O142)</f>
        <v>5.4708186325004959</v>
      </c>
      <c r="P143" s="12">
        <f>100*(testdata4[[#This Row],[EMAn2]]/(0.5*testdata4[[#This Row],[EMAd2]]))</f>
        <v>62.402420343276091</v>
      </c>
      <c r="Q143" s="12">
        <f>Q142+kU*(testdata4[[#This Row],[SMI]]-Q142)</f>
        <v>58.608823308823609</v>
      </c>
      <c r="U143" s="3">
        <v>42942</v>
      </c>
      <c r="V143" s="12">
        <v>62.4024</v>
      </c>
      <c r="W143" s="12">
        <v>58.608800000000002</v>
      </c>
    </row>
    <row r="144" spans="1:23" x14ac:dyDescent="0.25">
      <c r="A144" s="6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 t="shared" ref="H144:H207" si="4">MIN(E131:E144)</f>
        <v>229.65</v>
      </c>
      <c r="I144" s="2">
        <f t="shared" ref="I144:I207" si="5">MAX(D131:D144)</f>
        <v>236.47</v>
      </c>
      <c r="J144" s="16">
        <f>testdata4[[#This Row],[close]]-0.5*(testdata4[[#This Row],[HH]]+testdata4[[#This Row],[LL]])</f>
        <v>2.6399999999999864</v>
      </c>
      <c r="K144" s="16">
        <f>K143+kR*(testdata4[[#This Row],[SM]]-K143)</f>
        <v>2.0360365410499512</v>
      </c>
      <c r="L144" s="16">
        <f>L143+kS*(testdata4[[#This Row],[EMAn1]]-L143)</f>
        <v>1.8166532601070597</v>
      </c>
      <c r="M144" s="16">
        <f>testdata4[[#This Row],[HH]]-testdata4[[#This Row],[LL]]</f>
        <v>6.8199999999999932</v>
      </c>
      <c r="N144" s="16">
        <f>N143+kR*(testdata4[[#This Row],[HH-LL]]-N143)</f>
        <v>5.8438041924647264</v>
      </c>
      <c r="O144" s="16">
        <f>O143+kS*(testdata4[[#This Row],[EMAd1]]-O143)</f>
        <v>5.5951471524885728</v>
      </c>
      <c r="P144" s="12">
        <f>100*(testdata4[[#This Row],[EMAn2]]/(0.5*testdata4[[#This Row],[EMAd2]]))</f>
        <v>64.936746455329981</v>
      </c>
      <c r="Q144" s="12">
        <f>Q143+kU*(testdata4[[#This Row],[SMI]]-Q143)</f>
        <v>61.772784882076792</v>
      </c>
      <c r="U144" s="3">
        <v>42943</v>
      </c>
      <c r="V144" s="12">
        <v>64.936700000000002</v>
      </c>
      <c r="W144" s="12">
        <v>61.772799999999997</v>
      </c>
    </row>
    <row r="145" spans="1:23" x14ac:dyDescent="0.25">
      <c r="A145" s="6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 t="shared" si="4"/>
        <v>229.65</v>
      </c>
      <c r="I145" s="2">
        <f t="shared" si="5"/>
        <v>236.47</v>
      </c>
      <c r="J145" s="16">
        <f>testdata4[[#This Row],[close]]-0.5*(testdata4[[#This Row],[HH]]+testdata4[[#This Row],[LL]])</f>
        <v>2.3700000000000045</v>
      </c>
      <c r="K145" s="16">
        <f>K144+kR*(testdata4[[#This Row],[SM]]-K144)</f>
        <v>2.0678425847594801</v>
      </c>
      <c r="L145" s="16">
        <f>L144+kS*(testdata4[[#This Row],[EMAn1]]-L144)</f>
        <v>1.9003830349911999</v>
      </c>
      <c r="M145" s="16">
        <f>testdata4[[#This Row],[HH]]-testdata4[[#This Row],[LL]]</f>
        <v>6.8199999999999932</v>
      </c>
      <c r="N145" s="16">
        <f>N144+kR*(testdata4[[#This Row],[HH-LL]]-N144)</f>
        <v>5.9367752217537992</v>
      </c>
      <c r="O145" s="16">
        <f>O144+kS*(testdata4[[#This Row],[EMAd1]]-O144)</f>
        <v>5.7090231755769816</v>
      </c>
      <c r="P145" s="12">
        <f>100*(testdata4[[#This Row],[EMAn2]]/(0.5*testdata4[[#This Row],[EMAd2]]))</f>
        <v>66.574717829872469</v>
      </c>
      <c r="Q145" s="12">
        <f>Q144+kU*(testdata4[[#This Row],[SMI]]-Q144)</f>
        <v>64.17375135597463</v>
      </c>
      <c r="U145" s="3">
        <v>42944</v>
      </c>
      <c r="V145" s="12">
        <v>66.574700000000007</v>
      </c>
      <c r="W145" s="12">
        <v>64.1738</v>
      </c>
    </row>
    <row r="146" spans="1:23" x14ac:dyDescent="0.25">
      <c r="A146" s="6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 t="shared" si="4"/>
        <v>231.99</v>
      </c>
      <c r="I146" s="2">
        <f t="shared" si="5"/>
        <v>236.47</v>
      </c>
      <c r="J146" s="16">
        <f>testdata4[[#This Row],[close]]-0.5*(testdata4[[#This Row],[HH]]+testdata4[[#This Row],[LL]])</f>
        <v>1.0599999999999739</v>
      </c>
      <c r="K146" s="16">
        <f>K145+kR*(testdata4[[#This Row],[SM]]-K145)</f>
        <v>1.9718575766871462</v>
      </c>
      <c r="L146" s="16">
        <f>L145+kS*(testdata4[[#This Row],[EMAn1]]-L145)</f>
        <v>1.9242078822231821</v>
      </c>
      <c r="M146" s="16">
        <f>testdata4[[#This Row],[HH]]-testdata4[[#This Row],[LL]]</f>
        <v>4.4799999999999898</v>
      </c>
      <c r="N146" s="16">
        <f>N145+kR*(testdata4[[#This Row],[HH-LL]]-N145)</f>
        <v>5.7980347244439123</v>
      </c>
      <c r="O146" s="16">
        <f>O145+kS*(testdata4[[#This Row],[EMAd1]]-O145)</f>
        <v>5.7386936918659588</v>
      </c>
      <c r="P146" s="12">
        <f>100*(testdata4[[#This Row],[EMAn2]]/(0.5*testdata4[[#This Row],[EMAd2]]))</f>
        <v>67.060832500977014</v>
      </c>
      <c r="Q146" s="12">
        <f>Q145+kU*(testdata4[[#This Row],[SMI]]-Q145)</f>
        <v>65.617291928475822</v>
      </c>
      <c r="U146" s="3">
        <v>42947</v>
      </c>
      <c r="V146" s="12">
        <v>67.0608</v>
      </c>
      <c r="W146" s="12">
        <v>65.6173</v>
      </c>
    </row>
    <row r="147" spans="1:23" x14ac:dyDescent="0.25">
      <c r="A147" s="6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2">
        <f t="shared" si="4"/>
        <v>232.42</v>
      </c>
      <c r="I147" s="2">
        <f t="shared" si="5"/>
        <v>236.47</v>
      </c>
      <c r="J147" s="16">
        <f>testdata4[[#This Row],[close]]-0.5*(testdata4[[#This Row],[HH]]+testdata4[[#This Row],[LL]])</f>
        <v>1.375</v>
      </c>
      <c r="K147" s="16">
        <f>K146+kR*(testdata4[[#This Row],[SM]]-K146)</f>
        <v>1.9150139979550371</v>
      </c>
      <c r="L147" s="16">
        <f>L146+kS*(testdata4[[#This Row],[EMAn1]]-L146)</f>
        <v>1.9211432541338005</v>
      </c>
      <c r="M147" s="16">
        <f>testdata4[[#This Row],[HH]]-testdata4[[#This Row],[LL]]</f>
        <v>4.0500000000000114</v>
      </c>
      <c r="N147" s="16">
        <f>N146+kR*(testdata4[[#This Row],[HH-LL]]-N146)</f>
        <v>5.6315552268778264</v>
      </c>
      <c r="O147" s="16">
        <f>O146+kS*(testdata4[[#This Row],[EMAd1]]-O146)</f>
        <v>5.7029808702032483</v>
      </c>
      <c r="P147" s="12">
        <f>100*(testdata4[[#This Row],[EMAn2]]/(0.5*testdata4[[#This Row],[EMAd2]]))</f>
        <v>67.373301712138939</v>
      </c>
      <c r="Q147" s="12">
        <f>Q146+kU*(testdata4[[#This Row],[SMI]]-Q146)</f>
        <v>66.495296820307374</v>
      </c>
      <c r="U147" s="3">
        <v>42948</v>
      </c>
      <c r="V147" s="12">
        <v>67.3733</v>
      </c>
      <c r="W147" s="12">
        <v>66.4953</v>
      </c>
    </row>
    <row r="148" spans="1:23" x14ac:dyDescent="0.25">
      <c r="A148" s="6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 t="shared" si="4"/>
        <v>232.95</v>
      </c>
      <c r="I148" s="2">
        <f t="shared" si="5"/>
        <v>236.47</v>
      </c>
      <c r="J148" s="16">
        <f>testdata4[[#This Row],[close]]-0.5*(testdata4[[#This Row],[HH]]+testdata4[[#This Row],[LL]])</f>
        <v>1.2200000000000273</v>
      </c>
      <c r="K148" s="16">
        <f>K147+kR*(testdata4[[#This Row],[SM]]-K147)</f>
        <v>1.8488221886259886</v>
      </c>
      <c r="L148" s="16">
        <f>L147+kS*(testdata4[[#This Row],[EMAn1]]-L147)</f>
        <v>1.8970362322978631</v>
      </c>
      <c r="M148" s="16">
        <f>testdata4[[#This Row],[HH]]-testdata4[[#This Row],[LL]]</f>
        <v>3.5200000000000102</v>
      </c>
      <c r="N148" s="16">
        <f>N147+kR*(testdata4[[#This Row],[HH-LL]]-N147)</f>
        <v>5.4304547290799388</v>
      </c>
      <c r="O148" s="16">
        <f>O147+kS*(testdata4[[#This Row],[EMAd1]]-O147)</f>
        <v>5.6121388231621454</v>
      </c>
      <c r="P148" s="12">
        <f>100*(testdata4[[#This Row],[EMAn2]]/(0.5*testdata4[[#This Row],[EMAd2]]))</f>
        <v>67.604750775889855</v>
      </c>
      <c r="Q148" s="12">
        <f>Q147+kU*(testdata4[[#This Row],[SMI]]-Q147)</f>
        <v>67.050023798098607</v>
      </c>
      <c r="U148" s="3">
        <v>42949</v>
      </c>
      <c r="V148" s="12">
        <v>67.604799999999997</v>
      </c>
      <c r="W148" s="12">
        <v>67.05</v>
      </c>
    </row>
    <row r="149" spans="1:23" x14ac:dyDescent="0.25">
      <c r="A149" s="6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 t="shared" si="4"/>
        <v>233.29</v>
      </c>
      <c r="I149" s="2">
        <f t="shared" si="5"/>
        <v>236.47</v>
      </c>
      <c r="J149" s="16">
        <f>testdata4[[#This Row],[close]]-0.5*(testdata4[[#This Row],[HH]]+testdata4[[#This Row],[LL]])</f>
        <v>0.59999999999999432</v>
      </c>
      <c r="K149" s="16">
        <f>K148+kR*(testdata4[[#This Row],[SM]]-K148)</f>
        <v>1.7298867420901796</v>
      </c>
      <c r="L149" s="16">
        <f>L148+kS*(testdata4[[#This Row],[EMAn1]]-L148)</f>
        <v>1.8413197355619686</v>
      </c>
      <c r="M149" s="16">
        <f>testdata4[[#This Row],[HH]]-testdata4[[#This Row],[LL]]</f>
        <v>3.1800000000000068</v>
      </c>
      <c r="N149" s="16">
        <f>N148+kR*(testdata4[[#This Row],[HH-LL]]-N148)</f>
        <v>5.216125707262802</v>
      </c>
      <c r="O149" s="16">
        <f>O148+kS*(testdata4[[#This Row],[EMAd1]]-O148)</f>
        <v>5.4801344511956973</v>
      </c>
      <c r="P149" s="12">
        <f>100*(testdata4[[#This Row],[EMAn2]]/(0.5*testdata4[[#This Row],[EMAd2]]))</f>
        <v>67.199801463273062</v>
      </c>
      <c r="Q149" s="12">
        <f>Q148+kU*(testdata4[[#This Row],[SMI]]-Q148)</f>
        <v>67.124912630685827</v>
      </c>
      <c r="U149" s="3">
        <v>42950</v>
      </c>
      <c r="V149" s="12">
        <v>67.199799999999996</v>
      </c>
      <c r="W149" s="12">
        <v>67.124899999999997</v>
      </c>
    </row>
    <row r="150" spans="1:23" x14ac:dyDescent="0.25">
      <c r="A150" s="6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 t="shared" si="4"/>
        <v>233.29</v>
      </c>
      <c r="I150" s="2">
        <f t="shared" si="5"/>
        <v>236.47</v>
      </c>
      <c r="J150" s="16">
        <f>testdata4[[#This Row],[close]]-0.5*(testdata4[[#This Row],[HH]]+testdata4[[#This Row],[LL]])</f>
        <v>1.0200000000000102</v>
      </c>
      <c r="K150" s="16">
        <f>K149+kR*(testdata4[[#This Row],[SM]]-K149)</f>
        <v>1.6622784809387348</v>
      </c>
      <c r="L150" s="16">
        <f>L149+kS*(testdata4[[#This Row],[EMAn1]]-L149)</f>
        <v>1.781639317354224</v>
      </c>
      <c r="M150" s="16">
        <f>testdata4[[#This Row],[HH]]-testdata4[[#This Row],[LL]]</f>
        <v>3.1800000000000068</v>
      </c>
      <c r="N150" s="16">
        <f>N149+kR*(testdata4[[#This Row],[HH-LL]]-N149)</f>
        <v>5.0222089732377739</v>
      </c>
      <c r="O150" s="16">
        <f>O149+kS*(testdata4[[#This Row],[EMAd1]]-O149)</f>
        <v>5.3274926252097226</v>
      </c>
      <c r="P150" s="12">
        <f>100*(testdata4[[#This Row],[EMAn2]]/(0.5*testdata4[[#This Row],[EMAd2]]))</f>
        <v>66.884722051927298</v>
      </c>
      <c r="Q150" s="12">
        <f>Q149+kU*(testdata4[[#This Row],[SMI]]-Q149)</f>
        <v>67.004817341306563</v>
      </c>
      <c r="U150" s="3">
        <v>42951</v>
      </c>
      <c r="V150" s="12">
        <v>66.884699999999995</v>
      </c>
      <c r="W150" s="12">
        <v>67.004800000000003</v>
      </c>
    </row>
    <row r="151" spans="1:23" x14ac:dyDescent="0.25">
      <c r="A151" s="6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 t="shared" si="4"/>
        <v>234.26</v>
      </c>
      <c r="I151" s="2">
        <f t="shared" si="5"/>
        <v>236.47</v>
      </c>
      <c r="J151" s="16">
        <f>testdata4[[#This Row],[close]]-0.5*(testdata4[[#This Row],[HH]]+testdata4[[#This Row],[LL]])</f>
        <v>0.97499999999999432</v>
      </c>
      <c r="K151" s="16">
        <f>K150+kR*(testdata4[[#This Row],[SM]]-K150)</f>
        <v>1.5968233875159976</v>
      </c>
      <c r="L151" s="16">
        <f>L150+kS*(testdata4[[#This Row],[EMAn1]]-L150)</f>
        <v>1.7200340074081486</v>
      </c>
      <c r="M151" s="18">
        <f>testdata4[[#This Row],[HH]]-testdata4[[#This Row],[LL]]</f>
        <v>2.210000000000008</v>
      </c>
      <c r="N151" s="16">
        <f>N150+kR*(testdata4[[#This Row],[HH-LL]]-N150)</f>
        <v>4.7543795472151293</v>
      </c>
      <c r="O151" s="16">
        <f>O150+kS*(testdata4[[#This Row],[EMAd1]]-O150)</f>
        <v>5.1364549325448579</v>
      </c>
      <c r="P151" s="21">
        <f>100*(testdata4[[#This Row],[EMAn2]]/(0.5*testdata4[[#This Row],[EMAd2]]))</f>
        <v>66.973585089199148</v>
      </c>
      <c r="Q151" s="12">
        <f>Q150+kU*(testdata4[[#This Row],[SMI]]-Q150)</f>
        <v>66.989201215252848</v>
      </c>
      <c r="U151" s="3">
        <v>42954</v>
      </c>
      <c r="V151" s="21">
        <v>66.973600000000005</v>
      </c>
      <c r="W151" s="12">
        <v>66.989199999999997</v>
      </c>
    </row>
    <row r="152" spans="1:23" x14ac:dyDescent="0.25">
      <c r="A152" s="6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 t="shared" si="4"/>
        <v>234.26</v>
      </c>
      <c r="I152" s="2">
        <f t="shared" si="5"/>
        <v>237.33</v>
      </c>
      <c r="J152" s="16">
        <f>testdata4[[#This Row],[close]]-0.5*(testdata4[[#This Row],[HH]]+testdata4[[#This Row],[LL]])</f>
        <v>-3.5000000000025011E-2</v>
      </c>
      <c r="K152" s="16">
        <f>K151+kR*(testdata4[[#This Row],[SM]]-K151)</f>
        <v>1.4414116363239955</v>
      </c>
      <c r="L152" s="16">
        <f>L151+kS*(testdata4[[#This Row],[EMAn1]]-L151)</f>
        <v>1.6271598837134309</v>
      </c>
      <c r="M152" s="16">
        <f>testdata4[[#This Row],[HH]]-testdata4[[#This Row],[LL]]</f>
        <v>3.0700000000000216</v>
      </c>
      <c r="N152" s="16">
        <f>N151+kR*(testdata4[[#This Row],[HH-LL]]-N151)</f>
        <v>4.5939624474803571</v>
      </c>
      <c r="O152" s="16">
        <f>O151+kS*(testdata4[[#This Row],[EMAd1]]-O151)</f>
        <v>4.955624104190024</v>
      </c>
      <c r="P152" s="10">
        <f>100*(testdata4[[#This Row],[EMAn2]]/(0.5*testdata4[[#This Row],[EMAd2]]))</f>
        <v>65.669221454373542</v>
      </c>
      <c r="Q152" s="10">
        <f>Q151+kU*(testdata4[[#This Row],[SMI]]-Q151)</f>
        <v>66.329211334813195</v>
      </c>
      <c r="U152" s="3">
        <v>42955</v>
      </c>
      <c r="V152" s="12">
        <v>65.669200000000004</v>
      </c>
      <c r="W152" s="12">
        <v>66.3292</v>
      </c>
    </row>
    <row r="153" spans="1:23" x14ac:dyDescent="0.25">
      <c r="A153" s="6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 t="shared" si="4"/>
        <v>234.26</v>
      </c>
      <c r="I153" s="2">
        <f t="shared" si="5"/>
        <v>237.33</v>
      </c>
      <c r="J153" s="16">
        <f>testdata4[[#This Row],[close]]-0.5*(testdata4[[#This Row],[HH]]+testdata4[[#This Row],[LL]])</f>
        <v>-4.5000000000015916E-2</v>
      </c>
      <c r="K153" s="16">
        <f>K152+kR*(testdata4[[#This Row],[SM]]-K152)</f>
        <v>1.2998486233407562</v>
      </c>
      <c r="L153" s="16">
        <f>L152+kS*(testdata4[[#This Row],[EMAn1]]-L152)</f>
        <v>1.5180561302558726</v>
      </c>
      <c r="M153" s="16">
        <f>testdata4[[#This Row],[HH]]-testdata4[[#This Row],[LL]]</f>
        <v>3.0700000000000216</v>
      </c>
      <c r="N153" s="16">
        <f>N152+kR*(testdata4[[#This Row],[HH-LL]]-N152)</f>
        <v>4.4488231667679443</v>
      </c>
      <c r="O153" s="16">
        <f>O152+kS*(testdata4[[#This Row],[EMAd1]]-O152)</f>
        <v>4.7866904583826644</v>
      </c>
      <c r="P153" s="12">
        <f>100*(testdata4[[#This Row],[EMAn2]]/(0.5*testdata4[[#This Row],[EMAd2]]))</f>
        <v>63.428213854830972</v>
      </c>
      <c r="Q153" s="12">
        <f>Q152+kU*(testdata4[[#This Row],[SMI]]-Q152)</f>
        <v>64.878712594822076</v>
      </c>
      <c r="U153" s="3">
        <v>42956</v>
      </c>
      <c r="V153" s="12">
        <v>63.428199999999997</v>
      </c>
      <c r="W153" s="12">
        <v>64.878699999999995</v>
      </c>
    </row>
    <row r="154" spans="1:23" x14ac:dyDescent="0.25">
      <c r="A154" s="6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 t="shared" si="4"/>
        <v>232.37</v>
      </c>
      <c r="I154" s="2">
        <f t="shared" si="5"/>
        <v>237.33</v>
      </c>
      <c r="J154" s="16">
        <f>testdata4[[#This Row],[close]]-0.5*(testdata4[[#This Row],[HH]]+testdata4[[#This Row],[LL]])</f>
        <v>-2.4300000000000352</v>
      </c>
      <c r="K154" s="16">
        <f>K153+kR*(testdata4[[#This Row],[SM]]-K153)</f>
        <v>0.94462494492734761</v>
      </c>
      <c r="L154" s="16">
        <f>L153+kS*(testdata4[[#This Row],[EMAn1]]-L153)</f>
        <v>1.3269124018130309</v>
      </c>
      <c r="M154" s="16">
        <f>testdata4[[#This Row],[HH]]-testdata4[[#This Row],[LL]]</f>
        <v>4.960000000000008</v>
      </c>
      <c r="N154" s="16">
        <f>N153+kR*(testdata4[[#This Row],[HH-LL]]-N153)</f>
        <v>4.4975066746948071</v>
      </c>
      <c r="O154" s="16">
        <f>O153+kS*(testdata4[[#This Row],[EMAd1]]-O153)</f>
        <v>4.6902958638200456</v>
      </c>
      <c r="P154" s="12">
        <f>100*(testdata4[[#This Row],[EMAn2]]/(0.5*testdata4[[#This Row],[EMAd2]]))</f>
        <v>56.58118124481458</v>
      </c>
      <c r="Q154" s="12">
        <f>Q153+kU*(testdata4[[#This Row],[SMI]]-Q153)</f>
        <v>60.729946919818332</v>
      </c>
      <c r="U154" s="3">
        <v>42957</v>
      </c>
      <c r="V154" s="12">
        <v>56.581200000000003</v>
      </c>
      <c r="W154" s="12">
        <v>60.729900000000001</v>
      </c>
    </row>
    <row r="155" spans="1:23" x14ac:dyDescent="0.25">
      <c r="A155" s="6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 t="shared" si="4"/>
        <v>232.37</v>
      </c>
      <c r="I155" s="2">
        <f t="shared" si="5"/>
        <v>237.33</v>
      </c>
      <c r="J155" s="16">
        <f>testdata4[[#This Row],[close]]-0.5*(testdata4[[#This Row],[HH]]+testdata4[[#This Row],[LL]])</f>
        <v>-2.0800000000000125</v>
      </c>
      <c r="K155" s="16">
        <f>K154+kR*(testdata4[[#This Row],[SM]]-K154)</f>
        <v>0.6565654263628371</v>
      </c>
      <c r="L155" s="16">
        <f>L154+kS*(testdata4[[#This Row],[EMAn1]]-L154)</f>
        <v>1.1034634099962997</v>
      </c>
      <c r="M155" s="16">
        <f>testdata4[[#This Row],[HH]]-testdata4[[#This Row],[LL]]</f>
        <v>4.960000000000008</v>
      </c>
      <c r="N155" s="16">
        <f>N154+kR*(testdata4[[#This Row],[HH-LL]]-N154)</f>
        <v>4.5415536580572073</v>
      </c>
      <c r="O155" s="16">
        <f>O154+kS*(testdata4[[#This Row],[EMAd1]]-O154)</f>
        <v>4.6407151285657662</v>
      </c>
      <c r="P155" s="12">
        <f>100*(testdata4[[#This Row],[EMAn2]]/(0.5*testdata4[[#This Row],[EMAd2]]))</f>
        <v>47.555748604518634</v>
      </c>
      <c r="Q155" s="12">
        <f>Q154+kU*(testdata4[[#This Row],[SMI]]-Q154)</f>
        <v>54.142847762168486</v>
      </c>
      <c r="U155" s="3">
        <v>42958</v>
      </c>
      <c r="V155" s="12">
        <v>47.555700000000002</v>
      </c>
      <c r="W155" s="12">
        <v>54.142800000000001</v>
      </c>
    </row>
    <row r="156" spans="1:23" x14ac:dyDescent="0.25">
      <c r="A156" s="6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 t="shared" si="4"/>
        <v>232.37</v>
      </c>
      <c r="I156" s="2">
        <f t="shared" si="5"/>
        <v>237.33</v>
      </c>
      <c r="J156" s="16">
        <f>testdata4[[#This Row],[close]]-0.5*(testdata4[[#This Row],[HH]]+testdata4[[#This Row],[LL]])</f>
        <v>0.21999999999997044</v>
      </c>
      <c r="K156" s="16">
        <f>K155+kR*(testdata4[[#This Row],[SM]]-K155)</f>
        <v>0.61498776670923072</v>
      </c>
      <c r="L156" s="16">
        <f>L155+kS*(testdata4[[#This Row],[EMAn1]]-L155)</f>
        <v>0.94063819556727668</v>
      </c>
      <c r="M156" s="16">
        <f>testdata4[[#This Row],[HH]]-testdata4[[#This Row],[LL]]</f>
        <v>4.960000000000008</v>
      </c>
      <c r="N156" s="16">
        <f>N155+kR*(testdata4[[#This Row],[HH-LL]]-N155)</f>
        <v>4.5814056906231881</v>
      </c>
      <c r="O156" s="16">
        <f>O155+kS*(testdata4[[#This Row],[EMAd1]]-O155)</f>
        <v>4.6209453159182399</v>
      </c>
      <c r="P156" s="12">
        <f>100*(testdata4[[#This Row],[EMAn2]]/(0.5*testdata4[[#This Row],[EMAd2]]))</f>
        <v>40.711937980610365</v>
      </c>
      <c r="Q156" s="12">
        <f>Q155+kU*(testdata4[[#This Row],[SMI]]-Q155)</f>
        <v>47.427392871389429</v>
      </c>
      <c r="U156" s="3">
        <v>42961</v>
      </c>
      <c r="V156" s="12">
        <v>40.7119</v>
      </c>
      <c r="W156" s="12">
        <v>47.427399999999999</v>
      </c>
    </row>
    <row r="157" spans="1:23" x14ac:dyDescent="0.25">
      <c r="A157" s="6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 t="shared" si="4"/>
        <v>232.37</v>
      </c>
      <c r="I157" s="2">
        <f t="shared" si="5"/>
        <v>237.33</v>
      </c>
      <c r="J157" s="16">
        <f>testdata4[[#This Row],[close]]-0.5*(testdata4[[#This Row],[HH]]+testdata4[[#This Row],[LL]])</f>
        <v>0.19999999999998863</v>
      </c>
      <c r="K157" s="16">
        <f>K156+kR*(testdata4[[#This Row],[SM]]-K156)</f>
        <v>0.57546512226073143</v>
      </c>
      <c r="L157" s="16">
        <f>L156+kS*(testdata4[[#This Row],[EMAn1]]-L156)</f>
        <v>0.8189138377984283</v>
      </c>
      <c r="M157" s="16">
        <f>testdata4[[#This Row],[HH]]-testdata4[[#This Row],[LL]]</f>
        <v>4.960000000000008</v>
      </c>
      <c r="N157" s="16">
        <f>N156+kR*(testdata4[[#This Row],[HH-LL]]-N156)</f>
        <v>4.6174622915162189</v>
      </c>
      <c r="O157" s="16">
        <f>O156+kS*(testdata4[[#This Row],[EMAd1]]-O156)</f>
        <v>4.6197843077842329</v>
      </c>
      <c r="P157" s="12">
        <f>100*(testdata4[[#This Row],[EMAn2]]/(0.5*testdata4[[#This Row],[EMAd2]]))</f>
        <v>35.452470645375236</v>
      </c>
      <c r="Q157" s="12">
        <f>Q156+kU*(testdata4[[#This Row],[SMI]]-Q156)</f>
        <v>41.439931758382329</v>
      </c>
      <c r="U157" s="3">
        <v>42962</v>
      </c>
      <c r="V157" s="12">
        <v>35.452500000000001</v>
      </c>
      <c r="W157" s="12">
        <v>41.439900000000002</v>
      </c>
    </row>
    <row r="158" spans="1:23" x14ac:dyDescent="0.25">
      <c r="A158" s="6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 t="shared" si="4"/>
        <v>232.37</v>
      </c>
      <c r="I158" s="2">
        <f t="shared" si="5"/>
        <v>237.33</v>
      </c>
      <c r="J158" s="16">
        <f>testdata4[[#This Row],[close]]-0.5*(testdata4[[#This Row],[HH]]+testdata4[[#This Row],[LL]])</f>
        <v>0.60999999999998522</v>
      </c>
      <c r="K158" s="16">
        <f>K157+kR*(testdata4[[#This Row],[SM]]-K157)</f>
        <v>0.57875415823589849</v>
      </c>
      <c r="L158" s="16">
        <f>L157+kS*(testdata4[[#This Row],[EMAn1]]-L157)</f>
        <v>0.73886061127758507</v>
      </c>
      <c r="M158" s="16">
        <f>testdata4[[#This Row],[HH]]-testdata4[[#This Row],[LL]]</f>
        <v>4.960000000000008</v>
      </c>
      <c r="N158" s="16">
        <f>N157+kR*(testdata4[[#This Row],[HH-LL]]-N157)</f>
        <v>4.6500849304194372</v>
      </c>
      <c r="O158" s="16">
        <f>O157+kS*(testdata4[[#This Row],[EMAd1]]-O157)</f>
        <v>4.6298845153293007</v>
      </c>
      <c r="P158" s="12">
        <f>100*(testdata4[[#This Row],[EMAn2]]/(0.5*testdata4[[#This Row],[EMAd2]]))</f>
        <v>31.917021205658891</v>
      </c>
      <c r="Q158" s="12">
        <f>Q157+kU*(testdata4[[#This Row],[SMI]]-Q157)</f>
        <v>36.678476482020614</v>
      </c>
      <c r="U158" s="3">
        <v>42963</v>
      </c>
      <c r="V158" s="12">
        <v>31.917000000000002</v>
      </c>
      <c r="W158" s="12">
        <v>36.6785</v>
      </c>
    </row>
    <row r="159" spans="1:23" x14ac:dyDescent="0.25">
      <c r="A159" s="6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 t="shared" si="4"/>
        <v>231.79</v>
      </c>
      <c r="I159" s="2">
        <f t="shared" si="5"/>
        <v>237.33</v>
      </c>
      <c r="J159" s="16">
        <f>testdata4[[#This Row],[close]]-0.5*(testdata4[[#This Row],[HH]]+testdata4[[#This Row],[LL]])</f>
        <v>-2.7700000000000102</v>
      </c>
      <c r="K159" s="16">
        <f>K158+kR*(testdata4[[#This Row],[SM]]-K158)</f>
        <v>0.25982519078485955</v>
      </c>
      <c r="L159" s="16">
        <f>L158+kS*(testdata4[[#This Row],[EMAn1]]-L158)</f>
        <v>0.57918213778000993</v>
      </c>
      <c r="M159" s="16">
        <f>testdata4[[#This Row],[HH]]-testdata4[[#This Row],[LL]]</f>
        <v>5.5400000000000205</v>
      </c>
      <c r="N159" s="16">
        <f>N158+kR*(testdata4[[#This Row],[HH-LL]]-N158)</f>
        <v>4.7348387465699693</v>
      </c>
      <c r="O159" s="16">
        <f>O158+kS*(testdata4[[#This Row],[EMAd1]]-O158)</f>
        <v>4.6648692590761902</v>
      </c>
      <c r="P159" s="12">
        <f>100*(testdata4[[#This Row],[EMAn2]]/(0.5*testdata4[[#This Row],[EMAd2]]))</f>
        <v>24.831655749113473</v>
      </c>
      <c r="Q159" s="12">
        <f>Q158+kU*(testdata4[[#This Row],[SMI]]-Q158)</f>
        <v>30.755066115567043</v>
      </c>
      <c r="U159" s="3">
        <v>42964</v>
      </c>
      <c r="V159" s="12">
        <v>24.831700000000001</v>
      </c>
      <c r="W159" s="12">
        <v>30.755099999999999</v>
      </c>
    </row>
    <row r="160" spans="1:23" x14ac:dyDescent="0.25">
      <c r="A160" s="6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 t="shared" si="4"/>
        <v>230.94</v>
      </c>
      <c r="I160" s="2">
        <f t="shared" si="5"/>
        <v>237.33</v>
      </c>
      <c r="J160" s="16">
        <f>testdata4[[#This Row],[close]]-0.5*(testdata4[[#This Row],[HH]]+testdata4[[#This Row],[LL]])</f>
        <v>-2.7150000000000034</v>
      </c>
      <c r="K160" s="16">
        <f>K159+kR*(testdata4[[#This Row],[SM]]-K159)</f>
        <v>-2.3491494051794071E-2</v>
      </c>
      <c r="L160" s="16">
        <f>L159+kS*(testdata4[[#This Row],[EMAn1]]-L159)</f>
        <v>0.3782909271694086</v>
      </c>
      <c r="M160" s="16">
        <f>testdata4[[#This Row],[HH]]-testdata4[[#This Row],[LL]]</f>
        <v>6.3900000000000148</v>
      </c>
      <c r="N160" s="16">
        <f>N159+kR*(testdata4[[#This Row],[HH-LL]]-N159)</f>
        <v>4.8924731516585451</v>
      </c>
      <c r="O160" s="16">
        <f>O159+kS*(testdata4[[#This Row],[EMAd1]]-O159)</f>
        <v>4.7407372232703082</v>
      </c>
      <c r="P160" s="12">
        <f>100*(testdata4[[#This Row],[EMAn2]]/(0.5*testdata4[[#This Row],[EMAd2]]))</f>
        <v>15.959160331120472</v>
      </c>
      <c r="Q160" s="12">
        <f>Q159+kU*(testdata4[[#This Row],[SMI]]-Q159)</f>
        <v>23.35711322334376</v>
      </c>
      <c r="U160" s="3">
        <v>42965</v>
      </c>
      <c r="V160" s="12">
        <v>15.959199999999999</v>
      </c>
      <c r="W160" s="12">
        <v>23.357099999999999</v>
      </c>
    </row>
    <row r="161" spans="1:23" x14ac:dyDescent="0.25">
      <c r="A161" s="6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 t="shared" si="4"/>
        <v>230.58</v>
      </c>
      <c r="I161" s="2">
        <f t="shared" si="5"/>
        <v>237.33</v>
      </c>
      <c r="J161" s="16">
        <f>testdata4[[#This Row],[close]]-0.5*(testdata4[[#This Row],[HH]]+testdata4[[#This Row],[LL]])</f>
        <v>-2.3550000000000182</v>
      </c>
      <c r="K161" s="16">
        <f>K160+kR*(testdata4[[#This Row],[SM]]-K160)</f>
        <v>-0.24553992318972018</v>
      </c>
      <c r="L161" s="16">
        <f>L160+kS*(testdata4[[#This Row],[EMAn1]]-L160)</f>
        <v>0.17034731038303236</v>
      </c>
      <c r="M161" s="16">
        <f>testdata4[[#This Row],[HH]]-testdata4[[#This Row],[LL]]</f>
        <v>6.75</v>
      </c>
      <c r="N161" s="16">
        <f>N160+kR*(testdata4[[#This Row],[HH-LL]]-N160)</f>
        <v>5.0693804705482073</v>
      </c>
      <c r="O161" s="16">
        <f>O160+kS*(testdata4[[#This Row],[EMAd1]]-O160)</f>
        <v>4.8502849723629415</v>
      </c>
      <c r="P161" s="12">
        <f>100*(testdata4[[#This Row],[EMAn2]]/(0.5*testdata4[[#This Row],[EMAd2]]))</f>
        <v>7.0242186326649287</v>
      </c>
      <c r="Q161" s="12">
        <f>Q160+kU*(testdata4[[#This Row],[SMI]]-Q160)</f>
        <v>15.190665928004345</v>
      </c>
      <c r="U161" s="3">
        <v>42968</v>
      </c>
      <c r="V161" s="12">
        <v>7.0242000000000004</v>
      </c>
      <c r="W161" s="12">
        <v>15.1907</v>
      </c>
    </row>
    <row r="162" spans="1:23" x14ac:dyDescent="0.25">
      <c r="A162" s="6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 t="shared" si="4"/>
        <v>230.58</v>
      </c>
      <c r="I162" s="2">
        <f t="shared" si="5"/>
        <v>237.33</v>
      </c>
      <c r="J162" s="16">
        <f>testdata4[[#This Row],[close]]-0.5*(testdata4[[#This Row],[HH]]+testdata4[[#This Row],[LL]])</f>
        <v>7.4999999999988631E-2</v>
      </c>
      <c r="K162" s="16">
        <f>K161+kR*(testdata4[[#This Row],[SM]]-K161)</f>
        <v>-0.21501231145736696</v>
      </c>
      <c r="L162" s="16">
        <f>L161+kS*(testdata4[[#This Row],[EMAn1]]-L161)</f>
        <v>4.1894103102899261E-2</v>
      </c>
      <c r="M162" s="16">
        <f>testdata4[[#This Row],[HH]]-testdata4[[#This Row],[LL]]</f>
        <v>6.75</v>
      </c>
      <c r="N162" s="16">
        <f>N161+kR*(testdata4[[#This Row],[HH-LL]]-N161)</f>
        <v>5.22943947335314</v>
      </c>
      <c r="O162" s="16">
        <f>O161+kS*(testdata4[[#This Row],[EMAd1]]-O161)</f>
        <v>4.976669806026341</v>
      </c>
      <c r="P162" s="12">
        <f>100*(testdata4[[#This Row],[EMAn2]]/(0.5*testdata4[[#This Row],[EMAd2]]))</f>
        <v>1.6836199601656883</v>
      </c>
      <c r="Q162" s="12">
        <f>Q161+kU*(testdata4[[#This Row],[SMI]]-Q161)</f>
        <v>8.4371429440850161</v>
      </c>
      <c r="U162" s="3">
        <v>42969</v>
      </c>
      <c r="V162" s="12">
        <v>1.6836</v>
      </c>
      <c r="W162" s="12">
        <v>8.4370999999999992</v>
      </c>
    </row>
    <row r="163" spans="1:23" x14ac:dyDescent="0.25">
      <c r="A163" s="6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 t="shared" si="4"/>
        <v>230.58</v>
      </c>
      <c r="I163" s="2">
        <f t="shared" si="5"/>
        <v>237.33</v>
      </c>
      <c r="J163" s="16">
        <f>testdata4[[#This Row],[close]]-0.5*(testdata4[[#This Row],[HH]]+testdata4[[#This Row],[LL]])</f>
        <v>-0.76500000000001478</v>
      </c>
      <c r="K163" s="16">
        <f>K162+kR*(testdata4[[#This Row],[SM]]-K162)</f>
        <v>-0.2673920913185715</v>
      </c>
      <c r="L163" s="16">
        <f>L162+kS*(testdata4[[#This Row],[EMAn1]]-L162)</f>
        <v>-6.1201295037590989E-2</v>
      </c>
      <c r="M163" s="16">
        <f>testdata4[[#This Row],[HH]]-testdata4[[#This Row],[LL]]</f>
        <v>6.75</v>
      </c>
      <c r="N163" s="16">
        <f>N162+kR*(testdata4[[#This Row],[HH-LL]]-N162)</f>
        <v>5.3742547616052221</v>
      </c>
      <c r="O163" s="16">
        <f>O162+kS*(testdata4[[#This Row],[EMAd1]]-O162)</f>
        <v>5.109198124552635</v>
      </c>
      <c r="P163" s="12">
        <f>100*(testdata4[[#This Row],[EMAn2]]/(0.5*testdata4[[#This Row],[EMAd2]]))</f>
        <v>-2.3957299578375548</v>
      </c>
      <c r="Q163" s="12">
        <f>Q162+kU*(testdata4[[#This Row],[SMI]]-Q162)</f>
        <v>3.0207064931237309</v>
      </c>
      <c r="U163" s="3">
        <v>42970</v>
      </c>
      <c r="V163" s="12">
        <v>-2.3957000000000002</v>
      </c>
      <c r="W163" s="12">
        <v>3.0207000000000002</v>
      </c>
    </row>
    <row r="164" spans="1:23" x14ac:dyDescent="0.25">
      <c r="A164" s="6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 t="shared" si="4"/>
        <v>230.58</v>
      </c>
      <c r="I164" s="2">
        <f t="shared" si="5"/>
        <v>237.33</v>
      </c>
      <c r="J164" s="16">
        <f>testdata4[[#This Row],[close]]-0.5*(testdata4[[#This Row],[HH]]+testdata4[[#This Row],[LL]])</f>
        <v>-1.3150000000000261</v>
      </c>
      <c r="K164" s="16">
        <f>K163+kR*(testdata4[[#This Row],[SM]]-K163)</f>
        <v>-0.36716427309775768</v>
      </c>
      <c r="L164" s="16">
        <f>L163+kS*(testdata4[[#This Row],[EMAn1]]-L163)</f>
        <v>-0.16318895439097988</v>
      </c>
      <c r="M164" s="16">
        <f>testdata4[[#This Row],[HH]]-testdata4[[#This Row],[LL]]</f>
        <v>6.75</v>
      </c>
      <c r="N164" s="16">
        <f>N163+kR*(testdata4[[#This Row],[HH-LL]]-N163)</f>
        <v>5.5052781176428196</v>
      </c>
      <c r="O164" s="16">
        <f>O163+kS*(testdata4[[#This Row],[EMAd1]]-O163)</f>
        <v>5.2412247889160302</v>
      </c>
      <c r="P164" s="12">
        <f>100*(testdata4[[#This Row],[EMAn2]]/(0.5*testdata4[[#This Row],[EMAd2]]))</f>
        <v>-6.2271305262879206</v>
      </c>
      <c r="Q164" s="12">
        <f>Q163+kU*(testdata4[[#This Row],[SMI]]-Q163)</f>
        <v>-1.6032120165820949</v>
      </c>
      <c r="U164" s="3">
        <v>42971</v>
      </c>
      <c r="V164" s="12">
        <v>-6.2271000000000001</v>
      </c>
      <c r="W164" s="12">
        <v>-1.6032</v>
      </c>
    </row>
    <row r="165" spans="1:23" x14ac:dyDescent="0.25">
      <c r="A165" s="6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 t="shared" si="4"/>
        <v>230.58</v>
      </c>
      <c r="I165" s="2">
        <f t="shared" si="5"/>
        <v>237.33</v>
      </c>
      <c r="J165" s="16">
        <f>testdata4[[#This Row],[close]]-0.5*(testdata4[[#This Row],[HH]]+testdata4[[#This Row],[LL]])</f>
        <v>-0.76500000000001478</v>
      </c>
      <c r="K165" s="16">
        <f>K164+kR*(testdata4[[#This Row],[SM]]-K164)</f>
        <v>-0.4050533899455917</v>
      </c>
      <c r="L165" s="16">
        <f>L164+kS*(testdata4[[#This Row],[EMAn1]]-L164)</f>
        <v>-0.24381043290918381</v>
      </c>
      <c r="M165" s="16">
        <f>testdata4[[#This Row],[HH]]-testdata4[[#This Row],[LL]]</f>
        <v>6.75</v>
      </c>
      <c r="N165" s="16">
        <f>N164+kR*(testdata4[[#This Row],[HH-LL]]-N164)</f>
        <v>5.6238230588196938</v>
      </c>
      <c r="O165" s="16">
        <f>O164+kS*(testdata4[[#This Row],[EMAd1]]-O164)</f>
        <v>5.3687575455505847</v>
      </c>
      <c r="P165" s="12">
        <f>100*(testdata4[[#This Row],[EMAn2]]/(0.5*testdata4[[#This Row],[EMAd2]]))</f>
        <v>-9.0825644794201708</v>
      </c>
      <c r="Q165" s="12">
        <f>Q164+kU*(testdata4[[#This Row],[SMI]]-Q164)</f>
        <v>-5.3428882480011328</v>
      </c>
      <c r="U165" s="3">
        <v>42972</v>
      </c>
      <c r="V165" s="12">
        <v>-9.0825999999999993</v>
      </c>
      <c r="W165" s="12">
        <v>-5.3429000000000002</v>
      </c>
    </row>
    <row r="166" spans="1:23" x14ac:dyDescent="0.25">
      <c r="A166" s="6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 t="shared" si="4"/>
        <v>230.58</v>
      </c>
      <c r="I166" s="2">
        <f t="shared" si="5"/>
        <v>236.06</v>
      </c>
      <c r="J166" s="16">
        <f>testdata4[[#This Row],[close]]-0.5*(testdata4[[#This Row],[HH]]+testdata4[[#This Row],[LL]])</f>
        <v>-0.12000000000000455</v>
      </c>
      <c r="K166" s="16">
        <f>K165+kR*(testdata4[[#This Row],[SM]]-K165)</f>
        <v>-0.37790544804601195</v>
      </c>
      <c r="L166" s="16">
        <f>L165+kS*(testdata4[[#This Row],[EMAn1]]-L165)</f>
        <v>-0.28850877128812652</v>
      </c>
      <c r="M166" s="16">
        <f>testdata4[[#This Row],[HH]]-testdata4[[#This Row],[LL]]</f>
        <v>5.4799999999999898</v>
      </c>
      <c r="N166" s="16">
        <f>N165+kR*(testdata4[[#This Row],[HH-LL]]-N165)</f>
        <v>5.6101256246463889</v>
      </c>
      <c r="O166" s="16">
        <f>O165+kS*(testdata4[[#This Row],[EMAd1]]-O165)</f>
        <v>5.4492135719158528</v>
      </c>
      <c r="P166" s="12">
        <f>100*(testdata4[[#This Row],[EMAn2]]/(0.5*testdata4[[#This Row],[EMAd2]]))</f>
        <v>-10.589005825539395</v>
      </c>
      <c r="Q166" s="12">
        <f>Q165+kU*(testdata4[[#This Row],[SMI]]-Q165)</f>
        <v>-7.9659470367702641</v>
      </c>
      <c r="U166" s="3">
        <v>42975</v>
      </c>
      <c r="V166" s="12">
        <v>-10.589</v>
      </c>
      <c r="W166" s="12">
        <v>-7.9659000000000004</v>
      </c>
    </row>
    <row r="167" spans="1:23" x14ac:dyDescent="0.25">
      <c r="A167" s="6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 t="shared" si="4"/>
        <v>230.58</v>
      </c>
      <c r="I167" s="2">
        <f t="shared" si="5"/>
        <v>236.06</v>
      </c>
      <c r="J167" s="16">
        <f>testdata4[[#This Row],[close]]-0.5*(testdata4[[#This Row],[HH]]+testdata4[[#This Row],[LL]])</f>
        <v>0.14000000000001478</v>
      </c>
      <c r="K167" s="16">
        <f>K166+kR*(testdata4[[#This Row],[SM]]-K166)</f>
        <v>-0.32858111966067605</v>
      </c>
      <c r="L167" s="16">
        <f>L166+kS*(testdata4[[#This Row],[EMAn1]]-L166)</f>
        <v>-0.30186622074564301</v>
      </c>
      <c r="M167" s="16">
        <f>testdata4[[#This Row],[HH]]-testdata4[[#This Row],[LL]]</f>
        <v>5.4799999999999898</v>
      </c>
      <c r="N167" s="16">
        <f>N166+kR*(testdata4[[#This Row],[HH-LL]]-N166)</f>
        <v>5.5977327080133987</v>
      </c>
      <c r="O167" s="16">
        <f>O166+kS*(testdata4[[#This Row],[EMAd1]]-O166)</f>
        <v>5.498719950615035</v>
      </c>
      <c r="P167" s="12">
        <f>100*(testdata4[[#This Row],[EMAn2]]/(0.5*testdata4[[#This Row],[EMAd2]]))</f>
        <v>-10.979508811387243</v>
      </c>
      <c r="Q167" s="12">
        <f>Q166+kU*(testdata4[[#This Row],[SMI]]-Q166)</f>
        <v>-9.4727279240787539</v>
      </c>
      <c r="U167" s="3">
        <v>42976</v>
      </c>
      <c r="V167" s="12">
        <v>-10.9795</v>
      </c>
      <c r="W167" s="12">
        <v>-9.4726999999999997</v>
      </c>
    </row>
    <row r="168" spans="1:23" x14ac:dyDescent="0.25">
      <c r="A168" s="6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 t="shared" si="4"/>
        <v>230.58</v>
      </c>
      <c r="I168" s="2">
        <f t="shared" si="5"/>
        <v>236.06</v>
      </c>
      <c r="J168" s="16">
        <f>testdata4[[#This Row],[close]]-0.5*(testdata4[[#This Row],[HH]]+testdata4[[#This Row],[LL]])</f>
        <v>1.25</v>
      </c>
      <c r="K168" s="16">
        <f>K167+kR*(testdata4[[#This Row],[SM]]-K167)</f>
        <v>-0.17824006064537357</v>
      </c>
      <c r="L168" s="16">
        <f>L167+kS*(testdata4[[#This Row],[EMAn1]]-L167)</f>
        <v>-0.26065750071221988</v>
      </c>
      <c r="M168" s="16">
        <f>testdata4[[#This Row],[HH]]-testdata4[[#This Row],[LL]]</f>
        <v>5.4799999999999898</v>
      </c>
      <c r="N168" s="16">
        <f>N167+kR*(testdata4[[#This Row],[HH-LL]]-N167)</f>
        <v>5.5865200691549788</v>
      </c>
      <c r="O168" s="16">
        <f>O167+kS*(testdata4[[#This Row],[EMAd1]]-O167)</f>
        <v>5.527986656795016</v>
      </c>
      <c r="P168" s="12">
        <f>100*(testdata4[[#This Row],[EMAn2]]/(0.5*testdata4[[#This Row],[EMAd2]]))</f>
        <v>-9.4304677957866989</v>
      </c>
      <c r="Q168" s="12">
        <f>Q167+kU*(testdata4[[#This Row],[SMI]]-Q167)</f>
        <v>-9.4515978599327255</v>
      </c>
      <c r="U168" s="3">
        <v>42977</v>
      </c>
      <c r="V168" s="12">
        <v>-9.4305000000000003</v>
      </c>
      <c r="W168" s="12">
        <v>-9.4515999999999991</v>
      </c>
    </row>
    <row r="169" spans="1:23" x14ac:dyDescent="0.25">
      <c r="A169" s="6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 t="shared" si="4"/>
        <v>230.58</v>
      </c>
      <c r="I169" s="2">
        <f t="shared" si="5"/>
        <v>236.25</v>
      </c>
      <c r="J169" s="16">
        <f>testdata4[[#This Row],[close]]-0.5*(testdata4[[#This Row],[HH]]+testdata4[[#This Row],[LL]])</f>
        <v>2.5649999999999693</v>
      </c>
      <c r="K169" s="16">
        <f>K168+kR*(testdata4[[#This Row],[SM]]-K168)</f>
        <v>8.3020897511325742E-2</v>
      </c>
      <c r="L169" s="16">
        <f>L168+kS*(testdata4[[#This Row],[EMAn1]]-L168)</f>
        <v>-0.14609803463770468</v>
      </c>
      <c r="M169" s="16">
        <f>testdata4[[#This Row],[HH]]-testdata4[[#This Row],[LL]]</f>
        <v>5.6699999999999875</v>
      </c>
      <c r="N169" s="16">
        <f>N168+kR*(testdata4[[#This Row],[HH-LL]]-N168)</f>
        <v>5.594470538759265</v>
      </c>
      <c r="O169" s="16">
        <f>O168+kS*(testdata4[[#This Row],[EMAd1]]-O168)</f>
        <v>5.5501479507830993</v>
      </c>
      <c r="P169" s="12">
        <f>100*(testdata4[[#This Row],[EMAn2]]/(0.5*testdata4[[#This Row],[EMAd2]]))</f>
        <v>-5.2646536969195914</v>
      </c>
      <c r="Q169" s="12">
        <f>Q168+kU*(testdata4[[#This Row],[SMI]]-Q168)</f>
        <v>-7.3581257784261584</v>
      </c>
      <c r="U169" s="3">
        <v>42978</v>
      </c>
      <c r="V169" s="12">
        <v>-5.2647000000000004</v>
      </c>
      <c r="W169" s="12">
        <v>-7.3581000000000003</v>
      </c>
    </row>
    <row r="170" spans="1:23" x14ac:dyDescent="0.25">
      <c r="A170" s="6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2">
        <f t="shared" si="4"/>
        <v>230.58</v>
      </c>
      <c r="I170" s="2">
        <f t="shared" si="5"/>
        <v>236.78</v>
      </c>
      <c r="J170" s="16">
        <f>testdata4[[#This Row],[close]]-0.5*(testdata4[[#This Row],[HH]]+testdata4[[#This Row],[LL]])</f>
        <v>2.6299999999999955</v>
      </c>
      <c r="K170" s="16">
        <f>K169+kR*(testdata4[[#This Row],[SM]]-K169)</f>
        <v>0.32559033584357999</v>
      </c>
      <c r="L170" s="16">
        <f>L169+kS*(testdata4[[#This Row],[EMAn1]]-L169)</f>
        <v>1.11314221893902E-2</v>
      </c>
      <c r="M170" s="16">
        <f>testdata4[[#This Row],[HH]]-testdata4[[#This Row],[LL]]</f>
        <v>6.1999999999999886</v>
      </c>
      <c r="N170" s="16">
        <f>N169+kR*(testdata4[[#This Row],[HH-LL]]-N169)</f>
        <v>5.6521400112583819</v>
      </c>
      <c r="O170" s="16">
        <f>O169+kS*(testdata4[[#This Row],[EMAd1]]-O169)</f>
        <v>5.5841453042748599</v>
      </c>
      <c r="P170" s="12">
        <f>100*(testdata4[[#This Row],[EMAn2]]/(0.5*testdata4[[#This Row],[EMAd2]]))</f>
        <v>0.39867953224170954</v>
      </c>
      <c r="Q170" s="12">
        <f>Q169+kU*(testdata4[[#This Row],[SMI]]-Q169)</f>
        <v>-3.4797231230922243</v>
      </c>
      <c r="U170" s="3">
        <v>42979</v>
      </c>
      <c r="V170" s="12">
        <v>0.3987</v>
      </c>
      <c r="W170" s="12">
        <v>-3.4796999999999998</v>
      </c>
    </row>
    <row r="171" spans="1:23" x14ac:dyDescent="0.25">
      <c r="A171" s="6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 t="shared" si="4"/>
        <v>230.58</v>
      </c>
      <c r="I171" s="2">
        <f t="shared" si="5"/>
        <v>236.78</v>
      </c>
      <c r="J171" s="16">
        <f>testdata4[[#This Row],[close]]-0.5*(testdata4[[#This Row],[HH]]+testdata4[[#This Row],[LL]])</f>
        <v>0.93999999999999773</v>
      </c>
      <c r="K171" s="16">
        <f>K170+kR*(testdata4[[#This Row],[SM]]-K170)</f>
        <v>0.38410554195371499</v>
      </c>
      <c r="L171" s="16">
        <f>L170+kS*(testdata4[[#This Row],[EMAn1]]-L170)</f>
        <v>0.13545612877749846</v>
      </c>
      <c r="M171" s="16">
        <f>testdata4[[#This Row],[HH]]-testdata4[[#This Row],[LL]]</f>
        <v>6.1999999999999886</v>
      </c>
      <c r="N171" s="16">
        <f>N170+kR*(testdata4[[#This Row],[HH-LL]]-N170)</f>
        <v>5.7043171530432968</v>
      </c>
      <c r="O171" s="16">
        <f>O170+kS*(testdata4[[#This Row],[EMAd1]]-O170)</f>
        <v>5.6242025871976722</v>
      </c>
      <c r="P171" s="12">
        <f>100*(testdata4[[#This Row],[EMAn2]]/(0.5*testdata4[[#This Row],[EMAd2]]))</f>
        <v>4.8169007669046691</v>
      </c>
      <c r="Q171" s="12">
        <f>Q170+kU*(testdata4[[#This Row],[SMI]]-Q170)</f>
        <v>0.66858882190622282</v>
      </c>
      <c r="U171" s="3">
        <v>42983</v>
      </c>
      <c r="V171" s="12">
        <v>4.8169000000000004</v>
      </c>
      <c r="W171" s="12">
        <v>0.66859999999999997</v>
      </c>
    </row>
    <row r="172" spans="1:23" x14ac:dyDescent="0.25">
      <c r="A172" s="6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 t="shared" si="4"/>
        <v>230.58</v>
      </c>
      <c r="I172" s="2">
        <f t="shared" si="5"/>
        <v>236.78</v>
      </c>
      <c r="J172" s="16">
        <f>testdata4[[#This Row],[close]]-0.5*(testdata4[[#This Row],[HH]]+testdata4[[#This Row],[LL]])</f>
        <v>1.7399999999999807</v>
      </c>
      <c r="K172" s="16">
        <f>K171+kR*(testdata4[[#This Row],[SM]]-K171)</f>
        <v>0.51323834748193076</v>
      </c>
      <c r="L172" s="16">
        <f>L171+kS*(testdata4[[#This Row],[EMAn1]]-L171)</f>
        <v>0.26138353501230921</v>
      </c>
      <c r="M172" s="16">
        <f>testdata4[[#This Row],[HH]]-testdata4[[#This Row],[LL]]</f>
        <v>6.1999999999999886</v>
      </c>
      <c r="N172" s="16">
        <f>N171+kR*(testdata4[[#This Row],[HH-LL]]-N171)</f>
        <v>5.7515250432296483</v>
      </c>
      <c r="O172" s="16">
        <f>O171+kS*(testdata4[[#This Row],[EMAd1]]-O171)</f>
        <v>5.6666434058749973</v>
      </c>
      <c r="P172" s="12">
        <f>100*(testdata4[[#This Row],[EMAn2]]/(0.5*testdata4[[#This Row],[EMAd2]]))</f>
        <v>9.2253391043210868</v>
      </c>
      <c r="Q172" s="12">
        <f>Q171+kU*(testdata4[[#This Row],[SMI]]-Q171)</f>
        <v>4.9469639631136548</v>
      </c>
      <c r="U172" s="3">
        <v>42984</v>
      </c>
      <c r="V172" s="12">
        <v>9.2253000000000007</v>
      </c>
      <c r="W172" s="12">
        <v>4.9470000000000001</v>
      </c>
    </row>
    <row r="173" spans="1:23" x14ac:dyDescent="0.25">
      <c r="A173" s="6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 t="shared" si="4"/>
        <v>230.58</v>
      </c>
      <c r="I173" s="2">
        <f t="shared" si="5"/>
        <v>236.78</v>
      </c>
      <c r="J173" s="16">
        <f>testdata4[[#This Row],[close]]-0.5*(testdata4[[#This Row],[HH]]+testdata4[[#This Row],[LL]])</f>
        <v>1.7099999999999795</v>
      </c>
      <c r="K173" s="16">
        <f>K172+kR*(testdata4[[#This Row],[SM]]-K172)</f>
        <v>0.62721564772174498</v>
      </c>
      <c r="L173" s="16">
        <f>L172+kS*(testdata4[[#This Row],[EMAn1]]-L172)</f>
        <v>0.38332757258212113</v>
      </c>
      <c r="M173" s="16">
        <f>testdata4[[#This Row],[HH]]-testdata4[[#This Row],[LL]]</f>
        <v>6.1999999999999886</v>
      </c>
      <c r="N173" s="16">
        <f>N172+kR*(testdata4[[#This Row],[HH-LL]]-N172)</f>
        <v>5.7942369438744423</v>
      </c>
      <c r="O173" s="16">
        <f>O172+kS*(testdata4[[#This Row],[EMAd1]]-O172)</f>
        <v>5.7091745852081459</v>
      </c>
      <c r="P173" s="12">
        <f>100*(testdata4[[#This Row],[EMAn2]]/(0.5*testdata4[[#This Row],[EMAd2]]))</f>
        <v>13.42847610844767</v>
      </c>
      <c r="Q173" s="12">
        <f>Q172+kU*(testdata4[[#This Row],[SMI]]-Q172)</f>
        <v>9.1877200357806625</v>
      </c>
      <c r="U173" s="3">
        <v>42985</v>
      </c>
      <c r="V173" s="12">
        <v>13.4285</v>
      </c>
      <c r="W173" s="12">
        <v>9.1876999999999995</v>
      </c>
    </row>
    <row r="174" spans="1:23" x14ac:dyDescent="0.25">
      <c r="A174" s="6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 t="shared" si="4"/>
        <v>230.58</v>
      </c>
      <c r="I174" s="2">
        <f t="shared" si="5"/>
        <v>236.78</v>
      </c>
      <c r="J174" s="16">
        <f>testdata4[[#This Row],[close]]-0.5*(testdata4[[#This Row],[HH]]+testdata4[[#This Row],[LL]])</f>
        <v>1.4300000000000068</v>
      </c>
      <c r="K174" s="16">
        <f>K173+kR*(testdata4[[#This Row],[SM]]-K173)</f>
        <v>0.70367130031967462</v>
      </c>
      <c r="L174" s="16">
        <f>L173+kS*(testdata4[[#This Row],[EMAn1]]-L173)</f>
        <v>0.49010881516130561</v>
      </c>
      <c r="M174" s="16">
        <f>testdata4[[#This Row],[HH]]-testdata4[[#This Row],[LL]]</f>
        <v>6.1999999999999886</v>
      </c>
      <c r="N174" s="16">
        <f>N173+kR*(testdata4[[#This Row],[HH-LL]]-N173)</f>
        <v>5.8328810444578281</v>
      </c>
      <c r="O174" s="16">
        <f>O173+kS*(testdata4[[#This Row],[EMAd1]]-O173)</f>
        <v>5.7504100716247066</v>
      </c>
      <c r="P174" s="12">
        <f>100*(testdata4[[#This Row],[EMAn2]]/(0.5*testdata4[[#This Row],[EMAd2]]))</f>
        <v>17.046047466414215</v>
      </c>
      <c r="Q174" s="12">
        <f>Q173+kU*(testdata4[[#This Row],[SMI]]-Q173)</f>
        <v>13.11688375109744</v>
      </c>
      <c r="U174" s="3">
        <v>42986</v>
      </c>
      <c r="V174" s="12">
        <v>17.045999999999999</v>
      </c>
      <c r="W174" s="12">
        <v>13.116899999999999</v>
      </c>
    </row>
    <row r="175" spans="1:23" x14ac:dyDescent="0.25">
      <c r="A175" s="6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 t="shared" si="4"/>
        <v>231.63</v>
      </c>
      <c r="I175" s="2">
        <f t="shared" si="5"/>
        <v>237.71</v>
      </c>
      <c r="J175" s="16">
        <f>testdata4[[#This Row],[close]]-0.5*(testdata4[[#This Row],[HH]]+testdata4[[#This Row],[LL]])</f>
        <v>2.9499999999999886</v>
      </c>
      <c r="K175" s="16">
        <f>K174+kR*(testdata4[[#This Row],[SM]]-K174)</f>
        <v>0.91760736695589495</v>
      </c>
      <c r="L175" s="16">
        <f>L174+kS*(testdata4[[#This Row],[EMAn1]]-L174)</f>
        <v>0.63260833242616865</v>
      </c>
      <c r="M175" s="16">
        <f>testdata4[[#This Row],[HH]]-testdata4[[#This Row],[LL]]</f>
        <v>6.0800000000000125</v>
      </c>
      <c r="N175" s="16">
        <f>N174+kR*(testdata4[[#This Row],[HH-LL]]-N174)</f>
        <v>5.856416183080893</v>
      </c>
      <c r="O175" s="16">
        <f>O174+kS*(testdata4[[#This Row],[EMAd1]]-O174)</f>
        <v>5.7857454421101018</v>
      </c>
      <c r="P175" s="12">
        <f>100*(testdata4[[#This Row],[EMAn2]]/(0.5*testdata4[[#This Row],[EMAd2]]))</f>
        <v>21.867824596010983</v>
      </c>
      <c r="Q175" s="12">
        <f>Q174+kU*(testdata4[[#This Row],[SMI]]-Q174)</f>
        <v>17.492354173554212</v>
      </c>
      <c r="U175" s="3">
        <v>42989</v>
      </c>
      <c r="V175" s="12">
        <v>21.867799999999999</v>
      </c>
      <c r="W175" s="12">
        <v>17.4924</v>
      </c>
    </row>
    <row r="176" spans="1:23" x14ac:dyDescent="0.25">
      <c r="A176" s="6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 t="shared" si="4"/>
        <v>231.63</v>
      </c>
      <c r="I176" s="2">
        <f t="shared" si="5"/>
        <v>238.46</v>
      </c>
      <c r="J176" s="16">
        <f>testdata4[[#This Row],[close]]-0.5*(testdata4[[#This Row],[HH]]+testdata4[[#This Row],[LL]])</f>
        <v>3.3749999999999716</v>
      </c>
      <c r="K176" s="16">
        <f>K175+kR*(testdata4[[#This Row],[SM]]-K175)</f>
        <v>1.1516447605791402</v>
      </c>
      <c r="L176" s="16">
        <f>L175+kS*(testdata4[[#This Row],[EMAn1]]-L175)</f>
        <v>0.80562047514382584</v>
      </c>
      <c r="M176" s="16">
        <f>testdata4[[#This Row],[HH]]-testdata4[[#This Row],[LL]]</f>
        <v>6.8300000000000125</v>
      </c>
      <c r="N176" s="16">
        <f>N175+kR*(testdata4[[#This Row],[HH-LL]]-N175)</f>
        <v>5.9491384513589045</v>
      </c>
      <c r="O176" s="16">
        <f>O175+kS*(testdata4[[#This Row],[EMAd1]]-O175)</f>
        <v>5.8402097785263694</v>
      </c>
      <c r="P176" s="12">
        <f>100*(testdata4[[#This Row],[EMAn2]]/(0.5*testdata4[[#This Row],[EMAd2]]))</f>
        <v>27.588751284448005</v>
      </c>
      <c r="Q176" s="12">
        <f>Q175+kU*(testdata4[[#This Row],[SMI]]-Q175)</f>
        <v>22.540552729001107</v>
      </c>
      <c r="U176" s="3">
        <v>42990</v>
      </c>
      <c r="V176" s="12">
        <v>27.588799999999999</v>
      </c>
      <c r="W176" s="12">
        <v>22.540600000000001</v>
      </c>
    </row>
    <row r="177" spans="1:23" x14ac:dyDescent="0.25">
      <c r="A177" s="6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 t="shared" si="4"/>
        <v>231.63</v>
      </c>
      <c r="I177" s="2">
        <f t="shared" si="5"/>
        <v>238.57</v>
      </c>
      <c r="J177" s="16">
        <f>testdata4[[#This Row],[close]]-0.5*(testdata4[[#This Row],[HH]]+testdata4[[#This Row],[LL]])</f>
        <v>3.4399999999999977</v>
      </c>
      <c r="K177" s="16">
        <f>K176+kR*(testdata4[[#This Row],[SM]]-K176)</f>
        <v>1.3695833548096981</v>
      </c>
      <c r="L177" s="16">
        <f>L176+kS*(testdata4[[#This Row],[EMAn1]]-L176)</f>
        <v>0.99360810169911651</v>
      </c>
      <c r="M177" s="16">
        <f>testdata4[[#This Row],[HH]]-testdata4[[#This Row],[LL]]</f>
        <v>6.9399999999999977</v>
      </c>
      <c r="N177" s="16">
        <f>N176+kR*(testdata4[[#This Row],[HH-LL]]-N176)</f>
        <v>6.0435062178961516</v>
      </c>
      <c r="O177" s="16">
        <f>O176+kS*(testdata4[[#This Row],[EMAd1]]-O176)</f>
        <v>5.9079752583162968</v>
      </c>
      <c r="P177" s="12">
        <f>100*(testdata4[[#This Row],[EMAn2]]/(0.5*testdata4[[#This Row],[EMAd2]]))</f>
        <v>33.636163262548365</v>
      </c>
      <c r="Q177" s="12">
        <f>Q176+kU*(testdata4[[#This Row],[SMI]]-Q176)</f>
        <v>28.088357995774736</v>
      </c>
      <c r="U177" s="3">
        <v>42991</v>
      </c>
      <c r="V177" s="12">
        <v>33.636200000000002</v>
      </c>
      <c r="W177" s="12">
        <v>28.0884</v>
      </c>
    </row>
    <row r="178" spans="1:23" x14ac:dyDescent="0.25">
      <c r="A178" s="6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 t="shared" si="4"/>
        <v>231.63</v>
      </c>
      <c r="I178" s="2">
        <f t="shared" si="5"/>
        <v>238.68</v>
      </c>
      <c r="J178" s="16">
        <f>testdata4[[#This Row],[close]]-0.5*(testdata4[[#This Row],[HH]]+testdata4[[#This Row],[LL]])</f>
        <v>3.3050000000000068</v>
      </c>
      <c r="K178" s="16">
        <f>K177+kR*(testdata4[[#This Row],[SM]]-K177)</f>
        <v>1.5539087495897275</v>
      </c>
      <c r="L178" s="16">
        <f>L177+kS*(testdata4[[#This Row],[EMAn1]]-L177)</f>
        <v>1.1803749843293201</v>
      </c>
      <c r="M178" s="16">
        <f>testdata4[[#This Row],[HH]]-testdata4[[#This Row],[LL]]</f>
        <v>7.0500000000000114</v>
      </c>
      <c r="N178" s="16">
        <f>N177+kR*(testdata4[[#This Row],[HH-LL]]-N177)</f>
        <v>6.1393627685727097</v>
      </c>
      <c r="O178" s="16">
        <f>O177+kS*(testdata4[[#This Row],[EMAd1]]-O177)</f>
        <v>5.985104428401768</v>
      </c>
      <c r="P178" s="12">
        <f>100*(testdata4[[#This Row],[EMAn2]]/(0.5*testdata4[[#This Row],[EMAd2]]))</f>
        <v>39.443755692146595</v>
      </c>
      <c r="Q178" s="12">
        <f>Q177+kU*(testdata4[[#This Row],[SMI]]-Q177)</f>
        <v>33.766056843960669</v>
      </c>
      <c r="U178" s="3">
        <v>42992</v>
      </c>
      <c r="V178" s="12">
        <v>39.443800000000003</v>
      </c>
      <c r="W178" s="12">
        <v>33.766100000000002</v>
      </c>
    </row>
    <row r="179" spans="1:23" x14ac:dyDescent="0.25">
      <c r="A179" s="6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 t="shared" si="4"/>
        <v>231.63</v>
      </c>
      <c r="I179" s="2">
        <f t="shared" si="5"/>
        <v>238.88</v>
      </c>
      <c r="J179" s="16">
        <f>testdata4[[#This Row],[close]]-0.5*(testdata4[[#This Row],[HH]]+testdata4[[#This Row],[LL]])</f>
        <v>3.5250000000000057</v>
      </c>
      <c r="K179" s="16">
        <f>K178+kR*(testdata4[[#This Row],[SM]]-K178)</f>
        <v>1.7416317258192777</v>
      </c>
      <c r="L179" s="16">
        <f>L178+kS*(testdata4[[#This Row],[EMAn1]]-L178)</f>
        <v>1.3674605648259726</v>
      </c>
      <c r="M179" s="16">
        <f>testdata4[[#This Row],[HH]]-testdata4[[#This Row],[LL]]</f>
        <v>7.25</v>
      </c>
      <c r="N179" s="16">
        <f>N178+kR*(testdata4[[#This Row],[HH-LL]]-N178)</f>
        <v>6.2451377429943564</v>
      </c>
      <c r="O179" s="16">
        <f>O178+kS*(testdata4[[#This Row],[EMAd1]]-O178)</f>
        <v>6.0717821999326311</v>
      </c>
      <c r="P179" s="12">
        <f>100*(testdata4[[#This Row],[EMAn2]]/(0.5*testdata4[[#This Row],[EMAd2]]))</f>
        <v>45.043136258779015</v>
      </c>
      <c r="Q179" s="12">
        <f>Q178+kU*(testdata4[[#This Row],[SMI]]-Q178)</f>
        <v>39.404596551369842</v>
      </c>
      <c r="U179" s="3">
        <v>42993</v>
      </c>
      <c r="V179" s="12">
        <v>45.043100000000003</v>
      </c>
      <c r="W179" s="12">
        <v>39.404600000000002</v>
      </c>
    </row>
    <row r="180" spans="1:23" x14ac:dyDescent="0.25">
      <c r="A180" s="6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 t="shared" si="4"/>
        <v>231.63</v>
      </c>
      <c r="I180" s="2">
        <f t="shared" si="5"/>
        <v>239.67</v>
      </c>
      <c r="J180" s="16">
        <f>testdata4[[#This Row],[close]]-0.5*(testdata4[[#This Row],[HH]]+testdata4[[#This Row],[LL]])</f>
        <v>3.6400000000000148</v>
      </c>
      <c r="K180" s="16">
        <f>K179+kR*(testdata4[[#This Row],[SM]]-K179)</f>
        <v>1.9224287043126813</v>
      </c>
      <c r="L180" s="16">
        <f>L179+kS*(testdata4[[#This Row],[EMAn1]]-L179)</f>
        <v>1.5524499446548754</v>
      </c>
      <c r="M180" s="16">
        <f>testdata4[[#This Row],[HH]]-testdata4[[#This Row],[LL]]</f>
        <v>8.039999999999992</v>
      </c>
      <c r="N180" s="16">
        <f>N179+kR*(testdata4[[#This Row],[HH-LL]]-N179)</f>
        <v>6.4160770055663221</v>
      </c>
      <c r="O180" s="16">
        <f>O179+kS*(testdata4[[#This Row],[EMAd1]]-O179)</f>
        <v>6.1865471351438615</v>
      </c>
      <c r="P180" s="12">
        <f>100*(testdata4[[#This Row],[EMAn2]]/(0.5*testdata4[[#This Row],[EMAd2]]))</f>
        <v>50.187929090069886</v>
      </c>
      <c r="Q180" s="12">
        <f>Q179+kU*(testdata4[[#This Row],[SMI]]-Q179)</f>
        <v>44.796262820719861</v>
      </c>
      <c r="U180" s="3">
        <v>42996</v>
      </c>
      <c r="V180" s="12">
        <v>50.187899999999999</v>
      </c>
      <c r="W180" s="12">
        <v>44.796300000000002</v>
      </c>
    </row>
    <row r="181" spans="1:23" x14ac:dyDescent="0.25">
      <c r="A181" s="6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 t="shared" si="4"/>
        <v>233.24</v>
      </c>
      <c r="I181" s="2">
        <f t="shared" si="5"/>
        <v>239.67</v>
      </c>
      <c r="J181" s="16">
        <f>testdata4[[#This Row],[close]]-0.5*(testdata4[[#This Row],[HH]]+testdata4[[#This Row],[LL]])</f>
        <v>3.0750000000000171</v>
      </c>
      <c r="K181" s="16">
        <f>K180+kR*(testdata4[[#This Row],[SM]]-K180)</f>
        <v>2.0321973991400468</v>
      </c>
      <c r="L181" s="16">
        <f>L180+kS*(testdata4[[#This Row],[EMAn1]]-L180)</f>
        <v>1.7123657628165991</v>
      </c>
      <c r="M181" s="16">
        <f>testdata4[[#This Row],[HH]]-testdata4[[#This Row],[LL]]</f>
        <v>6.4299999999999784</v>
      </c>
      <c r="N181" s="16">
        <f>N180+kR*(testdata4[[#This Row],[HH-LL]]-N180)</f>
        <v>6.4174030050361939</v>
      </c>
      <c r="O181" s="16">
        <f>O180+kS*(testdata4[[#This Row],[EMAd1]]-O180)</f>
        <v>6.2634990917746389</v>
      </c>
      <c r="P181" s="12">
        <f>100*(testdata4[[#This Row],[EMAn2]]/(0.5*testdata4[[#This Row],[EMAd2]]))</f>
        <v>54.677608720828729</v>
      </c>
      <c r="Q181" s="12">
        <f>Q180+kU*(testdata4[[#This Row],[SMI]]-Q180)</f>
        <v>49.736935770774295</v>
      </c>
      <c r="U181" s="3">
        <v>42997</v>
      </c>
      <c r="V181" s="12">
        <v>54.677599999999998</v>
      </c>
      <c r="W181" s="12">
        <v>49.736899999999999</v>
      </c>
    </row>
    <row r="182" spans="1:23" x14ac:dyDescent="0.25">
      <c r="A182" s="6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 t="shared" si="4"/>
        <v>233.56</v>
      </c>
      <c r="I182" s="2">
        <f t="shared" si="5"/>
        <v>239.74</v>
      </c>
      <c r="J182" s="16">
        <f>testdata4[[#This Row],[close]]-0.5*(testdata4[[#This Row],[HH]]+testdata4[[#This Row],[LL]])</f>
        <v>2.960000000000008</v>
      </c>
      <c r="K182" s="16">
        <f>K181+kR*(testdata4[[#This Row],[SM]]-K181)</f>
        <v>2.1205595516029003</v>
      </c>
      <c r="L182" s="16">
        <f>L181+kS*(testdata4[[#This Row],[EMAn1]]-L181)</f>
        <v>1.8484303590786995</v>
      </c>
      <c r="M182" s="16">
        <f>testdata4[[#This Row],[HH]]-testdata4[[#This Row],[LL]]</f>
        <v>6.1800000000000068</v>
      </c>
      <c r="N182" s="16">
        <f>N181+kR*(testdata4[[#This Row],[HH-LL]]-N181)</f>
        <v>6.3947931950327472</v>
      </c>
      <c r="O182" s="16">
        <f>O181+kS*(testdata4[[#This Row],[EMAd1]]-O181)</f>
        <v>6.3072637928606747</v>
      </c>
      <c r="P182" s="12">
        <f>100*(testdata4[[#This Row],[EMAn2]]/(0.5*testdata4[[#This Row],[EMAd2]]))</f>
        <v>58.612749356415918</v>
      </c>
      <c r="Q182" s="12">
        <f>Q181+kU*(testdata4[[#This Row],[SMI]]-Q181)</f>
        <v>54.174842563595107</v>
      </c>
      <c r="U182" s="3">
        <v>42998</v>
      </c>
      <c r="V182" s="12">
        <v>58.612699999999997</v>
      </c>
      <c r="W182" s="12">
        <v>54.174799999999998</v>
      </c>
    </row>
    <row r="183" spans="1:23" x14ac:dyDescent="0.25">
      <c r="A183" s="6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 t="shared" si="4"/>
        <v>233.56</v>
      </c>
      <c r="I183" s="2">
        <f t="shared" si="5"/>
        <v>239.74</v>
      </c>
      <c r="J183" s="16">
        <f>testdata4[[#This Row],[close]]-0.5*(testdata4[[#This Row],[HH]]+testdata4[[#This Row],[LL]])</f>
        <v>2.3199999999999932</v>
      </c>
      <c r="K183" s="16">
        <f>K182+kR*(testdata4[[#This Row],[SM]]-K182)</f>
        <v>2.1395538800216709</v>
      </c>
      <c r="L183" s="16">
        <f>L182+kS*(testdata4[[#This Row],[EMAn1]]-L182)</f>
        <v>1.9454715327263565</v>
      </c>
      <c r="M183" s="16">
        <f>testdata4[[#This Row],[HH]]-testdata4[[#This Row],[LL]]</f>
        <v>6.1800000000000068</v>
      </c>
      <c r="N183" s="16">
        <f>N182+kR*(testdata4[[#This Row],[HH-LL]]-N182)</f>
        <v>6.3743367002677243</v>
      </c>
      <c r="O183" s="16">
        <f>O182+kS*(testdata4[[#This Row],[EMAd1]]-O182)</f>
        <v>6.3296214286630246</v>
      </c>
      <c r="P183" s="12">
        <f>100*(testdata4[[#This Row],[EMAn2]]/(0.5*testdata4[[#This Row],[EMAd2]]))</f>
        <v>61.471971259339256</v>
      </c>
      <c r="Q183" s="12">
        <f>Q182+kU*(testdata4[[#This Row],[SMI]]-Q182)</f>
        <v>57.823406911467181</v>
      </c>
      <c r="U183" s="3">
        <v>42999</v>
      </c>
      <c r="V183" s="12">
        <v>61.472000000000001</v>
      </c>
      <c r="W183" s="12">
        <v>57.823399999999999</v>
      </c>
    </row>
    <row r="184" spans="1:23" x14ac:dyDescent="0.25">
      <c r="A184" s="6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 t="shared" si="4"/>
        <v>233.56</v>
      </c>
      <c r="I184" s="2">
        <f t="shared" si="5"/>
        <v>239.74</v>
      </c>
      <c r="J184" s="16">
        <f>testdata4[[#This Row],[close]]-0.5*(testdata4[[#This Row],[HH]]+testdata4[[#This Row],[LL]])</f>
        <v>2.3700000000000045</v>
      </c>
      <c r="K184" s="16">
        <f>K183+kR*(testdata4[[#This Row],[SM]]-K183)</f>
        <v>2.1615011295434168</v>
      </c>
      <c r="L184" s="16">
        <f>L183+kS*(testdata4[[#This Row],[EMAn1]]-L183)</f>
        <v>2.0174813983320434</v>
      </c>
      <c r="M184" s="16">
        <f>testdata4[[#This Row],[HH]]-testdata4[[#This Row],[LL]]</f>
        <v>6.1800000000000068</v>
      </c>
      <c r="N184" s="16">
        <f>N183+kR*(testdata4[[#This Row],[HH-LL]]-N183)</f>
        <v>6.3558284430993703</v>
      </c>
      <c r="O184" s="16">
        <f>O183+kS*(testdata4[[#This Row],[EMAd1]]-O183)</f>
        <v>6.3383571001418062</v>
      </c>
      <c r="P184" s="12">
        <f>100*(testdata4[[#This Row],[EMAn2]]/(0.5*testdata4[[#This Row],[EMAd2]]))</f>
        <v>63.659442548193034</v>
      </c>
      <c r="Q184" s="12">
        <f>Q183+kU*(testdata4[[#This Row],[SMI]]-Q183)</f>
        <v>60.741424729830108</v>
      </c>
      <c r="U184" s="3">
        <v>43000</v>
      </c>
      <c r="V184" s="12">
        <v>63.659399999999998</v>
      </c>
      <c r="W184" s="12">
        <v>60.741399999999999</v>
      </c>
    </row>
    <row r="185" spans="1:23" x14ac:dyDescent="0.25">
      <c r="A185" s="6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 t="shared" si="4"/>
        <v>234.78</v>
      </c>
      <c r="I185" s="2">
        <f t="shared" si="5"/>
        <v>239.74</v>
      </c>
      <c r="J185" s="16">
        <f>testdata4[[#This Row],[close]]-0.5*(testdata4[[#This Row],[HH]]+testdata4[[#This Row],[LL]])</f>
        <v>1.2700000000000102</v>
      </c>
      <c r="K185" s="16">
        <f>K184+kR*(testdata4[[#This Row],[SM]]-K184)</f>
        <v>2.0765962600630923</v>
      </c>
      <c r="L185" s="16">
        <f>L184+kS*(testdata4[[#This Row],[EMAn1]]-L184)</f>
        <v>2.0371863522423932</v>
      </c>
      <c r="M185" s="16">
        <f>testdata4[[#This Row],[HH]]-testdata4[[#This Row],[LL]]</f>
        <v>4.960000000000008</v>
      </c>
      <c r="N185" s="16">
        <f>N184+kR*(testdata4[[#This Row],[HH-LL]]-N184)</f>
        <v>6.2228924008994309</v>
      </c>
      <c r="O185" s="16">
        <f>O184+kS*(testdata4[[#This Row],[EMAd1]]-O184)</f>
        <v>6.2998688670610141</v>
      </c>
      <c r="P185" s="12">
        <f>100*(testdata4[[#This Row],[EMAn2]]/(0.5*testdata4[[#This Row],[EMAd2]]))</f>
        <v>64.673928782672334</v>
      </c>
      <c r="Q185" s="12">
        <f>Q184+kU*(testdata4[[#This Row],[SMI]]-Q184)</f>
        <v>62.707676756251217</v>
      </c>
      <c r="U185" s="3">
        <v>43003</v>
      </c>
      <c r="V185" s="12">
        <v>64.673900000000003</v>
      </c>
      <c r="W185" s="12">
        <v>62.707700000000003</v>
      </c>
    </row>
    <row r="186" spans="1:23" x14ac:dyDescent="0.25">
      <c r="A186" s="6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 t="shared" si="4"/>
        <v>234.85</v>
      </c>
      <c r="I186" s="2">
        <f t="shared" si="5"/>
        <v>239.74</v>
      </c>
      <c r="J186" s="16">
        <f>testdata4[[#This Row],[close]]-0.5*(testdata4[[#This Row],[HH]]+testdata4[[#This Row],[LL]])</f>
        <v>1.3849999999999909</v>
      </c>
      <c r="K186" s="16">
        <f>K185+kR*(testdata4[[#This Row],[SM]]-K185)</f>
        <v>2.0107299495808921</v>
      </c>
      <c r="L186" s="16">
        <f>L185+kS*(testdata4[[#This Row],[EMAn1]]-L185)</f>
        <v>2.0283675513552262</v>
      </c>
      <c r="M186" s="16">
        <f>testdata4[[#This Row],[HH]]-testdata4[[#This Row],[LL]]</f>
        <v>4.8900000000000148</v>
      </c>
      <c r="N186" s="16">
        <f>N185+kR*(testdata4[[#This Row],[HH-LL]]-N185)</f>
        <v>6.0959502674804389</v>
      </c>
      <c r="O186" s="16">
        <f>O185+kS*(testdata4[[#This Row],[EMAd1]]-O185)</f>
        <v>6.2318960005341557</v>
      </c>
      <c r="P186" s="12">
        <f>100*(testdata4[[#This Row],[EMAn2]]/(0.5*testdata4[[#This Row],[EMAd2]]))</f>
        <v>65.096322248682199</v>
      </c>
      <c r="Q186" s="12">
        <f>Q185+kU*(testdata4[[#This Row],[SMI]]-Q185)</f>
        <v>63.901999502466708</v>
      </c>
      <c r="U186" s="3">
        <v>43004</v>
      </c>
      <c r="V186" s="12">
        <v>65.096299999999999</v>
      </c>
      <c r="W186" s="12">
        <v>63.902000000000001</v>
      </c>
    </row>
    <row r="187" spans="1:23" x14ac:dyDescent="0.25">
      <c r="A187" s="6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 t="shared" si="4"/>
        <v>234.85</v>
      </c>
      <c r="I187" s="2">
        <f t="shared" si="5"/>
        <v>240.03</v>
      </c>
      <c r="J187" s="16">
        <f>testdata4[[#This Row],[close]]-0.5*(testdata4[[#This Row],[HH]]+testdata4[[#This Row],[LL]])</f>
        <v>2.1599999999999966</v>
      </c>
      <c r="K187" s="16">
        <f>K186+kR*(testdata4[[#This Row],[SM]]-K186)</f>
        <v>2.0249461448589021</v>
      </c>
      <c r="L187" s="16">
        <f>L186+kS*(testdata4[[#This Row],[EMAn1]]-L186)</f>
        <v>2.027227082523118</v>
      </c>
      <c r="M187" s="16">
        <f>testdata4[[#This Row],[HH]]-testdata4[[#This Row],[LL]]</f>
        <v>5.1800000000000068</v>
      </c>
      <c r="N187" s="16">
        <f>N186+kR*(testdata4[[#This Row],[HH-LL]]-N186)</f>
        <v>6.0087169086727785</v>
      </c>
      <c r="O187" s="16">
        <f>O186+kS*(testdata4[[#This Row],[EMAd1]]-O186)</f>
        <v>6.1575029699136969</v>
      </c>
      <c r="P187" s="12">
        <f>100*(testdata4[[#This Row],[EMAn2]]/(0.5*testdata4[[#This Row],[EMAd2]]))</f>
        <v>65.845752488578384</v>
      </c>
      <c r="Q187" s="12">
        <f>Q186+kU*(testdata4[[#This Row],[SMI]]-Q186)</f>
        <v>64.873875995522553</v>
      </c>
      <c r="U187" s="3">
        <v>43005</v>
      </c>
      <c r="V187" s="12">
        <v>65.845799999999997</v>
      </c>
      <c r="W187" s="12">
        <v>64.873900000000006</v>
      </c>
    </row>
    <row r="188" spans="1:23" x14ac:dyDescent="0.25">
      <c r="A188" s="6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 t="shared" si="4"/>
        <v>236.49</v>
      </c>
      <c r="I188" s="2">
        <f t="shared" si="5"/>
        <v>240.03</v>
      </c>
      <c r="J188" s="16">
        <f>testdata4[[#This Row],[close]]-0.5*(testdata4[[#This Row],[HH]]+testdata4[[#This Row],[LL]])</f>
        <v>1.6299999999999955</v>
      </c>
      <c r="K188" s="16">
        <f>K187+kR*(testdata4[[#This Row],[SM]]-K187)</f>
        <v>1.987332226300911</v>
      </c>
      <c r="L188" s="16">
        <f>L187+kS*(testdata4[[#This Row],[EMAn1]]-L187)</f>
        <v>2.0139287971157156</v>
      </c>
      <c r="M188" s="16">
        <f>testdata4[[#This Row],[HH]]-testdata4[[#This Row],[LL]]</f>
        <v>3.539999999999992</v>
      </c>
      <c r="N188" s="16">
        <f>N187+kR*(testdata4[[#This Row],[HH-LL]]-N187)</f>
        <v>5.7736010126087036</v>
      </c>
      <c r="O188" s="16">
        <f>O187+kS*(testdata4[[#This Row],[EMAd1]]-O187)</f>
        <v>6.0295356508120328</v>
      </c>
      <c r="P188" s="12">
        <f>100*(testdata4[[#This Row],[EMAn2]]/(0.5*testdata4[[#This Row],[EMAd2]]))</f>
        <v>66.802119226029887</v>
      </c>
      <c r="Q188" s="12">
        <f>Q187+kU*(testdata4[[#This Row],[SMI]]-Q187)</f>
        <v>65.837997610776227</v>
      </c>
      <c r="U188" s="3">
        <v>43006</v>
      </c>
      <c r="V188" s="12">
        <v>66.802099999999996</v>
      </c>
      <c r="W188" s="12">
        <v>65.837999999999994</v>
      </c>
    </row>
    <row r="189" spans="1:23" x14ac:dyDescent="0.25">
      <c r="A189" s="6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 t="shared" si="4"/>
        <v>237.72</v>
      </c>
      <c r="I189" s="2">
        <f t="shared" si="5"/>
        <v>240.82</v>
      </c>
      <c r="J189" s="16">
        <f>testdata4[[#This Row],[close]]-0.5*(testdata4[[#This Row],[HH]]+testdata4[[#This Row],[LL]])</f>
        <v>1.4700000000000273</v>
      </c>
      <c r="K189" s="16">
        <f>K188+kR*(testdata4[[#This Row],[SM]]-K188)</f>
        <v>1.9380624904627317</v>
      </c>
      <c r="L189" s="16">
        <f>L188+kS*(testdata4[[#This Row],[EMAn1]]-L188)</f>
        <v>1.9886400282313876</v>
      </c>
      <c r="M189" s="16">
        <f>testdata4[[#This Row],[HH]]-testdata4[[#This Row],[LL]]</f>
        <v>3.0999999999999943</v>
      </c>
      <c r="N189" s="16">
        <f>N188+kR*(testdata4[[#This Row],[HH-LL]]-N188)</f>
        <v>5.5189723447412078</v>
      </c>
      <c r="O189" s="16">
        <f>O188+kS*(testdata4[[#This Row],[EMAd1]]-O188)</f>
        <v>5.8593478821217575</v>
      </c>
      <c r="P189" s="12">
        <f>100*(testdata4[[#This Row],[EMAn2]]/(0.5*testdata4[[#This Row],[EMAd2]]))</f>
        <v>67.879227116696512</v>
      </c>
      <c r="Q189" s="12">
        <f>Q188+kU*(testdata4[[#This Row],[SMI]]-Q188)</f>
        <v>66.85861236373637</v>
      </c>
      <c r="U189" s="3">
        <v>43007</v>
      </c>
      <c r="V189" s="12">
        <v>67.879199999999997</v>
      </c>
      <c r="W189" s="12">
        <v>66.858599999999996</v>
      </c>
    </row>
    <row r="190" spans="1:23" x14ac:dyDescent="0.25">
      <c r="A190" s="6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2">
        <f t="shared" si="4"/>
        <v>237.72</v>
      </c>
      <c r="I190" s="2">
        <f t="shared" si="5"/>
        <v>241.78</v>
      </c>
      <c r="J190" s="16">
        <f>testdata4[[#This Row],[close]]-0.5*(testdata4[[#This Row],[HH]]+testdata4[[#This Row],[LL]])</f>
        <v>2.0300000000000011</v>
      </c>
      <c r="K190" s="16">
        <f>K189+kR*(testdata4[[#This Row],[SM]]-K189)</f>
        <v>1.9468184437519955</v>
      </c>
      <c r="L190" s="16">
        <f>L189+kS*(testdata4[[#This Row],[EMAn1]]-L189)</f>
        <v>1.9746995000715903</v>
      </c>
      <c r="M190" s="16">
        <f>testdata4[[#This Row],[HH]]-testdata4[[#This Row],[LL]]</f>
        <v>4.0600000000000023</v>
      </c>
      <c r="N190" s="16">
        <f>N189+kR*(testdata4[[#This Row],[HH-LL]]-N189)</f>
        <v>5.3800225976229976</v>
      </c>
      <c r="O190" s="16">
        <f>O189+kS*(testdata4[[#This Row],[EMAd1]]-O189)</f>
        <v>5.6995727872888375</v>
      </c>
      <c r="P190" s="12">
        <f>100*(testdata4[[#This Row],[EMAn2]]/(0.5*testdata4[[#This Row],[EMAd2]]))</f>
        <v>69.292895231570924</v>
      </c>
      <c r="Q190" s="12">
        <f>Q189+kU*(testdata4[[#This Row],[SMI]]-Q189)</f>
        <v>68.075753797653647</v>
      </c>
      <c r="U190" s="3">
        <v>43010</v>
      </c>
      <c r="V190" s="12">
        <v>69.292900000000003</v>
      </c>
      <c r="W190" s="12">
        <v>68.075800000000001</v>
      </c>
    </row>
    <row r="191" spans="1:23" x14ac:dyDescent="0.25">
      <c r="A191" s="6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 t="shared" si="4"/>
        <v>237.72</v>
      </c>
      <c r="I191" s="2">
        <f t="shared" si="5"/>
        <v>242.33</v>
      </c>
      <c r="J191" s="16">
        <f>testdata4[[#This Row],[close]]-0.5*(testdata4[[#This Row],[HH]]+testdata4[[#This Row],[LL]])</f>
        <v>2.2750000000000057</v>
      </c>
      <c r="K191" s="16">
        <f>K190+kR*(testdata4[[#This Row],[SM]]-K190)</f>
        <v>1.9780738300613299</v>
      </c>
      <c r="L191" s="16">
        <f>L190+kS*(testdata4[[#This Row],[EMAn1]]-L190)</f>
        <v>1.9758242767348368</v>
      </c>
      <c r="M191" s="16">
        <f>testdata4[[#This Row],[HH]]-testdata4[[#This Row],[LL]]</f>
        <v>4.6100000000000136</v>
      </c>
      <c r="N191" s="16">
        <f>N190+kR*(testdata4[[#This Row],[HH-LL]]-N190)</f>
        <v>5.3066871121350943</v>
      </c>
      <c r="O191" s="16">
        <f>O190+kS*(testdata4[[#This Row],[EMAd1]]-O190)</f>
        <v>5.5686108955709228</v>
      </c>
      <c r="P191" s="12">
        <f>100*(testdata4[[#This Row],[EMAn2]]/(0.5*testdata4[[#This Row],[EMAd2]]))</f>
        <v>70.96291386802902</v>
      </c>
      <c r="Q191" s="12">
        <f>Q190+kU*(testdata4[[#This Row],[SMI]]-Q190)</f>
        <v>69.51933383284134</v>
      </c>
      <c r="U191" s="3">
        <v>43011</v>
      </c>
      <c r="V191" s="12">
        <v>70.962900000000005</v>
      </c>
      <c r="W191" s="12">
        <v>69.519300000000001</v>
      </c>
    </row>
    <row r="192" spans="1:23" x14ac:dyDescent="0.25">
      <c r="A192" s="6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 t="shared" si="4"/>
        <v>237.72</v>
      </c>
      <c r="I192" s="2">
        <f t="shared" si="5"/>
        <v>242.85</v>
      </c>
      <c r="J192" s="16">
        <f>testdata4[[#This Row],[close]]-0.5*(testdata4[[#This Row],[HH]]+testdata4[[#This Row],[LL]])</f>
        <v>2.2950000000000159</v>
      </c>
      <c r="K192" s="16">
        <f>K191+kR*(testdata4[[#This Row],[SM]]-K191)</f>
        <v>2.008257274817395</v>
      </c>
      <c r="L192" s="16">
        <f>L191+kS*(testdata4[[#This Row],[EMAn1]]-L191)</f>
        <v>1.9866352760956896</v>
      </c>
      <c r="M192" s="16">
        <f>testdata4[[#This Row],[HH]]-testdata4[[#This Row],[LL]]</f>
        <v>5.1299999999999955</v>
      </c>
      <c r="N192" s="16">
        <f>N191+kR*(testdata4[[#This Row],[HH-LL]]-N191)</f>
        <v>5.2898597681222279</v>
      </c>
      <c r="O192" s="16">
        <f>O191+kS*(testdata4[[#This Row],[EMAd1]]-O191)</f>
        <v>5.4756938530880248</v>
      </c>
      <c r="P192" s="12">
        <f>100*(testdata4[[#This Row],[EMAn2]]/(0.5*testdata4[[#This Row],[EMAd2]]))</f>
        <v>72.561955777543119</v>
      </c>
      <c r="Q192" s="12">
        <f>Q191+kU*(testdata4[[#This Row],[SMI]]-Q191)</f>
        <v>71.04064480519223</v>
      </c>
      <c r="U192" s="3">
        <v>43012</v>
      </c>
      <c r="V192" s="12">
        <v>72.561999999999998</v>
      </c>
      <c r="W192" s="12">
        <v>71.040599999999998</v>
      </c>
    </row>
    <row r="193" spans="1:23" x14ac:dyDescent="0.25">
      <c r="A193" s="6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 t="shared" si="4"/>
        <v>237.72</v>
      </c>
      <c r="I193" s="2">
        <f t="shared" si="5"/>
        <v>244.04</v>
      </c>
      <c r="J193" s="16">
        <f>testdata4[[#This Row],[close]]-0.5*(testdata4[[#This Row],[HH]]+testdata4[[#This Row],[LL]])</f>
        <v>3.1400000000000148</v>
      </c>
      <c r="K193" s="16">
        <f>K192+kR*(testdata4[[#This Row],[SM]]-K192)</f>
        <v>2.1160422962633589</v>
      </c>
      <c r="L193" s="16">
        <f>L192+kS*(testdata4[[#This Row],[EMAn1]]-L192)</f>
        <v>2.0297709494849125</v>
      </c>
      <c r="M193" s="16">
        <f>testdata4[[#This Row],[HH]]-testdata4[[#This Row],[LL]]</f>
        <v>6.3199999999999932</v>
      </c>
      <c r="N193" s="16">
        <f>N192+kR*(testdata4[[#This Row],[HH-LL]]-N192)</f>
        <v>5.3879683616343961</v>
      </c>
      <c r="O193" s="16">
        <f>O192+kS*(testdata4[[#This Row],[EMAd1]]-O192)</f>
        <v>5.4464520226034816</v>
      </c>
      <c r="P193" s="12">
        <f>100*(testdata4[[#This Row],[EMAn2]]/(0.5*testdata4[[#This Row],[EMAd2]]))</f>
        <v>74.535530325470603</v>
      </c>
      <c r="Q193" s="12">
        <f>Q192+kU*(testdata4[[#This Row],[SMI]]-Q192)</f>
        <v>72.788087565331409</v>
      </c>
      <c r="U193" s="3">
        <v>43013</v>
      </c>
      <c r="V193" s="12">
        <v>74.535499999999999</v>
      </c>
      <c r="W193" s="12">
        <v>72.7881</v>
      </c>
    </row>
    <row r="194" spans="1:23" x14ac:dyDescent="0.25">
      <c r="A194" s="6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 t="shared" si="4"/>
        <v>237.72</v>
      </c>
      <c r="I194" s="2">
        <f t="shared" si="5"/>
        <v>244.06</v>
      </c>
      <c r="J194" s="16">
        <f>testdata4[[#This Row],[close]]-0.5*(testdata4[[#This Row],[HH]]+testdata4[[#This Row],[LL]])</f>
        <v>2.8500000000000227</v>
      </c>
      <c r="K194" s="16">
        <f>K193+kR*(testdata4[[#This Row],[SM]]-K193)</f>
        <v>2.1859430299525648</v>
      </c>
      <c r="L194" s="16">
        <f>L193+kS*(testdata4[[#This Row],[EMAn1]]-L193)</f>
        <v>2.0818283096407968</v>
      </c>
      <c r="M194" s="16">
        <f>testdata4[[#This Row],[HH]]-testdata4[[#This Row],[LL]]</f>
        <v>6.3400000000000034</v>
      </c>
      <c r="N194" s="16">
        <f>N193+kR*(testdata4[[#This Row],[HH-LL]]-N193)</f>
        <v>5.4786380414787397</v>
      </c>
      <c r="O194" s="16">
        <f>O193+kS*(testdata4[[#This Row],[EMAd1]]-O193)</f>
        <v>5.4571806955619007</v>
      </c>
      <c r="P194" s="12">
        <f>100*(testdata4[[#This Row],[EMAn2]]/(0.5*testdata4[[#This Row],[EMAd2]]))</f>
        <v>76.296843582029879</v>
      </c>
      <c r="Q194" s="12">
        <f>Q193+kU*(testdata4[[#This Row],[SMI]]-Q193)</f>
        <v>74.542465573680644</v>
      </c>
      <c r="U194" s="3">
        <v>43014</v>
      </c>
      <c r="V194" s="12">
        <v>76.296800000000005</v>
      </c>
      <c r="W194" s="12">
        <v>74.542500000000004</v>
      </c>
    </row>
    <row r="195" spans="1:23" x14ac:dyDescent="0.25">
      <c r="A195" s="6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 t="shared" si="4"/>
        <v>237.72</v>
      </c>
      <c r="I195" s="2">
        <f t="shared" si="5"/>
        <v>244.06</v>
      </c>
      <c r="J195" s="16">
        <f>testdata4[[#This Row],[close]]-0.5*(testdata4[[#This Row],[HH]]+testdata4[[#This Row],[LL]])</f>
        <v>2.4500000000000171</v>
      </c>
      <c r="K195" s="16">
        <f>K194+kR*(testdata4[[#This Row],[SM]]-K194)</f>
        <v>2.2110913128142271</v>
      </c>
      <c r="L195" s="16">
        <f>L194+kS*(testdata4[[#This Row],[EMAn1]]-L194)</f>
        <v>2.1249159773652737</v>
      </c>
      <c r="M195" s="16">
        <f>testdata4[[#This Row],[HH]]-testdata4[[#This Row],[LL]]</f>
        <v>6.3400000000000034</v>
      </c>
      <c r="N195" s="16">
        <f>N194+kR*(testdata4[[#This Row],[HH-LL]]-N194)</f>
        <v>5.5606725137188597</v>
      </c>
      <c r="O195" s="16">
        <f>O194+kS*(testdata4[[#This Row],[EMAd1]]-O194)</f>
        <v>5.4916779682808867</v>
      </c>
      <c r="P195" s="12">
        <f>100*(testdata4[[#This Row],[EMAn2]]/(0.5*testdata4[[#This Row],[EMAd2]]))</f>
        <v>77.386765561945609</v>
      </c>
      <c r="Q195" s="12">
        <f>Q194+kU*(testdata4[[#This Row],[SMI]]-Q194)</f>
        <v>75.964615567813127</v>
      </c>
      <c r="U195" s="3">
        <v>43017</v>
      </c>
      <c r="V195" s="12">
        <v>77.386799999999994</v>
      </c>
      <c r="W195" s="12">
        <v>75.964600000000004</v>
      </c>
    </row>
    <row r="196" spans="1:23" x14ac:dyDescent="0.25">
      <c r="A196" s="6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 t="shared" si="4"/>
        <v>237.72</v>
      </c>
      <c r="I196" s="2">
        <f t="shared" si="5"/>
        <v>244.4</v>
      </c>
      <c r="J196" s="16">
        <f>testdata4[[#This Row],[close]]-0.5*(testdata4[[#This Row],[HH]]+testdata4[[#This Row],[LL]])</f>
        <v>2.9199999999999875</v>
      </c>
      <c r="K196" s="16">
        <f>K195+kR*(testdata4[[#This Row],[SM]]-K195)</f>
        <v>2.2786064258795378</v>
      </c>
      <c r="L196" s="16">
        <f>L195+kS*(testdata4[[#This Row],[EMAn1]]-L195)</f>
        <v>2.1761461268700284</v>
      </c>
      <c r="M196" s="16">
        <f>testdata4[[#This Row],[HH]]-testdata4[[#This Row],[LL]]</f>
        <v>6.6800000000000068</v>
      </c>
      <c r="N196" s="16">
        <f>N195+kR*(testdata4[[#This Row],[HH-LL]]-N195)</f>
        <v>5.6672751314599212</v>
      </c>
      <c r="O196" s="16">
        <f>O195+kS*(testdata4[[#This Row],[EMAd1]]-O195)</f>
        <v>5.5502103560072316</v>
      </c>
      <c r="P196" s="12">
        <f>100*(testdata4[[#This Row],[EMAn2]]/(0.5*testdata4[[#This Row],[EMAd2]]))</f>
        <v>78.416708098808968</v>
      </c>
      <c r="Q196" s="12">
        <f>Q195+kU*(testdata4[[#This Row],[SMI]]-Q195)</f>
        <v>77.190661833311054</v>
      </c>
      <c r="U196" s="3">
        <v>43018</v>
      </c>
      <c r="V196" s="12">
        <v>78.416700000000006</v>
      </c>
      <c r="W196" s="12">
        <v>77.190700000000007</v>
      </c>
    </row>
    <row r="197" spans="1:23" x14ac:dyDescent="0.25">
      <c r="A197" s="6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 t="shared" si="4"/>
        <v>237.72</v>
      </c>
      <c r="I197" s="2">
        <f t="shared" si="5"/>
        <v>244.4</v>
      </c>
      <c r="J197" s="16">
        <f>testdata4[[#This Row],[close]]-0.5*(testdata4[[#This Row],[HH]]+testdata4[[#This Row],[LL]])</f>
        <v>3.3100000000000023</v>
      </c>
      <c r="K197" s="16">
        <f>K196+kR*(testdata4[[#This Row],[SM]]-K196)</f>
        <v>2.3768343853195821</v>
      </c>
      <c r="L197" s="16">
        <f>L196+kS*(testdata4[[#This Row],[EMAn1]]-L196)</f>
        <v>2.2430422130198795</v>
      </c>
      <c r="M197" s="16">
        <f>testdata4[[#This Row],[HH]]-testdata4[[#This Row],[LL]]</f>
        <v>6.6800000000000068</v>
      </c>
      <c r="N197" s="16">
        <f>N196+kR*(testdata4[[#This Row],[HH-LL]]-N196)</f>
        <v>5.763725118939929</v>
      </c>
      <c r="O197" s="16">
        <f>O196+kS*(testdata4[[#This Row],[EMAd1]]-O196)</f>
        <v>5.621381943651464</v>
      </c>
      <c r="P197" s="12">
        <f>100*(testdata4[[#This Row],[EMAn2]]/(0.5*testdata4[[#This Row],[EMAd2]]))</f>
        <v>79.803942713875557</v>
      </c>
      <c r="Q197" s="12">
        <f>Q196+kU*(testdata4[[#This Row],[SMI]]-Q196)</f>
        <v>78.497302273593306</v>
      </c>
      <c r="U197" s="3">
        <v>43019</v>
      </c>
      <c r="V197" s="12">
        <v>79.803899999999999</v>
      </c>
      <c r="W197" s="12">
        <v>78.497299999999996</v>
      </c>
    </row>
    <row r="198" spans="1:23" x14ac:dyDescent="0.25">
      <c r="A198" s="6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 t="shared" si="4"/>
        <v>237.72</v>
      </c>
      <c r="I198" s="2">
        <f t="shared" si="5"/>
        <v>244.41</v>
      </c>
      <c r="J198" s="16">
        <f>testdata4[[#This Row],[close]]-0.5*(testdata4[[#This Row],[HH]]+testdata4[[#This Row],[LL]])</f>
        <v>2.9350000000000023</v>
      </c>
      <c r="K198" s="16">
        <f>K197+kR*(testdata4[[#This Row],[SM]]-K197)</f>
        <v>2.429993015289146</v>
      </c>
      <c r="L198" s="16">
        <f>L197+kS*(testdata4[[#This Row],[EMAn1]]-L197)</f>
        <v>2.3053591471096349</v>
      </c>
      <c r="M198" s="16">
        <f>testdata4[[#This Row],[HH]]-testdata4[[#This Row],[LL]]</f>
        <v>6.6899999999999977</v>
      </c>
      <c r="N198" s="16">
        <f>N197+kR*(testdata4[[#This Row],[HH-LL]]-N197)</f>
        <v>5.8519417742789832</v>
      </c>
      <c r="O198" s="16">
        <f>O197+kS*(testdata4[[#This Row],[EMAd1]]-O197)</f>
        <v>5.6982352205273035</v>
      </c>
      <c r="P198" s="12">
        <f>100*(testdata4[[#This Row],[EMAn2]]/(0.5*testdata4[[#This Row],[EMAd2]]))</f>
        <v>80.914846716218975</v>
      </c>
      <c r="Q198" s="12">
        <f>Q197+kU*(testdata4[[#This Row],[SMI]]-Q197)</f>
        <v>79.706074494906147</v>
      </c>
      <c r="U198" s="3">
        <v>43020</v>
      </c>
      <c r="V198" s="12">
        <v>80.9148</v>
      </c>
      <c r="W198" s="12">
        <v>79.706100000000006</v>
      </c>
    </row>
    <row r="199" spans="1:23" x14ac:dyDescent="0.25">
      <c r="A199" s="6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 t="shared" si="4"/>
        <v>238.41</v>
      </c>
      <c r="I199" s="2">
        <f t="shared" si="5"/>
        <v>244.61</v>
      </c>
      <c r="J199" s="16">
        <f>testdata4[[#This Row],[close]]-0.5*(testdata4[[#This Row],[HH]]+testdata4[[#This Row],[LL]])</f>
        <v>2.7900000000000205</v>
      </c>
      <c r="K199" s="16">
        <f>K198+kR*(testdata4[[#This Row],[SM]]-K198)</f>
        <v>2.4642793947854198</v>
      </c>
      <c r="L199" s="16">
        <f>L198+kS*(testdata4[[#This Row],[EMAn1]]-L198)</f>
        <v>2.358332563001563</v>
      </c>
      <c r="M199" s="16">
        <f>testdata4[[#This Row],[HH]]-testdata4[[#This Row],[LL]]</f>
        <v>6.2000000000000171</v>
      </c>
      <c r="N199" s="16">
        <f>N198+kR*(testdata4[[#This Row],[HH-LL]]-N198)</f>
        <v>5.8850901767286059</v>
      </c>
      <c r="O199" s="16">
        <f>O198+kS*(testdata4[[#This Row],[EMAd1]]-O198)</f>
        <v>5.7605202059277376</v>
      </c>
      <c r="P199" s="12">
        <f>100*(testdata4[[#This Row],[EMAn2]]/(0.5*testdata4[[#This Row],[EMAd2]]))</f>
        <v>81.879152531216619</v>
      </c>
      <c r="Q199" s="12">
        <f>Q198+kU*(testdata4[[#This Row],[SMI]]-Q198)</f>
        <v>80.792613513061383</v>
      </c>
      <c r="U199" s="3">
        <v>43021</v>
      </c>
      <c r="V199" s="12">
        <v>81.879199999999997</v>
      </c>
      <c r="W199" s="12">
        <v>80.792599999999993</v>
      </c>
    </row>
    <row r="200" spans="1:23" x14ac:dyDescent="0.25">
      <c r="A200" s="6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 t="shared" si="4"/>
        <v>238.47</v>
      </c>
      <c r="I200" s="2">
        <f t="shared" si="5"/>
        <v>244.84</v>
      </c>
      <c r="J200" s="16">
        <f>testdata4[[#This Row],[close]]-0.5*(testdata4[[#This Row],[HH]]+testdata4[[#This Row],[LL]])</f>
        <v>2.9749999999999943</v>
      </c>
      <c r="K200" s="16">
        <f>K199+kR*(testdata4[[#This Row],[SM]]-K199)</f>
        <v>2.512919452424903</v>
      </c>
      <c r="L200" s="16">
        <f>L199+kS*(testdata4[[#This Row],[EMAn1]]-L199)</f>
        <v>2.4098615261426763</v>
      </c>
      <c r="M200" s="16">
        <f>testdata4[[#This Row],[HH]]-testdata4[[#This Row],[LL]]</f>
        <v>6.3700000000000045</v>
      </c>
      <c r="N200" s="16">
        <f>N199+kR*(testdata4[[#This Row],[HH-LL]]-N199)</f>
        <v>5.9312720646592156</v>
      </c>
      <c r="O200" s="16">
        <f>O199+kS*(testdata4[[#This Row],[EMAd1]]-O199)</f>
        <v>5.8174374921715639</v>
      </c>
      <c r="P200" s="12">
        <f>100*(testdata4[[#This Row],[EMAn2]]/(0.5*testdata4[[#This Row],[EMAd2]]))</f>
        <v>82.849588994659243</v>
      </c>
      <c r="Q200" s="12">
        <f>Q199+kU*(testdata4[[#This Row],[SMI]]-Q199)</f>
        <v>81.82110125386032</v>
      </c>
      <c r="U200" s="3">
        <v>43024</v>
      </c>
      <c r="V200" s="12">
        <v>82.849599999999995</v>
      </c>
      <c r="W200" s="12">
        <v>81.821100000000001</v>
      </c>
    </row>
    <row r="201" spans="1:23" x14ac:dyDescent="0.25">
      <c r="A201" s="6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 t="shared" si="4"/>
        <v>239.2</v>
      </c>
      <c r="I201" s="2">
        <f t="shared" si="5"/>
        <v>244.85</v>
      </c>
      <c r="J201" s="16">
        <f>testdata4[[#This Row],[close]]-0.5*(testdata4[[#This Row],[HH]]+testdata4[[#This Row],[LL]])</f>
        <v>2.7750000000000341</v>
      </c>
      <c r="K201" s="16">
        <f>K200+kR*(testdata4[[#This Row],[SM]]-K200)</f>
        <v>2.5378795045749154</v>
      </c>
      <c r="L201" s="16">
        <f>L200+kS*(testdata4[[#This Row],[EMAn1]]-L200)</f>
        <v>2.4525341856200895</v>
      </c>
      <c r="M201" s="16">
        <f>testdata4[[#This Row],[HH]]-testdata4[[#This Row],[LL]]</f>
        <v>5.6500000000000057</v>
      </c>
      <c r="N201" s="16">
        <f>N200+kR*(testdata4[[#This Row],[HH-LL]]-N200)</f>
        <v>5.9044842489773863</v>
      </c>
      <c r="O201" s="16">
        <f>O200+kS*(testdata4[[#This Row],[EMAd1]]-O200)</f>
        <v>5.8464530777735044</v>
      </c>
      <c r="P201" s="12">
        <f>100*(testdata4[[#This Row],[EMAn2]]/(0.5*testdata4[[#This Row],[EMAd2]]))</f>
        <v>83.898191022652796</v>
      </c>
      <c r="Q201" s="12">
        <f>Q200+kU*(testdata4[[#This Row],[SMI]]-Q200)</f>
        <v>82.859646138256551</v>
      </c>
      <c r="U201" s="3">
        <v>43025</v>
      </c>
      <c r="V201" s="12">
        <v>83.898200000000003</v>
      </c>
      <c r="W201" s="12">
        <v>82.8596</v>
      </c>
    </row>
    <row r="202" spans="1:23" x14ac:dyDescent="0.25">
      <c r="A202" s="6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 t="shared" si="4"/>
        <v>239.68</v>
      </c>
      <c r="I202" s="2">
        <f t="shared" si="5"/>
        <v>245.26</v>
      </c>
      <c r="J202" s="16">
        <f>testdata4[[#This Row],[close]]-0.5*(testdata4[[#This Row],[HH]]+testdata4[[#This Row],[LL]])</f>
        <v>2.5699999999999932</v>
      </c>
      <c r="K202" s="16">
        <f>K201+kR*(testdata4[[#This Row],[SM]]-K201)</f>
        <v>2.5409385993773039</v>
      </c>
      <c r="L202" s="16">
        <f>L201+kS*(testdata4[[#This Row],[EMAn1]]-L201)</f>
        <v>2.4820023235391608</v>
      </c>
      <c r="M202" s="16">
        <f>testdata4[[#This Row],[HH]]-testdata4[[#This Row],[LL]]</f>
        <v>5.5799999999999841</v>
      </c>
      <c r="N202" s="16">
        <f>N201+kR*(testdata4[[#This Row],[HH-LL]]-N201)</f>
        <v>5.8735809871700146</v>
      </c>
      <c r="O202" s="16">
        <f>O201+kS*(testdata4[[#This Row],[EMAd1]]-O201)</f>
        <v>5.8554957142390078</v>
      </c>
      <c r="P202" s="12">
        <f>100*(testdata4[[#This Row],[EMAn2]]/(0.5*testdata4[[#This Row],[EMAd2]]))</f>
        <v>84.775139276546355</v>
      </c>
      <c r="Q202" s="12">
        <f>Q201+kU*(testdata4[[#This Row],[SMI]]-Q201)</f>
        <v>83.817392707401453</v>
      </c>
      <c r="U202" s="3">
        <v>43026</v>
      </c>
      <c r="V202" s="12">
        <v>84.775099999999995</v>
      </c>
      <c r="W202" s="12">
        <v>83.817400000000006</v>
      </c>
    </row>
    <row r="203" spans="1:23" x14ac:dyDescent="0.25">
      <c r="A203" s="6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 t="shared" si="4"/>
        <v>240.8</v>
      </c>
      <c r="I203" s="2">
        <f t="shared" si="5"/>
        <v>245.26</v>
      </c>
      <c r="J203" s="16">
        <f>testdata4[[#This Row],[close]]-0.5*(testdata4[[#This Row],[HH]]+testdata4[[#This Row],[LL]])</f>
        <v>2.0699999999999932</v>
      </c>
      <c r="K203" s="16">
        <f>K202+kR*(testdata4[[#This Row],[SM]]-K202)</f>
        <v>2.4960873041985123</v>
      </c>
      <c r="L203" s="16">
        <f>L202+kS*(testdata4[[#This Row],[EMAn1]]-L202)</f>
        <v>2.4866973170922781</v>
      </c>
      <c r="M203" s="16">
        <f>testdata4[[#This Row],[HH]]-testdata4[[#This Row],[LL]]</f>
        <v>4.4599999999999795</v>
      </c>
      <c r="N203" s="16">
        <f>N202+kR*(testdata4[[#This Row],[HH-LL]]-N202)</f>
        <v>5.738954226487154</v>
      </c>
      <c r="O203" s="16">
        <f>O202+kS*(testdata4[[#This Row],[EMAd1]]-O202)</f>
        <v>5.8166485516550566</v>
      </c>
      <c r="P203" s="12">
        <f>100*(testdata4[[#This Row],[EMAn2]]/(0.5*testdata4[[#This Row],[EMAd2]]))</f>
        <v>85.502752831257737</v>
      </c>
      <c r="Q203" s="12">
        <f>Q202+kU*(testdata4[[#This Row],[SMI]]-Q202)</f>
        <v>84.660072769329588</v>
      </c>
      <c r="U203" s="3">
        <v>43027</v>
      </c>
      <c r="V203" s="12">
        <v>85.502799999999993</v>
      </c>
      <c r="W203" s="12">
        <v>84.6601</v>
      </c>
    </row>
    <row r="204" spans="1:23" x14ac:dyDescent="0.25">
      <c r="A204" s="6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 t="shared" si="4"/>
        <v>241.69</v>
      </c>
      <c r="I204" s="2">
        <f t="shared" si="5"/>
        <v>246.4</v>
      </c>
      <c r="J204" s="16">
        <f>testdata4[[#This Row],[close]]-0.5*(testdata4[[#This Row],[HH]]+testdata4[[#This Row],[LL]])</f>
        <v>2.3249999999999886</v>
      </c>
      <c r="K204" s="16">
        <f>K203+kR*(testdata4[[#This Row],[SM]]-K203)</f>
        <v>2.4797932752272245</v>
      </c>
      <c r="L204" s="16">
        <f>L203+kS*(testdata4[[#This Row],[EMAn1]]-L203)</f>
        <v>2.4843959698039271</v>
      </c>
      <c r="M204" s="16">
        <f>testdata4[[#This Row],[HH]]-testdata4[[#This Row],[LL]]</f>
        <v>4.710000000000008</v>
      </c>
      <c r="N204" s="16">
        <f>N203+kR*(testdata4[[#This Row],[HH-LL]]-N203)</f>
        <v>5.6409585858693303</v>
      </c>
      <c r="O204" s="16">
        <f>O203+kS*(testdata4[[#This Row],[EMAd1]]-O203)</f>
        <v>5.7580852297264808</v>
      </c>
      <c r="P204" s="12">
        <f>100*(testdata4[[#This Row],[EMAn2]]/(0.5*testdata4[[#This Row],[EMAd2]]))</f>
        <v>86.292434748206745</v>
      </c>
      <c r="Q204" s="12">
        <f>Q203+kU*(testdata4[[#This Row],[SMI]]-Q203)</f>
        <v>85.476253758768166</v>
      </c>
      <c r="U204" s="3">
        <v>43028</v>
      </c>
      <c r="V204" s="12">
        <v>86.292400000000001</v>
      </c>
      <c r="W204" s="12">
        <v>85.476299999999995</v>
      </c>
    </row>
    <row r="205" spans="1:23" x14ac:dyDescent="0.25">
      <c r="A205" s="6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 t="shared" si="4"/>
        <v>242.01</v>
      </c>
      <c r="I205" s="2">
        <f t="shared" si="5"/>
        <v>246.75</v>
      </c>
      <c r="J205" s="16">
        <f>testdata4[[#This Row],[close]]-0.5*(testdata4[[#This Row],[HH]]+testdata4[[#This Row],[LL]])</f>
        <v>1.0300000000000011</v>
      </c>
      <c r="K205" s="16">
        <f>K204+kR*(testdata4[[#This Row],[SM]]-K204)</f>
        <v>2.3417177252055841</v>
      </c>
      <c r="L205" s="16">
        <f>L204+kS*(testdata4[[#This Row],[EMAn1]]-L204)</f>
        <v>2.4368365549378126</v>
      </c>
      <c r="M205" s="16">
        <f>testdata4[[#This Row],[HH]]-testdata4[[#This Row],[LL]]</f>
        <v>4.7400000000000091</v>
      </c>
      <c r="N205" s="16">
        <f>N204+kR*(testdata4[[#This Row],[HH-LL]]-N204)</f>
        <v>5.5551530062627279</v>
      </c>
      <c r="O205" s="16">
        <f>O204+kS*(testdata4[[#This Row],[EMAd1]]-O204)</f>
        <v>5.6904411552385632</v>
      </c>
      <c r="P205" s="12">
        <f>100*(testdata4[[#This Row],[EMAn2]]/(0.5*testdata4[[#This Row],[EMAd2]]))</f>
        <v>85.646665643646458</v>
      </c>
      <c r="Q205" s="12">
        <f>Q204+kU*(testdata4[[#This Row],[SMI]]-Q204)</f>
        <v>85.561459701207312</v>
      </c>
      <c r="U205" s="3">
        <v>43031</v>
      </c>
      <c r="V205" s="12">
        <v>85.646699999999996</v>
      </c>
      <c r="W205" s="12">
        <v>85.561499999999995</v>
      </c>
    </row>
    <row r="206" spans="1:23" x14ac:dyDescent="0.25">
      <c r="A206" s="6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 t="shared" si="4"/>
        <v>242.62</v>
      </c>
      <c r="I206" s="2">
        <f t="shared" si="5"/>
        <v>246.75</v>
      </c>
      <c r="J206" s="16">
        <f>testdata4[[#This Row],[close]]-0.5*(testdata4[[#This Row],[HH]]+testdata4[[#This Row],[LL]])</f>
        <v>1.1550000000000011</v>
      </c>
      <c r="K206" s="16">
        <f>K205+kR*(testdata4[[#This Row],[SM]]-K205)</f>
        <v>2.228696989471719</v>
      </c>
      <c r="L206" s="16">
        <f>L205+kS*(testdata4[[#This Row],[EMAn1]]-L205)</f>
        <v>2.3674566997824482</v>
      </c>
      <c r="M206" s="16">
        <f>testdata4[[#This Row],[HH]]-testdata4[[#This Row],[LL]]</f>
        <v>4.1299999999999955</v>
      </c>
      <c r="N206" s="16">
        <f>N205+kR*(testdata4[[#This Row],[HH-LL]]-N205)</f>
        <v>5.4194241485234205</v>
      </c>
      <c r="O206" s="16">
        <f>O205+kS*(testdata4[[#This Row],[EMAd1]]-O205)</f>
        <v>5.600102153000182</v>
      </c>
      <c r="P206" s="12">
        <f>100*(testdata4[[#This Row],[EMAn2]]/(0.5*testdata4[[#This Row],[EMAd2]]))</f>
        <v>84.550482655539199</v>
      </c>
      <c r="Q206" s="12">
        <f>Q205+kU*(testdata4[[#This Row],[SMI]]-Q205)</f>
        <v>85.055971178373255</v>
      </c>
      <c r="U206" s="3">
        <v>43032</v>
      </c>
      <c r="V206" s="12">
        <v>84.5505</v>
      </c>
      <c r="W206" s="12">
        <v>85.055999999999997</v>
      </c>
    </row>
    <row r="207" spans="1:23" x14ac:dyDescent="0.25">
      <c r="A207" s="6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 t="shared" si="4"/>
        <v>243.05</v>
      </c>
      <c r="I207" s="2">
        <f t="shared" si="5"/>
        <v>246.75</v>
      </c>
      <c r="J207" s="16">
        <f>testdata4[[#This Row],[close]]-0.5*(testdata4[[#This Row],[HH]]+testdata4[[#This Row],[LL]])</f>
        <v>-0.27000000000001023</v>
      </c>
      <c r="K207" s="16">
        <f>K206+kR*(testdata4[[#This Row],[SM]]-K206)</f>
        <v>1.9907258476172687</v>
      </c>
      <c r="L207" s="16">
        <f>L206+kS*(testdata4[[#This Row],[EMAn1]]-L206)</f>
        <v>2.2418797490607218</v>
      </c>
      <c r="M207" s="16">
        <f>testdata4[[#This Row],[HH]]-testdata4[[#This Row],[LL]]</f>
        <v>3.6999999999999886</v>
      </c>
      <c r="N207" s="16">
        <f>N206+kR*(testdata4[[#This Row],[HH-LL]]-N206)</f>
        <v>5.2556694677116651</v>
      </c>
      <c r="O207" s="16">
        <f>O206+kS*(testdata4[[#This Row],[EMAd1]]-O206)</f>
        <v>5.4852912579040094</v>
      </c>
      <c r="P207" s="12">
        <f>100*(testdata4[[#This Row],[EMAn2]]/(0.5*testdata4[[#This Row],[EMAd2]]))</f>
        <v>81.741502635080451</v>
      </c>
      <c r="Q207" s="12">
        <f>Q206+kU*(testdata4[[#This Row],[SMI]]-Q206)</f>
        <v>83.398736906726853</v>
      </c>
      <c r="U207" s="3">
        <v>43033</v>
      </c>
      <c r="V207" s="12">
        <v>81.741500000000002</v>
      </c>
      <c r="W207" s="12">
        <v>83.398700000000005</v>
      </c>
    </row>
    <row r="208" spans="1:23" x14ac:dyDescent="0.25">
      <c r="A208" s="6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 t="shared" ref="H208:H271" si="6">MIN(E195:E208)</f>
        <v>243.05</v>
      </c>
      <c r="I208" s="2">
        <f t="shared" ref="I208:I271" si="7">MAX(D195:D208)</f>
        <v>246.75</v>
      </c>
      <c r="J208" s="16">
        <f>testdata4[[#This Row],[close]]-0.5*(testdata4[[#This Row],[HH]]+testdata4[[#This Row],[LL]])</f>
        <v>3.9999999999992042E-2</v>
      </c>
      <c r="K208" s="16">
        <f>K207+kR*(testdata4[[#This Row],[SM]]-K207)</f>
        <v>1.8049424335584805</v>
      </c>
      <c r="L208" s="16">
        <f>L207+kS*(testdata4[[#This Row],[EMAn1]]-L207)</f>
        <v>2.0962339772266416</v>
      </c>
      <c r="M208" s="16">
        <f>testdata4[[#This Row],[HH]]-testdata4[[#This Row],[LL]]</f>
        <v>3.6999999999999886</v>
      </c>
      <c r="N208" s="16">
        <f>N207+kR*(testdata4[[#This Row],[HH-LL]]-N207)</f>
        <v>5.1075104707867434</v>
      </c>
      <c r="O208" s="16">
        <f>O207+kS*(testdata4[[#This Row],[EMAd1]]-O207)</f>
        <v>5.3593643288649204</v>
      </c>
      <c r="P208" s="12">
        <f>100*(testdata4[[#This Row],[EMAn2]]/(0.5*testdata4[[#This Row],[EMAd2]]))</f>
        <v>78.226963072339245</v>
      </c>
      <c r="Q208" s="12">
        <f>Q207+kU*(testdata4[[#This Row],[SMI]]-Q207)</f>
        <v>80.812849989533049</v>
      </c>
      <c r="U208" s="3">
        <v>43034</v>
      </c>
      <c r="V208" s="12">
        <v>78.227000000000004</v>
      </c>
      <c r="W208" s="12">
        <v>80.812799999999996</v>
      </c>
    </row>
    <row r="209" spans="1:23" x14ac:dyDescent="0.25">
      <c r="A209" s="6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 t="shared" si="6"/>
        <v>243.37</v>
      </c>
      <c r="I209" s="2">
        <f t="shared" si="7"/>
        <v>247.12</v>
      </c>
      <c r="J209" s="16">
        <f>testdata4[[#This Row],[close]]-0.5*(testdata4[[#This Row],[HH]]+testdata4[[#This Row],[LL]])</f>
        <v>1.6949999999999932</v>
      </c>
      <c r="K209" s="16">
        <f>K208+kR*(testdata4[[#This Row],[SM]]-K208)</f>
        <v>1.7944717256005294</v>
      </c>
      <c r="L209" s="16">
        <f>L208+kS*(testdata4[[#This Row],[EMAn1]]-L208)</f>
        <v>1.9956465600179376</v>
      </c>
      <c r="M209" s="16">
        <f>testdata4[[#This Row],[HH]]-testdata4[[#This Row],[LL]]</f>
        <v>3.75</v>
      </c>
      <c r="N209" s="16">
        <f>N208+kR*(testdata4[[#This Row],[HH-LL]]-N208)</f>
        <v>4.9782237592832441</v>
      </c>
      <c r="O209" s="16">
        <f>O208+kS*(testdata4[[#This Row],[EMAd1]]-O208)</f>
        <v>5.2323174723376953</v>
      </c>
      <c r="P209" s="12">
        <f>100*(testdata4[[#This Row],[EMAn2]]/(0.5*testdata4[[#This Row],[EMAd2]]))</f>
        <v>76.281554801235046</v>
      </c>
      <c r="Q209" s="12">
        <f>Q208+kU*(testdata4[[#This Row],[SMI]]-Q208)</f>
        <v>78.547202395384048</v>
      </c>
      <c r="U209" s="3">
        <v>43035</v>
      </c>
      <c r="V209" s="12">
        <v>76.281599999999997</v>
      </c>
      <c r="W209" s="12">
        <v>78.547200000000004</v>
      </c>
    </row>
    <row r="210" spans="1:23" x14ac:dyDescent="0.25">
      <c r="A210" s="6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 t="shared" si="6"/>
        <v>243.39</v>
      </c>
      <c r="I210" s="2">
        <f t="shared" si="7"/>
        <v>247.12</v>
      </c>
      <c r="J210" s="16">
        <f>testdata4[[#This Row],[close]]-0.5*(testdata4[[#This Row],[HH]]+testdata4[[#This Row],[LL]])</f>
        <v>0.76500000000001478</v>
      </c>
      <c r="K210" s="16">
        <f>K209+kR*(testdata4[[#This Row],[SM]]-K209)</f>
        <v>1.6964267993528612</v>
      </c>
      <c r="L210" s="16">
        <f>L209+kS*(testdata4[[#This Row],[EMAn1]]-L209)</f>
        <v>1.8959066397962454</v>
      </c>
      <c r="M210" s="16">
        <f>testdata4[[#This Row],[HH]]-testdata4[[#This Row],[LL]]</f>
        <v>3.7300000000000182</v>
      </c>
      <c r="N210" s="16">
        <f>N209+kR*(testdata4[[#This Row],[HH-LL]]-N209)</f>
        <v>4.8593453060181746</v>
      </c>
      <c r="O210" s="16">
        <f>O209+kS*(testdata4[[#This Row],[EMAd1]]-O209)</f>
        <v>5.1079934168978554</v>
      </c>
      <c r="P210" s="12">
        <f>100*(testdata4[[#This Row],[EMAn2]]/(0.5*testdata4[[#This Row],[EMAd2]]))</f>
        <v>74.232931997302842</v>
      </c>
      <c r="Q210" s="12">
        <f>Q209+kU*(testdata4[[#This Row],[SMI]]-Q209)</f>
        <v>76.390067196343438</v>
      </c>
      <c r="U210" s="3">
        <v>43038</v>
      </c>
      <c r="V210" s="12">
        <v>74.232900000000001</v>
      </c>
      <c r="W210" s="12">
        <v>76.390100000000004</v>
      </c>
    </row>
    <row r="211" spans="1:23" x14ac:dyDescent="0.25">
      <c r="A211" s="6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 t="shared" si="6"/>
        <v>243.39</v>
      </c>
      <c r="I211" s="2">
        <f t="shared" si="7"/>
        <v>247.12</v>
      </c>
      <c r="J211" s="16">
        <f>testdata4[[#This Row],[close]]-0.5*(testdata4[[#This Row],[HH]]+testdata4[[#This Row],[LL]])</f>
        <v>1.1550000000000011</v>
      </c>
      <c r="K211" s="16">
        <f>K210+kR*(testdata4[[#This Row],[SM]]-K210)</f>
        <v>1.6448623422716364</v>
      </c>
      <c r="L211" s="16">
        <f>L210+kS*(testdata4[[#This Row],[EMAn1]]-L210)</f>
        <v>1.8122252072880425</v>
      </c>
      <c r="M211" s="16">
        <f>testdata4[[#This Row],[HH]]-testdata4[[#This Row],[LL]]</f>
        <v>3.7300000000000182</v>
      </c>
      <c r="N211" s="16">
        <f>N210+kR*(testdata4[[#This Row],[HH-LL]]-N210)</f>
        <v>4.7517886102069218</v>
      </c>
      <c r="O211" s="16">
        <f>O210+kS*(testdata4[[#This Row],[EMAd1]]-O210)</f>
        <v>4.9892584813342111</v>
      </c>
      <c r="P211" s="12">
        <f>100*(testdata4[[#This Row],[EMAn2]]/(0.5*testdata4[[#This Row],[EMAd2]]))</f>
        <v>72.645071970832149</v>
      </c>
      <c r="Q211" s="12">
        <f>Q210+kU*(testdata4[[#This Row],[SMI]]-Q210)</f>
        <v>74.5175695835878</v>
      </c>
      <c r="U211" s="3">
        <v>43039</v>
      </c>
      <c r="V211" s="12">
        <v>72.645099999999999</v>
      </c>
      <c r="W211" s="12">
        <v>74.517600000000002</v>
      </c>
    </row>
    <row r="212" spans="1:23" x14ac:dyDescent="0.25">
      <c r="A212" s="6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2">
        <f t="shared" si="6"/>
        <v>243.39</v>
      </c>
      <c r="I212" s="2">
        <f t="shared" si="7"/>
        <v>247.63</v>
      </c>
      <c r="J212" s="16">
        <f>testdata4[[#This Row],[close]]-0.5*(testdata4[[#This Row],[HH]]+testdata4[[#This Row],[LL]])</f>
        <v>1.2199999999999989</v>
      </c>
      <c r="K212" s="16">
        <f>K211+kR*(testdata4[[#This Row],[SM]]-K211)</f>
        <v>1.60439926205529</v>
      </c>
      <c r="L212" s="16">
        <f>L211+kS*(testdata4[[#This Row],[EMAn1]]-L211)</f>
        <v>1.7429498922104583</v>
      </c>
      <c r="M212" s="16">
        <f>testdata4[[#This Row],[HH]]-testdata4[[#This Row],[LL]]</f>
        <v>4.2400000000000091</v>
      </c>
      <c r="N212" s="16">
        <f>N211+kR*(testdata4[[#This Row],[HH-LL]]-N211)</f>
        <v>4.7030468378062631</v>
      </c>
      <c r="O212" s="16">
        <f>O211+kS*(testdata4[[#This Row],[EMAd1]]-O211)</f>
        <v>4.8938546001582282</v>
      </c>
      <c r="P212" s="12">
        <f>100*(testdata4[[#This Row],[EMAn2]]/(0.5*testdata4[[#This Row],[EMAd2]]))</f>
        <v>71.230146157350291</v>
      </c>
      <c r="Q212" s="12">
        <f>Q211+kU*(testdata4[[#This Row],[SMI]]-Q211)</f>
        <v>72.873857870469038</v>
      </c>
      <c r="U212" s="3">
        <v>43040</v>
      </c>
      <c r="V212" s="12">
        <v>71.230099999999993</v>
      </c>
      <c r="W212" s="12">
        <v>72.873900000000006</v>
      </c>
    </row>
    <row r="213" spans="1:23" x14ac:dyDescent="0.25">
      <c r="A213" s="6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 t="shared" si="6"/>
        <v>243.39</v>
      </c>
      <c r="I213" s="2">
        <f t="shared" si="7"/>
        <v>247.63</v>
      </c>
      <c r="J213" s="16">
        <f>testdata4[[#This Row],[close]]-0.5*(testdata4[[#This Row],[HH]]+testdata4[[#This Row],[LL]])</f>
        <v>1.3200000000000216</v>
      </c>
      <c r="K213" s="16">
        <f>K212+kR*(testdata4[[#This Row],[SM]]-K212)</f>
        <v>1.5773136180500265</v>
      </c>
      <c r="L213" s="16">
        <f>L212+kS*(testdata4[[#This Row],[EMAn1]]-L212)</f>
        <v>1.6877378008236477</v>
      </c>
      <c r="M213" s="16">
        <f>testdata4[[#This Row],[HH]]-testdata4[[#This Row],[LL]]</f>
        <v>4.2400000000000091</v>
      </c>
      <c r="N213" s="16">
        <f>N212+kR*(testdata4[[#This Row],[HH-LL]]-N212)</f>
        <v>4.6589471389675721</v>
      </c>
      <c r="O213" s="16">
        <f>O212+kS*(testdata4[[#This Row],[EMAd1]]-O212)</f>
        <v>4.8155521130946761</v>
      </c>
      <c r="P213" s="12">
        <f>100*(testdata4[[#This Row],[EMAn2]]/(0.5*testdata4[[#This Row],[EMAd2]]))</f>
        <v>70.095297950748844</v>
      </c>
      <c r="Q213" s="12">
        <f>Q212+kU*(testdata4[[#This Row],[SMI]]-Q212)</f>
        <v>71.484577910608948</v>
      </c>
      <c r="U213" s="3">
        <v>43041</v>
      </c>
      <c r="V213" s="12">
        <v>70.095299999999995</v>
      </c>
      <c r="W213" s="12">
        <v>71.4846</v>
      </c>
    </row>
    <row r="214" spans="1:23" x14ac:dyDescent="0.25">
      <c r="A214" s="6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 t="shared" si="6"/>
        <v>243.39</v>
      </c>
      <c r="I214" s="2">
        <f t="shared" si="7"/>
        <v>247.7</v>
      </c>
      <c r="J214" s="16">
        <f>testdata4[[#This Row],[close]]-0.5*(testdata4[[#This Row],[HH]]+testdata4[[#This Row],[LL]])</f>
        <v>2.1050000000000182</v>
      </c>
      <c r="K214" s="16">
        <f>K213+kR*(testdata4[[#This Row],[SM]]-K213)</f>
        <v>1.6275694639500258</v>
      </c>
      <c r="L214" s="16">
        <f>L213+kS*(testdata4[[#This Row],[EMAn1]]-L213)</f>
        <v>1.6676816885324404</v>
      </c>
      <c r="M214" s="16">
        <f>testdata4[[#This Row],[HH]]-testdata4[[#This Row],[LL]]</f>
        <v>4.3100000000000023</v>
      </c>
      <c r="N214" s="16">
        <f>N213+kR*(testdata4[[#This Row],[HH-LL]]-N213)</f>
        <v>4.6257140781135178</v>
      </c>
      <c r="O214" s="16">
        <f>O213+kS*(testdata4[[#This Row],[EMAd1]]-O213)</f>
        <v>4.7522727681009567</v>
      </c>
      <c r="P214" s="12">
        <f>100*(testdata4[[#This Row],[EMAn2]]/(0.5*testdata4[[#This Row],[EMAd2]]))</f>
        <v>70.184594610248269</v>
      </c>
      <c r="Q214" s="12">
        <f>Q213+kU*(testdata4[[#This Row],[SMI]]-Q213)</f>
        <v>70.834586260428608</v>
      </c>
      <c r="U214" s="3">
        <v>43042</v>
      </c>
      <c r="V214" s="12">
        <v>70.184600000000003</v>
      </c>
      <c r="W214" s="12">
        <v>70.834599999999995</v>
      </c>
    </row>
    <row r="215" spans="1:23" x14ac:dyDescent="0.25">
      <c r="A215" s="6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 t="shared" si="6"/>
        <v>243.39</v>
      </c>
      <c r="I215" s="2">
        <f t="shared" si="7"/>
        <v>248.18</v>
      </c>
      <c r="J215" s="16">
        <f>testdata4[[#This Row],[close]]-0.5*(testdata4[[#This Row],[HH]]+testdata4[[#This Row],[LL]])</f>
        <v>2.2549999999999955</v>
      </c>
      <c r="K215" s="16">
        <f>K214+kR*(testdata4[[#This Row],[SM]]-K214)</f>
        <v>1.6873247530976418</v>
      </c>
      <c r="L215" s="16">
        <f>L214+kS*(testdata4[[#This Row],[EMAn1]]-L214)</f>
        <v>1.6742293767208409</v>
      </c>
      <c r="M215" s="16">
        <f>testdata4[[#This Row],[HH]]-testdata4[[#This Row],[LL]]</f>
        <v>4.7900000000000205</v>
      </c>
      <c r="N215" s="16">
        <f>N214+kR*(testdata4[[#This Row],[HH-LL]]-N214)</f>
        <v>4.6413603563884225</v>
      </c>
      <c r="O215" s="16">
        <f>O214+kS*(testdata4[[#This Row],[EMAd1]]-O214)</f>
        <v>4.7153019641967786</v>
      </c>
      <c r="P215" s="12">
        <f>100*(testdata4[[#This Row],[EMAn2]]/(0.5*testdata4[[#This Row],[EMAd2]]))</f>
        <v>71.012604895009517</v>
      </c>
      <c r="Q215" s="12">
        <f>Q214+kU*(testdata4[[#This Row],[SMI]]-Q214)</f>
        <v>70.923595577719055</v>
      </c>
      <c r="U215" s="3">
        <v>43045</v>
      </c>
      <c r="V215" s="12">
        <v>71.012600000000006</v>
      </c>
      <c r="W215" s="12">
        <v>70.923599999999993</v>
      </c>
    </row>
    <row r="216" spans="1:23" x14ac:dyDescent="0.25">
      <c r="A216" s="6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 t="shared" si="6"/>
        <v>243.39</v>
      </c>
      <c r="I216" s="2">
        <f t="shared" si="7"/>
        <v>248.52</v>
      </c>
      <c r="J216" s="16">
        <f>testdata4[[#This Row],[close]]-0.5*(testdata4[[#This Row],[HH]]+testdata4[[#This Row],[LL]])</f>
        <v>1.9050000000000296</v>
      </c>
      <c r="K216" s="16">
        <f>K215+kR*(testdata4[[#This Row],[SM]]-K215)</f>
        <v>1.7080557289931073</v>
      </c>
      <c r="L216" s="16">
        <f>L215+kS*(testdata4[[#This Row],[EMAn1]]-L215)</f>
        <v>1.6855048274782631</v>
      </c>
      <c r="M216" s="16">
        <f>testdata4[[#This Row],[HH]]-testdata4[[#This Row],[LL]]</f>
        <v>5.1300000000000239</v>
      </c>
      <c r="N216" s="16">
        <f>N215+kR*(testdata4[[#This Row],[HH-LL]]-N215)</f>
        <v>4.6878974653038128</v>
      </c>
      <c r="O216" s="16">
        <f>O215+kS*(testdata4[[#This Row],[EMAd1]]-O215)</f>
        <v>4.7061671312324567</v>
      </c>
      <c r="P216" s="12">
        <f>100*(testdata4[[#This Row],[EMAn2]]/(0.5*testdata4[[#This Row],[EMAd2]]))</f>
        <v>71.629620473629927</v>
      </c>
      <c r="Q216" s="12">
        <f>Q215+kU*(testdata4[[#This Row],[SMI]]-Q215)</f>
        <v>71.276608025674491</v>
      </c>
      <c r="U216" s="3">
        <v>43046</v>
      </c>
      <c r="V216" s="12">
        <v>71.629599999999996</v>
      </c>
      <c r="W216" s="12">
        <v>71.276600000000002</v>
      </c>
    </row>
    <row r="217" spans="1:23" x14ac:dyDescent="0.25">
      <c r="A217" s="6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 t="shared" si="6"/>
        <v>243.39</v>
      </c>
      <c r="I217" s="2">
        <f t="shared" si="7"/>
        <v>248.52</v>
      </c>
      <c r="J217" s="16">
        <f>testdata4[[#This Row],[close]]-0.5*(testdata4[[#This Row],[HH]]+testdata4[[#This Row],[LL]])</f>
        <v>2.335000000000008</v>
      </c>
      <c r="K217" s="16">
        <f>K216+kR*(testdata4[[#This Row],[SM]]-K216)</f>
        <v>1.7677647071842406</v>
      </c>
      <c r="L217" s="16">
        <f>L216+kS*(testdata4[[#This Row],[EMAn1]]-L216)</f>
        <v>1.7129247873802556</v>
      </c>
      <c r="M217" s="16">
        <f>testdata4[[#This Row],[HH]]-testdata4[[#This Row],[LL]]</f>
        <v>5.1300000000000239</v>
      </c>
      <c r="N217" s="16">
        <f>N216+kR*(testdata4[[#This Row],[HH-LL]]-N216)</f>
        <v>4.7300024686082143</v>
      </c>
      <c r="O217" s="16">
        <f>O216+kS*(testdata4[[#This Row],[EMAd1]]-O216)</f>
        <v>4.7141122436910425</v>
      </c>
      <c r="P217" s="12">
        <f>100*(testdata4[[#This Row],[EMAn2]]/(0.5*testdata4[[#This Row],[EMAd2]]))</f>
        <v>72.672210538588047</v>
      </c>
      <c r="Q217" s="12">
        <f>Q216+kU*(testdata4[[#This Row],[SMI]]-Q216)</f>
        <v>71.974409282131262</v>
      </c>
      <c r="U217" s="3">
        <v>43047</v>
      </c>
      <c r="V217" s="12">
        <v>72.672200000000004</v>
      </c>
      <c r="W217" s="12">
        <v>71.974400000000003</v>
      </c>
    </row>
    <row r="218" spans="1:23" x14ac:dyDescent="0.25">
      <c r="A218" s="6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 t="shared" si="6"/>
        <v>243.39</v>
      </c>
      <c r="I218" s="2">
        <f t="shared" si="7"/>
        <v>248.52</v>
      </c>
      <c r="J218" s="16">
        <f>testdata4[[#This Row],[close]]-0.5*(testdata4[[#This Row],[HH]]+testdata4[[#This Row],[LL]])</f>
        <v>1.4350000000000023</v>
      </c>
      <c r="K218" s="16">
        <f>K217+kR*(testdata4[[#This Row],[SM]]-K217)</f>
        <v>1.7360728303095512</v>
      </c>
      <c r="L218" s="16">
        <f>L217+kS*(testdata4[[#This Row],[EMAn1]]-L217)</f>
        <v>1.7206408016900208</v>
      </c>
      <c r="M218" s="16">
        <f>testdata4[[#This Row],[HH]]-testdata4[[#This Row],[LL]]</f>
        <v>5.1300000000000239</v>
      </c>
      <c r="N218" s="16">
        <f>N217+kR*(testdata4[[#This Row],[HH-LL]]-N217)</f>
        <v>4.7680974715979101</v>
      </c>
      <c r="O218" s="16">
        <f>O217+kS*(testdata4[[#This Row],[EMAd1]]-O217)</f>
        <v>4.7321073196599981</v>
      </c>
      <c r="P218" s="12">
        <f>100*(testdata4[[#This Row],[EMAn2]]/(0.5*testdata4[[#This Row],[EMAd2]]))</f>
        <v>72.721968689993659</v>
      </c>
      <c r="Q218" s="12">
        <f>Q217+kU*(testdata4[[#This Row],[SMI]]-Q217)</f>
        <v>72.348188986062468</v>
      </c>
      <c r="U218" s="3">
        <v>43048</v>
      </c>
      <c r="V218" s="12">
        <v>72.721999999999994</v>
      </c>
      <c r="W218" s="12">
        <v>72.348200000000006</v>
      </c>
    </row>
    <row r="219" spans="1:23" x14ac:dyDescent="0.25">
      <c r="A219" s="6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 t="shared" si="6"/>
        <v>243.39</v>
      </c>
      <c r="I219" s="2">
        <f t="shared" si="7"/>
        <v>248.52</v>
      </c>
      <c r="J219" s="16">
        <f>testdata4[[#This Row],[close]]-0.5*(testdata4[[#This Row],[HH]]+testdata4[[#This Row],[LL]])</f>
        <v>1.3550000000000182</v>
      </c>
      <c r="K219" s="16">
        <f>K218+kR*(testdata4[[#This Row],[SM]]-K218)</f>
        <v>1.6997801798038814</v>
      </c>
      <c r="L219" s="16">
        <f>L218+kS*(testdata4[[#This Row],[EMAn1]]-L218)</f>
        <v>1.7136872610613076</v>
      </c>
      <c r="M219" s="16">
        <f>testdata4[[#This Row],[HH]]-testdata4[[#This Row],[LL]]</f>
        <v>5.1300000000000239</v>
      </c>
      <c r="N219" s="16">
        <f>N218+kR*(testdata4[[#This Row],[HH-LL]]-N218)</f>
        <v>4.8025643790647781</v>
      </c>
      <c r="O219" s="16">
        <f>O218+kS*(testdata4[[#This Row],[EMAd1]]-O218)</f>
        <v>4.7555930061282581</v>
      </c>
      <c r="P219" s="12">
        <f>100*(testdata4[[#This Row],[EMAn2]]/(0.5*testdata4[[#This Row],[EMAd2]]))</f>
        <v>72.070392014328306</v>
      </c>
      <c r="Q219" s="12">
        <f>Q218+kU*(testdata4[[#This Row],[SMI]]-Q218)</f>
        <v>72.20929050019538</v>
      </c>
      <c r="U219" s="3">
        <v>43049</v>
      </c>
      <c r="V219" s="12">
        <v>72.070400000000006</v>
      </c>
      <c r="W219" s="12">
        <v>72.209299999999999</v>
      </c>
    </row>
    <row r="220" spans="1:23" x14ac:dyDescent="0.25">
      <c r="A220" s="6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 t="shared" si="6"/>
        <v>243.39</v>
      </c>
      <c r="I220" s="2">
        <f t="shared" si="7"/>
        <v>248.52</v>
      </c>
      <c r="J220" s="16">
        <f>testdata4[[#This Row],[close]]-0.5*(testdata4[[#This Row],[HH]]+testdata4[[#This Row],[LL]])</f>
        <v>1.585000000000008</v>
      </c>
      <c r="K220" s="16">
        <f>K219+kR*(testdata4[[#This Row],[SM]]-K219)</f>
        <v>1.6888487341082745</v>
      </c>
      <c r="L220" s="16">
        <f>L219+kS*(testdata4[[#This Row],[EMAn1]]-L219)</f>
        <v>1.7054077520769633</v>
      </c>
      <c r="M220" s="16">
        <f>testdata4[[#This Row],[HH]]-testdata4[[#This Row],[LL]]</f>
        <v>5.1300000000000239</v>
      </c>
      <c r="N220" s="16">
        <f>N219+kR*(testdata4[[#This Row],[HH-LL]]-N219)</f>
        <v>4.8337487239157539</v>
      </c>
      <c r="O220" s="16">
        <f>O219+kS*(testdata4[[#This Row],[EMAd1]]-O219)</f>
        <v>4.7816449120574234</v>
      </c>
      <c r="P220" s="12">
        <f>100*(testdata4[[#This Row],[EMAn2]]/(0.5*testdata4[[#This Row],[EMAd2]]))</f>
        <v>71.331426044480935</v>
      </c>
      <c r="Q220" s="12">
        <f>Q219+kU*(testdata4[[#This Row],[SMI]]-Q219)</f>
        <v>71.770358272338157</v>
      </c>
      <c r="U220" s="3">
        <v>43052</v>
      </c>
      <c r="V220" s="12">
        <v>71.331400000000002</v>
      </c>
      <c r="W220" s="12">
        <v>71.770399999999995</v>
      </c>
    </row>
    <row r="221" spans="1:23" x14ac:dyDescent="0.25">
      <c r="A221" s="6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 t="shared" si="6"/>
        <v>244.81</v>
      </c>
      <c r="I221" s="2">
        <f t="shared" si="7"/>
        <v>248.52</v>
      </c>
      <c r="J221" s="16">
        <f>testdata4[[#This Row],[close]]-0.5*(testdata4[[#This Row],[HH]]+testdata4[[#This Row],[LL]])</f>
        <v>0.29499999999998749</v>
      </c>
      <c r="K221" s="16">
        <f>K220+kR*(testdata4[[#This Row],[SM]]-K220)</f>
        <v>1.5561012356217709</v>
      </c>
      <c r="L221" s="16">
        <f>L220+kS*(testdata4[[#This Row],[EMAn1]]-L220)</f>
        <v>1.6556389132585658</v>
      </c>
      <c r="M221" s="16">
        <f>testdata4[[#This Row],[HH]]-testdata4[[#This Row],[LL]]</f>
        <v>3.710000000000008</v>
      </c>
      <c r="N221" s="16">
        <f>N220+kR*(testdata4[[#This Row],[HH-LL]]-N220)</f>
        <v>4.7267250359237778</v>
      </c>
      <c r="O221" s="16">
        <f>O220+kS*(testdata4[[#This Row],[EMAd1]]-O220)</f>
        <v>4.7633382866795415</v>
      </c>
      <c r="P221" s="12">
        <f>100*(testdata4[[#This Row],[EMAn2]]/(0.5*testdata4[[#This Row],[EMAd2]]))</f>
        <v>69.51590727404286</v>
      </c>
      <c r="Q221" s="12">
        <f>Q220+kU*(testdata4[[#This Row],[SMI]]-Q220)</f>
        <v>70.643132773190501</v>
      </c>
      <c r="U221" s="3">
        <v>43053</v>
      </c>
      <c r="V221" s="12">
        <v>69.515900000000002</v>
      </c>
      <c r="W221" s="12">
        <v>70.643100000000004</v>
      </c>
    </row>
    <row r="222" spans="1:23" x14ac:dyDescent="0.25">
      <c r="A222" s="6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 t="shared" si="6"/>
        <v>244.95</v>
      </c>
      <c r="I222" s="2">
        <f t="shared" si="7"/>
        <v>248.52</v>
      </c>
      <c r="J222" s="16">
        <f>testdata4[[#This Row],[close]]-0.5*(testdata4[[#This Row],[HH]]+testdata4[[#This Row],[LL]])</f>
        <v>-1.0050000000000239</v>
      </c>
      <c r="K222" s="16">
        <f>K221+kR*(testdata4[[#This Row],[SM]]-K221)</f>
        <v>1.3121868322292189</v>
      </c>
      <c r="L222" s="16">
        <f>L221+kS*(testdata4[[#This Row],[EMAn1]]-L221)</f>
        <v>1.5411548862487836</v>
      </c>
      <c r="M222" s="16">
        <f>testdata4[[#This Row],[HH]]-testdata4[[#This Row],[LL]]</f>
        <v>3.5700000000000216</v>
      </c>
      <c r="N222" s="16">
        <f>N221+kR*(testdata4[[#This Row],[HH-LL]]-N221)</f>
        <v>4.6165607467881822</v>
      </c>
      <c r="O222" s="16">
        <f>O221+kS*(testdata4[[#This Row],[EMAd1]]-O221)</f>
        <v>4.7144124400490881</v>
      </c>
      <c r="P222" s="12">
        <f>100*(testdata4[[#This Row],[EMAn2]]/(0.5*testdata4[[#This Row],[EMAd2]]))</f>
        <v>65.380570997845766</v>
      </c>
      <c r="Q222" s="12">
        <f>Q221+kU*(testdata4[[#This Row],[SMI]]-Q221)</f>
        <v>68.011851885518126</v>
      </c>
      <c r="U222" s="3">
        <v>43054</v>
      </c>
      <c r="V222" s="12">
        <v>65.380600000000001</v>
      </c>
      <c r="W222" s="12">
        <v>68.011899999999997</v>
      </c>
    </row>
    <row r="223" spans="1:23" x14ac:dyDescent="0.25">
      <c r="A223" s="6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 t="shared" si="6"/>
        <v>244.95</v>
      </c>
      <c r="I223" s="2">
        <f t="shared" si="7"/>
        <v>248.52</v>
      </c>
      <c r="J223" s="16">
        <f>testdata4[[#This Row],[close]]-0.5*(testdata4[[#This Row],[HH]]+testdata4[[#This Row],[LL]])</f>
        <v>1.0849999999999795</v>
      </c>
      <c r="K223" s="16">
        <f>K222+kR*(testdata4[[#This Row],[SM]]-K222)</f>
        <v>1.2905499910645295</v>
      </c>
      <c r="L223" s="16">
        <f>L222+kS*(testdata4[[#This Row],[EMAn1]]-L222)</f>
        <v>1.4576199211873655</v>
      </c>
      <c r="M223" s="16">
        <f>testdata4[[#This Row],[HH]]-testdata4[[#This Row],[LL]]</f>
        <v>3.5700000000000216</v>
      </c>
      <c r="N223" s="16">
        <f>N222+kR*(testdata4[[#This Row],[HH-LL]]-N222)</f>
        <v>4.5168882947131195</v>
      </c>
      <c r="O223" s="16">
        <f>O222+kS*(testdata4[[#This Row],[EMAd1]]-O222)</f>
        <v>4.6485710582704316</v>
      </c>
      <c r="P223" s="12">
        <f>100*(testdata4[[#This Row],[EMAn2]]/(0.5*testdata4[[#This Row],[EMAd2]]))</f>
        <v>62.712601481871047</v>
      </c>
      <c r="Q223" s="12">
        <f>Q222+kU*(testdata4[[#This Row],[SMI]]-Q222)</f>
        <v>65.362226683694587</v>
      </c>
      <c r="U223" s="3">
        <v>43055</v>
      </c>
      <c r="V223" s="12">
        <v>62.712600000000002</v>
      </c>
      <c r="W223" s="12">
        <v>65.362200000000001</v>
      </c>
    </row>
    <row r="224" spans="1:23" x14ac:dyDescent="0.25">
      <c r="A224" s="6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 t="shared" si="6"/>
        <v>244.95</v>
      </c>
      <c r="I224" s="2">
        <f t="shared" si="7"/>
        <v>248.52</v>
      </c>
      <c r="J224" s="16">
        <f>testdata4[[#This Row],[close]]-0.5*(testdata4[[#This Row],[HH]]+testdata4[[#This Row],[LL]])</f>
        <v>0.35499999999998977</v>
      </c>
      <c r="K224" s="16">
        <f>K223+kR*(testdata4[[#This Row],[SM]]-K223)</f>
        <v>1.2014499919155257</v>
      </c>
      <c r="L224" s="16">
        <f>L223+kS*(testdata4[[#This Row],[EMAn1]]-L223)</f>
        <v>1.372229944763419</v>
      </c>
      <c r="M224" s="16">
        <f>testdata4[[#This Row],[HH]]-testdata4[[#This Row],[LL]]</f>
        <v>3.5700000000000216</v>
      </c>
      <c r="N224" s="16">
        <f>N223+kR*(testdata4[[#This Row],[HH-LL]]-N223)</f>
        <v>4.4267084571213955</v>
      </c>
      <c r="O224" s="16">
        <f>O223+kS*(testdata4[[#This Row],[EMAd1]]-O223)</f>
        <v>4.5746168578874196</v>
      </c>
      <c r="P224" s="12">
        <f>100*(testdata4[[#This Row],[EMAn2]]/(0.5*testdata4[[#This Row],[EMAd2]]))</f>
        <v>59.99321855326356</v>
      </c>
      <c r="Q224" s="12">
        <f>Q223+kU*(testdata4[[#This Row],[SMI]]-Q223)</f>
        <v>62.677722618479073</v>
      </c>
      <c r="U224" s="3">
        <v>43056</v>
      </c>
      <c r="V224" s="12">
        <v>59.993200000000002</v>
      </c>
      <c r="W224" s="12">
        <v>62.677700000000002</v>
      </c>
    </row>
    <row r="225" spans="1:23" x14ac:dyDescent="0.25">
      <c r="A225" s="6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 t="shared" si="6"/>
        <v>244.95</v>
      </c>
      <c r="I225" s="2">
        <f t="shared" si="7"/>
        <v>248.52</v>
      </c>
      <c r="J225" s="16">
        <f>testdata4[[#This Row],[close]]-0.5*(testdata4[[#This Row],[HH]]+testdata4[[#This Row],[LL]])</f>
        <v>0.77499999999997726</v>
      </c>
      <c r="K225" s="16">
        <f>K224+kR*(testdata4[[#This Row],[SM]]-K224)</f>
        <v>1.1608357069711879</v>
      </c>
      <c r="L225" s="16">
        <f>L224+kS*(testdata4[[#This Row],[EMAn1]]-L224)</f>
        <v>1.3017651988326753</v>
      </c>
      <c r="M225" s="16">
        <f>testdata4[[#This Row],[HH]]-testdata4[[#This Row],[LL]]</f>
        <v>3.5700000000000216</v>
      </c>
      <c r="N225" s="16">
        <f>N224+kR*(testdata4[[#This Row],[HH-LL]]-N224)</f>
        <v>4.3451171754907882</v>
      </c>
      <c r="O225" s="16">
        <f>O224+kS*(testdata4[[#This Row],[EMAd1]]-O224)</f>
        <v>4.4981169637552094</v>
      </c>
      <c r="P225" s="12">
        <f>100*(testdata4[[#This Row],[EMAn2]]/(0.5*testdata4[[#This Row],[EMAd2]]))</f>
        <v>57.880451278701706</v>
      </c>
      <c r="Q225" s="12">
        <f>Q224+kU*(testdata4[[#This Row],[SMI]]-Q224)</f>
        <v>60.27908694859039</v>
      </c>
      <c r="U225" s="3">
        <v>43059</v>
      </c>
      <c r="V225" s="12">
        <v>57.880499999999998</v>
      </c>
      <c r="W225" s="12">
        <v>60.2791</v>
      </c>
    </row>
    <row r="226" spans="1:23" x14ac:dyDescent="0.25">
      <c r="A226" s="6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 t="shared" si="6"/>
        <v>244.95</v>
      </c>
      <c r="I226" s="2">
        <f t="shared" si="7"/>
        <v>249.33</v>
      </c>
      <c r="J226" s="16">
        <f>testdata4[[#This Row],[close]]-0.5*(testdata4[[#This Row],[HH]]+testdata4[[#This Row],[LL]])</f>
        <v>1.9900000000000091</v>
      </c>
      <c r="K226" s="16">
        <f>K225+kR*(testdata4[[#This Row],[SM]]-K225)</f>
        <v>1.2398037348786946</v>
      </c>
      <c r="L226" s="16">
        <f>L225+kS*(testdata4[[#This Row],[EMAn1]]-L225)</f>
        <v>1.2811113775146816</v>
      </c>
      <c r="M226" s="16">
        <f>testdata4[[#This Row],[HH]]-testdata4[[#This Row],[LL]]</f>
        <v>4.3800000000000239</v>
      </c>
      <c r="N226" s="16">
        <f>N225+kR*(testdata4[[#This Row],[HH-LL]]-N225)</f>
        <v>4.3484393492535727</v>
      </c>
      <c r="O226" s="16">
        <f>O225+kS*(testdata4[[#This Row],[EMAd1]]-O225)</f>
        <v>4.4482244255879975</v>
      </c>
      <c r="P226" s="12">
        <f>100*(testdata4[[#This Row],[EMAn2]]/(0.5*testdata4[[#This Row],[EMAd2]]))</f>
        <v>57.601022562854851</v>
      </c>
      <c r="Q226" s="12">
        <f>Q225+kU*(testdata4[[#This Row],[SMI]]-Q225)</f>
        <v>58.94005475572262</v>
      </c>
      <c r="U226" s="3">
        <v>43060</v>
      </c>
      <c r="V226" s="12">
        <v>57.600999999999999</v>
      </c>
      <c r="W226" s="12">
        <v>58.940100000000001</v>
      </c>
    </row>
    <row r="227" spans="1:23" x14ac:dyDescent="0.25">
      <c r="A227" s="6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 t="shared" si="6"/>
        <v>244.95</v>
      </c>
      <c r="I227" s="2">
        <f t="shared" si="7"/>
        <v>249.33</v>
      </c>
      <c r="J227" s="16">
        <f>testdata4[[#This Row],[close]]-0.5*(testdata4[[#This Row],[HH]]+testdata4[[#This Row],[LL]])</f>
        <v>1.7700000000000102</v>
      </c>
      <c r="K227" s="16">
        <f>K226+kR*(testdata4[[#This Row],[SM]]-K226)</f>
        <v>1.2902986172712008</v>
      </c>
      <c r="L227" s="16">
        <f>L226+kS*(testdata4[[#This Row],[EMAn1]]-L226)</f>
        <v>1.2841737907668547</v>
      </c>
      <c r="M227" s="16">
        <f>testdata4[[#This Row],[HH]]-testdata4[[#This Row],[LL]]</f>
        <v>4.3800000000000239</v>
      </c>
      <c r="N227" s="16">
        <f>N226+kR*(testdata4[[#This Row],[HH-LL]]-N226)</f>
        <v>4.3514451255151396</v>
      </c>
      <c r="O227" s="16">
        <f>O226+kS*(testdata4[[#This Row],[EMAd1]]-O226)</f>
        <v>4.4159646588970451</v>
      </c>
      <c r="P227" s="12">
        <f>100*(testdata4[[#This Row],[EMAn2]]/(0.5*testdata4[[#This Row],[EMAd2]]))</f>
        <v>58.160510328341111</v>
      </c>
      <c r="Q227" s="12">
        <f>Q226+kU*(testdata4[[#This Row],[SMI]]-Q226)</f>
        <v>58.550282542031866</v>
      </c>
      <c r="U227" s="3">
        <v>43061</v>
      </c>
      <c r="V227" s="12">
        <v>58.160499999999999</v>
      </c>
      <c r="W227" s="12">
        <v>58.5503</v>
      </c>
    </row>
    <row r="228" spans="1:23" x14ac:dyDescent="0.25">
      <c r="A228" s="6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 t="shared" si="6"/>
        <v>244.95</v>
      </c>
      <c r="I228" s="2">
        <f t="shared" si="7"/>
        <v>249.6</v>
      </c>
      <c r="J228" s="16">
        <f>testdata4[[#This Row],[close]]-0.5*(testdata4[[#This Row],[HH]]+testdata4[[#This Row],[LL]])</f>
        <v>2.2050000000000125</v>
      </c>
      <c r="K228" s="16">
        <f>K227+kR*(testdata4[[#This Row],[SM]]-K227)</f>
        <v>1.3774130346739448</v>
      </c>
      <c r="L228" s="16">
        <f>L227+kS*(testdata4[[#This Row],[EMAn1]]-L227)</f>
        <v>1.3152535387358848</v>
      </c>
      <c r="M228" s="16">
        <f>testdata4[[#This Row],[HH]]-testdata4[[#This Row],[LL]]</f>
        <v>4.6500000000000057</v>
      </c>
      <c r="N228" s="16">
        <f>N227+kR*(testdata4[[#This Row],[HH-LL]]-N227)</f>
        <v>4.3798789230851272</v>
      </c>
      <c r="O228" s="16">
        <f>O227+kS*(testdata4[[#This Row],[EMAd1]]-O227)</f>
        <v>4.4039360802930725</v>
      </c>
      <c r="P228" s="12">
        <f>100*(testdata4[[#This Row],[EMAn2]]/(0.5*testdata4[[#This Row],[EMAd2]]))</f>
        <v>59.73081873832998</v>
      </c>
      <c r="Q228" s="12">
        <f>Q227+kU*(testdata4[[#This Row],[SMI]]-Q227)</f>
        <v>59.140550640180919</v>
      </c>
      <c r="U228" s="3">
        <v>43063</v>
      </c>
      <c r="V228" s="12">
        <v>59.730800000000002</v>
      </c>
      <c r="W228" s="12">
        <v>59.140599999999999</v>
      </c>
    </row>
    <row r="229" spans="1:23" x14ac:dyDescent="0.25">
      <c r="A229" s="6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 t="shared" si="6"/>
        <v>244.95</v>
      </c>
      <c r="I229" s="2">
        <f t="shared" si="7"/>
        <v>249.86</v>
      </c>
      <c r="J229" s="16">
        <f>testdata4[[#This Row],[close]]-0.5*(testdata4[[#This Row],[HH]]+testdata4[[#This Row],[LL]])</f>
        <v>1.9550000000000125</v>
      </c>
      <c r="K229" s="16">
        <f>K228+kR*(testdata4[[#This Row],[SM]]-K228)</f>
        <v>1.4324213170859512</v>
      </c>
      <c r="L229" s="16">
        <f>L228+kS*(testdata4[[#This Row],[EMAn1]]-L228)</f>
        <v>1.3543094648525735</v>
      </c>
      <c r="M229" s="16">
        <f>testdata4[[#This Row],[HH]]-testdata4[[#This Row],[LL]]</f>
        <v>4.910000000000025</v>
      </c>
      <c r="N229" s="16">
        <f>N228+kR*(testdata4[[#This Row],[HH-LL]]-N228)</f>
        <v>4.4303666446960701</v>
      </c>
      <c r="O229" s="16">
        <f>O228+kS*(testdata4[[#This Row],[EMAd1]]-O228)</f>
        <v>4.412746268427405</v>
      </c>
      <c r="P229" s="12">
        <f>100*(testdata4[[#This Row],[EMAn2]]/(0.5*testdata4[[#This Row],[EMAd2]]))</f>
        <v>61.38170574376651</v>
      </c>
      <c r="Q229" s="12">
        <f>Q228+kU*(testdata4[[#This Row],[SMI]]-Q228)</f>
        <v>60.261128191973711</v>
      </c>
      <c r="U229" s="3">
        <v>43066</v>
      </c>
      <c r="V229" s="12">
        <v>61.381700000000002</v>
      </c>
      <c r="W229" s="12">
        <v>60.261099999999999</v>
      </c>
    </row>
    <row r="230" spans="1:23" x14ac:dyDescent="0.25">
      <c r="A230" s="6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 t="shared" si="6"/>
        <v>244.95</v>
      </c>
      <c r="I230" s="2">
        <f t="shared" si="7"/>
        <v>251.92</v>
      </c>
      <c r="J230" s="16">
        <f>testdata4[[#This Row],[close]]-0.5*(testdata4[[#This Row],[HH]]+testdata4[[#This Row],[LL]])</f>
        <v>3.4549999999999841</v>
      </c>
      <c r="K230" s="16">
        <f>K229+kR*(testdata4[[#This Row],[SM]]-K229)</f>
        <v>1.6250478583158592</v>
      </c>
      <c r="L230" s="16">
        <f>L229+kS*(testdata4[[#This Row],[EMAn1]]-L229)</f>
        <v>1.444555596007002</v>
      </c>
      <c r="M230" s="16">
        <f>testdata4[[#This Row],[HH]]-testdata4[[#This Row],[LL]]</f>
        <v>6.9699999999999989</v>
      </c>
      <c r="N230" s="16">
        <f>N229+kR*(testdata4[[#This Row],[HH-LL]]-N229)</f>
        <v>4.6722364880583491</v>
      </c>
      <c r="O230" s="16">
        <f>O229+kS*(testdata4[[#This Row],[EMAd1]]-O229)</f>
        <v>4.4992430083043864</v>
      </c>
      <c r="P230" s="12">
        <f>100*(testdata4[[#This Row],[EMAn2]]/(0.5*testdata4[[#This Row],[EMAd2]]))</f>
        <v>64.213272914609988</v>
      </c>
      <c r="Q230" s="12">
        <f>Q229+kU*(testdata4[[#This Row],[SMI]]-Q229)</f>
        <v>62.237200553291849</v>
      </c>
      <c r="U230" s="3">
        <v>43067</v>
      </c>
      <c r="V230" s="12">
        <v>64.213300000000004</v>
      </c>
      <c r="W230" s="12">
        <v>62.237200000000001</v>
      </c>
    </row>
    <row r="231" spans="1:23" x14ac:dyDescent="0.25">
      <c r="A231" s="6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 t="shared" si="6"/>
        <v>244.95</v>
      </c>
      <c r="I231" s="2">
        <f t="shared" si="7"/>
        <v>252.62</v>
      </c>
      <c r="J231" s="16">
        <f>testdata4[[#This Row],[close]]-0.5*(testdata4[[#This Row],[HH]]+testdata4[[#This Row],[LL]])</f>
        <v>2.9550000000000125</v>
      </c>
      <c r="K231" s="16">
        <f>K230+kR*(testdata4[[#This Row],[SM]]-K230)</f>
        <v>1.7517099670476832</v>
      </c>
      <c r="L231" s="16">
        <f>L230+kS*(testdata4[[#This Row],[EMAn1]]-L230)</f>
        <v>1.5469403863538957</v>
      </c>
      <c r="M231" s="16">
        <f>testdata4[[#This Row],[HH]]-testdata4[[#This Row],[LL]]</f>
        <v>7.6700000000000159</v>
      </c>
      <c r="N231" s="16">
        <f>N230+kR*(testdata4[[#This Row],[HH-LL]]-N230)</f>
        <v>4.9577377749099361</v>
      </c>
      <c r="O231" s="16">
        <f>O230+kS*(testdata4[[#This Row],[EMAd1]]-O230)</f>
        <v>4.6520745971729029</v>
      </c>
      <c r="P231" s="12">
        <f>100*(testdata4[[#This Row],[EMAn2]]/(0.5*testdata4[[#This Row],[EMAd2]]))</f>
        <v>66.505399001726317</v>
      </c>
      <c r="Q231" s="12">
        <f>Q230+kU*(testdata4[[#This Row],[SMI]]-Q230)</f>
        <v>64.37129977750908</v>
      </c>
      <c r="U231" s="3">
        <v>43068</v>
      </c>
      <c r="V231" s="12">
        <v>66.505399999999995</v>
      </c>
      <c r="W231" s="12">
        <v>64.371300000000005</v>
      </c>
    </row>
    <row r="232" spans="1:23" x14ac:dyDescent="0.25">
      <c r="A232" s="6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 t="shared" si="6"/>
        <v>244.95</v>
      </c>
      <c r="I232" s="2">
        <f t="shared" si="7"/>
        <v>254.94</v>
      </c>
      <c r="J232" s="16">
        <f>testdata4[[#This Row],[close]]-0.5*(testdata4[[#This Row],[HH]]+testdata4[[#This Row],[LL]])</f>
        <v>3.9950000000000045</v>
      </c>
      <c r="K232" s="16">
        <f>K231+kR*(testdata4[[#This Row],[SM]]-K231)</f>
        <v>1.9653566368526663</v>
      </c>
      <c r="L232" s="16">
        <f>L231+kS*(testdata4[[#This Row],[EMAn1]]-L231)</f>
        <v>1.6864124698534859</v>
      </c>
      <c r="M232" s="16">
        <f>testdata4[[#This Row],[HH]]-testdata4[[#This Row],[LL]]</f>
        <v>9.9900000000000091</v>
      </c>
      <c r="N232" s="16">
        <f>N231+kR*(testdata4[[#This Row],[HH-LL]]-N231)</f>
        <v>5.4370008439661337</v>
      </c>
      <c r="O232" s="16">
        <f>O231+kS*(testdata4[[#This Row],[EMAd1]]-O231)</f>
        <v>4.9137166794373135</v>
      </c>
      <c r="P232" s="12">
        <f>100*(testdata4[[#This Row],[EMAn2]]/(0.5*testdata4[[#This Row],[EMAd2]]))</f>
        <v>68.641013712113448</v>
      </c>
      <c r="Q232" s="12">
        <f>Q231+kU*(testdata4[[#This Row],[SMI]]-Q231)</f>
        <v>66.506156744811264</v>
      </c>
      <c r="U232" s="3">
        <v>43069</v>
      </c>
      <c r="V232" s="12">
        <v>68.641000000000005</v>
      </c>
      <c r="W232" s="12">
        <v>66.506200000000007</v>
      </c>
    </row>
    <row r="233" spans="1:23" x14ac:dyDescent="0.25">
      <c r="A233" s="6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2">
        <f t="shared" si="6"/>
        <v>244.95</v>
      </c>
      <c r="I233" s="2">
        <f t="shared" si="7"/>
        <v>254.94</v>
      </c>
      <c r="J233" s="16">
        <f>testdata4[[#This Row],[close]]-0.5*(testdata4[[#This Row],[HH]]+testdata4[[#This Row],[LL]])</f>
        <v>3.4650000000000034</v>
      </c>
      <c r="K233" s="16">
        <f>K232+kR*(testdata4[[#This Row],[SM]]-K232)</f>
        <v>2.1081798142952697</v>
      </c>
      <c r="L233" s="16">
        <f>L232+kS*(testdata4[[#This Row],[EMAn1]]-L232)</f>
        <v>1.8270015846674139</v>
      </c>
      <c r="M233" s="16">
        <f>testdata4[[#This Row],[HH]]-testdata4[[#This Row],[LL]]</f>
        <v>9.9900000000000091</v>
      </c>
      <c r="N233" s="16">
        <f>N232+kR*(testdata4[[#This Row],[HH-LL]]-N232)</f>
        <v>5.8706198112074555</v>
      </c>
      <c r="O233" s="16">
        <f>O232+kS*(testdata4[[#This Row],[EMAd1]]-O232)</f>
        <v>5.2326843900273605</v>
      </c>
      <c r="P233" s="12">
        <f>100*(testdata4[[#This Row],[EMAn2]]/(0.5*testdata4[[#This Row],[EMAd2]]))</f>
        <v>69.830375711150467</v>
      </c>
      <c r="Q233" s="12">
        <f>Q232+kU*(testdata4[[#This Row],[SMI]]-Q232)</f>
        <v>68.168266227980865</v>
      </c>
      <c r="U233" s="3">
        <v>43070</v>
      </c>
      <c r="V233" s="12">
        <v>69.830399999999997</v>
      </c>
      <c r="W233" s="12">
        <v>68.168300000000002</v>
      </c>
    </row>
    <row r="234" spans="1:23" x14ac:dyDescent="0.25">
      <c r="A234" s="6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 t="shared" si="6"/>
        <v>244.95</v>
      </c>
      <c r="I234" s="2">
        <f t="shared" si="7"/>
        <v>255.65</v>
      </c>
      <c r="J234" s="16">
        <f>testdata4[[#This Row],[close]]-0.5*(testdata4[[#This Row],[HH]]+testdata4[[#This Row],[LL]])</f>
        <v>2.8100000000000023</v>
      </c>
      <c r="K234" s="16">
        <f>K233+kR*(testdata4[[#This Row],[SM]]-K233)</f>
        <v>2.1750198319814347</v>
      </c>
      <c r="L234" s="16">
        <f>L233+kS*(testdata4[[#This Row],[EMAn1]]-L233)</f>
        <v>1.9430076671054208</v>
      </c>
      <c r="M234" s="16">
        <f>testdata4[[#This Row],[HH]]-testdata4[[#This Row],[LL]]</f>
        <v>10.700000000000017</v>
      </c>
      <c r="N234" s="16">
        <f>N233+kR*(testdata4[[#This Row],[HH-LL]]-N233)</f>
        <v>6.3305607815686518</v>
      </c>
      <c r="O234" s="16">
        <f>O233+kS*(testdata4[[#This Row],[EMAd1]]-O233)</f>
        <v>5.5986431872077906</v>
      </c>
      <c r="P234" s="12">
        <f>100*(testdata4[[#This Row],[EMAn2]]/(0.5*testdata4[[#This Row],[EMAd2]]))</f>
        <v>69.409948165475299</v>
      </c>
      <c r="Q234" s="12">
        <f>Q233+kU*(testdata4[[#This Row],[SMI]]-Q233)</f>
        <v>68.789107196728082</v>
      </c>
      <c r="U234" s="3">
        <v>43073</v>
      </c>
      <c r="V234" s="12">
        <v>69.409899999999993</v>
      </c>
      <c r="W234" s="12">
        <v>68.789100000000005</v>
      </c>
    </row>
    <row r="235" spans="1:23" x14ac:dyDescent="0.25">
      <c r="A235" s="6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 t="shared" si="6"/>
        <v>244.95</v>
      </c>
      <c r="I235" s="2">
        <f t="shared" si="7"/>
        <v>255.65</v>
      </c>
      <c r="J235" s="16">
        <f>testdata4[[#This Row],[close]]-0.5*(testdata4[[#This Row],[HH]]+testdata4[[#This Row],[LL]])</f>
        <v>1.8999999999999773</v>
      </c>
      <c r="K235" s="16">
        <f>K234+kR*(testdata4[[#This Row],[SM]]-K234)</f>
        <v>2.1488274670308196</v>
      </c>
      <c r="L235" s="16">
        <f>L234+kS*(testdata4[[#This Row],[EMAn1]]-L234)</f>
        <v>2.0116142670805539</v>
      </c>
      <c r="M235" s="16">
        <f>testdata4[[#This Row],[HH]]-testdata4[[#This Row],[LL]]</f>
        <v>10.700000000000017</v>
      </c>
      <c r="N235" s="16">
        <f>N234+kR*(testdata4[[#This Row],[HH-LL]]-N234)</f>
        <v>6.7466978499906869</v>
      </c>
      <c r="O235" s="16">
        <f>O234+kS*(testdata4[[#This Row],[EMAd1]]-O234)</f>
        <v>5.9813280748020894</v>
      </c>
      <c r="P235" s="12">
        <f>100*(testdata4[[#This Row],[EMAn2]]/(0.5*testdata4[[#This Row],[EMAd2]]))</f>
        <v>67.263130927561249</v>
      </c>
      <c r="Q235" s="12">
        <f>Q234+kU*(testdata4[[#This Row],[SMI]]-Q234)</f>
        <v>68.026119062144659</v>
      </c>
      <c r="U235" s="3">
        <v>43074</v>
      </c>
      <c r="V235" s="12">
        <v>67.263099999999994</v>
      </c>
      <c r="W235" s="12">
        <v>68.0261</v>
      </c>
    </row>
    <row r="236" spans="1:23" x14ac:dyDescent="0.25">
      <c r="A236" s="6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 t="shared" si="6"/>
        <v>246.72</v>
      </c>
      <c r="I236" s="2">
        <f t="shared" si="7"/>
        <v>255.65</v>
      </c>
      <c r="J236" s="16">
        <f>testdata4[[#This Row],[close]]-0.5*(testdata4[[#This Row],[HH]]+testdata4[[#This Row],[LL]])</f>
        <v>1.0550000000000068</v>
      </c>
      <c r="K236" s="16">
        <f>K235+kR*(testdata4[[#This Row],[SM]]-K235)</f>
        <v>2.0446534225516948</v>
      </c>
      <c r="L236" s="16">
        <f>L235+kS*(testdata4[[#This Row],[EMAn1]]-L235)</f>
        <v>2.0226273189042674</v>
      </c>
      <c r="M236" s="16">
        <f>testdata4[[#This Row],[HH]]-testdata4[[#This Row],[LL]]</f>
        <v>8.9300000000000068</v>
      </c>
      <c r="N236" s="16">
        <f>N235+kR*(testdata4[[#This Row],[HH-LL]]-N235)</f>
        <v>6.9546313880868125</v>
      </c>
      <c r="O236" s="16">
        <f>O235+kS*(testdata4[[#This Row],[EMAd1]]-O235)</f>
        <v>6.305762512563664</v>
      </c>
      <c r="P236" s="12">
        <f>100*(testdata4[[#This Row],[EMAn2]]/(0.5*testdata4[[#This Row],[EMAd2]]))</f>
        <v>64.151712497080709</v>
      </c>
      <c r="Q236" s="12">
        <f>Q235+kU*(testdata4[[#This Row],[SMI]]-Q235)</f>
        <v>66.088915779612677</v>
      </c>
      <c r="U236" s="3">
        <v>43075</v>
      </c>
      <c r="V236" s="12">
        <v>64.151700000000005</v>
      </c>
      <c r="W236" s="12">
        <v>66.088899999999995</v>
      </c>
    </row>
    <row r="237" spans="1:23" x14ac:dyDescent="0.25">
      <c r="A237" s="6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 t="shared" si="6"/>
        <v>247</v>
      </c>
      <c r="I237" s="2">
        <f t="shared" si="7"/>
        <v>255.65</v>
      </c>
      <c r="J237" s="16">
        <f>testdata4[[#This Row],[close]]-0.5*(testdata4[[#This Row],[HH]]+testdata4[[#This Row],[LL]])</f>
        <v>1.7150000000000034</v>
      </c>
      <c r="K237" s="16">
        <f>K236+kR*(testdata4[[#This Row],[SM]]-K236)</f>
        <v>2.013257858499153</v>
      </c>
      <c r="L237" s="16">
        <f>L236+kS*(testdata4[[#This Row],[EMAn1]]-L236)</f>
        <v>2.0195041654358961</v>
      </c>
      <c r="M237" s="16">
        <f>testdata4[[#This Row],[HH]]-testdata4[[#This Row],[LL]]</f>
        <v>8.6500000000000057</v>
      </c>
      <c r="N237" s="16">
        <f>N236+kR*(testdata4[[#This Row],[HH-LL]]-N236)</f>
        <v>7.1160950654118782</v>
      </c>
      <c r="O237" s="16">
        <f>O236+kS*(testdata4[[#This Row],[EMAd1]]-O236)</f>
        <v>6.5758733635130691</v>
      </c>
      <c r="P237" s="12">
        <f>100*(testdata4[[#This Row],[EMAn2]]/(0.5*testdata4[[#This Row],[EMAd2]]))</f>
        <v>61.421625806887612</v>
      </c>
      <c r="Q237" s="12">
        <f>Q236+kU*(testdata4[[#This Row],[SMI]]-Q236)</f>
        <v>63.755270793250148</v>
      </c>
      <c r="U237" s="3">
        <v>43076</v>
      </c>
      <c r="V237" s="12">
        <v>61.421599999999998</v>
      </c>
      <c r="W237" s="12">
        <v>63.755299999999998</v>
      </c>
    </row>
    <row r="238" spans="1:23" x14ac:dyDescent="0.25">
      <c r="A238" s="6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 t="shared" si="6"/>
        <v>247.09</v>
      </c>
      <c r="I238" s="2">
        <f t="shared" si="7"/>
        <v>255.65</v>
      </c>
      <c r="J238" s="16">
        <f>testdata4[[#This Row],[close]]-0.5*(testdata4[[#This Row],[HH]]+testdata4[[#This Row],[LL]])</f>
        <v>3.0499999999999829</v>
      </c>
      <c r="K238" s="16">
        <f>K237+kR*(testdata4[[#This Row],[SM]]-K237)</f>
        <v>2.1119952053087556</v>
      </c>
      <c r="L238" s="16">
        <f>L237+kS*(testdata4[[#This Row],[EMAn1]]-L237)</f>
        <v>2.0503345120601826</v>
      </c>
      <c r="M238" s="16">
        <f>testdata4[[#This Row],[HH]]-testdata4[[#This Row],[LL]]</f>
        <v>8.5600000000000023</v>
      </c>
      <c r="N238" s="16">
        <f>N237+kR*(testdata4[[#This Row],[HH-LL]]-N237)</f>
        <v>7.253609821086938</v>
      </c>
      <c r="O238" s="16">
        <f>O237+kS*(testdata4[[#This Row],[EMAd1]]-O237)</f>
        <v>6.8017855160376923</v>
      </c>
      <c r="P238" s="12">
        <f>100*(testdata4[[#This Row],[EMAn2]]/(0.5*testdata4[[#This Row],[EMAd2]]))</f>
        <v>60.288126028842591</v>
      </c>
      <c r="Q238" s="12">
        <f>Q237+kU*(testdata4[[#This Row],[SMI]]-Q237)</f>
        <v>62.021698411046373</v>
      </c>
      <c r="U238" s="3">
        <v>43077</v>
      </c>
      <c r="V238" s="12">
        <v>60.2881</v>
      </c>
      <c r="W238" s="12">
        <v>62.021700000000003</v>
      </c>
    </row>
    <row r="239" spans="1:23" x14ac:dyDescent="0.25">
      <c r="A239" s="6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 t="shared" si="6"/>
        <v>247.47</v>
      </c>
      <c r="I239" s="2">
        <f t="shared" si="7"/>
        <v>255.65</v>
      </c>
      <c r="J239" s="16">
        <f>testdata4[[#This Row],[close]]-0.5*(testdata4[[#This Row],[HH]]+testdata4[[#This Row],[LL]])</f>
        <v>3.6299999999999955</v>
      </c>
      <c r="K239" s="16">
        <f>K238+kR*(testdata4[[#This Row],[SM]]-K238)</f>
        <v>2.2565670905174451</v>
      </c>
      <c r="L239" s="16">
        <f>L238+kS*(testdata4[[#This Row],[EMAn1]]-L238)</f>
        <v>2.1190787048792701</v>
      </c>
      <c r="M239" s="16">
        <f>testdata4[[#This Row],[HH]]-testdata4[[#This Row],[LL]]</f>
        <v>8.1800000000000068</v>
      </c>
      <c r="N239" s="16">
        <f>N238+kR*(testdata4[[#This Row],[HH-LL]]-N238)</f>
        <v>7.3418374571738969</v>
      </c>
      <c r="O239" s="16">
        <f>O238+kS*(testdata4[[#This Row],[EMAd1]]-O238)</f>
        <v>6.9818028297497605</v>
      </c>
      <c r="P239" s="12">
        <f>100*(testdata4[[#This Row],[EMAn2]]/(0.5*testdata4[[#This Row],[EMAd2]]))</f>
        <v>60.702908877626427</v>
      </c>
      <c r="Q239" s="12">
        <f>Q238+kU*(testdata4[[#This Row],[SMI]]-Q238)</f>
        <v>61.3623036443364</v>
      </c>
      <c r="U239" s="3">
        <v>43080</v>
      </c>
      <c r="V239" s="12">
        <v>60.7029</v>
      </c>
      <c r="W239" s="12">
        <v>61.362299999999998</v>
      </c>
    </row>
    <row r="240" spans="1:23" x14ac:dyDescent="0.25">
      <c r="A240" s="6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 t="shared" si="6"/>
        <v>248.73</v>
      </c>
      <c r="I240" s="2">
        <f t="shared" si="7"/>
        <v>256.14999999999998</v>
      </c>
      <c r="J240" s="16">
        <f>testdata4[[#This Row],[close]]-0.5*(testdata4[[#This Row],[HH]]+testdata4[[#This Row],[LL]])</f>
        <v>3.1999999999999886</v>
      </c>
      <c r="K240" s="16">
        <f>K239+kR*(testdata4[[#This Row],[SM]]-K239)</f>
        <v>2.3464178438014969</v>
      </c>
      <c r="L240" s="16">
        <f>L239+kS*(testdata4[[#This Row],[EMAn1]]-L239)</f>
        <v>2.1948584178533457</v>
      </c>
      <c r="M240" s="16">
        <f>testdata4[[#This Row],[HH]]-testdata4[[#This Row],[LL]]</f>
        <v>7.4199999999999875</v>
      </c>
      <c r="N240" s="16">
        <f>N239+kR*(testdata4[[#This Row],[HH-LL]]-N239)</f>
        <v>7.3492815088716199</v>
      </c>
      <c r="O240" s="16">
        <f>O239+kS*(testdata4[[#This Row],[EMAd1]]-O239)</f>
        <v>7.10429572279038</v>
      </c>
      <c r="P240" s="12">
        <f>100*(testdata4[[#This Row],[EMAn2]]/(0.5*testdata4[[#This Row],[EMAd2]]))</f>
        <v>61.789613031234104</v>
      </c>
      <c r="Q240" s="12">
        <f>Q239+kU*(testdata4[[#This Row],[SMI]]-Q239)</f>
        <v>61.575958337785252</v>
      </c>
      <c r="U240" s="3">
        <v>43081</v>
      </c>
      <c r="V240" s="12">
        <v>61.7896</v>
      </c>
      <c r="W240" s="12">
        <v>61.576000000000001</v>
      </c>
    </row>
    <row r="241" spans="1:23" x14ac:dyDescent="0.25">
      <c r="A241" s="6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 t="shared" si="6"/>
        <v>249.14</v>
      </c>
      <c r="I241" s="2">
        <f t="shared" si="7"/>
        <v>256.38</v>
      </c>
      <c r="J241" s="16">
        <f>testdata4[[#This Row],[close]]-0.5*(testdata4[[#This Row],[HH]]+testdata4[[#This Row],[LL]])</f>
        <v>2.8500000000000227</v>
      </c>
      <c r="K241" s="16">
        <f>K240+kR*(testdata4[[#This Row],[SM]]-K240)</f>
        <v>2.3943780491537376</v>
      </c>
      <c r="L241" s="16">
        <f>L240+kS*(testdata4[[#This Row],[EMAn1]]-L240)</f>
        <v>2.261364961620143</v>
      </c>
      <c r="M241" s="16">
        <f>testdata4[[#This Row],[HH]]-testdata4[[#This Row],[LL]]</f>
        <v>7.2400000000000091</v>
      </c>
      <c r="N241" s="16">
        <f>N240+kR*(testdata4[[#This Row],[HH-LL]]-N240)</f>
        <v>7.3388737461219424</v>
      </c>
      <c r="O241" s="16">
        <f>O240+kS*(testdata4[[#This Row],[EMAd1]]-O240)</f>
        <v>7.1824883972342342</v>
      </c>
      <c r="P241" s="12">
        <f>100*(testdata4[[#This Row],[EMAn2]]/(0.5*testdata4[[#This Row],[EMAd2]]))</f>
        <v>62.968844126248179</v>
      </c>
      <c r="Q241" s="12">
        <f>Q240+kU*(testdata4[[#This Row],[SMI]]-Q240)</f>
        <v>62.272401232016719</v>
      </c>
      <c r="U241" s="3">
        <v>43082</v>
      </c>
      <c r="V241" s="12">
        <v>62.968800000000002</v>
      </c>
      <c r="W241" s="12">
        <v>62.272399999999998</v>
      </c>
    </row>
    <row r="242" spans="1:23" x14ac:dyDescent="0.25">
      <c r="A242" s="6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 t="shared" si="6"/>
        <v>249.14</v>
      </c>
      <c r="I242" s="2">
        <f t="shared" si="7"/>
        <v>256.38</v>
      </c>
      <c r="J242" s="16">
        <f>testdata4[[#This Row],[close]]-0.5*(testdata4[[#This Row],[HH]]+testdata4[[#This Row],[LL]])</f>
        <v>1.8000000000000114</v>
      </c>
      <c r="K242" s="16">
        <f>K241+kR*(testdata4[[#This Row],[SM]]-K241)</f>
        <v>2.3377706159010017</v>
      </c>
      <c r="L242" s="16">
        <f>L241+kS*(testdata4[[#This Row],[EMAn1]]-L241)</f>
        <v>2.286833513047096</v>
      </c>
      <c r="M242" s="16">
        <f>testdata4[[#This Row],[HH]]-testdata4[[#This Row],[LL]]</f>
        <v>7.2400000000000091</v>
      </c>
      <c r="N242" s="16">
        <f>N241+kR*(testdata4[[#This Row],[HH-LL]]-N241)</f>
        <v>7.3294571988722348</v>
      </c>
      <c r="O242" s="16">
        <f>O241+kS*(testdata4[[#This Row],[EMAd1]]-O241)</f>
        <v>7.2314779977802344</v>
      </c>
      <c r="P242" s="12">
        <f>100*(testdata4[[#This Row],[EMAn2]]/(0.5*testdata4[[#This Row],[EMAd2]]))</f>
        <v>63.246642353031</v>
      </c>
      <c r="Q242" s="12">
        <f>Q241+kU*(testdata4[[#This Row],[SMI]]-Q241)</f>
        <v>62.759521792523856</v>
      </c>
      <c r="U242" s="3">
        <v>43083</v>
      </c>
      <c r="V242" s="12">
        <v>63.246600000000001</v>
      </c>
      <c r="W242" s="12">
        <v>62.759500000000003</v>
      </c>
    </row>
    <row r="243" spans="1:23" x14ac:dyDescent="0.25">
      <c r="A243" s="6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 t="shared" si="6"/>
        <v>249.77</v>
      </c>
      <c r="I243" s="2">
        <f t="shared" si="7"/>
        <v>257.19</v>
      </c>
      <c r="J243" s="16">
        <f>testdata4[[#This Row],[close]]-0.5*(testdata4[[#This Row],[HH]]+testdata4[[#This Row],[LL]])</f>
        <v>3.1999999999999886</v>
      </c>
      <c r="K243" s="16">
        <f>K242+kR*(testdata4[[#This Row],[SM]]-K242)</f>
        <v>2.4198877001009054</v>
      </c>
      <c r="L243" s="16">
        <f>L242+kS*(testdata4[[#This Row],[EMAn1]]-L242)</f>
        <v>2.3311849087316991</v>
      </c>
      <c r="M243" s="16">
        <f>testdata4[[#This Row],[HH]]-testdata4[[#This Row],[LL]]</f>
        <v>7.4199999999999875</v>
      </c>
      <c r="N243" s="16">
        <f>N242+kR*(testdata4[[#This Row],[HH-LL]]-N242)</f>
        <v>7.338080322789164</v>
      </c>
      <c r="O243" s="16">
        <f>O242+kS*(testdata4[[#This Row],[EMAd1]]-O242)</f>
        <v>7.2670121061165442</v>
      </c>
      <c r="P243" s="12">
        <f>100*(testdata4[[#This Row],[EMAn2]]/(0.5*testdata4[[#This Row],[EMAd2]]))</f>
        <v>64.158002620349919</v>
      </c>
      <c r="Q243" s="12">
        <f>Q242+kU*(testdata4[[#This Row],[SMI]]-Q242)</f>
        <v>63.458762206436887</v>
      </c>
      <c r="U243" s="3">
        <v>43084</v>
      </c>
      <c r="V243" s="12">
        <v>64.158000000000001</v>
      </c>
      <c r="W243" s="12">
        <v>63.458799999999997</v>
      </c>
    </row>
    <row r="244" spans="1:23" x14ac:dyDescent="0.25">
      <c r="A244" s="6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 t="shared" si="6"/>
        <v>249.87</v>
      </c>
      <c r="I244" s="2">
        <f t="shared" si="7"/>
        <v>258.7</v>
      </c>
      <c r="J244" s="16">
        <f>testdata4[[#This Row],[close]]-0.5*(testdata4[[#This Row],[HH]]+testdata4[[#This Row],[LL]])</f>
        <v>4.0250000000000057</v>
      </c>
      <c r="K244" s="16">
        <f>K243+kR*(testdata4[[#This Row],[SM]]-K243)</f>
        <v>2.5727555381865339</v>
      </c>
      <c r="L244" s="16">
        <f>L243+kS*(testdata4[[#This Row],[EMAn1]]-L243)</f>
        <v>2.4117084518833107</v>
      </c>
      <c r="M244" s="16">
        <f>testdata4[[#This Row],[HH]]-testdata4[[#This Row],[LL]]</f>
        <v>8.8299999999999841</v>
      </c>
      <c r="N244" s="16">
        <f>N243+kR*(testdata4[[#This Row],[HH-LL]]-N243)</f>
        <v>7.4801679110949566</v>
      </c>
      <c r="O244" s="16">
        <f>O243+kS*(testdata4[[#This Row],[EMAd1]]-O243)</f>
        <v>7.3380640411093481</v>
      </c>
      <c r="P244" s="12">
        <f>100*(testdata4[[#This Row],[EMAn2]]/(0.5*testdata4[[#This Row],[EMAd2]]))</f>
        <v>65.731463731371718</v>
      </c>
      <c r="Q244" s="12">
        <f>Q243+kU*(testdata4[[#This Row],[SMI]]-Q243)</f>
        <v>64.595112968904303</v>
      </c>
      <c r="U244" s="3">
        <v>43087</v>
      </c>
      <c r="V244" s="12">
        <v>65.731499999999997</v>
      </c>
      <c r="W244" s="12">
        <v>64.595100000000002</v>
      </c>
    </row>
    <row r="245" spans="1:23" x14ac:dyDescent="0.25">
      <c r="A245" s="6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 t="shared" si="6"/>
        <v>249.87</v>
      </c>
      <c r="I245" s="2">
        <f t="shared" si="7"/>
        <v>258.7</v>
      </c>
      <c r="J245" s="16">
        <f>testdata4[[#This Row],[close]]-0.5*(testdata4[[#This Row],[HH]]+testdata4[[#This Row],[LL]])</f>
        <v>3.0349999999999966</v>
      </c>
      <c r="K245" s="16">
        <f>K244+kR*(testdata4[[#This Row],[SM]]-K244)</f>
        <v>2.6167788202640065</v>
      </c>
      <c r="L245" s="16">
        <f>L244+kS*(testdata4[[#This Row],[EMAn1]]-L244)</f>
        <v>2.4800652413435427</v>
      </c>
      <c r="M245" s="16">
        <f>testdata4[[#This Row],[HH]]-testdata4[[#This Row],[LL]]</f>
        <v>8.8299999999999841</v>
      </c>
      <c r="N245" s="16">
        <f>N244+kR*(testdata4[[#This Row],[HH-LL]]-N244)</f>
        <v>7.6087233481335304</v>
      </c>
      <c r="O245" s="16">
        <f>O244+kS*(testdata4[[#This Row],[EMAd1]]-O244)</f>
        <v>7.4282838101174091</v>
      </c>
      <c r="P245" s="12">
        <f>100*(testdata4[[#This Row],[EMAn2]]/(0.5*testdata4[[#This Row],[EMAd2]]))</f>
        <v>66.773572597365344</v>
      </c>
      <c r="Q245" s="12">
        <f>Q244+kU*(testdata4[[#This Row],[SMI]]-Q244)</f>
        <v>65.684342783134824</v>
      </c>
      <c r="U245" s="3">
        <v>43088</v>
      </c>
      <c r="V245" s="12">
        <v>66.773600000000002</v>
      </c>
      <c r="W245" s="12">
        <v>65.684299999999993</v>
      </c>
    </row>
    <row r="246" spans="1:23" x14ac:dyDescent="0.25">
      <c r="A246" s="6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 t="shared" si="6"/>
        <v>249.87</v>
      </c>
      <c r="I246" s="2">
        <f t="shared" si="7"/>
        <v>258.7</v>
      </c>
      <c r="J246" s="16">
        <f>testdata4[[#This Row],[close]]-0.5*(testdata4[[#This Row],[HH]]+testdata4[[#This Row],[LL]])</f>
        <v>2.8950000000000102</v>
      </c>
      <c r="K246" s="16">
        <f>K245+kR*(testdata4[[#This Row],[SM]]-K245)</f>
        <v>2.6432760754769591</v>
      </c>
      <c r="L246" s="16">
        <f>L245+kS*(testdata4[[#This Row],[EMAn1]]-L245)</f>
        <v>2.5344688527213481</v>
      </c>
      <c r="M246" s="16">
        <f>testdata4[[#This Row],[HH]]-testdata4[[#This Row],[LL]]</f>
        <v>8.8299999999999841</v>
      </c>
      <c r="N246" s="16">
        <f>N245+kR*(testdata4[[#This Row],[HH-LL]]-N245)</f>
        <v>7.7250354102160497</v>
      </c>
      <c r="O246" s="16">
        <f>O245+kS*(testdata4[[#This Row],[EMAd1]]-O245)</f>
        <v>7.5272010101502893</v>
      </c>
      <c r="P246" s="12">
        <f>100*(testdata4[[#This Row],[EMAn2]]/(0.5*testdata4[[#This Row],[EMAd2]]))</f>
        <v>67.341601461251386</v>
      </c>
      <c r="Q246" s="12">
        <f>Q245+kU*(testdata4[[#This Row],[SMI]]-Q245)</f>
        <v>66.512972122193105</v>
      </c>
      <c r="U246" s="3">
        <v>43089</v>
      </c>
      <c r="V246" s="12">
        <v>67.3416</v>
      </c>
      <c r="W246" s="12">
        <v>66.513000000000005</v>
      </c>
    </row>
    <row r="247" spans="1:23" x14ac:dyDescent="0.25">
      <c r="A247" s="6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 t="shared" si="6"/>
        <v>251.74</v>
      </c>
      <c r="I247" s="2">
        <f t="shared" si="7"/>
        <v>258.7</v>
      </c>
      <c r="J247" s="16">
        <f>testdata4[[#This Row],[close]]-0.5*(testdata4[[#This Row],[HH]]+testdata4[[#This Row],[LL]])</f>
        <v>2.4899999999999807</v>
      </c>
      <c r="K247" s="16">
        <f>K246+kR*(testdata4[[#This Row],[SM]]-K246)</f>
        <v>2.628678354002961</v>
      </c>
      <c r="L247" s="16">
        <f>L246+kS*(testdata4[[#This Row],[EMAn1]]-L246)</f>
        <v>2.565872019815219</v>
      </c>
      <c r="M247" s="16">
        <f>testdata4[[#This Row],[HH]]-testdata4[[#This Row],[LL]]</f>
        <v>6.9599999999999795</v>
      </c>
      <c r="N247" s="16">
        <f>N246+kR*(testdata4[[#This Row],[HH-LL]]-N246)</f>
        <v>7.6521748949573762</v>
      </c>
      <c r="O247" s="16">
        <f>O246+kS*(testdata4[[#This Row],[EMAd1]]-O246)</f>
        <v>7.5688589717526513</v>
      </c>
      <c r="P247" s="12">
        <f>100*(testdata4[[#This Row],[EMAn2]]/(0.5*testdata4[[#This Row],[EMAd2]]))</f>
        <v>67.800761763197798</v>
      </c>
      <c r="Q247" s="12">
        <f>Q246+kU*(testdata4[[#This Row],[SMI]]-Q246)</f>
        <v>67.156866942695444</v>
      </c>
      <c r="U247" s="3">
        <v>43090</v>
      </c>
      <c r="V247" s="12">
        <v>67.800799999999995</v>
      </c>
      <c r="W247" s="12">
        <v>67.156899999999993</v>
      </c>
    </row>
    <row r="248" spans="1:23" x14ac:dyDescent="0.25">
      <c r="A248" s="6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 t="shared" si="6"/>
        <v>251.74</v>
      </c>
      <c r="I248" s="2">
        <f t="shared" si="7"/>
        <v>258.7</v>
      </c>
      <c r="J248" s="16">
        <f>testdata4[[#This Row],[close]]-0.5*(testdata4[[#This Row],[HH]]+testdata4[[#This Row],[LL]])</f>
        <v>2.4299999999999784</v>
      </c>
      <c r="K248" s="16">
        <f>K247+kR*(testdata4[[#This Row],[SM]]-K247)</f>
        <v>2.6097566060026769</v>
      </c>
      <c r="L248" s="16">
        <f>L247+kS*(testdata4[[#This Row],[EMAn1]]-L247)</f>
        <v>2.5805002152110381</v>
      </c>
      <c r="M248" s="16">
        <f>testdata4[[#This Row],[HH]]-testdata4[[#This Row],[LL]]</f>
        <v>6.9599999999999795</v>
      </c>
      <c r="N248" s="16">
        <f>N247+kR*(testdata4[[#This Row],[HH-LL]]-N247)</f>
        <v>7.5862534763900049</v>
      </c>
      <c r="O248" s="16">
        <f>O247+kS*(testdata4[[#This Row],[EMAd1]]-O247)</f>
        <v>7.5746571399651028</v>
      </c>
      <c r="P248" s="12">
        <f>100*(testdata4[[#This Row],[EMAn2]]/(0.5*testdata4[[#This Row],[EMAd2]]))</f>
        <v>68.135102817945551</v>
      </c>
      <c r="Q248" s="12">
        <f>Q247+kU*(testdata4[[#This Row],[SMI]]-Q247)</f>
        <v>67.645984880320498</v>
      </c>
      <c r="U248" s="3">
        <v>43091</v>
      </c>
      <c r="V248" s="12">
        <v>68.135099999999994</v>
      </c>
      <c r="W248" s="12">
        <v>67.646000000000001</v>
      </c>
    </row>
    <row r="249" spans="1:23" x14ac:dyDescent="0.25">
      <c r="A249" s="6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 t="shared" si="6"/>
        <v>251.74</v>
      </c>
      <c r="I249" s="2">
        <f t="shared" si="7"/>
        <v>258.7</v>
      </c>
      <c r="J249" s="16">
        <f>testdata4[[#This Row],[close]]-0.5*(testdata4[[#This Row],[HH]]+testdata4[[#This Row],[LL]])</f>
        <v>2.1199999999999761</v>
      </c>
      <c r="K249" s="16">
        <f>K248+kR*(testdata4[[#This Row],[SM]]-K248)</f>
        <v>2.5631131197167054</v>
      </c>
      <c r="L249" s="16">
        <f>L248+kS*(testdata4[[#This Row],[EMAn1]]-L248)</f>
        <v>2.5747045167129272</v>
      </c>
      <c r="M249" s="16">
        <f>testdata4[[#This Row],[HH]]-testdata4[[#This Row],[LL]]</f>
        <v>6.9599999999999795</v>
      </c>
      <c r="N249" s="16">
        <f>N248+kR*(testdata4[[#This Row],[HH-LL]]-N248)</f>
        <v>7.5266102881623835</v>
      </c>
      <c r="O249" s="16">
        <f>O248+kS*(testdata4[[#This Row],[EMAd1]]-O248)</f>
        <v>7.5586415226975294</v>
      </c>
      <c r="P249" s="12">
        <f>100*(testdata4[[#This Row],[EMAn2]]/(0.5*testdata4[[#This Row],[EMAd2]]))</f>
        <v>68.126117873997714</v>
      </c>
      <c r="Q249" s="12">
        <f>Q248+kU*(testdata4[[#This Row],[SMI]]-Q248)</f>
        <v>67.886051377159106</v>
      </c>
      <c r="U249" s="3">
        <v>43095</v>
      </c>
      <c r="V249" s="12">
        <v>68.126099999999994</v>
      </c>
      <c r="W249" s="12">
        <v>67.886099999999999</v>
      </c>
    </row>
    <row r="250" spans="1:23" x14ac:dyDescent="0.25">
      <c r="A250" s="6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 t="shared" si="6"/>
        <v>251.96</v>
      </c>
      <c r="I250" s="2">
        <f t="shared" si="7"/>
        <v>258.7</v>
      </c>
      <c r="J250" s="16">
        <f>testdata4[[#This Row],[close]]-0.5*(testdata4[[#This Row],[HH]]+testdata4[[#This Row],[LL]])</f>
        <v>2.1299999999999955</v>
      </c>
      <c r="K250" s="16">
        <f>K249+kR*(testdata4[[#This Row],[SM]]-K249)</f>
        <v>2.5218642511722567</v>
      </c>
      <c r="L250" s="16">
        <f>L249+kS*(testdata4[[#This Row],[EMAn1]]-L249)</f>
        <v>2.557091094866037</v>
      </c>
      <c r="M250" s="16">
        <f>testdata4[[#This Row],[HH]]-testdata4[[#This Row],[LL]]</f>
        <v>6.7399999999999807</v>
      </c>
      <c r="N250" s="16">
        <f>N249+kR*(testdata4[[#This Row],[HH-LL]]-N249)</f>
        <v>7.4516950226231069</v>
      </c>
      <c r="O250" s="16">
        <f>O249+kS*(testdata4[[#This Row],[EMAd1]]-O249)</f>
        <v>7.5229926893393886</v>
      </c>
      <c r="P250" s="12">
        <f>100*(testdata4[[#This Row],[EMAn2]]/(0.5*testdata4[[#This Row],[EMAd2]]))</f>
        <v>67.980688017671881</v>
      </c>
      <c r="Q250" s="12">
        <f>Q249+kU*(testdata4[[#This Row],[SMI]]-Q249)</f>
        <v>67.933369697415486</v>
      </c>
      <c r="U250" s="3">
        <v>43096</v>
      </c>
      <c r="V250" s="12">
        <v>67.980699999999999</v>
      </c>
      <c r="W250" s="12">
        <v>67.933400000000006</v>
      </c>
    </row>
    <row r="251" spans="1:23" x14ac:dyDescent="0.25">
      <c r="A251" s="6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 t="shared" si="6"/>
        <v>253</v>
      </c>
      <c r="I251" s="2">
        <f t="shared" si="7"/>
        <v>258.7</v>
      </c>
      <c r="J251" s="16">
        <f>testdata4[[#This Row],[close]]-0.5*(testdata4[[#This Row],[HH]]+testdata4[[#This Row],[LL]])</f>
        <v>2.1400000000000148</v>
      </c>
      <c r="K251" s="16">
        <f>K250+kR*(testdata4[[#This Row],[SM]]-K250)</f>
        <v>2.4854962272510908</v>
      </c>
      <c r="L251" s="16">
        <f>L250+kS*(testdata4[[#This Row],[EMAn1]]-L250)</f>
        <v>2.5332261389943884</v>
      </c>
      <c r="M251" s="18">
        <f>testdata4[[#This Row],[HH]]-testdata4[[#This Row],[LL]]</f>
        <v>5.6999999999999886</v>
      </c>
      <c r="N251" s="16">
        <f>N250+kR*(testdata4[[#This Row],[HH-LL]]-N250)</f>
        <v>7.2848669252304292</v>
      </c>
      <c r="O251" s="16">
        <f>O250+kS*(testdata4[[#This Row],[EMAd1]]-O250)</f>
        <v>7.4436174346364021</v>
      </c>
      <c r="P251" s="21">
        <f>100*(testdata4[[#This Row],[EMAn2]]/(0.5*testdata4[[#This Row],[EMAd2]]))</f>
        <v>68.064382976128286</v>
      </c>
      <c r="Q251" s="12">
        <f>Q250+kU*(testdata4[[#This Row],[SMI]]-Q250)</f>
        <v>67.998876336771886</v>
      </c>
      <c r="U251" s="3">
        <v>43097</v>
      </c>
      <c r="V251" s="21">
        <v>68.064400000000006</v>
      </c>
      <c r="W251" s="12">
        <v>67.998900000000006</v>
      </c>
    </row>
    <row r="252" spans="1:23" x14ac:dyDescent="0.25">
      <c r="A252" s="6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 t="shared" si="6"/>
        <v>254.39</v>
      </c>
      <c r="I252" s="2">
        <f t="shared" si="7"/>
        <v>258.7</v>
      </c>
      <c r="J252" s="16">
        <f>testdata4[[#This Row],[close]]-0.5*(testdata4[[#This Row],[HH]]+testdata4[[#This Row],[LL]])</f>
        <v>0.47500000000002274</v>
      </c>
      <c r="K252" s="16">
        <f>K251+kR*(testdata4[[#This Row],[SM]]-K251)</f>
        <v>2.2940203960843224</v>
      </c>
      <c r="L252" s="16">
        <f>L251+kS*(testdata4[[#This Row],[EMAn1]]-L251)</f>
        <v>2.4534908913576996</v>
      </c>
      <c r="M252" s="16">
        <f>testdata4[[#This Row],[HH]]-testdata4[[#This Row],[LL]]</f>
        <v>4.3100000000000023</v>
      </c>
      <c r="N252" s="16">
        <f>N251+kR*(testdata4[[#This Row],[HH-LL]]-N251)</f>
        <v>7.0015462656846745</v>
      </c>
      <c r="O252" s="16">
        <f>O251+kS*(testdata4[[#This Row],[EMAd1]]-O251)</f>
        <v>7.2962603783191593</v>
      </c>
      <c r="P252" s="10">
        <f>100*(testdata4[[#This Row],[EMAn2]]/(0.5*testdata4[[#This Row],[EMAd2]]))</f>
        <v>67.253380886686799</v>
      </c>
      <c r="Q252" s="10">
        <f>Q251+kU*(testdata4[[#This Row],[SMI]]-Q251)</f>
        <v>67.626128611729342</v>
      </c>
      <c r="U252" s="3">
        <v>43098</v>
      </c>
      <c r="V252" s="12">
        <v>67.253399999999999</v>
      </c>
      <c r="W252" s="12">
        <v>67.626099999999994</v>
      </c>
    </row>
    <row r="253" spans="1:23" x14ac:dyDescent="0.25">
      <c r="A253" s="6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2">
        <f t="shared" si="6"/>
        <v>254.51</v>
      </c>
      <c r="I253" s="2">
        <f t="shared" si="7"/>
        <v>258.89999999999998</v>
      </c>
      <c r="J253" s="16">
        <f>testdata4[[#This Row],[close]]-0.5*(testdata4[[#This Row],[HH]]+testdata4[[#This Row],[LL]])</f>
        <v>2.1550000000000296</v>
      </c>
      <c r="K253" s="16">
        <f>K252+kR*(testdata4[[#This Row],[SM]]-K252)</f>
        <v>2.280780358362009</v>
      </c>
      <c r="L253" s="16">
        <f>L252+kS*(testdata4[[#This Row],[EMAn1]]-L252)</f>
        <v>2.3959207136924694</v>
      </c>
      <c r="M253" s="16">
        <f>testdata4[[#This Row],[HH]]-testdata4[[#This Row],[LL]]</f>
        <v>4.3899999999999864</v>
      </c>
      <c r="N253" s="16">
        <f>N252+kR*(testdata4[[#This Row],[HH-LL]]-N252)</f>
        <v>6.7528275737147041</v>
      </c>
      <c r="O253" s="16">
        <f>O252+kS*(testdata4[[#This Row],[EMAd1]]-O252)</f>
        <v>7.1151161101176745</v>
      </c>
      <c r="P253" s="12">
        <f>100*(testdata4[[#This Row],[EMAn2]]/(0.5*testdata4[[#This Row],[EMAd2]]))</f>
        <v>67.347339849745453</v>
      </c>
      <c r="Q253" s="12">
        <f>Q252+kU*(testdata4[[#This Row],[SMI]]-Q252)</f>
        <v>67.486734230737397</v>
      </c>
      <c r="U253" s="3">
        <v>43102</v>
      </c>
      <c r="V253" s="12">
        <v>67.347300000000004</v>
      </c>
      <c r="W253" s="12">
        <v>67.486699999999999</v>
      </c>
    </row>
    <row r="254" spans="1:23" x14ac:dyDescent="0.25">
      <c r="A254" s="6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 t="shared" si="6"/>
        <v>254.51</v>
      </c>
      <c r="I254" s="2">
        <f t="shared" si="7"/>
        <v>260.66000000000003</v>
      </c>
      <c r="J254" s="16">
        <f>testdata4[[#This Row],[close]]-0.5*(testdata4[[#This Row],[HH]]+testdata4[[#This Row],[LL]])</f>
        <v>2.9149999999999636</v>
      </c>
      <c r="K254" s="16">
        <f>K253+kR*(testdata4[[#This Row],[SM]]-K253)</f>
        <v>2.341182228994195</v>
      </c>
      <c r="L254" s="16">
        <f>L253+kS*(testdata4[[#This Row],[EMAn1]]-L253)</f>
        <v>2.3776745521263778</v>
      </c>
      <c r="M254" s="16">
        <f>testdata4[[#This Row],[HH]]-testdata4[[#This Row],[LL]]</f>
        <v>6.1500000000000341</v>
      </c>
      <c r="N254" s="16">
        <f>N253+kR*(testdata4[[#This Row],[HH-LL]]-N253)</f>
        <v>6.6954154238371162</v>
      </c>
      <c r="O254" s="16">
        <f>O253+kS*(testdata4[[#This Row],[EMAd1]]-O253)</f>
        <v>6.9752158813574887</v>
      </c>
      <c r="P254" s="12">
        <f>100*(testdata4[[#This Row],[EMAn2]]/(0.5*testdata4[[#This Row],[EMAd2]]))</f>
        <v>68.174938025391825</v>
      </c>
      <c r="Q254" s="12">
        <f>Q253+kU*(testdata4[[#This Row],[SMI]]-Q253)</f>
        <v>67.830836128064618</v>
      </c>
      <c r="U254" s="3">
        <v>43103</v>
      </c>
      <c r="V254" s="12">
        <v>68.174899999999994</v>
      </c>
      <c r="W254" s="12">
        <v>67.830799999999996</v>
      </c>
    </row>
    <row r="255" spans="1:23" x14ac:dyDescent="0.25">
      <c r="A255" s="6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 t="shared" si="6"/>
        <v>254.51</v>
      </c>
      <c r="I255" s="2">
        <f t="shared" si="7"/>
        <v>262.12</v>
      </c>
      <c r="J255" s="16">
        <f>testdata4[[#This Row],[close]]-0.5*(testdata4[[#This Row],[HH]]+testdata4[[#This Row],[LL]])</f>
        <v>3.2749999999999773</v>
      </c>
      <c r="K255" s="16">
        <f>K254+kR*(testdata4[[#This Row],[SM]]-K254)</f>
        <v>2.4301172548042693</v>
      </c>
      <c r="L255" s="16">
        <f>L254+kS*(testdata4[[#This Row],[EMAn1]]-L254)</f>
        <v>2.3951554530190085</v>
      </c>
      <c r="M255" s="16">
        <f>testdata4[[#This Row],[HH]]-testdata4[[#This Row],[LL]]</f>
        <v>7.6100000000000136</v>
      </c>
      <c r="N255" s="16">
        <f>N254+kR*(testdata4[[#This Row],[HH-LL]]-N254)</f>
        <v>6.7825187168050114</v>
      </c>
      <c r="O255" s="16">
        <f>O254+kS*(testdata4[[#This Row],[EMAd1]]-O254)</f>
        <v>6.9109834931733296</v>
      </c>
      <c r="P255" s="12">
        <f>100*(testdata4[[#This Row],[EMAn2]]/(0.5*testdata4[[#This Row],[EMAd2]]))</f>
        <v>69.314460246792464</v>
      </c>
      <c r="Q255" s="12">
        <f>Q254+kU*(testdata4[[#This Row],[SMI]]-Q254)</f>
        <v>68.572648187428541</v>
      </c>
      <c r="U255" s="3">
        <v>43104</v>
      </c>
      <c r="V255" s="12">
        <v>69.314499999999995</v>
      </c>
      <c r="W255" s="12">
        <v>68.572599999999994</v>
      </c>
    </row>
    <row r="256" spans="1:23" x14ac:dyDescent="0.25">
      <c r="A256" s="6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 t="shared" si="6"/>
        <v>255.6</v>
      </c>
      <c r="I256" s="2">
        <f t="shared" si="7"/>
        <v>263.47000000000003</v>
      </c>
      <c r="J256" s="16">
        <f>testdata4[[#This Row],[close]]-0.5*(testdata4[[#This Row],[HH]]+testdata4[[#This Row],[LL]])</f>
        <v>3.80499999999995</v>
      </c>
      <c r="K256" s="16">
        <f>K255+kR*(testdata4[[#This Row],[SM]]-K255)</f>
        <v>2.5610584686324294</v>
      </c>
      <c r="L256" s="16">
        <f>L255+kS*(testdata4[[#This Row],[EMAn1]]-L255)</f>
        <v>2.4504564582234822</v>
      </c>
      <c r="M256" s="16">
        <f>testdata4[[#This Row],[HH]]-testdata4[[#This Row],[LL]]</f>
        <v>7.870000000000033</v>
      </c>
      <c r="N256" s="16">
        <f>N255+kR*(testdata4[[#This Row],[HH-LL]]-N255)</f>
        <v>6.8860883628235845</v>
      </c>
      <c r="O256" s="16">
        <f>O255+kS*(testdata4[[#This Row],[EMAd1]]-O255)</f>
        <v>6.9026851163900815</v>
      </c>
      <c r="P256" s="12">
        <f>100*(testdata4[[#This Row],[EMAn2]]/(0.5*testdata4[[#This Row],[EMAd2]]))</f>
        <v>71.000093931707696</v>
      </c>
      <c r="Q256" s="12">
        <f>Q255+kU*(testdata4[[#This Row],[SMI]]-Q255)</f>
        <v>69.786371059568125</v>
      </c>
      <c r="U256" s="3">
        <v>43105</v>
      </c>
      <c r="V256" s="12">
        <v>71.000100000000003</v>
      </c>
      <c r="W256" s="12">
        <v>69.7864</v>
      </c>
    </row>
    <row r="257" spans="1:23" x14ac:dyDescent="0.25">
      <c r="A257" s="6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 t="shared" si="6"/>
        <v>256.81</v>
      </c>
      <c r="I257" s="2">
        <f t="shared" si="7"/>
        <v>263.99</v>
      </c>
      <c r="J257" s="16">
        <f>testdata4[[#This Row],[close]]-0.5*(testdata4[[#This Row],[HH]]+testdata4[[#This Row],[LL]])</f>
        <v>3.4200000000000159</v>
      </c>
      <c r="K257" s="16">
        <f>K256+kR*(testdata4[[#This Row],[SM]]-K256)</f>
        <v>2.642862424000771</v>
      </c>
      <c r="L257" s="16">
        <f>L256+kS*(testdata4[[#This Row],[EMAn1]]-L256)</f>
        <v>2.514591780149245</v>
      </c>
      <c r="M257" s="16">
        <f>testdata4[[#This Row],[HH]]-testdata4[[#This Row],[LL]]</f>
        <v>7.1800000000000068</v>
      </c>
      <c r="N257" s="16">
        <f>N256+kR*(testdata4[[#This Row],[HH-LL]]-N256)</f>
        <v>6.9140799473165773</v>
      </c>
      <c r="O257" s="16">
        <f>O256+kS*(testdata4[[#This Row],[EMAd1]]-O256)</f>
        <v>6.9064833933655798</v>
      </c>
      <c r="P257" s="12">
        <f>100*(testdata4[[#This Row],[EMAn2]]/(0.5*testdata4[[#This Row],[EMAd2]]))</f>
        <v>72.818296575208763</v>
      </c>
      <c r="Q257" s="12">
        <f>Q256+kU*(testdata4[[#This Row],[SMI]]-Q256)</f>
        <v>71.302333817388444</v>
      </c>
      <c r="U257" s="3">
        <v>43108</v>
      </c>
      <c r="V257" s="12">
        <v>72.818299999999994</v>
      </c>
      <c r="W257" s="12">
        <v>71.302300000000002</v>
      </c>
    </row>
    <row r="258" spans="1:23" x14ac:dyDescent="0.25">
      <c r="A258" s="6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 t="shared" si="6"/>
        <v>256.81</v>
      </c>
      <c r="I258" s="2">
        <f t="shared" si="7"/>
        <v>265.10000000000002</v>
      </c>
      <c r="J258" s="16">
        <f>testdata4[[#This Row],[close]]-0.5*(testdata4[[#This Row],[HH]]+testdata4[[#This Row],[LL]])</f>
        <v>3.464999999999975</v>
      </c>
      <c r="K258" s="16">
        <f>K257+kR*(testdata4[[#This Row],[SM]]-K257)</f>
        <v>2.7211612407626</v>
      </c>
      <c r="L258" s="16">
        <f>L257+kS*(testdata4[[#This Row],[EMAn1]]-L257)</f>
        <v>2.5834482670203633</v>
      </c>
      <c r="M258" s="16">
        <f>testdata4[[#This Row],[HH]]-testdata4[[#This Row],[LL]]</f>
        <v>8.2900000000000205</v>
      </c>
      <c r="N258" s="16">
        <f>N257+kR*(testdata4[[#This Row],[HH-LL]]-N257)</f>
        <v>7.0451199523340478</v>
      </c>
      <c r="O258" s="16">
        <f>O257+kS*(testdata4[[#This Row],[EMAd1]]-O257)</f>
        <v>6.9526955796884025</v>
      </c>
      <c r="P258" s="12">
        <f>100*(testdata4[[#This Row],[EMAn2]]/(0.5*testdata4[[#This Row],[EMAd2]]))</f>
        <v>74.315011707621608</v>
      </c>
      <c r="Q258" s="12">
        <f>Q257+kU*(testdata4[[#This Row],[SMI]]-Q257)</f>
        <v>72.808672762505026</v>
      </c>
      <c r="U258" s="3">
        <v>43109</v>
      </c>
      <c r="V258" s="12">
        <v>74.314999999999998</v>
      </c>
      <c r="W258" s="12">
        <v>72.808700000000002</v>
      </c>
    </row>
    <row r="259" spans="1:23" x14ac:dyDescent="0.25">
      <c r="A259" s="6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 t="shared" si="6"/>
        <v>256.81</v>
      </c>
      <c r="I259" s="2">
        <f t="shared" si="7"/>
        <v>265.10000000000002</v>
      </c>
      <c r="J259" s="16">
        <f>testdata4[[#This Row],[close]]-0.5*(testdata4[[#This Row],[HH]]+testdata4[[#This Row],[LL]])</f>
        <v>3.05499999999995</v>
      </c>
      <c r="K259" s="16">
        <f>K258+kR*(testdata4[[#This Row],[SM]]-K258)</f>
        <v>2.7529554083090142</v>
      </c>
      <c r="L259" s="16">
        <f>L258+kS*(testdata4[[#This Row],[EMAn1]]-L258)</f>
        <v>2.6399506474499135</v>
      </c>
      <c r="M259" s="16">
        <f>testdata4[[#This Row],[HH]]-testdata4[[#This Row],[LL]]</f>
        <v>8.2900000000000205</v>
      </c>
      <c r="N259" s="16">
        <f>N258+kR*(testdata4[[#This Row],[HH-LL]]-N258)</f>
        <v>7.163679956873664</v>
      </c>
      <c r="O259" s="16">
        <f>O258+kS*(testdata4[[#This Row],[EMAd1]]-O258)</f>
        <v>7.023023705416823</v>
      </c>
      <c r="P259" s="12">
        <f>100*(testdata4[[#This Row],[EMAn2]]/(0.5*testdata4[[#This Row],[EMAd2]]))</f>
        <v>75.179887130773395</v>
      </c>
      <c r="Q259" s="12">
        <f>Q258+kU*(testdata4[[#This Row],[SMI]]-Q258)</f>
        <v>73.99427994663921</v>
      </c>
      <c r="U259" s="3">
        <v>43110</v>
      </c>
      <c r="V259" s="12">
        <v>75.179900000000004</v>
      </c>
      <c r="W259" s="12">
        <v>73.994299999999996</v>
      </c>
    </row>
    <row r="260" spans="1:23" x14ac:dyDescent="0.25">
      <c r="A260" s="6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 t="shared" si="6"/>
        <v>256.81</v>
      </c>
      <c r="I260" s="2">
        <f t="shared" si="7"/>
        <v>265.94</v>
      </c>
      <c r="J260" s="16">
        <f>testdata4[[#This Row],[close]]-0.5*(testdata4[[#This Row],[HH]]+testdata4[[#This Row],[LL]])</f>
        <v>4.5649999999999977</v>
      </c>
      <c r="K260" s="16">
        <f>K259+kR*(testdata4[[#This Row],[SM]]-K259)</f>
        <v>2.9255310837081554</v>
      </c>
      <c r="L260" s="16">
        <f>L259+kS*(testdata4[[#This Row],[EMAn1]]-L259)</f>
        <v>2.7351441262026608</v>
      </c>
      <c r="M260" s="16">
        <f>testdata4[[#This Row],[HH]]-testdata4[[#This Row],[LL]]</f>
        <v>9.1299999999999955</v>
      </c>
      <c r="N260" s="16">
        <f>N259+kR*(testdata4[[#This Row],[HH-LL]]-N259)</f>
        <v>7.3509485324095047</v>
      </c>
      <c r="O260" s="16">
        <f>O259+kS*(testdata4[[#This Row],[EMAd1]]-O259)</f>
        <v>7.1323319810810499</v>
      </c>
      <c r="P260" s="12">
        <f>100*(testdata4[[#This Row],[EMAn2]]/(0.5*testdata4[[#This Row],[EMAd2]]))</f>
        <v>76.697050374486182</v>
      </c>
      <c r="Q260" s="12">
        <f>Q259+kU*(testdata4[[#This Row],[SMI]]-Q259)</f>
        <v>75.345665160562703</v>
      </c>
      <c r="U260" s="3">
        <v>43111</v>
      </c>
      <c r="V260" s="12">
        <v>76.697100000000006</v>
      </c>
      <c r="W260" s="12">
        <v>75.345699999999994</v>
      </c>
    </row>
    <row r="261" spans="1:23" x14ac:dyDescent="0.25">
      <c r="A261" s="6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 t="shared" si="6"/>
        <v>256.81</v>
      </c>
      <c r="I261" s="2">
        <f t="shared" si="7"/>
        <v>267.86</v>
      </c>
      <c r="J261" s="16">
        <f>testdata4[[#This Row],[close]]-0.5*(testdata4[[#This Row],[HH]]+testdata4[[#This Row],[LL]])</f>
        <v>5.3349999999999795</v>
      </c>
      <c r="K261" s="16">
        <f>K260+kR*(testdata4[[#This Row],[SM]]-K260)</f>
        <v>3.1550043138311863</v>
      </c>
      <c r="L261" s="16">
        <f>L260+kS*(testdata4[[#This Row],[EMAn1]]-L260)</f>
        <v>2.875097522078836</v>
      </c>
      <c r="M261" s="16">
        <f>testdata4[[#This Row],[HH]]-testdata4[[#This Row],[LL]]</f>
        <v>11.050000000000011</v>
      </c>
      <c r="N261" s="16">
        <f>N260+kR*(testdata4[[#This Row],[HH-LL]]-N260)</f>
        <v>7.7032391483705052</v>
      </c>
      <c r="O261" s="16">
        <f>O260+kS*(testdata4[[#This Row],[EMAd1]]-O260)</f>
        <v>7.3226343701775347</v>
      </c>
      <c r="P261" s="12">
        <f>100*(testdata4[[#This Row],[EMAn2]]/(0.5*testdata4[[#This Row],[EMAd2]]))</f>
        <v>78.526316534062602</v>
      </c>
      <c r="Q261" s="12">
        <f>Q260+kU*(testdata4[[#This Row],[SMI]]-Q260)</f>
        <v>76.935990847312652</v>
      </c>
      <c r="U261" s="3">
        <v>43112</v>
      </c>
      <c r="V261" s="12">
        <v>78.526300000000006</v>
      </c>
      <c r="W261" s="12">
        <v>76.936000000000007</v>
      </c>
    </row>
    <row r="262" spans="1:23" x14ac:dyDescent="0.25">
      <c r="A262" s="6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 t="shared" si="6"/>
        <v>256.81</v>
      </c>
      <c r="I262" s="2">
        <f t="shared" si="7"/>
        <v>269.76</v>
      </c>
      <c r="J262" s="16">
        <f>testdata4[[#This Row],[close]]-0.5*(testdata4[[#This Row],[HH]]+testdata4[[#This Row],[LL]])</f>
        <v>3.4750000000000227</v>
      </c>
      <c r="K262" s="16">
        <f>K261+kR*(testdata4[[#This Row],[SM]]-K261)</f>
        <v>3.1854800934663134</v>
      </c>
      <c r="L262" s="16">
        <f>L261+kS*(testdata4[[#This Row],[EMAn1]]-L261)</f>
        <v>2.9785583792079953</v>
      </c>
      <c r="M262" s="16">
        <f>testdata4[[#This Row],[HH]]-testdata4[[#This Row],[LL]]</f>
        <v>12.949999999999989</v>
      </c>
      <c r="N262" s="16">
        <f>N261+kR*(testdata4[[#This Row],[HH-LL]]-N261)</f>
        <v>8.2029306580495032</v>
      </c>
      <c r="O262" s="16">
        <f>O261+kS*(testdata4[[#This Row],[EMAd1]]-O261)</f>
        <v>7.6160664661348578</v>
      </c>
      <c r="P262" s="12">
        <f>100*(testdata4[[#This Row],[EMAn2]]/(0.5*testdata4[[#This Row],[EMAd2]]))</f>
        <v>78.217762212351303</v>
      </c>
      <c r="Q262" s="12">
        <f>Q261+kU*(testdata4[[#This Row],[SMI]]-Q261)</f>
        <v>77.576876529831978</v>
      </c>
      <c r="U262" s="3">
        <v>43116</v>
      </c>
      <c r="V262" s="12">
        <v>78.217799999999997</v>
      </c>
      <c r="W262" s="12">
        <v>77.576899999999995</v>
      </c>
    </row>
    <row r="263" spans="1:23" x14ac:dyDescent="0.25">
      <c r="A263" s="6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 t="shared" si="6"/>
        <v>256.81</v>
      </c>
      <c r="I263" s="2">
        <f t="shared" si="7"/>
        <v>269.76</v>
      </c>
      <c r="J263" s="16">
        <f>testdata4[[#This Row],[close]]-0.5*(testdata4[[#This Row],[HH]]+testdata4[[#This Row],[LL]])</f>
        <v>6.0150000000000432</v>
      </c>
      <c r="K263" s="16">
        <f>K262+kR*(testdata4[[#This Row],[SM]]-K262)</f>
        <v>3.4549581798028592</v>
      </c>
      <c r="L263" s="16">
        <f>L262+kS*(testdata4[[#This Row],[EMAn1]]-L262)</f>
        <v>3.1373583127396167</v>
      </c>
      <c r="M263" s="16">
        <f>testdata4[[#This Row],[HH]]-testdata4[[#This Row],[LL]]</f>
        <v>12.949999999999989</v>
      </c>
      <c r="N263" s="16">
        <f>N262+kR*(testdata4[[#This Row],[HH-LL]]-N262)</f>
        <v>8.6550325001400257</v>
      </c>
      <c r="O263" s="16">
        <f>O262+kS*(testdata4[[#This Row],[EMAd1]]-O262)</f>
        <v>7.9623884774699141</v>
      </c>
      <c r="P263" s="12">
        <f>100*(testdata4[[#This Row],[EMAn2]]/(0.5*testdata4[[#This Row],[EMAd2]]))</f>
        <v>78.804452247387118</v>
      </c>
      <c r="Q263" s="12">
        <f>Q262+kU*(testdata4[[#This Row],[SMI]]-Q262)</f>
        <v>78.190664388609548</v>
      </c>
      <c r="U263" s="3">
        <v>43117</v>
      </c>
      <c r="V263" s="12">
        <v>78.804500000000004</v>
      </c>
      <c r="W263" s="12">
        <v>78.190700000000007</v>
      </c>
    </row>
    <row r="264" spans="1:23" x14ac:dyDescent="0.25">
      <c r="A264" s="6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 t="shared" si="6"/>
        <v>256.81</v>
      </c>
      <c r="I264" s="2">
        <f t="shared" si="7"/>
        <v>269.76</v>
      </c>
      <c r="J264" s="16">
        <f>testdata4[[#This Row],[close]]-0.5*(testdata4[[#This Row],[HH]]+testdata4[[#This Row],[LL]])</f>
        <v>5.5650000000000546</v>
      </c>
      <c r="K264" s="16">
        <f>K263+kR*(testdata4[[#This Row],[SM]]-K263)</f>
        <v>3.6559145436311637</v>
      </c>
      <c r="L264" s="16">
        <f>L263+kS*(testdata4[[#This Row],[EMAn1]]-L263)</f>
        <v>3.3102103897034656</v>
      </c>
      <c r="M264" s="16">
        <f>testdata4[[#This Row],[HH]]-testdata4[[#This Row],[LL]]</f>
        <v>12.949999999999989</v>
      </c>
      <c r="N264" s="16">
        <f>N263+kR*(testdata4[[#This Row],[HH-LL]]-N263)</f>
        <v>9.0640770239362123</v>
      </c>
      <c r="O264" s="16">
        <f>O263+kS*(testdata4[[#This Row],[EMAd1]]-O263)</f>
        <v>8.3296179929586796</v>
      </c>
      <c r="P264" s="12">
        <f>100*(testdata4[[#This Row],[EMAn2]]/(0.5*testdata4[[#This Row],[EMAd2]]))</f>
        <v>79.480484999473049</v>
      </c>
      <c r="Q264" s="12">
        <f>Q263+kU*(testdata4[[#This Row],[SMI]]-Q263)</f>
        <v>78.835574694041298</v>
      </c>
      <c r="U264" s="3">
        <v>43118</v>
      </c>
      <c r="V264" s="12">
        <v>79.480500000000006</v>
      </c>
      <c r="W264" s="12">
        <v>78.835599999999999</v>
      </c>
    </row>
    <row r="265" spans="1:23" x14ac:dyDescent="0.25">
      <c r="A265" s="6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 t="shared" si="6"/>
        <v>256.81</v>
      </c>
      <c r="I265" s="2">
        <f t="shared" si="7"/>
        <v>270.07</v>
      </c>
      <c r="J265" s="16">
        <f>testdata4[[#This Row],[close]]-0.5*(testdata4[[#This Row],[HH]]+testdata4[[#This Row],[LL]])</f>
        <v>6.6299999999999955</v>
      </c>
      <c r="K265" s="16">
        <f>K264+kR*(testdata4[[#This Row],[SM]]-K264)</f>
        <v>3.9391607775710527</v>
      </c>
      <c r="L265" s="16">
        <f>L264+kS*(testdata4[[#This Row],[EMAn1]]-L264)</f>
        <v>3.5198605189926613</v>
      </c>
      <c r="M265" s="16">
        <f>testdata4[[#This Row],[HH]]-testdata4[[#This Row],[LL]]</f>
        <v>13.259999999999991</v>
      </c>
      <c r="N265" s="16">
        <f>N264+kR*(testdata4[[#This Row],[HH-LL]]-N264)</f>
        <v>9.4636887359422861</v>
      </c>
      <c r="O265" s="16">
        <f>O264+kS*(testdata4[[#This Row],[EMAd1]]-O264)</f>
        <v>8.7076415739532145</v>
      </c>
      <c r="P265" s="12">
        <f>100*(testdata4[[#This Row],[EMAn2]]/(0.5*testdata4[[#This Row],[EMAd2]]))</f>
        <v>80.845323939870596</v>
      </c>
      <c r="Q265" s="12">
        <f>Q264+kU*(testdata4[[#This Row],[SMI]]-Q264)</f>
        <v>79.840449316955954</v>
      </c>
      <c r="U265" s="3">
        <v>43119</v>
      </c>
      <c r="V265" s="12">
        <v>80.845299999999995</v>
      </c>
      <c r="W265" s="12">
        <v>79.840400000000002</v>
      </c>
    </row>
    <row r="266" spans="1:23" x14ac:dyDescent="0.25">
      <c r="A266" s="6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 t="shared" si="6"/>
        <v>257.54000000000002</v>
      </c>
      <c r="I266" s="2">
        <f t="shared" si="7"/>
        <v>272.27</v>
      </c>
      <c r="J266" s="16">
        <f>testdata4[[#This Row],[close]]-0.5*(testdata4[[#This Row],[HH]]+testdata4[[#This Row],[LL]])</f>
        <v>7.3650000000000091</v>
      </c>
      <c r="K266" s="16">
        <f>K265+kR*(testdata4[[#This Row],[SM]]-K265)</f>
        <v>4.2654311797071438</v>
      </c>
      <c r="L266" s="16">
        <f>L265+kS*(testdata4[[#This Row],[EMAn1]]-L265)</f>
        <v>3.7683840725641553</v>
      </c>
      <c r="M266" s="16">
        <f>testdata4[[#This Row],[HH]]-testdata4[[#This Row],[LL]]</f>
        <v>14.729999999999961</v>
      </c>
      <c r="N266" s="16">
        <f>N265+kR*(testdata4[[#This Row],[HH-LL]]-N265)</f>
        <v>9.9652421896620638</v>
      </c>
      <c r="O266" s="16">
        <f>O265+kS*(testdata4[[#This Row],[EMAd1]]-O265)</f>
        <v>9.1268417791894976</v>
      </c>
      <c r="P266" s="12">
        <f>100*(testdata4[[#This Row],[EMAn2]]/(0.5*testdata4[[#This Row],[EMAd2]]))</f>
        <v>82.578051942493602</v>
      </c>
      <c r="Q266" s="12">
        <f>Q265+kU*(testdata4[[#This Row],[SMI]]-Q265)</f>
        <v>81.209250629724778</v>
      </c>
      <c r="U266" s="3">
        <v>43122</v>
      </c>
      <c r="V266" s="12">
        <v>82.578100000000006</v>
      </c>
      <c r="W266" s="12">
        <v>81.209299999999999</v>
      </c>
    </row>
    <row r="267" spans="1:23" x14ac:dyDescent="0.25">
      <c r="A267" s="6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 t="shared" si="6"/>
        <v>259.04000000000002</v>
      </c>
      <c r="I267" s="2">
        <f t="shared" si="7"/>
        <v>273.16000000000003</v>
      </c>
      <c r="J267" s="16">
        <f>testdata4[[#This Row],[close]]-0.5*(testdata4[[#This Row],[HH]]+testdata4[[#This Row],[LL]])</f>
        <v>6.7399999999999523</v>
      </c>
      <c r="K267" s="16">
        <f>K266+kR*(testdata4[[#This Row],[SM]]-K266)</f>
        <v>4.501104400687411</v>
      </c>
      <c r="L267" s="16">
        <f>L266+kS*(testdata4[[#This Row],[EMAn1]]-L266)</f>
        <v>4.0126241819385742</v>
      </c>
      <c r="M267" s="16">
        <f>testdata4[[#This Row],[HH]]-testdata4[[#This Row],[LL]]</f>
        <v>14.120000000000005</v>
      </c>
      <c r="N267" s="16">
        <f>N266+kR*(testdata4[[#This Row],[HH-LL]]-N266)</f>
        <v>10.360933409694249</v>
      </c>
      <c r="O267" s="16">
        <f>O266+kS*(testdata4[[#This Row],[EMAd1]]-O266)</f>
        <v>9.5382056560244148</v>
      </c>
      <c r="P267" s="12">
        <f>100*(testdata4[[#This Row],[EMAn2]]/(0.5*testdata4[[#This Row],[EMAd2]]))</f>
        <v>84.137925447312313</v>
      </c>
      <c r="Q267" s="12">
        <f>Q266+kU*(testdata4[[#This Row],[SMI]]-Q266)</f>
        <v>82.673588038518545</v>
      </c>
      <c r="U267" s="3">
        <v>43123</v>
      </c>
      <c r="V267" s="12">
        <v>84.137900000000002</v>
      </c>
      <c r="W267" s="12">
        <v>82.673599999999993</v>
      </c>
    </row>
    <row r="268" spans="1:23" x14ac:dyDescent="0.25">
      <c r="A268" s="6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 t="shared" si="6"/>
        <v>260.57</v>
      </c>
      <c r="I268" s="2">
        <f t="shared" si="7"/>
        <v>274.2</v>
      </c>
      <c r="J268" s="16">
        <f>testdata4[[#This Row],[close]]-0.5*(testdata4[[#This Row],[HH]]+testdata4[[#This Row],[LL]])</f>
        <v>5.3550000000000182</v>
      </c>
      <c r="K268" s="16">
        <f>K267+kR*(testdata4[[#This Row],[SM]]-K267)</f>
        <v>4.5824277910981355</v>
      </c>
      <c r="L268" s="16">
        <f>L267+kS*(testdata4[[#This Row],[EMAn1]]-L267)</f>
        <v>4.2025587183250943</v>
      </c>
      <c r="M268" s="16">
        <f>testdata4[[#This Row],[HH]]-testdata4[[#This Row],[LL]]</f>
        <v>13.629999999999995</v>
      </c>
      <c r="N268" s="16">
        <f>N267+kR*(testdata4[[#This Row],[HH-LL]]-N267)</f>
        <v>10.672273084961462</v>
      </c>
      <c r="O268" s="16">
        <f>O267+kS*(testdata4[[#This Row],[EMAd1]]-O267)</f>
        <v>9.916228132336764</v>
      </c>
      <c r="P268" s="12">
        <f>100*(testdata4[[#This Row],[EMAn2]]/(0.5*testdata4[[#This Row],[EMAd2]]))</f>
        <v>84.761235063170318</v>
      </c>
      <c r="Q268" s="12">
        <f>Q267+kU*(testdata4[[#This Row],[SMI]]-Q267)</f>
        <v>83.717411550844432</v>
      </c>
      <c r="U268" s="3">
        <v>43124</v>
      </c>
      <c r="V268" s="12">
        <v>84.761200000000002</v>
      </c>
      <c r="W268" s="12">
        <v>83.717399999999998</v>
      </c>
    </row>
    <row r="269" spans="1:23" x14ac:dyDescent="0.25">
      <c r="A269" s="6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 t="shared" si="6"/>
        <v>261.92</v>
      </c>
      <c r="I269" s="2">
        <f t="shared" si="7"/>
        <v>274.2</v>
      </c>
      <c r="J269" s="16">
        <f>testdata4[[#This Row],[close]]-0.5*(testdata4[[#This Row],[HH]]+testdata4[[#This Row],[LL]])</f>
        <v>4.7900000000000205</v>
      </c>
      <c r="K269" s="16">
        <f>K268+kR*(testdata4[[#This Row],[SM]]-K268)</f>
        <v>4.6021965728983147</v>
      </c>
      <c r="L269" s="16">
        <f>L268+kS*(testdata4[[#This Row],[EMAn1]]-L268)</f>
        <v>4.3357713365161681</v>
      </c>
      <c r="M269" s="16">
        <f>testdata4[[#This Row],[HH]]-testdata4[[#This Row],[LL]]</f>
        <v>12.279999999999973</v>
      </c>
      <c r="N269" s="16">
        <f>N268+kR*(testdata4[[#This Row],[HH-LL]]-N268)</f>
        <v>10.825389934012749</v>
      </c>
      <c r="O269" s="16">
        <f>O268+kS*(testdata4[[#This Row],[EMAd1]]-O268)</f>
        <v>10.219282066228759</v>
      </c>
      <c r="P269" s="12">
        <f>100*(testdata4[[#This Row],[EMAn2]]/(0.5*testdata4[[#This Row],[EMAd2]]))</f>
        <v>84.85471500673053</v>
      </c>
      <c r="Q269" s="12">
        <f>Q268+kU*(testdata4[[#This Row],[SMI]]-Q268)</f>
        <v>84.286063278787481</v>
      </c>
      <c r="U269" s="3">
        <v>43125</v>
      </c>
      <c r="V269" s="12">
        <v>84.854699999999994</v>
      </c>
      <c r="W269" s="12">
        <v>84.286100000000005</v>
      </c>
    </row>
    <row r="270" spans="1:23" x14ac:dyDescent="0.25">
      <c r="A270" s="6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 t="shared" si="6"/>
        <v>262.86</v>
      </c>
      <c r="I270" s="2">
        <f t="shared" si="7"/>
        <v>276.06</v>
      </c>
      <c r="J270" s="16">
        <f>testdata4[[#This Row],[close]]-0.5*(testdata4[[#This Row],[HH]]+testdata4[[#This Row],[LL]])</f>
        <v>6.5499999999999545</v>
      </c>
      <c r="K270" s="16">
        <f>K269+kR*(testdata4[[#This Row],[SM]]-K269)</f>
        <v>4.7877016611937089</v>
      </c>
      <c r="L270" s="16">
        <f>L269+kS*(testdata4[[#This Row],[EMAn1]]-L269)</f>
        <v>4.4864147780753481</v>
      </c>
      <c r="M270" s="16">
        <f>testdata4[[#This Row],[HH]]-testdata4[[#This Row],[LL]]</f>
        <v>13.199999999999989</v>
      </c>
      <c r="N270" s="16">
        <f>N269+kR*(testdata4[[#This Row],[HH-LL]]-N269)</f>
        <v>11.051543273630582</v>
      </c>
      <c r="O270" s="16">
        <f>O269+kS*(testdata4[[#This Row],[EMAd1]]-O269)</f>
        <v>10.496702468696034</v>
      </c>
      <c r="P270" s="12">
        <f>100*(testdata4[[#This Row],[EMAn2]]/(0.5*testdata4[[#This Row],[EMAd2]]))</f>
        <v>85.482365370553907</v>
      </c>
      <c r="Q270" s="12">
        <f>Q269+kU*(testdata4[[#This Row],[SMI]]-Q269)</f>
        <v>84.884214324670694</v>
      </c>
      <c r="U270" s="3">
        <v>43126</v>
      </c>
      <c r="V270" s="12">
        <v>85.482399999999998</v>
      </c>
      <c r="W270" s="12">
        <v>84.884200000000007</v>
      </c>
    </row>
    <row r="271" spans="1:23" x14ac:dyDescent="0.25">
      <c r="A271" s="6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 t="shared" si="6"/>
        <v>262.86</v>
      </c>
      <c r="I271" s="2">
        <f t="shared" si="7"/>
        <v>276.06</v>
      </c>
      <c r="J271" s="16">
        <f>testdata4[[#This Row],[close]]-0.5*(testdata4[[#This Row],[HH]]+testdata4[[#This Row],[LL]])</f>
        <v>4.7199999999999704</v>
      </c>
      <c r="K271" s="16">
        <f>K270+kR*(testdata4[[#This Row],[SM]]-K270)</f>
        <v>4.7812538839371621</v>
      </c>
      <c r="L271" s="16">
        <f>L270+kS*(testdata4[[#This Row],[EMAn1]]-L270)</f>
        <v>4.5846944800292864</v>
      </c>
      <c r="M271" s="16">
        <f>testdata4[[#This Row],[HH]]-testdata4[[#This Row],[LL]]</f>
        <v>13.199999999999989</v>
      </c>
      <c r="N271" s="16">
        <f>N270+kR*(testdata4[[#This Row],[HH-LL]]-N270)</f>
        <v>11.256158199951479</v>
      </c>
      <c r="O271" s="16">
        <f>O270+kS*(testdata4[[#This Row],[EMAd1]]-O270)</f>
        <v>10.749854379114515</v>
      </c>
      <c r="P271" s="12">
        <f>100*(testdata4[[#This Row],[EMAn2]]/(0.5*testdata4[[#This Row],[EMAd2]]))</f>
        <v>85.297796943867738</v>
      </c>
      <c r="Q271" s="12">
        <f>Q270+kU*(testdata4[[#This Row],[SMI]]-Q270)</f>
        <v>85.091005634269209</v>
      </c>
      <c r="U271" s="3">
        <v>43129</v>
      </c>
      <c r="V271" s="12">
        <v>85.297799999999995</v>
      </c>
      <c r="W271" s="12">
        <v>85.090999999999994</v>
      </c>
    </row>
    <row r="272" spans="1:23" x14ac:dyDescent="0.25">
      <c r="A272" s="6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 t="shared" ref="H272:H335" si="8">MIN(E259:E272)</f>
        <v>262.86</v>
      </c>
      <c r="I272" s="2">
        <f t="shared" ref="I272:I335" si="9">MAX(D259:D272)</f>
        <v>276.06</v>
      </c>
      <c r="J272" s="16">
        <f>testdata4[[#This Row],[close]]-0.5*(testdata4[[#This Row],[HH]]+testdata4[[#This Row],[LL]])</f>
        <v>1.9099999999999682</v>
      </c>
      <c r="K272" s="16">
        <f>K271+kR*(testdata4[[#This Row],[SM]]-K271)</f>
        <v>4.5078011330860006</v>
      </c>
      <c r="L272" s="16">
        <f>L271+kS*(testdata4[[#This Row],[EMAn1]]-L271)</f>
        <v>4.5590633643815242</v>
      </c>
      <c r="M272" s="16">
        <f>testdata4[[#This Row],[HH]]-testdata4[[#This Row],[LL]]</f>
        <v>13.199999999999989</v>
      </c>
      <c r="N272" s="16">
        <f>N271+kR*(testdata4[[#This Row],[HH-LL]]-N271)</f>
        <v>11.44128599043229</v>
      </c>
      <c r="O272" s="16">
        <f>O271+kS*(testdata4[[#This Row],[EMAd1]]-O271)</f>
        <v>10.980331582887107</v>
      </c>
      <c r="P272" s="12">
        <f>100*(testdata4[[#This Row],[EMAn2]]/(0.5*testdata4[[#This Row],[EMAd2]]))</f>
        <v>83.04054080637863</v>
      </c>
      <c r="Q272" s="12">
        <f>Q271+kU*(testdata4[[#This Row],[SMI]]-Q271)</f>
        <v>84.065773220323919</v>
      </c>
      <c r="U272" s="3">
        <v>43130</v>
      </c>
      <c r="V272" s="12">
        <v>83.040499999999994</v>
      </c>
      <c r="W272" s="12">
        <v>84.065799999999996</v>
      </c>
    </row>
    <row r="273" spans="1:23" x14ac:dyDescent="0.25">
      <c r="A273" s="6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 t="shared" si="8"/>
        <v>264.44</v>
      </c>
      <c r="I273" s="2">
        <f t="shared" si="9"/>
        <v>276.06</v>
      </c>
      <c r="J273" s="16">
        <f>testdata4[[#This Row],[close]]-0.5*(testdata4[[#This Row],[HH]]+testdata4[[#This Row],[LL]])</f>
        <v>1.2599999999999909</v>
      </c>
      <c r="K273" s="16">
        <f>K272+kR*(testdata4[[#This Row],[SM]]-K272)</f>
        <v>4.1984867394587617</v>
      </c>
      <c r="L273" s="16">
        <f>L272+kS*(testdata4[[#This Row],[EMAn1]]-L272)</f>
        <v>4.4388711560739367</v>
      </c>
      <c r="M273" s="16">
        <f>testdata4[[#This Row],[HH]]-testdata4[[#This Row],[LL]]</f>
        <v>11.620000000000005</v>
      </c>
      <c r="N273" s="16">
        <f>N272+kR*(testdata4[[#This Row],[HH-LL]]-N272)</f>
        <v>11.458306372295882</v>
      </c>
      <c r="O273" s="16">
        <f>O272+kS*(testdata4[[#This Row],[EMAd1]]-O272)</f>
        <v>11.139656512690031</v>
      </c>
      <c r="P273" s="12">
        <f>100*(testdata4[[#This Row],[EMAn2]]/(0.5*testdata4[[#This Row],[EMAd2]]))</f>
        <v>79.694937649419984</v>
      </c>
      <c r="Q273" s="12">
        <f>Q272+kU*(testdata4[[#This Row],[SMI]]-Q272)</f>
        <v>81.880355434871944</v>
      </c>
      <c r="U273" s="3">
        <v>43131</v>
      </c>
      <c r="V273" s="12">
        <v>79.694900000000004</v>
      </c>
      <c r="W273" s="12">
        <v>81.880399999999995</v>
      </c>
    </row>
    <row r="274" spans="1:23" x14ac:dyDescent="0.25">
      <c r="A274" s="6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2">
        <f t="shared" si="8"/>
        <v>265.89999999999998</v>
      </c>
      <c r="I274" s="2">
        <f t="shared" si="9"/>
        <v>276.06</v>
      </c>
      <c r="J274" s="16">
        <f>testdata4[[#This Row],[close]]-0.5*(testdata4[[#This Row],[HH]]+testdata4[[#This Row],[LL]])</f>
        <v>0.21999999999997044</v>
      </c>
      <c r="K274" s="16">
        <f>K273+kR*(testdata4[[#This Row],[SM]]-K273)</f>
        <v>3.8195832404626864</v>
      </c>
      <c r="L274" s="16">
        <f>L273+kS*(testdata4[[#This Row],[EMAn1]]-L273)</f>
        <v>4.2324418508701864</v>
      </c>
      <c r="M274" s="16">
        <f>testdata4[[#This Row],[HH]]-testdata4[[#This Row],[LL]]</f>
        <v>10.160000000000025</v>
      </c>
      <c r="N274" s="16">
        <f>N273+kR*(testdata4[[#This Row],[HH-LL]]-N273)</f>
        <v>11.334658146362942</v>
      </c>
      <c r="O274" s="16">
        <f>O273+kS*(testdata4[[#This Row],[EMAd1]]-O273)</f>
        <v>11.204657057247669</v>
      </c>
      <c r="P274" s="12">
        <f>100*(testdata4[[#This Row],[EMAn2]]/(0.5*testdata4[[#This Row],[EMAd2]]))</f>
        <v>75.547905290549807</v>
      </c>
      <c r="Q274" s="12">
        <f>Q273+kU*(testdata4[[#This Row],[SMI]]-Q273)</f>
        <v>78.714130362710875</v>
      </c>
      <c r="U274" s="3">
        <v>43132</v>
      </c>
      <c r="V274" s="12">
        <v>75.547899999999998</v>
      </c>
      <c r="W274" s="12">
        <v>78.714100000000002</v>
      </c>
    </row>
    <row r="275" spans="1:23" x14ac:dyDescent="0.25">
      <c r="A275" s="6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 t="shared" si="8"/>
        <v>265.25</v>
      </c>
      <c r="I275" s="2">
        <f t="shared" si="9"/>
        <v>276.06</v>
      </c>
      <c r="J275" s="16">
        <f>testdata4[[#This Row],[close]]-0.5*(testdata4[[#This Row],[HH]]+testdata4[[#This Row],[LL]])</f>
        <v>-5.3649999999999523</v>
      </c>
      <c r="K275" s="16">
        <f>K274+kR*(testdata4[[#This Row],[SM]]-K274)</f>
        <v>2.9448610270852922</v>
      </c>
      <c r="L275" s="16">
        <f>L274+kS*(testdata4[[#This Row],[EMAn1]]-L274)</f>
        <v>3.8032482429418883</v>
      </c>
      <c r="M275" s="16">
        <f>testdata4[[#This Row],[HH]]-testdata4[[#This Row],[LL]]</f>
        <v>10.810000000000002</v>
      </c>
      <c r="N275" s="16">
        <f>N274+kR*(testdata4[[#This Row],[HH-LL]]-N274)</f>
        <v>11.284690703852187</v>
      </c>
      <c r="O275" s="16">
        <f>O274+kS*(testdata4[[#This Row],[EMAd1]]-O274)</f>
        <v>11.231334939449175</v>
      </c>
      <c r="P275" s="12">
        <f>100*(testdata4[[#This Row],[EMAn2]]/(0.5*testdata4[[#This Row],[EMAd2]]))</f>
        <v>67.725666867671805</v>
      </c>
      <c r="Q275" s="12">
        <f>Q274+kU*(testdata4[[#This Row],[SMI]]-Q274)</f>
        <v>73.21989861519134</v>
      </c>
      <c r="U275" s="3">
        <v>43133</v>
      </c>
      <c r="V275" s="12">
        <v>67.725700000000003</v>
      </c>
      <c r="W275" s="12">
        <v>73.219899999999996</v>
      </c>
    </row>
    <row r="276" spans="1:23" x14ac:dyDescent="0.25">
      <c r="A276" s="6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 t="shared" si="8"/>
        <v>253.6</v>
      </c>
      <c r="I276" s="2">
        <f t="shared" si="9"/>
        <v>276.06</v>
      </c>
      <c r="J276" s="16">
        <f>testdata4[[#This Row],[close]]-0.5*(testdata4[[#This Row],[HH]]+testdata4[[#This Row],[LL]])</f>
        <v>-10.629999999999995</v>
      </c>
      <c r="K276" s="16">
        <f>K275+kR*(testdata4[[#This Row],[SM]]-K275)</f>
        <v>1.6520171197438362</v>
      </c>
      <c r="L276" s="16">
        <f>L275+kS*(testdata4[[#This Row],[EMAn1]]-L275)</f>
        <v>3.0861712018758709</v>
      </c>
      <c r="M276" s="16">
        <f>testdata4[[#This Row],[HH]]-testdata4[[#This Row],[LL]]</f>
        <v>22.460000000000008</v>
      </c>
      <c r="N276" s="16">
        <f>N275+kR*(testdata4[[#This Row],[HH-LL]]-N275)</f>
        <v>12.349005874913884</v>
      </c>
      <c r="O276" s="16">
        <f>O275+kS*(testdata4[[#This Row],[EMAd1]]-O275)</f>
        <v>11.60389191793741</v>
      </c>
      <c r="P276" s="12">
        <f>100*(testdata4[[#This Row],[EMAn2]]/(0.5*testdata4[[#This Row],[EMAd2]]))</f>
        <v>53.19200185077969</v>
      </c>
      <c r="Q276" s="12">
        <f>Q275+kU*(testdata4[[#This Row],[SMI]]-Q275)</f>
        <v>63.205950232985515</v>
      </c>
      <c r="U276" s="3">
        <v>43136</v>
      </c>
      <c r="V276" s="12">
        <v>53.192</v>
      </c>
      <c r="W276" s="12">
        <v>63.206000000000003</v>
      </c>
    </row>
    <row r="277" spans="1:23" x14ac:dyDescent="0.25">
      <c r="A277" s="6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 t="shared" si="8"/>
        <v>249.16</v>
      </c>
      <c r="I277" s="2">
        <f t="shared" si="9"/>
        <v>276.06</v>
      </c>
      <c r="J277" s="16">
        <f>testdata4[[#This Row],[close]]-0.5*(testdata4[[#This Row],[HH]]+testdata4[[#This Row],[LL]])</f>
        <v>-3.4000000000000341</v>
      </c>
      <c r="K277" s="16">
        <f>K276+kR*(testdata4[[#This Row],[SM]]-K276)</f>
        <v>1.170872632149182</v>
      </c>
      <c r="L277" s="16">
        <f>L276+kS*(testdata4[[#This Row],[EMAn1]]-L276)</f>
        <v>2.4477383453003081</v>
      </c>
      <c r="M277" s="16">
        <f>testdata4[[#This Row],[HH]]-testdata4[[#This Row],[LL]]</f>
        <v>26.900000000000006</v>
      </c>
      <c r="N277" s="16">
        <f>N276+kR*(testdata4[[#This Row],[HH-LL]]-N276)</f>
        <v>13.7348148392078</v>
      </c>
      <c r="O277" s="16">
        <f>O276+kS*(testdata4[[#This Row],[EMAd1]]-O276)</f>
        <v>12.314199558360874</v>
      </c>
      <c r="P277" s="12">
        <f>100*(testdata4[[#This Row],[EMAn2]]/(0.5*testdata4[[#This Row],[EMAd2]]))</f>
        <v>39.754729224578575</v>
      </c>
      <c r="Q277" s="12">
        <f>Q276+kU*(testdata4[[#This Row],[SMI]]-Q276)</f>
        <v>51.480339728782042</v>
      </c>
      <c r="U277" s="3">
        <v>43137</v>
      </c>
      <c r="V277" s="12">
        <v>39.7547</v>
      </c>
      <c r="W277" s="12">
        <v>51.4803</v>
      </c>
    </row>
    <row r="278" spans="1:23" x14ac:dyDescent="0.25">
      <c r="A278" s="6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 t="shared" si="8"/>
        <v>249.16</v>
      </c>
      <c r="I278" s="2">
        <f t="shared" si="9"/>
        <v>276.06</v>
      </c>
      <c r="J278" s="16">
        <f>testdata4[[#This Row],[close]]-0.5*(testdata4[[#This Row],[HH]]+testdata4[[#This Row],[LL]])</f>
        <v>-4.8100000000000023</v>
      </c>
      <c r="K278" s="16">
        <f>K277+kR*(testdata4[[#This Row],[SM]]-K277)</f>
        <v>0.6012657148016407</v>
      </c>
      <c r="L278" s="16">
        <f>L277+kS*(testdata4[[#This Row],[EMAn1]]-L277)</f>
        <v>1.832247468467419</v>
      </c>
      <c r="M278" s="16">
        <f>testdata4[[#This Row],[HH]]-testdata4[[#This Row],[LL]]</f>
        <v>26.900000000000006</v>
      </c>
      <c r="N278" s="16">
        <f>N277+kR*(testdata4[[#This Row],[HH-LL]]-N277)</f>
        <v>14.988641997378487</v>
      </c>
      <c r="O278" s="16">
        <f>O277+kS*(testdata4[[#This Row],[EMAd1]]-O277)</f>
        <v>13.205680371366745</v>
      </c>
      <c r="P278" s="12">
        <f>100*(testdata4[[#This Row],[EMAn2]]/(0.5*testdata4[[#This Row],[EMAd2]]))</f>
        <v>27.749383855150622</v>
      </c>
      <c r="Q278" s="12">
        <f>Q277+kU*(testdata4[[#This Row],[SMI]]-Q277)</f>
        <v>39.614861791966334</v>
      </c>
      <c r="U278" s="3">
        <v>43138</v>
      </c>
      <c r="V278" s="12">
        <v>27.749400000000001</v>
      </c>
      <c r="W278" s="12">
        <v>39.614899999999999</v>
      </c>
    </row>
    <row r="279" spans="1:23" x14ac:dyDescent="0.25">
      <c r="A279" s="6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 t="shared" si="8"/>
        <v>248.09</v>
      </c>
      <c r="I279" s="2">
        <f t="shared" si="9"/>
        <v>276.06</v>
      </c>
      <c r="J279" s="16">
        <f>testdata4[[#This Row],[close]]-0.5*(testdata4[[#This Row],[HH]]+testdata4[[#This Row],[LL]])</f>
        <v>-13.944999999999993</v>
      </c>
      <c r="K279" s="16">
        <f>K278+kR*(testdata4[[#This Row],[SM]]-K278)</f>
        <v>-0.78409292470327685</v>
      </c>
      <c r="L279" s="16">
        <f>L278+kS*(testdata4[[#This Row],[EMAn1]]-L278)</f>
        <v>0.96013400407718708</v>
      </c>
      <c r="M279" s="16">
        <f>testdata4[[#This Row],[HH]]-testdata4[[#This Row],[LL]]</f>
        <v>27.97</v>
      </c>
      <c r="N279" s="16">
        <f>N278+kR*(testdata4[[#This Row],[HH-LL]]-N278)</f>
        <v>16.224961807151963</v>
      </c>
      <c r="O279" s="16">
        <f>O278+kS*(testdata4[[#This Row],[EMAd1]]-O278)</f>
        <v>14.212107516628484</v>
      </c>
      <c r="P279" s="12">
        <f>100*(testdata4[[#This Row],[EMAn2]]/(0.5*testdata4[[#This Row],[EMAd2]]))</f>
        <v>13.511493674725003</v>
      </c>
      <c r="Q279" s="12">
        <f>Q278+kU*(testdata4[[#This Row],[SMI]]-Q278)</f>
        <v>26.563177733345668</v>
      </c>
      <c r="U279" s="3">
        <v>43139</v>
      </c>
      <c r="V279" s="12">
        <v>13.5115</v>
      </c>
      <c r="W279" s="12">
        <v>26.563199999999998</v>
      </c>
    </row>
    <row r="280" spans="1:23" x14ac:dyDescent="0.25">
      <c r="A280" s="6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 t="shared" si="8"/>
        <v>243.59</v>
      </c>
      <c r="I280" s="2">
        <f t="shared" si="9"/>
        <v>276.06</v>
      </c>
      <c r="J280" s="16">
        <f>testdata4[[#This Row],[close]]-0.5*(testdata4[[#This Row],[HH]]+testdata4[[#This Row],[LL]])</f>
        <v>-7.964999999999975</v>
      </c>
      <c r="K280" s="16">
        <f>K279+kR*(testdata4[[#This Row],[SM]]-K279)</f>
        <v>-1.4679888366362956</v>
      </c>
      <c r="L280" s="16">
        <f>L279+kS*(testdata4[[#This Row],[EMAn1]]-L279)</f>
        <v>0.15075972383935943</v>
      </c>
      <c r="M280" s="16">
        <f>testdata4[[#This Row],[HH]]-testdata4[[#This Row],[LL]]</f>
        <v>32.47</v>
      </c>
      <c r="N280" s="16">
        <f>N279+kR*(testdata4[[#This Row],[HH-LL]]-N279)</f>
        <v>17.772108301708919</v>
      </c>
      <c r="O280" s="16">
        <f>O279+kS*(testdata4[[#This Row],[EMAd1]]-O279)</f>
        <v>15.398774444988629</v>
      </c>
      <c r="P280" s="12">
        <f>100*(testdata4[[#This Row],[EMAn2]]/(0.5*testdata4[[#This Row],[EMAd2]]))</f>
        <v>1.9580743179003133</v>
      </c>
      <c r="Q280" s="12">
        <f>Q279+kU*(testdata4[[#This Row],[SMI]]-Q279)</f>
        <v>14.26062602562299</v>
      </c>
      <c r="U280" s="3">
        <v>43140</v>
      </c>
      <c r="V280" s="12">
        <v>1.9581</v>
      </c>
      <c r="W280" s="12">
        <v>14.2606</v>
      </c>
    </row>
    <row r="281" spans="1:23" x14ac:dyDescent="0.25">
      <c r="A281" s="6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 t="shared" si="8"/>
        <v>243.59</v>
      </c>
      <c r="I281" s="2">
        <f t="shared" si="9"/>
        <v>276.06</v>
      </c>
      <c r="J281" s="16">
        <f>testdata4[[#This Row],[close]]-0.5*(testdata4[[#This Row],[HH]]+testdata4[[#This Row],[LL]])</f>
        <v>-4.2649999999999864</v>
      </c>
      <c r="K281" s="16">
        <f>K280+kR*(testdata4[[#This Row],[SM]]-K280)</f>
        <v>-1.7343708521947425</v>
      </c>
      <c r="L281" s="16">
        <f>L280+kS*(testdata4[[#This Row],[EMAn1]]-L280)</f>
        <v>-0.47761713483867452</v>
      </c>
      <c r="M281" s="16">
        <f>testdata4[[#This Row],[HH]]-testdata4[[#This Row],[LL]]</f>
        <v>32.47</v>
      </c>
      <c r="N281" s="16">
        <f>N280+kR*(testdata4[[#This Row],[HH-LL]]-N280)</f>
        <v>19.171907511069975</v>
      </c>
      <c r="O281" s="16">
        <f>O280+kS*(testdata4[[#This Row],[EMAd1]]-O280)</f>
        <v>16.656485467015745</v>
      </c>
      <c r="P281" s="12">
        <f>100*(testdata4[[#This Row],[EMAn2]]/(0.5*testdata4[[#This Row],[EMAd2]]))</f>
        <v>-5.7349089132216164</v>
      </c>
      <c r="Q281" s="12">
        <f>Q280+kU*(testdata4[[#This Row],[SMI]]-Q280)</f>
        <v>4.2628585562006869</v>
      </c>
      <c r="U281" s="3">
        <v>43143</v>
      </c>
      <c r="V281" s="12">
        <v>-5.7348999999999997</v>
      </c>
      <c r="W281" s="12">
        <v>4.2629000000000001</v>
      </c>
    </row>
    <row r="282" spans="1:23" x14ac:dyDescent="0.25">
      <c r="A282" s="6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 t="shared" si="8"/>
        <v>243.59</v>
      </c>
      <c r="I282" s="2">
        <f t="shared" si="9"/>
        <v>276.06</v>
      </c>
      <c r="J282" s="16">
        <f>testdata4[[#This Row],[close]]-0.5*(testdata4[[#This Row],[HH]]+testdata4[[#This Row],[LL]])</f>
        <v>-3.6349999999999909</v>
      </c>
      <c r="K282" s="16">
        <f>K281+kR*(testdata4[[#This Row],[SM]]-K281)</f>
        <v>-1.9153831519857185</v>
      </c>
      <c r="L282" s="16">
        <f>L281+kS*(testdata4[[#This Row],[EMAn1]]-L281)</f>
        <v>-0.95687247388768926</v>
      </c>
      <c r="M282" s="16">
        <f>testdata4[[#This Row],[HH]]-testdata4[[#This Row],[LL]]</f>
        <v>32.47</v>
      </c>
      <c r="N282" s="16">
        <f>N281+kR*(testdata4[[#This Row],[HH-LL]]-N281)</f>
        <v>20.438392510015692</v>
      </c>
      <c r="O282" s="16">
        <f>O281+kS*(testdata4[[#This Row],[EMAd1]]-O281)</f>
        <v>17.917121148015728</v>
      </c>
      <c r="P282" s="12">
        <f>100*(testdata4[[#This Row],[EMAn2]]/(0.5*testdata4[[#This Row],[EMAd2]]))</f>
        <v>-10.681096209405943</v>
      </c>
      <c r="Q282" s="12">
        <f>Q281+kU*(testdata4[[#This Row],[SMI]]-Q281)</f>
        <v>-3.2091188266026283</v>
      </c>
      <c r="U282" s="3">
        <v>43144</v>
      </c>
      <c r="V282" s="12">
        <v>-10.681100000000001</v>
      </c>
      <c r="W282" s="12">
        <v>-3.2090999999999998</v>
      </c>
    </row>
    <row r="283" spans="1:23" x14ac:dyDescent="0.25">
      <c r="A283" s="6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 t="shared" si="8"/>
        <v>243.59</v>
      </c>
      <c r="I283" s="2">
        <f t="shared" si="9"/>
        <v>276.06</v>
      </c>
      <c r="J283" s="16">
        <f>testdata4[[#This Row],[close]]-0.5*(testdata4[[#This Row],[HH]]+testdata4[[#This Row],[LL]])</f>
        <v>-0.17500000000001137</v>
      </c>
      <c r="K283" s="16">
        <f>K282+kR*(testdata4[[#This Row],[SM]]-K282)</f>
        <v>-1.7496323756061274</v>
      </c>
      <c r="L283" s="16">
        <f>L282+kS*(testdata4[[#This Row],[EMAn1]]-L282)</f>
        <v>-1.221125774460502</v>
      </c>
      <c r="M283" s="16">
        <f>testdata4[[#This Row],[HH]]-testdata4[[#This Row],[LL]]</f>
        <v>32.47</v>
      </c>
      <c r="N283" s="16">
        <f>N282+kR*(testdata4[[#This Row],[HH-LL]]-N282)</f>
        <v>21.584259890014199</v>
      </c>
      <c r="O283" s="16">
        <f>O282+kS*(testdata4[[#This Row],[EMAd1]]-O282)</f>
        <v>19.139500728681885</v>
      </c>
      <c r="P283" s="12">
        <f>100*(testdata4[[#This Row],[EMAn2]]/(0.5*testdata4[[#This Row],[EMAd2]]))</f>
        <v>-12.760267801871752</v>
      </c>
      <c r="Q283" s="12">
        <f>Q282+kU*(testdata4[[#This Row],[SMI]]-Q282)</f>
        <v>-7.9846933142371901</v>
      </c>
      <c r="U283" s="3">
        <v>43145</v>
      </c>
      <c r="V283" s="12">
        <v>-12.760300000000001</v>
      </c>
      <c r="W283" s="12">
        <v>-7.9847000000000001</v>
      </c>
    </row>
    <row r="284" spans="1:23" x14ac:dyDescent="0.25">
      <c r="A284" s="6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 t="shared" si="8"/>
        <v>243.59</v>
      </c>
      <c r="I284" s="2">
        <f t="shared" si="9"/>
        <v>275.87</v>
      </c>
      <c r="J284" s="16">
        <f>testdata4[[#This Row],[close]]-0.5*(testdata4[[#This Row],[HH]]+testdata4[[#This Row],[LL]])</f>
        <v>3.2299999999999613</v>
      </c>
      <c r="K284" s="16">
        <f>K283+kR*(testdata4[[#This Row],[SM]]-K283)</f>
        <v>-1.2753816731674523</v>
      </c>
      <c r="L284" s="16">
        <f>L283+kS*(testdata4[[#This Row],[EMAn1]]-L283)</f>
        <v>-1.2392110740294855</v>
      </c>
      <c r="M284" s="16">
        <f>testdata4[[#This Row],[HH]]-testdata4[[#This Row],[LL]]</f>
        <v>32.28</v>
      </c>
      <c r="N284" s="16">
        <f>N283+kR*(testdata4[[#This Row],[HH-LL]]-N283)</f>
        <v>22.602901805250941</v>
      </c>
      <c r="O284" s="16">
        <f>O283+kS*(testdata4[[#This Row],[EMAd1]]-O283)</f>
        <v>20.293967754204903</v>
      </c>
      <c r="P284" s="12">
        <f>100*(testdata4[[#This Row],[EMAn2]]/(0.5*testdata4[[#This Row],[EMAd2]]))</f>
        <v>-12.212605135067502</v>
      </c>
      <c r="Q284" s="12">
        <f>Q283+kU*(testdata4[[#This Row],[SMI]]-Q283)</f>
        <v>-10.098649224652346</v>
      </c>
      <c r="U284" s="3">
        <v>43146</v>
      </c>
      <c r="V284" s="12">
        <v>-12.2126</v>
      </c>
      <c r="W284" s="12">
        <v>-10.098599999999999</v>
      </c>
    </row>
    <row r="285" spans="1:23" x14ac:dyDescent="0.25">
      <c r="A285" s="6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 t="shared" si="8"/>
        <v>243.59</v>
      </c>
      <c r="I285" s="2">
        <f t="shared" si="9"/>
        <v>274.24</v>
      </c>
      <c r="J285" s="16">
        <f>testdata4[[#This Row],[close]]-0.5*(testdata4[[#This Row],[HH]]+testdata4[[#This Row],[LL]])</f>
        <v>4.125</v>
      </c>
      <c r="K285" s="16">
        <f>K284+kR*(testdata4[[#This Row],[SM]]-K284)</f>
        <v>-0.76105960905626646</v>
      </c>
      <c r="L285" s="16">
        <f>L284+kS*(testdata4[[#This Row],[EMAn1]]-L284)</f>
        <v>-1.0798272523717458</v>
      </c>
      <c r="M285" s="16">
        <f>testdata4[[#This Row],[HH]]-testdata4[[#This Row],[LL]]</f>
        <v>30.650000000000006</v>
      </c>
      <c r="N285" s="16">
        <f>N284+kR*(testdata4[[#This Row],[HH-LL]]-N284)</f>
        <v>23.369292109512756</v>
      </c>
      <c r="O285" s="16">
        <f>O284+kS*(testdata4[[#This Row],[EMAd1]]-O284)</f>
        <v>21.319075872640855</v>
      </c>
      <c r="P285" s="12">
        <f>100*(testdata4[[#This Row],[EMAn2]]/(0.5*testdata4[[#This Row],[EMAd2]]))</f>
        <v>-10.130150657773184</v>
      </c>
      <c r="Q285" s="12">
        <f>Q284+kU*(testdata4[[#This Row],[SMI]]-Q284)</f>
        <v>-10.114399941212765</v>
      </c>
      <c r="U285" s="3">
        <v>43147</v>
      </c>
      <c r="V285" s="12">
        <v>-10.1302</v>
      </c>
      <c r="W285" s="12">
        <v>-10.1144</v>
      </c>
    </row>
    <row r="286" spans="1:23" x14ac:dyDescent="0.25">
      <c r="A286" s="6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 t="shared" si="8"/>
        <v>243.59</v>
      </c>
      <c r="I286" s="2">
        <f t="shared" si="9"/>
        <v>272.85000000000002</v>
      </c>
      <c r="J286" s="16">
        <f>testdata4[[#This Row],[close]]-0.5*(testdata4[[#This Row],[HH]]+testdata4[[#This Row],[LL]])</f>
        <v>3.1699999999999591</v>
      </c>
      <c r="K286" s="16">
        <f>K285+kR*(testdata4[[#This Row],[SM]]-K285)</f>
        <v>-0.38667297962234026</v>
      </c>
      <c r="L286" s="16">
        <f>L285+kS*(testdata4[[#This Row],[EMAn1]]-L285)</f>
        <v>-0.84877582812194396</v>
      </c>
      <c r="M286" s="16">
        <f>testdata4[[#This Row],[HH]]-testdata4[[#This Row],[LL]]</f>
        <v>29.260000000000019</v>
      </c>
      <c r="N286" s="16">
        <f>N285+kR*(testdata4[[#This Row],[HH-LL]]-N285)</f>
        <v>23.930311908606782</v>
      </c>
      <c r="O286" s="16">
        <f>O285+kS*(testdata4[[#This Row],[EMAd1]]-O285)</f>
        <v>22.189487884629497</v>
      </c>
      <c r="P286" s="12">
        <f>100*(testdata4[[#This Row],[EMAn2]]/(0.5*testdata4[[#This Row],[EMAd2]]))</f>
        <v>-7.6502516194606285</v>
      </c>
      <c r="Q286" s="12">
        <f>Q285+kU*(testdata4[[#This Row],[SMI]]-Q285)</f>
        <v>-8.8823257803366964</v>
      </c>
      <c r="U286" s="3">
        <v>43151</v>
      </c>
      <c r="V286" s="12">
        <v>-7.6502999999999997</v>
      </c>
      <c r="W286" s="12">
        <v>-8.8823000000000008</v>
      </c>
    </row>
    <row r="287" spans="1:23" x14ac:dyDescent="0.25">
      <c r="A287" s="6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 t="shared" si="8"/>
        <v>243.59</v>
      </c>
      <c r="I287" s="2">
        <f t="shared" si="9"/>
        <v>272.62</v>
      </c>
      <c r="J287" s="16">
        <f>testdata4[[#This Row],[close]]-0.5*(testdata4[[#This Row],[HH]]+testdata4[[#This Row],[LL]])</f>
        <v>1.9849999999999568</v>
      </c>
      <c r="K287" s="16">
        <f>K286+kR*(testdata4[[#This Row],[SM]]-K286)</f>
        <v>-0.16079936251545482</v>
      </c>
      <c r="L287" s="16">
        <f>L286+kS*(testdata4[[#This Row],[EMAn1]]-L286)</f>
        <v>-0.61945033958644757</v>
      </c>
      <c r="M287" s="16">
        <f>testdata4[[#This Row],[HH]]-testdata4[[#This Row],[LL]]</f>
        <v>29.03</v>
      </c>
      <c r="N287" s="16">
        <f>N286+kR*(testdata4[[#This Row],[HH-LL]]-N286)</f>
        <v>24.41599648873947</v>
      </c>
      <c r="O287" s="16">
        <f>O286+kS*(testdata4[[#This Row],[EMAd1]]-O286)</f>
        <v>22.931657419332822</v>
      </c>
      <c r="P287" s="12">
        <f>100*(testdata4[[#This Row],[EMAn2]]/(0.5*testdata4[[#This Row],[EMAd2]]))</f>
        <v>-5.4025780017471581</v>
      </c>
      <c r="Q287" s="12">
        <f>Q286+kU*(testdata4[[#This Row],[SMI]]-Q286)</f>
        <v>-7.1424518910419277</v>
      </c>
      <c r="U287" s="3">
        <v>43152</v>
      </c>
      <c r="V287" s="12">
        <v>-5.4025999999999996</v>
      </c>
      <c r="W287" s="12">
        <v>-7.1425000000000001</v>
      </c>
    </row>
    <row r="288" spans="1:23" x14ac:dyDescent="0.25">
      <c r="A288" s="6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 t="shared" si="8"/>
        <v>243.59</v>
      </c>
      <c r="I288" s="2">
        <f t="shared" si="9"/>
        <v>269.89999999999998</v>
      </c>
      <c r="J288" s="16">
        <f>testdata4[[#This Row],[close]]-0.5*(testdata4[[#This Row],[HH]]+testdata4[[#This Row],[LL]])</f>
        <v>3.6850000000000023</v>
      </c>
      <c r="K288" s="16">
        <f>K287+kR*(testdata4[[#This Row],[SM]]-K287)</f>
        <v>0.2054672434383982</v>
      </c>
      <c r="L288" s="16">
        <f>L287+kS*(testdata4[[#This Row],[EMAn1]]-L287)</f>
        <v>-0.34447781191149901</v>
      </c>
      <c r="M288" s="16">
        <f>testdata4[[#This Row],[HH]]-testdata4[[#This Row],[LL]]</f>
        <v>26.309999999999974</v>
      </c>
      <c r="N288" s="16">
        <f>N287+kR*(testdata4[[#This Row],[HH-LL]]-N287)</f>
        <v>24.596377775526186</v>
      </c>
      <c r="O288" s="16">
        <f>O287+kS*(testdata4[[#This Row],[EMAd1]]-O287)</f>
        <v>23.486564204730609</v>
      </c>
      <c r="P288" s="12">
        <f>100*(testdata4[[#This Row],[EMAn2]]/(0.5*testdata4[[#This Row],[EMAd2]]))</f>
        <v>-2.933403190936843</v>
      </c>
      <c r="Q288" s="12">
        <f>Q287+kU*(testdata4[[#This Row],[SMI]]-Q287)</f>
        <v>-5.0379275409893856</v>
      </c>
      <c r="U288" s="3">
        <v>43153</v>
      </c>
      <c r="V288" s="12">
        <v>-2.9333999999999998</v>
      </c>
      <c r="W288" s="12">
        <v>-5.0378999999999996</v>
      </c>
    </row>
    <row r="289" spans="1:23" x14ac:dyDescent="0.25">
      <c r="A289" s="6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 t="shared" si="8"/>
        <v>243.59</v>
      </c>
      <c r="I289" s="2">
        <f t="shared" si="9"/>
        <v>265.68</v>
      </c>
      <c r="J289" s="16">
        <f>testdata4[[#This Row],[close]]-0.5*(testdata4[[#This Row],[HH]]+testdata4[[#This Row],[LL]])</f>
        <v>9.9449999999999932</v>
      </c>
      <c r="K289" s="16">
        <f>K288+kR*(testdata4[[#This Row],[SM]]-K288)</f>
        <v>1.1330417916823596</v>
      </c>
      <c r="L289" s="16">
        <f>L288+kS*(testdata4[[#This Row],[EMAn1]]-L288)</f>
        <v>0.14802872261978722</v>
      </c>
      <c r="M289" s="16">
        <f>testdata4[[#This Row],[HH]]-testdata4[[#This Row],[LL]]</f>
        <v>22.090000000000003</v>
      </c>
      <c r="N289" s="16">
        <f>N288+kR*(testdata4[[#This Row],[HH-LL]]-N288)</f>
        <v>24.357675130237979</v>
      </c>
      <c r="O289" s="16">
        <f>O288+kS*(testdata4[[#This Row],[EMAd1]]-O288)</f>
        <v>23.776934513233066</v>
      </c>
      <c r="P289" s="12">
        <f>100*(testdata4[[#This Row],[EMAn2]]/(0.5*testdata4[[#This Row],[EMAd2]]))</f>
        <v>1.2451455635494286</v>
      </c>
      <c r="Q289" s="12">
        <f>Q288+kU*(testdata4[[#This Row],[SMI]]-Q288)</f>
        <v>-1.8963909887199786</v>
      </c>
      <c r="U289" s="3">
        <v>43154</v>
      </c>
      <c r="V289" s="12">
        <v>1.2451000000000001</v>
      </c>
      <c r="W289" s="12">
        <v>-1.8964000000000001</v>
      </c>
    </row>
    <row r="290" spans="1:23" x14ac:dyDescent="0.25">
      <c r="A290" s="6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 t="shared" si="8"/>
        <v>243.59</v>
      </c>
      <c r="I290" s="2">
        <f t="shared" si="9"/>
        <v>267.76</v>
      </c>
      <c r="J290" s="16">
        <f>testdata4[[#This Row],[close]]-0.5*(testdata4[[#This Row],[HH]]+testdata4[[#This Row],[LL]])</f>
        <v>11.974999999999966</v>
      </c>
      <c r="K290" s="16">
        <f>K289+kR*(testdata4[[#This Row],[SM]]-K289)</f>
        <v>2.16560924009356</v>
      </c>
      <c r="L290" s="16">
        <f>L289+kS*(testdata4[[#This Row],[EMAn1]]-L289)</f>
        <v>0.82055556177771138</v>
      </c>
      <c r="M290" s="16">
        <f>testdata4[[#This Row],[HH]]-testdata4[[#This Row],[LL]]</f>
        <v>24.169999999999987</v>
      </c>
      <c r="N290" s="16">
        <f>N289+kR*(testdata4[[#This Row],[HH-LL]]-N289)</f>
        <v>24.339801308310552</v>
      </c>
      <c r="O290" s="16">
        <f>O289+kS*(testdata4[[#This Row],[EMAd1]]-O289)</f>
        <v>23.964556778258896</v>
      </c>
      <c r="P290" s="12">
        <f>100*(testdata4[[#This Row],[EMAn2]]/(0.5*testdata4[[#This Row],[EMAd2]]))</f>
        <v>6.8480762600386171</v>
      </c>
      <c r="Q290" s="12">
        <f>Q289+kU*(testdata4[[#This Row],[SMI]]-Q289)</f>
        <v>2.4758426356593195</v>
      </c>
      <c r="U290" s="3">
        <v>43157</v>
      </c>
      <c r="V290" s="12">
        <v>6.8480999999999996</v>
      </c>
      <c r="W290" s="12">
        <v>2.4758</v>
      </c>
    </row>
    <row r="291" spans="1:23" x14ac:dyDescent="0.25">
      <c r="A291" s="6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 t="shared" si="8"/>
        <v>243.59</v>
      </c>
      <c r="I291" s="2">
        <f t="shared" si="9"/>
        <v>268.63</v>
      </c>
      <c r="J291" s="16">
        <f>testdata4[[#This Row],[close]]-0.5*(testdata4[[#This Row],[HH]]+testdata4[[#This Row],[LL]])</f>
        <v>8.1999999999999886</v>
      </c>
      <c r="K291" s="16">
        <f>K290+kR*(testdata4[[#This Row],[SM]]-K290)</f>
        <v>2.7403131219894101</v>
      </c>
      <c r="L291" s="16">
        <f>L290+kS*(testdata4[[#This Row],[EMAn1]]-L290)</f>
        <v>1.4604747485149443</v>
      </c>
      <c r="M291" s="16">
        <f>testdata4[[#This Row],[HH]]-testdata4[[#This Row],[LL]]</f>
        <v>25.039999999999992</v>
      </c>
      <c r="N291" s="16">
        <f>N290+kR*(testdata4[[#This Row],[HH-LL]]-N290)</f>
        <v>24.406486897995261</v>
      </c>
      <c r="O291" s="16">
        <f>O290+kS*(testdata4[[#This Row],[EMAd1]]-O290)</f>
        <v>24.111866818171016</v>
      </c>
      <c r="P291" s="12">
        <f>100*(testdata4[[#This Row],[EMAn2]]/(0.5*testdata4[[#This Row],[EMAd2]]))</f>
        <v>12.114157394186597</v>
      </c>
      <c r="Q291" s="12">
        <f>Q290+kU*(testdata4[[#This Row],[SMI]]-Q290)</f>
        <v>7.2950000149229588</v>
      </c>
      <c r="U291" s="3">
        <v>43158</v>
      </c>
      <c r="V291" s="12">
        <v>12.1142</v>
      </c>
      <c r="W291" s="12">
        <v>7.2949999999999999</v>
      </c>
    </row>
    <row r="292" spans="1:23" x14ac:dyDescent="0.25">
      <c r="A292" s="6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 t="shared" si="8"/>
        <v>243.59</v>
      </c>
      <c r="I292" s="2">
        <f t="shared" si="9"/>
        <v>268.63</v>
      </c>
      <c r="J292" s="16">
        <f>testdata4[[#This Row],[close]]-0.5*(testdata4[[#This Row],[HH]]+testdata4[[#This Row],[LL]])</f>
        <v>5.5199999999999818</v>
      </c>
      <c r="K292" s="16">
        <f>K291+kR*(testdata4[[#This Row],[SM]]-K291)</f>
        <v>3.0050452056094645</v>
      </c>
      <c r="L292" s="16">
        <f>L291+kS*(testdata4[[#This Row],[EMAn1]]-L291)</f>
        <v>1.9753315675464509</v>
      </c>
      <c r="M292" s="16">
        <f>testdata4[[#This Row],[HH]]-testdata4[[#This Row],[LL]]</f>
        <v>25.039999999999992</v>
      </c>
      <c r="N292" s="16">
        <f>N291+kR*(testdata4[[#This Row],[HH-LL]]-N291)</f>
        <v>24.46682147913857</v>
      </c>
      <c r="O292" s="16">
        <f>O291+kS*(testdata4[[#This Row],[EMAd1]]-O291)</f>
        <v>24.230185038493534</v>
      </c>
      <c r="P292" s="12">
        <f>100*(testdata4[[#This Row],[EMAn2]]/(0.5*testdata4[[#This Row],[EMAd2]]))</f>
        <v>16.304717148534522</v>
      </c>
      <c r="Q292" s="12">
        <f>Q291+kU*(testdata4[[#This Row],[SMI]]-Q291)</f>
        <v>11.79985858172874</v>
      </c>
      <c r="U292" s="3">
        <v>43159</v>
      </c>
      <c r="V292" s="12">
        <v>16.3047</v>
      </c>
      <c r="W292" s="12">
        <v>11.799899999999999</v>
      </c>
    </row>
    <row r="293" spans="1:23" x14ac:dyDescent="0.25">
      <c r="A293" s="6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2">
        <f t="shared" si="8"/>
        <v>243.59</v>
      </c>
      <c r="I293" s="2">
        <f t="shared" si="9"/>
        <v>268.63</v>
      </c>
      <c r="J293" s="16">
        <f>testdata4[[#This Row],[close]]-0.5*(testdata4[[#This Row],[HH]]+testdata4[[#This Row],[LL]])</f>
        <v>1.7199999999999704</v>
      </c>
      <c r="K293" s="16">
        <f>K292+kR*(testdata4[[#This Row],[SM]]-K292)</f>
        <v>2.8826599479323698</v>
      </c>
      <c r="L293" s="16">
        <f>L292+kS*(testdata4[[#This Row],[EMAn1]]-L292)</f>
        <v>2.277774361008424</v>
      </c>
      <c r="M293" s="16">
        <f>testdata4[[#This Row],[HH]]-testdata4[[#This Row],[LL]]</f>
        <v>25.039999999999992</v>
      </c>
      <c r="N293" s="16">
        <f>N292+kR*(testdata4[[#This Row],[HH-LL]]-N292)</f>
        <v>24.5214099096968</v>
      </c>
      <c r="O293" s="16">
        <f>O292+kS*(testdata4[[#This Row],[EMAd1]]-O292)</f>
        <v>24.327259995561288</v>
      </c>
      <c r="P293" s="12">
        <f>100*(testdata4[[#This Row],[EMAn2]]/(0.5*testdata4[[#This Row],[EMAd2]]))</f>
        <v>18.726106938668991</v>
      </c>
      <c r="Q293" s="12">
        <f>Q292+kU*(testdata4[[#This Row],[SMI]]-Q292)</f>
        <v>15.262982760198867</v>
      </c>
      <c r="U293" s="3">
        <v>43160</v>
      </c>
      <c r="V293" s="12">
        <v>18.726099999999999</v>
      </c>
      <c r="W293" s="12">
        <v>15.263</v>
      </c>
    </row>
    <row r="294" spans="1:23" x14ac:dyDescent="0.25">
      <c r="A294" s="6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 t="shared" si="8"/>
        <v>252.02</v>
      </c>
      <c r="I294" s="2">
        <f t="shared" si="9"/>
        <v>268.63</v>
      </c>
      <c r="J294" s="16">
        <f>testdata4[[#This Row],[close]]-0.5*(testdata4[[#This Row],[HH]]+testdata4[[#This Row],[LL]])</f>
        <v>-1.1649999999999636</v>
      </c>
      <c r="K294" s="16">
        <f>K293+kR*(testdata4[[#This Row],[SM]]-K293)</f>
        <v>2.4971685243197665</v>
      </c>
      <c r="L294" s="16">
        <f>L293+kS*(testdata4[[#This Row],[EMAn1]]-L293)</f>
        <v>2.3509057487788714</v>
      </c>
      <c r="M294" s="16">
        <f>testdata4[[#This Row],[HH]]-testdata4[[#This Row],[LL]]</f>
        <v>16.609999999999985</v>
      </c>
      <c r="N294" s="16">
        <f>N293+kR*(testdata4[[#This Row],[HH-LL]]-N293)</f>
        <v>23.767942299249484</v>
      </c>
      <c r="O294" s="16">
        <f>O293+kS*(testdata4[[#This Row],[EMAd1]]-O293)</f>
        <v>24.140820763457352</v>
      </c>
      <c r="P294" s="12">
        <f>100*(testdata4[[#This Row],[EMAn2]]/(0.5*testdata4[[#This Row],[EMAd2]]))</f>
        <v>19.476601660018986</v>
      </c>
      <c r="Q294" s="12">
        <f>Q293+kU*(testdata4[[#This Row],[SMI]]-Q293)</f>
        <v>17.369792210108926</v>
      </c>
      <c r="U294" s="3">
        <v>43161</v>
      </c>
      <c r="V294" s="12">
        <v>19.476600000000001</v>
      </c>
      <c r="W294" s="12">
        <v>17.369800000000001</v>
      </c>
    </row>
    <row r="295" spans="1:23" x14ac:dyDescent="0.25">
      <c r="A295" s="6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 t="shared" si="8"/>
        <v>253.6</v>
      </c>
      <c r="I295" s="2">
        <f t="shared" si="9"/>
        <v>268.63</v>
      </c>
      <c r="J295" s="16">
        <f>testdata4[[#This Row],[close]]-0.5*(testdata4[[#This Row],[HH]]+testdata4[[#This Row],[LL]])</f>
        <v>1.0349999999999682</v>
      </c>
      <c r="K295" s="16">
        <f>K294+kR*(testdata4[[#This Row],[SM]]-K294)</f>
        <v>2.3579143791464525</v>
      </c>
      <c r="L295" s="16">
        <f>L294+kS*(testdata4[[#This Row],[EMAn1]]-L294)</f>
        <v>2.3532419589013984</v>
      </c>
      <c r="M295" s="16">
        <f>testdata4[[#This Row],[HH]]-testdata4[[#This Row],[LL]]</f>
        <v>15.030000000000001</v>
      </c>
      <c r="N295" s="16">
        <f>N294+kR*(testdata4[[#This Row],[HH-LL]]-N294)</f>
        <v>22.93575731836858</v>
      </c>
      <c r="O295" s="16">
        <f>O294+kS*(testdata4[[#This Row],[EMAd1]]-O294)</f>
        <v>23.739132948427763</v>
      </c>
      <c r="P295" s="12">
        <f>100*(testdata4[[#This Row],[EMAn2]]/(0.5*testdata4[[#This Row],[EMAd2]]))</f>
        <v>19.82584590611388</v>
      </c>
      <c r="Q295" s="12">
        <f>Q294+kU*(testdata4[[#This Row],[SMI]]-Q294)</f>
        <v>18.597819058111405</v>
      </c>
      <c r="U295" s="3">
        <v>43164</v>
      </c>
      <c r="V295" s="12">
        <v>19.825800000000001</v>
      </c>
      <c r="W295" s="12">
        <v>18.597799999999999</v>
      </c>
    </row>
    <row r="296" spans="1:23" x14ac:dyDescent="0.25">
      <c r="A296" s="6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 t="shared" si="8"/>
        <v>254.55</v>
      </c>
      <c r="I296" s="2">
        <f t="shared" si="9"/>
        <v>268.63</v>
      </c>
      <c r="J296" s="16">
        <f>testdata4[[#This Row],[close]]-0.5*(testdata4[[#This Row],[HH]]+testdata4[[#This Row],[LL]])</f>
        <v>1.2299999999999613</v>
      </c>
      <c r="K296" s="16">
        <f>K295+kR*(testdata4[[#This Row],[SM]]-K295)</f>
        <v>2.2504939620848821</v>
      </c>
      <c r="L296" s="16">
        <f>L295+kS*(testdata4[[#This Row],[EMAn1]]-L295)</f>
        <v>2.3189926266292265</v>
      </c>
      <c r="M296" s="16">
        <f>testdata4[[#This Row],[HH]]-testdata4[[#This Row],[LL]]</f>
        <v>14.079999999999984</v>
      </c>
      <c r="N296" s="16">
        <f>N295+kR*(testdata4[[#This Row],[HH-LL]]-N295)</f>
        <v>22.092351859476334</v>
      </c>
      <c r="O296" s="16">
        <f>O295+kS*(testdata4[[#This Row],[EMAd1]]-O295)</f>
        <v>23.190205918777288</v>
      </c>
      <c r="P296" s="12">
        <f>100*(testdata4[[#This Row],[EMAn2]]/(0.5*testdata4[[#This Row],[EMAd2]]))</f>
        <v>19.999758818454648</v>
      </c>
      <c r="Q296" s="12">
        <f>Q295+kU*(testdata4[[#This Row],[SMI]]-Q295)</f>
        <v>19.298788938283025</v>
      </c>
      <c r="U296" s="3">
        <v>43165</v>
      </c>
      <c r="V296" s="12">
        <v>19.9998</v>
      </c>
      <c r="W296" s="12">
        <v>19.2988</v>
      </c>
    </row>
    <row r="297" spans="1:23" x14ac:dyDescent="0.25">
      <c r="A297" s="6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 t="shared" si="8"/>
        <v>255.05</v>
      </c>
      <c r="I297" s="2">
        <f t="shared" si="9"/>
        <v>268.63</v>
      </c>
      <c r="J297" s="16">
        <f>testdata4[[#This Row],[close]]-0.5*(testdata4[[#This Row],[HH]]+testdata4[[#This Row],[LL]])</f>
        <v>0.87999999999999545</v>
      </c>
      <c r="K297" s="16">
        <f>K296+kR*(testdata4[[#This Row],[SM]]-K296)</f>
        <v>2.1199707276006072</v>
      </c>
      <c r="L297" s="16">
        <f>L296+kS*(testdata4[[#This Row],[EMAn1]]-L296)</f>
        <v>2.2526519936196867</v>
      </c>
      <c r="M297" s="16">
        <f>testdata4[[#This Row],[HH]]-testdata4[[#This Row],[LL]]</f>
        <v>13.579999999999984</v>
      </c>
      <c r="N297" s="16">
        <f>N296+kR*(testdata4[[#This Row],[HH-LL]]-N296)</f>
        <v>21.281651682383348</v>
      </c>
      <c r="O297" s="16">
        <f>O296+kS*(testdata4[[#This Row],[EMAd1]]-O296)</f>
        <v>22.554021173312641</v>
      </c>
      <c r="P297" s="12">
        <f>100*(testdata4[[#This Row],[EMAn2]]/(0.5*testdata4[[#This Row],[EMAd2]]))</f>
        <v>19.975613007627825</v>
      </c>
      <c r="Q297" s="12">
        <f>Q296+kU*(testdata4[[#This Row],[SMI]]-Q296)</f>
        <v>19.637200972955426</v>
      </c>
      <c r="U297" s="3">
        <v>43166</v>
      </c>
      <c r="V297" s="12">
        <v>19.9756</v>
      </c>
      <c r="W297" s="12">
        <v>19.6372</v>
      </c>
    </row>
    <row r="298" spans="1:23" x14ac:dyDescent="0.25">
      <c r="A298" s="6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 t="shared" si="8"/>
        <v>255.05</v>
      </c>
      <c r="I298" s="2">
        <f t="shared" si="9"/>
        <v>268.63</v>
      </c>
      <c r="J298" s="16">
        <f>testdata4[[#This Row],[close]]-0.5*(testdata4[[#This Row],[HH]]+testdata4[[#This Row],[LL]])</f>
        <v>2.1499999999999773</v>
      </c>
      <c r="K298" s="16">
        <f>K297+kR*(testdata4[[#This Row],[SM]]-K297)</f>
        <v>2.1228306583053089</v>
      </c>
      <c r="L298" s="16">
        <f>L297+kS*(testdata4[[#This Row],[EMAn1]]-L297)</f>
        <v>2.2093782151815606</v>
      </c>
      <c r="M298" s="16">
        <f>testdata4[[#This Row],[HH]]-testdata4[[#This Row],[LL]]</f>
        <v>13.579999999999984</v>
      </c>
      <c r="N298" s="16">
        <f>N297+kR*(testdata4[[#This Row],[HH-LL]]-N297)</f>
        <v>20.548161045965884</v>
      </c>
      <c r="O298" s="16">
        <f>O297+kS*(testdata4[[#This Row],[EMAd1]]-O297)</f>
        <v>21.885401130863723</v>
      </c>
      <c r="P298" s="12">
        <f>100*(testdata4[[#This Row],[EMAn2]]/(0.5*testdata4[[#This Row],[EMAd2]]))</f>
        <v>20.190429245236007</v>
      </c>
      <c r="Q298" s="12">
        <f>Q297+kU*(testdata4[[#This Row],[SMI]]-Q297)</f>
        <v>19.913815109095715</v>
      </c>
      <c r="U298" s="3">
        <v>43167</v>
      </c>
      <c r="V298" s="12">
        <v>20.1904</v>
      </c>
      <c r="W298" s="12">
        <v>19.913799999999998</v>
      </c>
    </row>
    <row r="299" spans="1:23" x14ac:dyDescent="0.25">
      <c r="A299" s="6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 t="shared" si="8"/>
        <v>255.05</v>
      </c>
      <c r="I299" s="2">
        <f t="shared" si="9"/>
        <v>268.63</v>
      </c>
      <c r="J299" s="16">
        <f>testdata4[[#This Row],[close]]-0.5*(testdata4[[#This Row],[HH]]+testdata4[[#This Row],[LL]])</f>
        <v>6.7499999999999432</v>
      </c>
      <c r="K299" s="16">
        <f>K298+kR*(testdata4[[#This Row],[SM]]-K298)</f>
        <v>2.5635134527524168</v>
      </c>
      <c r="L299" s="16">
        <f>L298+kS*(testdata4[[#This Row],[EMAn1]]-L298)</f>
        <v>2.327423294371846</v>
      </c>
      <c r="M299" s="16">
        <f>testdata4[[#This Row],[HH]]-testdata4[[#This Row],[LL]]</f>
        <v>13.579999999999984</v>
      </c>
      <c r="N299" s="16">
        <f>N298+kR*(testdata4[[#This Row],[HH-LL]]-N298)</f>
        <v>19.8845266606358</v>
      </c>
      <c r="O299" s="16">
        <f>O298+kS*(testdata4[[#This Row],[EMAd1]]-O298)</f>
        <v>21.218442974121082</v>
      </c>
      <c r="P299" s="12">
        <f>100*(testdata4[[#This Row],[EMAn2]]/(0.5*testdata4[[#This Row],[EMAd2]]))</f>
        <v>21.937738760666566</v>
      </c>
      <c r="Q299" s="12">
        <f>Q298+kU*(testdata4[[#This Row],[SMI]]-Q298)</f>
        <v>20.925776934881142</v>
      </c>
      <c r="U299" s="3">
        <v>43168</v>
      </c>
      <c r="V299" s="12">
        <v>21.9377</v>
      </c>
      <c r="W299" s="12">
        <v>20.925799999999999</v>
      </c>
    </row>
    <row r="300" spans="1:23" x14ac:dyDescent="0.25">
      <c r="A300" s="6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 t="shared" si="8"/>
        <v>255.05</v>
      </c>
      <c r="I300" s="2">
        <f t="shared" si="9"/>
        <v>269.58999999999997</v>
      </c>
      <c r="J300" s="16">
        <f>testdata4[[#This Row],[close]]-0.5*(testdata4[[#This Row],[HH]]+testdata4[[#This Row],[LL]])</f>
        <v>5.9300000000000068</v>
      </c>
      <c r="K300" s="16">
        <f>K299+kR*(testdata4[[#This Row],[SM]]-K299)</f>
        <v>2.884131219156949</v>
      </c>
      <c r="L300" s="16">
        <f>L299+kS*(testdata4[[#This Row],[EMAn1]]-L299)</f>
        <v>2.5129926026335472</v>
      </c>
      <c r="M300" s="16">
        <f>testdata4[[#This Row],[HH]]-testdata4[[#This Row],[LL]]</f>
        <v>14.539999999999964</v>
      </c>
      <c r="N300" s="16">
        <f>N299+kR*(testdata4[[#This Row],[HH-LL]]-N299)</f>
        <v>19.375524121527626</v>
      </c>
      <c r="O300" s="16">
        <f>O299+kS*(testdata4[[#This Row],[EMAd1]]-O299)</f>
        <v>20.604136689923262</v>
      </c>
      <c r="P300" s="12">
        <f>100*(testdata4[[#This Row],[EMAn2]]/(0.5*testdata4[[#This Row],[EMAd2]]))</f>
        <v>24.393088052677896</v>
      </c>
      <c r="Q300" s="12">
        <f>Q299+kU*(testdata4[[#This Row],[SMI]]-Q299)</f>
        <v>22.659432493779519</v>
      </c>
      <c r="U300" s="3">
        <v>43171</v>
      </c>
      <c r="V300" s="12">
        <v>24.3931</v>
      </c>
      <c r="W300" s="12">
        <v>22.659400000000002</v>
      </c>
    </row>
    <row r="301" spans="1:23" x14ac:dyDescent="0.25">
      <c r="A301" s="6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 t="shared" si="8"/>
        <v>255.05</v>
      </c>
      <c r="I301" s="2">
        <f t="shared" si="9"/>
        <v>270.07</v>
      </c>
      <c r="J301" s="16">
        <f>testdata4[[#This Row],[close]]-0.5*(testdata4[[#This Row],[HH]]+testdata4[[#This Row],[LL]])</f>
        <v>3.9599999999999795</v>
      </c>
      <c r="K301" s="16">
        <f>K300+kR*(testdata4[[#This Row],[SM]]-K300)</f>
        <v>2.9865949125705709</v>
      </c>
      <c r="L301" s="16">
        <f>L300+kS*(testdata4[[#This Row],[EMAn1]]-L300)</f>
        <v>2.6708600392792219</v>
      </c>
      <c r="M301" s="16">
        <f>testdata4[[#This Row],[HH]]-testdata4[[#This Row],[LL]]</f>
        <v>15.019999999999982</v>
      </c>
      <c r="N301" s="16">
        <f>N300+kR*(testdata4[[#This Row],[HH-LL]]-N300)</f>
        <v>18.960712300429755</v>
      </c>
      <c r="O301" s="16">
        <f>O300+kS*(testdata4[[#This Row],[EMAd1]]-O300)</f>
        <v>20.056328560092094</v>
      </c>
      <c r="P301" s="12">
        <f>100*(testdata4[[#This Row],[EMAn2]]/(0.5*testdata4[[#This Row],[EMAd2]]))</f>
        <v>26.633588807411897</v>
      </c>
      <c r="Q301" s="12">
        <f>Q300+kU*(testdata4[[#This Row],[SMI]]-Q300)</f>
        <v>24.646510650595708</v>
      </c>
      <c r="U301" s="3">
        <v>43172</v>
      </c>
      <c r="V301" s="12">
        <v>26.633600000000001</v>
      </c>
      <c r="W301" s="12">
        <v>24.6465</v>
      </c>
    </row>
    <row r="302" spans="1:23" x14ac:dyDescent="0.25">
      <c r="A302" s="6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 t="shared" si="8"/>
        <v>255.05</v>
      </c>
      <c r="I302" s="2">
        <f t="shared" si="9"/>
        <v>270.07</v>
      </c>
      <c r="J302" s="16">
        <f>testdata4[[#This Row],[close]]-0.5*(testdata4[[#This Row],[HH]]+testdata4[[#This Row],[LL]])</f>
        <v>2.589999999999975</v>
      </c>
      <c r="K302" s="16">
        <f>K301+kR*(testdata4[[#This Row],[SM]]-K301)</f>
        <v>2.9488239685162285</v>
      </c>
      <c r="L302" s="16">
        <f>L301+kS*(testdata4[[#This Row],[EMAn1]]-L301)</f>
        <v>2.763514682358224</v>
      </c>
      <c r="M302" s="16">
        <f>testdata4[[#This Row],[HH]]-testdata4[[#This Row],[LL]]</f>
        <v>15.019999999999982</v>
      </c>
      <c r="N302" s="16">
        <f>N301+kR*(testdata4[[#This Row],[HH-LL]]-N301)</f>
        <v>18.585406367055491</v>
      </c>
      <c r="O302" s="16">
        <f>O301+kS*(testdata4[[#This Row],[EMAd1]]-O301)</f>
        <v>19.566021162413225</v>
      </c>
      <c r="P302" s="12">
        <f>100*(testdata4[[#This Row],[EMAn2]]/(0.5*testdata4[[#This Row],[EMAd2]]))</f>
        <v>28.248100719291863</v>
      </c>
      <c r="Q302" s="12">
        <f>Q301+kU*(testdata4[[#This Row],[SMI]]-Q301)</f>
        <v>26.447305684943785</v>
      </c>
      <c r="U302" s="3">
        <v>43173</v>
      </c>
      <c r="V302" s="12">
        <v>28.248100000000001</v>
      </c>
      <c r="W302" s="12">
        <v>26.447299999999998</v>
      </c>
    </row>
    <row r="303" spans="1:23" x14ac:dyDescent="0.25">
      <c r="A303" s="6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 t="shared" si="8"/>
        <v>255.05</v>
      </c>
      <c r="I303" s="2">
        <f t="shared" si="9"/>
        <v>270.07</v>
      </c>
      <c r="J303" s="16">
        <f>testdata4[[#This Row],[close]]-0.5*(testdata4[[#This Row],[HH]]+testdata4[[#This Row],[LL]])</f>
        <v>2.3000000000000114</v>
      </c>
      <c r="K303" s="16">
        <f>K302+kR*(testdata4[[#This Row],[SM]]-K302)</f>
        <v>2.8870312096099222</v>
      </c>
      <c r="L303" s="16">
        <f>L302+kS*(testdata4[[#This Row],[EMAn1]]-L302)</f>
        <v>2.80468685810879</v>
      </c>
      <c r="M303" s="16">
        <f>testdata4[[#This Row],[HH]]-testdata4[[#This Row],[LL]]</f>
        <v>15.019999999999982</v>
      </c>
      <c r="N303" s="16">
        <f>N302+kR*(testdata4[[#This Row],[HH-LL]]-N302)</f>
        <v>18.245843855907346</v>
      </c>
      <c r="O303" s="16">
        <f>O302+kS*(testdata4[[#This Row],[EMAd1]]-O302)</f>
        <v>19.1259620602446</v>
      </c>
      <c r="P303" s="12">
        <f>100*(testdata4[[#This Row],[EMAn2]]/(0.5*testdata4[[#This Row],[EMAd2]]))</f>
        <v>29.328583307593586</v>
      </c>
      <c r="Q303" s="12">
        <f>Q302+kU*(testdata4[[#This Row],[SMI]]-Q302)</f>
        <v>27.887944496268688</v>
      </c>
      <c r="U303" s="3">
        <v>43174</v>
      </c>
      <c r="V303" s="12">
        <v>29.328600000000002</v>
      </c>
      <c r="W303" s="12">
        <v>27.887899999999998</v>
      </c>
    </row>
    <row r="304" spans="1:23" x14ac:dyDescent="0.25">
      <c r="A304" s="6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 t="shared" si="8"/>
        <v>255.05</v>
      </c>
      <c r="I304" s="2">
        <f t="shared" si="9"/>
        <v>270.07</v>
      </c>
      <c r="J304" s="16">
        <f>testdata4[[#This Row],[close]]-0.5*(testdata4[[#This Row],[HH]]+testdata4[[#This Row],[LL]])</f>
        <v>2.589999999999975</v>
      </c>
      <c r="K304" s="16">
        <f>K303+kR*(testdata4[[#This Row],[SM]]-K303)</f>
        <v>2.8587425229804033</v>
      </c>
      <c r="L304" s="16">
        <f>L303+kS*(testdata4[[#This Row],[EMAn1]]-L303)</f>
        <v>2.8227054130659943</v>
      </c>
      <c r="M304" s="16">
        <f>testdata4[[#This Row],[HH]]-testdata4[[#This Row],[LL]]</f>
        <v>15.019999999999982</v>
      </c>
      <c r="N304" s="16">
        <f>N303+kR*(testdata4[[#This Row],[HH-LL]]-N303)</f>
        <v>17.938620631535215</v>
      </c>
      <c r="O304" s="16">
        <f>O303+kS*(testdata4[[#This Row],[EMAd1]]-O303)</f>
        <v>18.73018158400814</v>
      </c>
      <c r="P304" s="12">
        <f>100*(testdata4[[#This Row],[EMAn2]]/(0.5*testdata4[[#This Row],[EMAd2]]))</f>
        <v>30.140715939198635</v>
      </c>
      <c r="Q304" s="12">
        <f>Q303+kU*(testdata4[[#This Row],[SMI]]-Q303)</f>
        <v>29.014330217733661</v>
      </c>
      <c r="U304" s="3">
        <v>43175</v>
      </c>
      <c r="V304" s="12">
        <v>30.140699999999999</v>
      </c>
      <c r="W304" s="12">
        <v>29.014299999999999</v>
      </c>
    </row>
    <row r="305" spans="1:23" x14ac:dyDescent="0.25">
      <c r="A305" s="6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 t="shared" si="8"/>
        <v>255.05</v>
      </c>
      <c r="I305" s="2">
        <f t="shared" si="9"/>
        <v>270.07</v>
      </c>
      <c r="J305" s="16">
        <f>testdata4[[#This Row],[close]]-0.5*(testdata4[[#This Row],[HH]]+testdata4[[#This Row],[LL]])</f>
        <v>-1</v>
      </c>
      <c r="K305" s="16">
        <f>K304+kR*(testdata4[[#This Row],[SM]]-K304)</f>
        <v>2.4912432350775076</v>
      </c>
      <c r="L305" s="16">
        <f>L304+kS*(testdata4[[#This Row],[EMAn1]]-L304)</f>
        <v>2.7122180204031654</v>
      </c>
      <c r="M305" s="16">
        <f>testdata4[[#This Row],[HH]]-testdata4[[#This Row],[LL]]</f>
        <v>15.019999999999982</v>
      </c>
      <c r="N305" s="16">
        <f>N304+kR*(testdata4[[#This Row],[HH-LL]]-N304)</f>
        <v>17.660656761865194</v>
      </c>
      <c r="O305" s="16">
        <f>O304+kS*(testdata4[[#This Row],[EMAd1]]-O304)</f>
        <v>18.373673309960491</v>
      </c>
      <c r="P305" s="12">
        <f>100*(testdata4[[#This Row],[EMAn2]]/(0.5*testdata4[[#This Row],[EMAd2]]))</f>
        <v>29.522871933647082</v>
      </c>
      <c r="Q305" s="12">
        <f>Q304+kU*(testdata4[[#This Row],[SMI]]-Q304)</f>
        <v>29.26860107569037</v>
      </c>
      <c r="U305" s="3">
        <v>43178</v>
      </c>
      <c r="V305" s="12">
        <v>29.5229</v>
      </c>
      <c r="W305" s="12">
        <v>29.268599999999999</v>
      </c>
    </row>
    <row r="306" spans="1:23" x14ac:dyDescent="0.25">
      <c r="A306" s="6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 t="shared" si="8"/>
        <v>255.05</v>
      </c>
      <c r="I306" s="2">
        <f t="shared" si="9"/>
        <v>270.07</v>
      </c>
      <c r="J306" s="16">
        <f>testdata4[[#This Row],[close]]-0.5*(testdata4[[#This Row],[HH]]+testdata4[[#This Row],[LL]])</f>
        <v>-0.56000000000000227</v>
      </c>
      <c r="K306" s="16">
        <f>K305+kR*(testdata4[[#This Row],[SM]]-K305)</f>
        <v>2.2006486412606021</v>
      </c>
      <c r="L306" s="16">
        <f>L305+kS*(testdata4[[#This Row],[EMAn1]]-L305)</f>
        <v>2.541694894022311</v>
      </c>
      <c r="M306" s="16">
        <f>testdata4[[#This Row],[HH]]-testdata4[[#This Row],[LL]]</f>
        <v>15.019999999999982</v>
      </c>
      <c r="N306" s="16">
        <f>N305+kR*(testdata4[[#This Row],[HH-LL]]-N305)</f>
        <v>17.409165641687554</v>
      </c>
      <c r="O306" s="16">
        <f>O305+kS*(testdata4[[#This Row],[EMAd1]]-O305)</f>
        <v>18.052170753869511</v>
      </c>
      <c r="P306" s="12">
        <f>100*(testdata4[[#This Row],[EMAn2]]/(0.5*testdata4[[#This Row],[EMAd2]]))</f>
        <v>28.159437761550031</v>
      </c>
      <c r="Q306" s="12">
        <f>Q305+kU*(testdata4[[#This Row],[SMI]]-Q305)</f>
        <v>28.7140194186202</v>
      </c>
      <c r="U306" s="3">
        <v>43179</v>
      </c>
      <c r="V306" s="12">
        <v>28.159400000000002</v>
      </c>
      <c r="W306" s="12">
        <v>28.713999999999999</v>
      </c>
    </row>
    <row r="307" spans="1:23" x14ac:dyDescent="0.25">
      <c r="A307" s="6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 t="shared" si="8"/>
        <v>255.05</v>
      </c>
      <c r="I307" s="2">
        <f t="shared" si="9"/>
        <v>270.07</v>
      </c>
      <c r="J307" s="16">
        <f>testdata4[[#This Row],[close]]-0.5*(testdata4[[#This Row],[HH]]+testdata4[[#This Row],[LL]])</f>
        <v>-1.0600000000000023</v>
      </c>
      <c r="K307" s="16">
        <f>K306+kR*(testdata4[[#This Row],[SM]]-K306)</f>
        <v>1.8901106754262589</v>
      </c>
      <c r="L307" s="16">
        <f>L306+kS*(testdata4[[#This Row],[EMAn1]]-L306)</f>
        <v>2.3245001544902935</v>
      </c>
      <c r="M307" s="16">
        <f>testdata4[[#This Row],[HH]]-testdata4[[#This Row],[LL]]</f>
        <v>15.019999999999982</v>
      </c>
      <c r="N307" s="16">
        <f>N306+kR*(testdata4[[#This Row],[HH-LL]]-N306)</f>
        <v>17.18162605676493</v>
      </c>
      <c r="O307" s="16">
        <f>O306+kS*(testdata4[[#This Row],[EMAd1]]-O306)</f>
        <v>17.761989188167984</v>
      </c>
      <c r="P307" s="12">
        <f>100*(testdata4[[#This Row],[EMAn2]]/(0.5*testdata4[[#This Row],[EMAd2]]))</f>
        <v>26.173871967434163</v>
      </c>
      <c r="Q307" s="12">
        <f>Q306+kU*(testdata4[[#This Row],[SMI]]-Q306)</f>
        <v>27.443945693027182</v>
      </c>
      <c r="U307" s="3">
        <v>43180</v>
      </c>
      <c r="V307" s="12">
        <v>26.1739</v>
      </c>
      <c r="W307" s="12">
        <v>27.443899999999999</v>
      </c>
    </row>
    <row r="308" spans="1:23" x14ac:dyDescent="0.25">
      <c r="A308" s="6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 t="shared" si="8"/>
        <v>254.66</v>
      </c>
      <c r="I308" s="2">
        <f t="shared" si="9"/>
        <v>270.07</v>
      </c>
      <c r="J308" s="16">
        <f>testdata4[[#This Row],[close]]-0.5*(testdata4[[#This Row],[HH]]+testdata4[[#This Row],[LL]])</f>
        <v>-7.4050000000000011</v>
      </c>
      <c r="K308" s="16">
        <f>K307+kR*(testdata4[[#This Row],[SM]]-K307)</f>
        <v>1.004862039671377</v>
      </c>
      <c r="L308" s="16">
        <f>L307+kS*(testdata4[[#This Row],[EMAn1]]-L307)</f>
        <v>1.884620782883988</v>
      </c>
      <c r="M308" s="16">
        <f>testdata4[[#This Row],[HH]]-testdata4[[#This Row],[LL]]</f>
        <v>15.409999999999997</v>
      </c>
      <c r="N308" s="16">
        <f>N307+kR*(testdata4[[#This Row],[HH-LL]]-N307)</f>
        <v>17.012899765644459</v>
      </c>
      <c r="O308" s="16">
        <f>O307+kS*(testdata4[[#This Row],[EMAd1]]-O307)</f>
        <v>17.512292713993475</v>
      </c>
      <c r="P308" s="12">
        <f>100*(testdata4[[#This Row],[EMAn2]]/(0.5*testdata4[[#This Row],[EMAd2]]))</f>
        <v>21.523404315621701</v>
      </c>
      <c r="Q308" s="12">
        <f>Q307+kU*(testdata4[[#This Row],[SMI]]-Q307)</f>
        <v>24.483675004324439</v>
      </c>
      <c r="U308" s="3">
        <v>43181</v>
      </c>
      <c r="V308" s="12">
        <v>21.523399999999999</v>
      </c>
      <c r="W308" s="12">
        <v>24.483699999999999</v>
      </c>
    </row>
    <row r="309" spans="1:23" x14ac:dyDescent="0.25">
      <c r="A309" s="6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 t="shared" si="8"/>
        <v>249.32</v>
      </c>
      <c r="I309" s="2">
        <f t="shared" si="9"/>
        <v>270.07</v>
      </c>
      <c r="J309" s="16">
        <f>testdata4[[#This Row],[close]]-0.5*(testdata4[[#This Row],[HH]]+testdata4[[#This Row],[LL]])</f>
        <v>-10.164999999999992</v>
      </c>
      <c r="K309" s="16">
        <f>K308+kR*(testdata4[[#This Row],[SM]]-K308)</f>
        <v>-5.8934345059229454E-2</v>
      </c>
      <c r="L309" s="16">
        <f>L308+kS*(testdata4[[#This Row],[EMAn1]]-L308)</f>
        <v>1.2367690735695822</v>
      </c>
      <c r="M309" s="16">
        <f>testdata4[[#This Row],[HH]]-testdata4[[#This Row],[LL]]</f>
        <v>20.75</v>
      </c>
      <c r="N309" s="16">
        <f>N308+kR*(testdata4[[#This Row],[HH-LL]]-N308)</f>
        <v>17.368814073678319</v>
      </c>
      <c r="O309" s="16">
        <f>O308+kS*(testdata4[[#This Row],[EMAd1]]-O308)</f>
        <v>17.464466500555091</v>
      </c>
      <c r="P309" s="12">
        <f>100*(testdata4[[#This Row],[EMAn2]]/(0.5*testdata4[[#This Row],[EMAd2]]))</f>
        <v>14.163261998644765</v>
      </c>
      <c r="Q309" s="12">
        <f>Q308+kU*(testdata4[[#This Row],[SMI]]-Q308)</f>
        <v>19.323468501484601</v>
      </c>
      <c r="U309" s="3">
        <v>43182</v>
      </c>
      <c r="V309" s="12">
        <v>14.1633</v>
      </c>
      <c r="W309" s="12">
        <v>19.323499999999999</v>
      </c>
    </row>
    <row r="310" spans="1:23" x14ac:dyDescent="0.25">
      <c r="A310" s="6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 t="shared" si="8"/>
        <v>249.32</v>
      </c>
      <c r="I310" s="2">
        <f t="shared" si="9"/>
        <v>270.07</v>
      </c>
      <c r="J310" s="16">
        <f>testdata4[[#This Row],[close]]-0.5*(testdata4[[#This Row],[HH]]+testdata4[[#This Row],[LL]])</f>
        <v>-3.3349999999999795</v>
      </c>
      <c r="K310" s="16">
        <f>K309+kR*(testdata4[[#This Row],[SM]]-K309)</f>
        <v>-0.37094059791072942</v>
      </c>
      <c r="L310" s="16">
        <f>L309+kS*(testdata4[[#This Row],[EMAn1]]-L309)</f>
        <v>0.70086584974281174</v>
      </c>
      <c r="M310" s="16">
        <f>testdata4[[#This Row],[HH]]-testdata4[[#This Row],[LL]]</f>
        <v>20.75</v>
      </c>
      <c r="N310" s="16">
        <f>N309+kR*(testdata4[[#This Row],[HH-LL]]-N309)</f>
        <v>17.69083178094705</v>
      </c>
      <c r="O310" s="16">
        <f>O309+kS*(testdata4[[#This Row],[EMAd1]]-O309)</f>
        <v>17.539921594019077</v>
      </c>
      <c r="P310" s="12">
        <f>100*(testdata4[[#This Row],[EMAn2]]/(0.5*testdata4[[#This Row],[EMAd2]]))</f>
        <v>7.9916645691483517</v>
      </c>
      <c r="Q310" s="12">
        <f>Q309+kU*(testdata4[[#This Row],[SMI]]-Q309)</f>
        <v>13.657566535316477</v>
      </c>
      <c r="U310" s="3">
        <v>43185</v>
      </c>
      <c r="V310" s="12">
        <v>7.9916999999999998</v>
      </c>
      <c r="W310" s="12">
        <v>13.6576</v>
      </c>
    </row>
    <row r="311" spans="1:23" x14ac:dyDescent="0.25">
      <c r="A311" s="6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 t="shared" si="8"/>
        <v>249.32</v>
      </c>
      <c r="I311" s="2">
        <f t="shared" si="9"/>
        <v>270.07</v>
      </c>
      <c r="J311" s="16">
        <f>testdata4[[#This Row],[close]]-0.5*(testdata4[[#This Row],[HH]]+testdata4[[#This Row],[LL]])</f>
        <v>-7.6949999999999932</v>
      </c>
      <c r="K311" s="16">
        <f>K310+kR*(testdata4[[#This Row],[SM]]-K310)</f>
        <v>-1.0684700647763736</v>
      </c>
      <c r="L311" s="16">
        <f>L310+kS*(testdata4[[#This Row],[EMAn1]]-L310)</f>
        <v>0.11108721156974999</v>
      </c>
      <c r="M311" s="16">
        <f>testdata4[[#This Row],[HH]]-testdata4[[#This Row],[LL]]</f>
        <v>20.75</v>
      </c>
      <c r="N311" s="16">
        <f>N310+kR*(testdata4[[#This Row],[HH-LL]]-N310)</f>
        <v>17.982181135142568</v>
      </c>
      <c r="O311" s="16">
        <f>O310+kS*(testdata4[[#This Row],[EMAd1]]-O310)</f>
        <v>17.687341441060241</v>
      </c>
      <c r="P311" s="12">
        <f>100*(testdata4[[#This Row],[EMAn2]]/(0.5*testdata4[[#This Row],[EMAd2]]))</f>
        <v>1.2561210732537431</v>
      </c>
      <c r="Q311" s="12">
        <f>Q310+kU*(testdata4[[#This Row],[SMI]]-Q310)</f>
        <v>7.4568438042851097</v>
      </c>
      <c r="U311" s="3">
        <v>43186</v>
      </c>
      <c r="V311" s="12">
        <v>1.2561</v>
      </c>
      <c r="W311" s="12">
        <v>7.4568000000000003</v>
      </c>
    </row>
    <row r="312" spans="1:23" x14ac:dyDescent="0.25">
      <c r="A312" s="6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 t="shared" si="8"/>
        <v>249.32</v>
      </c>
      <c r="I312" s="2">
        <f t="shared" si="9"/>
        <v>270.07</v>
      </c>
      <c r="J312" s="16">
        <f>testdata4[[#This Row],[close]]-0.5*(testdata4[[#This Row],[HH]]+testdata4[[#This Row],[LL]])</f>
        <v>-8.4449999999999932</v>
      </c>
      <c r="K312" s="16">
        <f>K311+kR*(testdata4[[#This Row],[SM]]-K311)</f>
        <v>-1.7709967252738612</v>
      </c>
      <c r="L312" s="16">
        <f>L311+kS*(testdata4[[#This Row],[EMAn1]]-L311)</f>
        <v>-0.51627410071145374</v>
      </c>
      <c r="M312" s="16">
        <f>testdata4[[#This Row],[HH]]-testdata4[[#This Row],[LL]]</f>
        <v>20.75</v>
      </c>
      <c r="N312" s="16">
        <f>N311+kR*(testdata4[[#This Row],[HH-LL]]-N311)</f>
        <v>18.245782931795656</v>
      </c>
      <c r="O312" s="16">
        <f>O311+kS*(testdata4[[#This Row],[EMAd1]]-O311)</f>
        <v>17.873488604638712</v>
      </c>
      <c r="P312" s="12">
        <f>100*(testdata4[[#This Row],[EMAn2]]/(0.5*testdata4[[#This Row],[EMAd2]]))</f>
        <v>-5.7769818990733013</v>
      </c>
      <c r="Q312" s="12">
        <f>Q311+kU*(testdata4[[#This Row],[SMI]]-Q311)</f>
        <v>0.83993095260590422</v>
      </c>
      <c r="U312" s="3">
        <v>43187</v>
      </c>
      <c r="V312" s="12">
        <v>-5.7770000000000001</v>
      </c>
      <c r="W312" s="12">
        <v>0.83989999999999998</v>
      </c>
    </row>
    <row r="313" spans="1:23" x14ac:dyDescent="0.25">
      <c r="A313" s="6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 t="shared" si="8"/>
        <v>249.32</v>
      </c>
      <c r="I313" s="2">
        <f t="shared" si="9"/>
        <v>270.07</v>
      </c>
      <c r="J313" s="16">
        <f>testdata4[[#This Row],[close]]-0.5*(testdata4[[#This Row],[HH]]+testdata4[[#This Row],[LL]])</f>
        <v>-5.2349999999999852</v>
      </c>
      <c r="K313" s="16">
        <f>K312+kR*(testdata4[[#This Row],[SM]]-K312)</f>
        <v>-2.1009017990573016</v>
      </c>
      <c r="L313" s="16">
        <f>L312+kS*(testdata4[[#This Row],[EMAn1]]-L312)</f>
        <v>-1.0444833334934029</v>
      </c>
      <c r="M313" s="16">
        <f>testdata4[[#This Row],[HH]]-testdata4[[#This Row],[LL]]</f>
        <v>20.75</v>
      </c>
      <c r="N313" s="16">
        <f>N312+kR*(testdata4[[#This Row],[HH-LL]]-N312)</f>
        <v>18.484279795434166</v>
      </c>
      <c r="O313" s="16">
        <f>O312+kS*(testdata4[[#This Row],[EMAd1]]-O312)</f>
        <v>18.077085668237196</v>
      </c>
      <c r="P313" s="12">
        <f>100*(testdata4[[#This Row],[EMAn2]]/(0.5*testdata4[[#This Row],[EMAd2]]))</f>
        <v>-11.555881878998218</v>
      </c>
      <c r="Q313" s="12">
        <f>Q312+kU*(testdata4[[#This Row],[SMI]]-Q312)</f>
        <v>-5.3579754631961567</v>
      </c>
      <c r="U313" s="3">
        <v>43188</v>
      </c>
      <c r="V313" s="12">
        <v>-11.555899999999999</v>
      </c>
      <c r="W313" s="12">
        <v>-5.3579999999999997</v>
      </c>
    </row>
    <row r="314" spans="1:23" x14ac:dyDescent="0.25">
      <c r="A314" s="6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2">
        <f t="shared" si="8"/>
        <v>246.26</v>
      </c>
      <c r="I314" s="2">
        <f t="shared" si="9"/>
        <v>270.07</v>
      </c>
      <c r="J314" s="16">
        <f>testdata4[[#This Row],[close]]-0.5*(testdata4[[#This Row],[HH]]+testdata4[[#This Row],[LL]])</f>
        <v>-9.1949999999999648</v>
      </c>
      <c r="K314" s="16">
        <f>K313+kR*(testdata4[[#This Row],[SM]]-K313)</f>
        <v>-2.776530199147079</v>
      </c>
      <c r="L314" s="16">
        <f>L313+kS*(testdata4[[#This Row],[EMAn1]]-L313)</f>
        <v>-1.6218322887112948</v>
      </c>
      <c r="M314" s="16">
        <f>testdata4[[#This Row],[HH]]-testdata4[[#This Row],[LL]]</f>
        <v>23.810000000000002</v>
      </c>
      <c r="N314" s="16">
        <f>N313+kR*(testdata4[[#This Row],[HH-LL]]-N313)</f>
        <v>18.991491243488056</v>
      </c>
      <c r="O314" s="16">
        <f>O313+kS*(testdata4[[#This Row],[EMAd1]]-O313)</f>
        <v>18.38188752665415</v>
      </c>
      <c r="P314" s="12">
        <f>100*(testdata4[[#This Row],[EMAn2]]/(0.5*testdata4[[#This Row],[EMAd2]]))</f>
        <v>-17.645982071858523</v>
      </c>
      <c r="Q314" s="12">
        <f>Q313+kU*(testdata4[[#This Row],[SMI]]-Q313)</f>
        <v>-11.501978767527341</v>
      </c>
      <c r="U314" s="3">
        <v>43192</v>
      </c>
      <c r="V314" s="12">
        <v>-17.646000000000001</v>
      </c>
      <c r="W314" s="12">
        <v>-11.502000000000001</v>
      </c>
    </row>
    <row r="315" spans="1:23" x14ac:dyDescent="0.25">
      <c r="A315" s="6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 t="shared" si="8"/>
        <v>246.26</v>
      </c>
      <c r="I315" s="2">
        <f t="shared" si="9"/>
        <v>267.77</v>
      </c>
      <c r="J315" s="16">
        <f>testdata4[[#This Row],[close]]-0.5*(testdata4[[#This Row],[HH]]+testdata4[[#This Row],[LL]])</f>
        <v>-4.8549999999999898</v>
      </c>
      <c r="K315" s="16">
        <f>K314+kR*(testdata4[[#This Row],[SM]]-K314)</f>
        <v>-2.9744797039902133</v>
      </c>
      <c r="L315" s="16">
        <f>L314+kS*(testdata4[[#This Row],[EMAn1]]-L314)</f>
        <v>-2.0727147604709342</v>
      </c>
      <c r="M315" s="16">
        <f>testdata4[[#This Row],[HH]]-testdata4[[#This Row],[LL]]</f>
        <v>21.509999999999991</v>
      </c>
      <c r="N315" s="16">
        <f>N314+kR*(testdata4[[#This Row],[HH-LL]]-N314)</f>
        <v>19.231349220298718</v>
      </c>
      <c r="O315" s="16">
        <f>O314+kS*(testdata4[[#This Row],[EMAd1]]-O314)</f>
        <v>18.665041424535673</v>
      </c>
      <c r="P315" s="12">
        <f>100*(testdata4[[#This Row],[EMAn2]]/(0.5*testdata4[[#This Row],[EMAd2]]))</f>
        <v>-22.209591860281623</v>
      </c>
      <c r="Q315" s="12">
        <f>Q314+kU*(testdata4[[#This Row],[SMI]]-Q314)</f>
        <v>-16.855785313904484</v>
      </c>
      <c r="U315" s="3">
        <v>43193</v>
      </c>
      <c r="V315" s="12">
        <v>-22.209599999999998</v>
      </c>
      <c r="W315" s="12">
        <v>-16.855799999999999</v>
      </c>
    </row>
    <row r="316" spans="1:23" x14ac:dyDescent="0.25">
      <c r="A316" s="6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 t="shared" si="8"/>
        <v>246.26</v>
      </c>
      <c r="I316" s="2">
        <f t="shared" si="9"/>
        <v>266.41000000000003</v>
      </c>
      <c r="J316" s="16">
        <f>testdata4[[#This Row],[close]]-0.5*(testdata4[[#This Row],[HH]]+testdata4[[#This Row],[LL]])</f>
        <v>-1.4750000000000227</v>
      </c>
      <c r="K316" s="16">
        <f>K315+kR*(testdata4[[#This Row],[SM]]-K315)</f>
        <v>-2.8316721131340046</v>
      </c>
      <c r="L316" s="16">
        <f>L315+kS*(testdata4[[#This Row],[EMAn1]]-L315)</f>
        <v>-2.3257005446919576</v>
      </c>
      <c r="M316" s="16">
        <f>testdata4[[#This Row],[HH]]-testdata4[[#This Row],[LL]]</f>
        <v>20.150000000000034</v>
      </c>
      <c r="N316" s="16">
        <f>N315+kR*(testdata4[[#This Row],[HH-LL]]-N315)</f>
        <v>19.318839770746461</v>
      </c>
      <c r="O316" s="16">
        <f>O315+kS*(testdata4[[#This Row],[EMAd1]]-O315)</f>
        <v>18.882974206605937</v>
      </c>
      <c r="P316" s="12">
        <f>100*(testdata4[[#This Row],[EMAn2]]/(0.5*testdata4[[#This Row],[EMAd2]]))</f>
        <v>-24.632777858461989</v>
      </c>
      <c r="Q316" s="12">
        <f>Q315+kU*(testdata4[[#This Row],[SMI]]-Q315)</f>
        <v>-20.744281586183234</v>
      </c>
      <c r="U316" s="3">
        <v>43194</v>
      </c>
      <c r="V316" s="12">
        <v>-24.6328</v>
      </c>
      <c r="W316" s="12">
        <v>-20.744299999999999</v>
      </c>
    </row>
    <row r="317" spans="1:23" x14ac:dyDescent="0.25">
      <c r="A317" s="6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 t="shared" si="8"/>
        <v>246.26</v>
      </c>
      <c r="I317" s="2">
        <f t="shared" si="9"/>
        <v>266.3</v>
      </c>
      <c r="J317" s="16">
        <f>testdata4[[#This Row],[close]]-0.5*(testdata4[[#This Row],[HH]]+testdata4[[#This Row],[LL]])</f>
        <v>0.59000000000003183</v>
      </c>
      <c r="K317" s="16">
        <f>K316+kR*(testdata4[[#This Row],[SM]]-K316)</f>
        <v>-2.5057985785498107</v>
      </c>
      <c r="L317" s="16">
        <f>L316+kS*(testdata4[[#This Row],[EMAn1]]-L316)</f>
        <v>-2.3857332226445753</v>
      </c>
      <c r="M317" s="16">
        <f>testdata4[[#This Row],[HH]]-testdata4[[#This Row],[LL]]</f>
        <v>20.04000000000002</v>
      </c>
      <c r="N317" s="16">
        <f>N316+kR*(testdata4[[#This Row],[HH-LL]]-N316)</f>
        <v>19.387521697342038</v>
      </c>
      <c r="O317" s="16">
        <f>O316+kS*(testdata4[[#This Row],[EMAd1]]-O316)</f>
        <v>19.051156703517972</v>
      </c>
      <c r="P317" s="12">
        <f>100*(testdata4[[#This Row],[EMAn2]]/(0.5*testdata4[[#This Row],[EMAd2]]))</f>
        <v>-25.045547205057922</v>
      </c>
      <c r="Q317" s="12">
        <f>Q316+kU*(testdata4[[#This Row],[SMI]]-Q316)</f>
        <v>-22.894914395620578</v>
      </c>
      <c r="U317" s="3">
        <v>43195</v>
      </c>
      <c r="V317" s="12">
        <v>-25.045500000000001</v>
      </c>
      <c r="W317" s="12">
        <v>-22.8949</v>
      </c>
    </row>
    <row r="318" spans="1:23" x14ac:dyDescent="0.25">
      <c r="A318" s="6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 t="shared" si="8"/>
        <v>246.26</v>
      </c>
      <c r="I318" s="2">
        <f t="shared" si="9"/>
        <v>265.33999999999997</v>
      </c>
      <c r="J318" s="16">
        <f>testdata4[[#This Row],[close]]-0.5*(testdata4[[#This Row],[HH]]+testdata4[[#This Row],[LL]])</f>
        <v>-4.6599999999999966</v>
      </c>
      <c r="K318" s="16">
        <f>K317+kR*(testdata4[[#This Row],[SM]]-K317)</f>
        <v>-2.7109606186879236</v>
      </c>
      <c r="L318" s="16">
        <f>L317+kS*(testdata4[[#This Row],[EMAn1]]-L317)</f>
        <v>-2.4941423546590249</v>
      </c>
      <c r="M318" s="16">
        <f>testdata4[[#This Row],[HH]]-testdata4[[#This Row],[LL]]</f>
        <v>19.079999999999984</v>
      </c>
      <c r="N318" s="16">
        <f>N317+kR*(testdata4[[#This Row],[HH-LL]]-N317)</f>
        <v>19.358233916642796</v>
      </c>
      <c r="O318" s="16">
        <f>O317+kS*(testdata4[[#This Row],[EMAd1]]-O317)</f>
        <v>19.15351577455958</v>
      </c>
      <c r="P318" s="12">
        <f>100*(testdata4[[#This Row],[EMAn2]]/(0.5*testdata4[[#This Row],[EMAd2]]))</f>
        <v>-26.043702722941742</v>
      </c>
      <c r="Q318" s="12">
        <f>Q317+kU*(testdata4[[#This Row],[SMI]]-Q317)</f>
        <v>-24.46930855928116</v>
      </c>
      <c r="U318" s="3">
        <v>43196</v>
      </c>
      <c r="V318" s="12">
        <v>-26.043700000000001</v>
      </c>
      <c r="W318" s="12">
        <v>-24.4693</v>
      </c>
    </row>
    <row r="319" spans="1:23" x14ac:dyDescent="0.25">
      <c r="A319" s="6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 t="shared" si="8"/>
        <v>246.26</v>
      </c>
      <c r="I319" s="2">
        <f t="shared" si="9"/>
        <v>264.25</v>
      </c>
      <c r="J319" s="16">
        <f>testdata4[[#This Row],[close]]-0.5*(testdata4[[#This Row],[HH]]+testdata4[[#This Row],[LL]])</f>
        <v>-2.875</v>
      </c>
      <c r="K319" s="16">
        <f>K318+kR*(testdata4[[#This Row],[SM]]-K318)</f>
        <v>-2.7265834169081216</v>
      </c>
      <c r="L319" s="16">
        <f>L318+kS*(testdata4[[#This Row],[EMAn1]]-L318)</f>
        <v>-2.5716227087420571</v>
      </c>
      <c r="M319" s="16">
        <f>testdata4[[#This Row],[HH]]-testdata4[[#This Row],[LL]]</f>
        <v>17.990000000000009</v>
      </c>
      <c r="N319" s="16">
        <f>N318+kR*(testdata4[[#This Row],[HH-LL]]-N318)</f>
        <v>19.227925924581577</v>
      </c>
      <c r="O319" s="16">
        <f>O318+kS*(testdata4[[#This Row],[EMAd1]]-O318)</f>
        <v>19.178319157900244</v>
      </c>
      <c r="P319" s="12">
        <f>100*(testdata4[[#This Row],[EMAn2]]/(0.5*testdata4[[#This Row],[EMAd2]]))</f>
        <v>-26.818019739573607</v>
      </c>
      <c r="Q319" s="12">
        <f>Q318+kU*(testdata4[[#This Row],[SMI]]-Q318)</f>
        <v>-25.643664149427384</v>
      </c>
      <c r="U319" s="3">
        <v>43199</v>
      </c>
      <c r="V319" s="12">
        <v>-26.818000000000001</v>
      </c>
      <c r="W319" s="12">
        <v>-25.643699999999999</v>
      </c>
    </row>
    <row r="320" spans="1:23" x14ac:dyDescent="0.25">
      <c r="A320" s="6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 t="shared" si="8"/>
        <v>246.26</v>
      </c>
      <c r="I320" s="2">
        <f t="shared" si="9"/>
        <v>264.25</v>
      </c>
      <c r="J320" s="16">
        <f>testdata4[[#This Row],[close]]-0.5*(testdata4[[#This Row],[HH]]+testdata4[[#This Row],[LL]])</f>
        <v>1.1449999999999818</v>
      </c>
      <c r="K320" s="16">
        <f>K319+kR*(testdata4[[#This Row],[SM]]-K319)</f>
        <v>-2.3578611867263977</v>
      </c>
      <c r="L320" s="16">
        <f>L319+kS*(testdata4[[#This Row],[EMAn1]]-L319)</f>
        <v>-2.5003688680701708</v>
      </c>
      <c r="M320" s="16">
        <f>testdata4[[#This Row],[HH]]-testdata4[[#This Row],[LL]]</f>
        <v>17.990000000000009</v>
      </c>
      <c r="N320" s="16">
        <f>N319+kR*(testdata4[[#This Row],[HH-LL]]-N319)</f>
        <v>19.110028217478572</v>
      </c>
      <c r="O320" s="16">
        <f>O319+kS*(testdata4[[#This Row],[EMAd1]]-O319)</f>
        <v>19.15555551109302</v>
      </c>
      <c r="P320" s="12">
        <f>100*(testdata4[[#This Row],[EMAn2]]/(0.5*testdata4[[#This Row],[EMAd2]]))</f>
        <v>-26.105939518404487</v>
      </c>
      <c r="Q320" s="12">
        <f>Q319+kU*(testdata4[[#This Row],[SMI]]-Q319)</f>
        <v>-25.874801833915935</v>
      </c>
      <c r="U320" s="3">
        <v>43200</v>
      </c>
      <c r="V320" s="12">
        <v>-26.105899999999998</v>
      </c>
      <c r="W320" s="12">
        <v>-25.8748</v>
      </c>
    </row>
    <row r="321" spans="1:23" x14ac:dyDescent="0.25">
      <c r="A321" s="6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 t="shared" si="8"/>
        <v>246.26</v>
      </c>
      <c r="I321" s="2">
        <f t="shared" si="9"/>
        <v>259.99</v>
      </c>
      <c r="J321" s="16">
        <f>testdata4[[#This Row],[close]]-0.5*(testdata4[[#This Row],[HH]]+testdata4[[#This Row],[LL]])</f>
        <v>1.9250000000000114</v>
      </c>
      <c r="K321" s="16">
        <f>K320+kR*(testdata4[[#This Row],[SM]]-K320)</f>
        <v>-1.9499696451334063</v>
      </c>
      <c r="L321" s="16">
        <f>L320+kS*(testdata4[[#This Row],[EMAn1]]-L320)</f>
        <v>-2.3169024604245827</v>
      </c>
      <c r="M321" s="16">
        <f>testdata4[[#This Row],[HH]]-testdata4[[#This Row],[LL]]</f>
        <v>13.730000000000018</v>
      </c>
      <c r="N321" s="16">
        <f>N320+kR*(testdata4[[#This Row],[HH-LL]]-N320)</f>
        <v>18.597644577718711</v>
      </c>
      <c r="O321" s="16">
        <f>O320+kS*(testdata4[[#This Row],[EMAd1]]-O320)</f>
        <v>18.96958519996825</v>
      </c>
      <c r="P321" s="12">
        <f>100*(testdata4[[#This Row],[EMAn2]]/(0.5*testdata4[[#This Row],[EMAd2]]))</f>
        <v>-24.427550059749965</v>
      </c>
      <c r="Q321" s="12">
        <f>Q320+kU*(testdata4[[#This Row],[SMI]]-Q320)</f>
        <v>-25.15117594683295</v>
      </c>
      <c r="U321" s="3">
        <v>43201</v>
      </c>
      <c r="V321" s="12">
        <v>-24.427600000000002</v>
      </c>
      <c r="W321" s="12">
        <v>-25.151199999999999</v>
      </c>
    </row>
    <row r="322" spans="1:23" x14ac:dyDescent="0.25">
      <c r="A322" s="6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 t="shared" si="8"/>
        <v>246.26</v>
      </c>
      <c r="I322" s="2">
        <f t="shared" si="9"/>
        <v>258.18</v>
      </c>
      <c r="J322" s="16">
        <f>testdata4[[#This Row],[close]]-0.5*(testdata4[[#This Row],[HH]]+testdata4[[#This Row],[LL]])</f>
        <v>4.9299999999999784</v>
      </c>
      <c r="K322" s="16">
        <f>K321+kR*(testdata4[[#This Row],[SM]]-K321)</f>
        <v>-1.2947344408349888</v>
      </c>
      <c r="L322" s="16">
        <f>L321+kS*(testdata4[[#This Row],[EMAn1]]-L321)</f>
        <v>-1.9761797872280513</v>
      </c>
      <c r="M322" s="16">
        <f>testdata4[[#This Row],[HH]]-testdata4[[#This Row],[LL]]</f>
        <v>11.920000000000016</v>
      </c>
      <c r="N322" s="16">
        <f>N321+kR*(testdata4[[#This Row],[HH-LL]]-N321)</f>
        <v>17.961678427459788</v>
      </c>
      <c r="O322" s="16">
        <f>O321+kS*(testdata4[[#This Row],[EMAd1]]-O321)</f>
        <v>18.633616275798762</v>
      </c>
      <c r="P322" s="12">
        <f>100*(testdata4[[#This Row],[EMAn2]]/(0.5*testdata4[[#This Row],[EMAd2]]))</f>
        <v>-21.210909980954181</v>
      </c>
      <c r="Q322" s="12">
        <f>Q321+kU*(testdata4[[#This Row],[SMI]]-Q321)</f>
        <v>-23.181042963893567</v>
      </c>
      <c r="U322" s="3">
        <v>43202</v>
      </c>
      <c r="V322" s="12">
        <v>-21.210899999999999</v>
      </c>
      <c r="W322" s="12">
        <v>-23.181000000000001</v>
      </c>
    </row>
    <row r="323" spans="1:23" x14ac:dyDescent="0.25">
      <c r="A323" s="6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 t="shared" si="8"/>
        <v>246.26</v>
      </c>
      <c r="I323" s="2">
        <f t="shared" si="9"/>
        <v>258.70999999999998</v>
      </c>
      <c r="J323" s="16">
        <f>testdata4[[#This Row],[close]]-0.5*(testdata4[[#This Row],[HH]]+testdata4[[#This Row],[LL]])</f>
        <v>3.914999999999992</v>
      </c>
      <c r="K323" s="16">
        <f>K322+kR*(testdata4[[#This Row],[SM]]-K322)</f>
        <v>-0.79856925599356199</v>
      </c>
      <c r="L323" s="16">
        <f>L322+kS*(testdata4[[#This Row],[EMAn1]]-L322)</f>
        <v>-1.5836429434832215</v>
      </c>
      <c r="M323" s="16">
        <f>testdata4[[#This Row],[HH]]-testdata4[[#This Row],[LL]]</f>
        <v>12.449999999999989</v>
      </c>
      <c r="N323" s="16">
        <f>N322+kR*(testdata4[[#This Row],[HH-LL]]-N322)</f>
        <v>17.436756672463616</v>
      </c>
      <c r="O323" s="16">
        <f>O322+kS*(testdata4[[#This Row],[EMAd1]]-O322)</f>
        <v>18.234663074687045</v>
      </c>
      <c r="P323" s="12">
        <f>100*(testdata4[[#This Row],[EMAn2]]/(0.5*testdata4[[#This Row],[EMAd2]]))</f>
        <v>-17.369588206777447</v>
      </c>
      <c r="Q323" s="12">
        <f>Q322+kU*(testdata4[[#This Row],[SMI]]-Q322)</f>
        <v>-20.275315585335505</v>
      </c>
      <c r="U323" s="3">
        <v>43203</v>
      </c>
      <c r="V323" s="12">
        <v>-17.369599999999998</v>
      </c>
      <c r="W323" s="12">
        <v>-20.275300000000001</v>
      </c>
    </row>
    <row r="324" spans="1:23" x14ac:dyDescent="0.25">
      <c r="A324" s="6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 t="shared" si="8"/>
        <v>246.26</v>
      </c>
      <c r="I324" s="2">
        <f t="shared" si="9"/>
        <v>259.33999999999997</v>
      </c>
      <c r="J324" s="16">
        <f>testdata4[[#This Row],[close]]-0.5*(testdata4[[#This Row],[HH]]+testdata4[[#This Row],[LL]])</f>
        <v>5.7000000000000171</v>
      </c>
      <c r="K324" s="16">
        <f>K323+kR*(testdata4[[#This Row],[SM]]-K323)</f>
        <v>-0.17965789827988787</v>
      </c>
      <c r="L324" s="16">
        <f>L323+kS*(testdata4[[#This Row],[EMAn1]]-L323)</f>
        <v>-1.1156479284154437</v>
      </c>
      <c r="M324" s="16">
        <f>testdata4[[#This Row],[HH]]-testdata4[[#This Row],[LL]]</f>
        <v>13.079999999999984</v>
      </c>
      <c r="N324" s="16">
        <f>N323+kR*(testdata4[[#This Row],[HH-LL]]-N323)</f>
        <v>17.021827465562318</v>
      </c>
      <c r="O324" s="16">
        <f>O323+kS*(testdata4[[#This Row],[EMAd1]]-O323)</f>
        <v>17.830384538312135</v>
      </c>
      <c r="P324" s="12">
        <f>100*(testdata4[[#This Row],[EMAn2]]/(0.5*testdata4[[#This Row],[EMAd2]]))</f>
        <v>-12.514008612862519</v>
      </c>
      <c r="Q324" s="12">
        <f>Q323+kU*(testdata4[[#This Row],[SMI]]-Q323)</f>
        <v>-16.394662099099012</v>
      </c>
      <c r="U324" s="3">
        <v>43206</v>
      </c>
      <c r="V324" s="12">
        <v>-12.513999999999999</v>
      </c>
      <c r="W324" s="12">
        <v>-16.3947</v>
      </c>
    </row>
    <row r="325" spans="1:23" x14ac:dyDescent="0.25">
      <c r="A325" s="6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 t="shared" si="8"/>
        <v>246.26</v>
      </c>
      <c r="I325" s="2">
        <f t="shared" si="9"/>
        <v>261.93</v>
      </c>
      <c r="J325" s="16">
        <f>testdata4[[#This Row],[close]]-0.5*(testdata4[[#This Row],[HH]]+testdata4[[#This Row],[LL]])</f>
        <v>7.1749999999999829</v>
      </c>
      <c r="K325" s="16">
        <f>K324+kR*(testdata4[[#This Row],[SM]]-K324)</f>
        <v>0.52078571108009974</v>
      </c>
      <c r="L325" s="16">
        <f>L324+kS*(testdata4[[#This Row],[EMAn1]]-L324)</f>
        <v>-0.57017004858359588</v>
      </c>
      <c r="M325" s="16">
        <f>testdata4[[#This Row],[HH]]-testdata4[[#This Row],[LL]]</f>
        <v>15.670000000000016</v>
      </c>
      <c r="N325" s="16">
        <f>N324+kR*(testdata4[[#This Row],[HH-LL]]-N324)</f>
        <v>16.893081992651624</v>
      </c>
      <c r="O325" s="16">
        <f>O324+kS*(testdata4[[#This Row],[EMAd1]]-O324)</f>
        <v>17.517950356425299</v>
      </c>
      <c r="P325" s="12">
        <f>100*(testdata4[[#This Row],[EMAn2]]/(0.5*testdata4[[#This Row],[EMAd2]]))</f>
        <v>-6.509552053553648</v>
      </c>
      <c r="Q325" s="12">
        <f>Q324+kU*(testdata4[[#This Row],[SMI]]-Q324)</f>
        <v>-11.45210707632633</v>
      </c>
      <c r="U325" s="3">
        <v>43207</v>
      </c>
      <c r="V325" s="12">
        <v>-6.5095999999999998</v>
      </c>
      <c r="W325" s="12">
        <v>-11.4521</v>
      </c>
    </row>
    <row r="326" spans="1:23" x14ac:dyDescent="0.25">
      <c r="A326" s="6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 t="shared" si="8"/>
        <v>246.26</v>
      </c>
      <c r="I326" s="2">
        <f t="shared" si="9"/>
        <v>262.33999999999997</v>
      </c>
      <c r="J326" s="16">
        <f>testdata4[[#This Row],[close]]-0.5*(testdata4[[#This Row],[HH]]+testdata4[[#This Row],[LL]])</f>
        <v>7.1599999999999966</v>
      </c>
      <c r="K326" s="16">
        <f>K325+kR*(testdata4[[#This Row],[SM]]-K325)</f>
        <v>1.1530918338343756</v>
      </c>
      <c r="L326" s="16">
        <f>L325+kS*(testdata4[[#This Row],[EMAn1]]-L325)</f>
        <v>4.2505788890612184E-3</v>
      </c>
      <c r="M326" s="16">
        <f>testdata4[[#This Row],[HH]]-testdata4[[#This Row],[LL]]</f>
        <v>16.079999999999984</v>
      </c>
      <c r="N326" s="16">
        <f>N325+kR*(testdata4[[#This Row],[HH-LL]]-N325)</f>
        <v>16.815645612399088</v>
      </c>
      <c r="O326" s="16">
        <f>O325+kS*(testdata4[[#This Row],[EMAd1]]-O325)</f>
        <v>17.283848775083229</v>
      </c>
      <c r="P326" s="12">
        <f>100*(testdata4[[#This Row],[EMAn2]]/(0.5*testdata4[[#This Row],[EMAd2]]))</f>
        <v>4.9185559818007027E-2</v>
      </c>
      <c r="Q326" s="12">
        <f>Q325+kU*(testdata4[[#This Row],[SMI]]-Q325)</f>
        <v>-5.7014607582541617</v>
      </c>
      <c r="U326" s="3">
        <v>43208</v>
      </c>
      <c r="V326" s="12">
        <v>4.9200000000000001E-2</v>
      </c>
      <c r="W326" s="12">
        <v>-5.7015000000000002</v>
      </c>
    </row>
    <row r="327" spans="1:23" x14ac:dyDescent="0.25">
      <c r="A327" s="6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 t="shared" si="8"/>
        <v>246.26</v>
      </c>
      <c r="I327" s="2">
        <f t="shared" si="9"/>
        <v>262.33999999999997</v>
      </c>
      <c r="J327" s="16">
        <f>testdata4[[#This Row],[close]]-0.5*(testdata4[[#This Row],[HH]]+testdata4[[#This Row],[LL]])</f>
        <v>5.710000000000008</v>
      </c>
      <c r="K327" s="16">
        <f>K326+kR*(testdata4[[#This Row],[SM]]-K326)</f>
        <v>1.587083087754912</v>
      </c>
      <c r="L327" s="16">
        <f>L326+kS*(testdata4[[#This Row],[EMAn1]]-L326)</f>
        <v>0.53186141517767815</v>
      </c>
      <c r="M327" s="16">
        <f>testdata4[[#This Row],[HH]]-testdata4[[#This Row],[LL]]</f>
        <v>16.079999999999984</v>
      </c>
      <c r="N327" s="16">
        <f>N326+kR*(testdata4[[#This Row],[HH-LL]]-N326)</f>
        <v>16.745584125503935</v>
      </c>
      <c r="O327" s="16">
        <f>O326+kS*(testdata4[[#This Row],[EMAd1]]-O326)</f>
        <v>17.104427225223464</v>
      </c>
      <c r="P327" s="12">
        <f>100*(testdata4[[#This Row],[EMAn2]]/(0.5*testdata4[[#This Row],[EMAd2]]))</f>
        <v>6.218991237465767</v>
      </c>
      <c r="Q327" s="12">
        <f>Q326+kU*(testdata4[[#This Row],[SMI]]-Q326)</f>
        <v>0.25876523960580311</v>
      </c>
      <c r="U327" s="3">
        <v>43209</v>
      </c>
      <c r="V327" s="12">
        <v>6.2190000000000003</v>
      </c>
      <c r="W327" s="12">
        <v>0.25879999999999997</v>
      </c>
    </row>
    <row r="328" spans="1:23" x14ac:dyDescent="0.25">
      <c r="A328" s="6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 t="shared" si="8"/>
        <v>248.13</v>
      </c>
      <c r="I328" s="2">
        <f t="shared" si="9"/>
        <v>262.33999999999997</v>
      </c>
      <c r="J328" s="16">
        <f>testdata4[[#This Row],[close]]-0.5*(testdata4[[#This Row],[HH]]+testdata4[[#This Row],[LL]])</f>
        <v>2.5750000000000171</v>
      </c>
      <c r="K328" s="16">
        <f>K327+kR*(testdata4[[#This Row],[SM]]-K327)</f>
        <v>1.6811704127306364</v>
      </c>
      <c r="L328" s="16">
        <f>L327+kS*(testdata4[[#This Row],[EMAn1]]-L327)</f>
        <v>0.91496441436199749</v>
      </c>
      <c r="M328" s="16">
        <f>testdata4[[#This Row],[HH]]-testdata4[[#This Row],[LL]]</f>
        <v>14.20999999999998</v>
      </c>
      <c r="N328" s="16">
        <f>N327+kR*(testdata4[[#This Row],[HH-LL]]-N327)</f>
        <v>16.504099923074985</v>
      </c>
      <c r="O328" s="16">
        <f>O327+kS*(testdata4[[#This Row],[EMAd1]]-O327)</f>
        <v>16.904318124507306</v>
      </c>
      <c r="P328" s="12">
        <f>100*(testdata4[[#This Row],[EMAn2]]/(0.5*testdata4[[#This Row],[EMAd2]]))</f>
        <v>10.825215280769157</v>
      </c>
      <c r="Q328" s="12">
        <f>Q327+kU*(testdata4[[#This Row],[SMI]]-Q327)</f>
        <v>5.5419902601874798</v>
      </c>
      <c r="U328" s="3">
        <v>43210</v>
      </c>
      <c r="V328" s="12">
        <v>10.825200000000001</v>
      </c>
      <c r="W328" s="12">
        <v>5.5419999999999998</v>
      </c>
    </row>
    <row r="329" spans="1:23" x14ac:dyDescent="0.25">
      <c r="A329" s="6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 t="shared" si="8"/>
        <v>248.13</v>
      </c>
      <c r="I329" s="2">
        <f t="shared" si="9"/>
        <v>262.33999999999997</v>
      </c>
      <c r="J329" s="16">
        <f>testdata4[[#This Row],[close]]-0.5*(testdata4[[#This Row],[HH]]+testdata4[[#This Row],[LL]])</f>
        <v>2.5349999999999966</v>
      </c>
      <c r="K329" s="16">
        <f>K328+kR*(testdata4[[#This Row],[SM]]-K328)</f>
        <v>1.7624875162800993</v>
      </c>
      <c r="L329" s="16">
        <f>L328+kS*(testdata4[[#This Row],[EMAn1]]-L328)</f>
        <v>1.1974721150013647</v>
      </c>
      <c r="M329" s="16">
        <f>testdata4[[#This Row],[HH]]-testdata4[[#This Row],[LL]]</f>
        <v>14.20999999999998</v>
      </c>
      <c r="N329" s="16">
        <f>N328+kR*(testdata4[[#This Row],[HH-LL]]-N328)</f>
        <v>16.285614216115462</v>
      </c>
      <c r="O329" s="16">
        <f>O328+kS*(testdata4[[#This Row],[EMAd1]]-O328)</f>
        <v>16.698083488376692</v>
      </c>
      <c r="P329" s="12">
        <f>100*(testdata4[[#This Row],[EMAn2]]/(0.5*testdata4[[#This Row],[EMAd2]]))</f>
        <v>14.3426293901921</v>
      </c>
      <c r="Q329" s="12">
        <f>Q328+kU*(testdata4[[#This Row],[SMI]]-Q328)</f>
        <v>9.9423098251897883</v>
      </c>
      <c r="U329" s="3">
        <v>43213</v>
      </c>
      <c r="V329" s="12">
        <v>14.342599999999999</v>
      </c>
      <c r="W329" s="12">
        <v>9.9422999999999995</v>
      </c>
    </row>
    <row r="330" spans="1:23" x14ac:dyDescent="0.25">
      <c r="A330" s="6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 t="shared" si="8"/>
        <v>249.48</v>
      </c>
      <c r="I330" s="2">
        <f t="shared" si="9"/>
        <v>262.33999999999997</v>
      </c>
      <c r="J330" s="16">
        <f>testdata4[[#This Row],[close]]-0.5*(testdata4[[#This Row],[HH]]+testdata4[[#This Row],[LL]])</f>
        <v>-1.6099999999999568</v>
      </c>
      <c r="K330" s="16">
        <f>K329+kR*(testdata4[[#This Row],[SM]]-K329)</f>
        <v>1.441298229015332</v>
      </c>
      <c r="L330" s="16">
        <f>L329+kS*(testdata4[[#This Row],[EMAn1]]-L329)</f>
        <v>1.2787474863393538</v>
      </c>
      <c r="M330" s="16">
        <f>testdata4[[#This Row],[HH]]-testdata4[[#This Row],[LL]]</f>
        <v>12.859999999999985</v>
      </c>
      <c r="N330" s="16">
        <f>N329+kR*(testdata4[[#This Row],[HH-LL]]-N329)</f>
        <v>15.959365243152083</v>
      </c>
      <c r="O330" s="16">
        <f>O329+kS*(testdata4[[#This Row],[EMAd1]]-O329)</f>
        <v>16.451844073301821</v>
      </c>
      <c r="P330" s="12">
        <f>100*(testdata4[[#This Row],[EMAn2]]/(0.5*testdata4[[#This Row],[EMAd2]]))</f>
        <v>15.545339241508069</v>
      </c>
      <c r="Q330" s="12">
        <f>Q329+kU*(testdata4[[#This Row],[SMI]]-Q329)</f>
        <v>12.743824533348928</v>
      </c>
      <c r="U330" s="3">
        <v>43214</v>
      </c>
      <c r="V330" s="12">
        <v>15.545299999999999</v>
      </c>
      <c r="W330" s="12">
        <v>12.7438</v>
      </c>
    </row>
    <row r="331" spans="1:23" x14ac:dyDescent="0.25">
      <c r="A331" s="6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 t="shared" si="8"/>
        <v>249.48</v>
      </c>
      <c r="I331" s="2">
        <f t="shared" si="9"/>
        <v>262.33999999999997</v>
      </c>
      <c r="J331" s="16">
        <f>testdata4[[#This Row],[close]]-0.5*(testdata4[[#This Row],[HH]]+testdata4[[#This Row],[LL]])</f>
        <v>-0.97999999999996135</v>
      </c>
      <c r="K331" s="16">
        <f>K330+kR*(testdata4[[#This Row],[SM]]-K330)</f>
        <v>1.2106983976805421</v>
      </c>
      <c r="L331" s="16">
        <f>L330+kS*(testdata4[[#This Row],[EMAn1]]-L330)</f>
        <v>1.2560644567864165</v>
      </c>
      <c r="M331" s="16">
        <f>testdata4[[#This Row],[HH]]-testdata4[[#This Row],[LL]]</f>
        <v>12.859999999999985</v>
      </c>
      <c r="N331" s="16">
        <f>N330+kR*(testdata4[[#This Row],[HH-LL]]-N330)</f>
        <v>15.664187600947121</v>
      </c>
      <c r="O331" s="16">
        <f>O330+kS*(testdata4[[#This Row],[EMAd1]]-O330)</f>
        <v>16.189291915850255</v>
      </c>
      <c r="P331" s="12">
        <f>100*(testdata4[[#This Row],[EMAn2]]/(0.5*testdata4[[#This Row],[EMAd2]]))</f>
        <v>15.517225377308277</v>
      </c>
      <c r="Q331" s="12">
        <f>Q330+kU*(testdata4[[#This Row],[SMI]]-Q330)</f>
        <v>14.130524955328603</v>
      </c>
      <c r="U331" s="3">
        <v>43215</v>
      </c>
      <c r="V331" s="12">
        <v>15.517200000000001</v>
      </c>
      <c r="W331" s="12">
        <v>14.1305</v>
      </c>
    </row>
    <row r="332" spans="1:23" x14ac:dyDescent="0.25">
      <c r="A332" s="6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 t="shared" si="8"/>
        <v>251.35</v>
      </c>
      <c r="I332" s="2">
        <f t="shared" si="9"/>
        <v>262.33999999999997</v>
      </c>
      <c r="J332" s="16">
        <f>testdata4[[#This Row],[close]]-0.5*(testdata4[[#This Row],[HH]]+testdata4[[#This Row],[LL]])</f>
        <v>0.67500000000001137</v>
      </c>
      <c r="K332" s="16">
        <f>K331+kR*(testdata4[[#This Row],[SM]]-K331)</f>
        <v>1.1596795026633486</v>
      </c>
      <c r="L332" s="16">
        <f>L331+kS*(testdata4[[#This Row],[EMAn1]]-L331)</f>
        <v>1.223936138745394</v>
      </c>
      <c r="M332" s="16">
        <f>testdata4[[#This Row],[HH]]-testdata4[[#This Row],[LL]]</f>
        <v>10.989999999999981</v>
      </c>
      <c r="N332" s="16">
        <f>N331+kR*(testdata4[[#This Row],[HH-LL]]-N331)</f>
        <v>15.219026877047394</v>
      </c>
      <c r="O332" s="16">
        <f>O331+kS*(testdata4[[#This Row],[EMAd1]]-O331)</f>
        <v>15.865870236249302</v>
      </c>
      <c r="P332" s="12">
        <f>100*(testdata4[[#This Row],[EMAn2]]/(0.5*testdata4[[#This Row],[EMAd2]]))</f>
        <v>15.428540893382889</v>
      </c>
      <c r="Q332" s="12">
        <f>Q331+kU*(testdata4[[#This Row],[SMI]]-Q331)</f>
        <v>14.779532924355745</v>
      </c>
      <c r="U332" s="3">
        <v>43216</v>
      </c>
      <c r="V332" s="12">
        <v>15.4285</v>
      </c>
      <c r="W332" s="12">
        <v>14.779500000000001</v>
      </c>
    </row>
    <row r="333" spans="1:23" x14ac:dyDescent="0.25">
      <c r="A333" s="6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 t="shared" si="8"/>
        <v>252.24</v>
      </c>
      <c r="I333" s="2">
        <f t="shared" si="9"/>
        <v>262.33999999999997</v>
      </c>
      <c r="J333" s="16">
        <f>testdata4[[#This Row],[close]]-0.5*(testdata4[[#This Row],[HH]]+testdata4[[#This Row],[LL]])</f>
        <v>0.47000000000002728</v>
      </c>
      <c r="K333" s="16">
        <f>K332+kR*(testdata4[[#This Row],[SM]]-K332)</f>
        <v>1.093995740504937</v>
      </c>
      <c r="L333" s="16">
        <f>L332+kS*(testdata4[[#This Row],[EMAn1]]-L332)</f>
        <v>1.1806226726652416</v>
      </c>
      <c r="M333" s="16">
        <f>testdata4[[#This Row],[HH]]-testdata4[[#This Row],[LL]]</f>
        <v>10.099999999999966</v>
      </c>
      <c r="N333" s="16">
        <f>N332+kR*(testdata4[[#This Row],[HH-LL]]-N332)</f>
        <v>14.731500507804782</v>
      </c>
      <c r="O333" s="16">
        <f>O332+kS*(testdata4[[#This Row],[EMAd1]]-O332)</f>
        <v>15.487746993434461</v>
      </c>
      <c r="P333" s="12">
        <f>100*(testdata4[[#This Row],[EMAn2]]/(0.5*testdata4[[#This Row],[EMAd2]]))</f>
        <v>15.245893068446032</v>
      </c>
      <c r="Q333" s="12">
        <f>Q332+kU*(testdata4[[#This Row],[SMI]]-Q332)</f>
        <v>15.012712996400889</v>
      </c>
      <c r="U333" s="3">
        <v>43217</v>
      </c>
      <c r="V333" s="12">
        <v>15.245900000000001</v>
      </c>
      <c r="W333" s="12">
        <v>15.012700000000001</v>
      </c>
    </row>
    <row r="334" spans="1:23" x14ac:dyDescent="0.25">
      <c r="A334" s="6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 t="shared" si="8"/>
        <v>252.24</v>
      </c>
      <c r="I334" s="2">
        <f t="shared" si="9"/>
        <v>262.33999999999997</v>
      </c>
      <c r="J334" s="16">
        <f>testdata4[[#This Row],[close]]-0.5*(testdata4[[#This Row],[HH]]+testdata4[[#This Row],[LL]])</f>
        <v>-1.5099999999999625</v>
      </c>
      <c r="K334" s="16">
        <f>K333+kR*(testdata4[[#This Row],[SM]]-K333)</f>
        <v>0.84599614617113705</v>
      </c>
      <c r="L334" s="16">
        <f>L333+kS*(testdata4[[#This Row],[EMAn1]]-L333)</f>
        <v>1.0690804971672068</v>
      </c>
      <c r="M334" s="16">
        <f>testdata4[[#This Row],[HH]]-testdata4[[#This Row],[LL]]</f>
        <v>10.099999999999966</v>
      </c>
      <c r="N334" s="16">
        <f>N333+kR*(testdata4[[#This Row],[HH-LL]]-N333)</f>
        <v>14.29040522134718</v>
      </c>
      <c r="O334" s="16">
        <f>O333+kS*(testdata4[[#This Row],[EMAd1]]-O333)</f>
        <v>15.088633069405368</v>
      </c>
      <c r="P334" s="12">
        <f>100*(testdata4[[#This Row],[EMAn2]]/(0.5*testdata4[[#This Row],[EMAd2]]))</f>
        <v>14.170673940437183</v>
      </c>
      <c r="Q334" s="12">
        <f>Q333+kU*(testdata4[[#This Row],[SMI]]-Q333)</f>
        <v>14.591693468419036</v>
      </c>
      <c r="U334" s="3">
        <v>43220</v>
      </c>
      <c r="V334" s="12">
        <v>14.1707</v>
      </c>
      <c r="W334" s="12">
        <v>14.591699999999999</v>
      </c>
    </row>
    <row r="335" spans="1:23" x14ac:dyDescent="0.25">
      <c r="A335" s="6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2">
        <f t="shared" si="8"/>
        <v>252.24</v>
      </c>
      <c r="I335" s="2">
        <f t="shared" si="9"/>
        <v>262.33999999999997</v>
      </c>
      <c r="J335" s="16">
        <f>testdata4[[#This Row],[close]]-0.5*(testdata4[[#This Row],[HH]]+testdata4[[#This Row],[LL]])</f>
        <v>-1.0599999999999454</v>
      </c>
      <c r="K335" s="16">
        <f>K334+kR*(testdata4[[#This Row],[SM]]-K334)</f>
        <v>0.66447270367865308</v>
      </c>
      <c r="L335" s="16">
        <f>L334+kS*(testdata4[[#This Row],[EMAn1]]-L334)</f>
        <v>0.93421123267102224</v>
      </c>
      <c r="M335" s="16">
        <f>testdata4[[#This Row],[HH]]-testdata4[[#This Row],[LL]]</f>
        <v>10.099999999999966</v>
      </c>
      <c r="N335" s="16">
        <f>N334+kR*(testdata4[[#This Row],[HH-LL]]-N334)</f>
        <v>13.891319009790303</v>
      </c>
      <c r="O335" s="16">
        <f>O334+kS*(testdata4[[#This Row],[EMAd1]]-O334)</f>
        <v>14.689528382867014</v>
      </c>
      <c r="P335" s="12">
        <f>100*(testdata4[[#This Row],[EMAn2]]/(0.5*testdata4[[#This Row],[EMAd2]]))</f>
        <v>12.719417646663594</v>
      </c>
      <c r="Q335" s="12">
        <f>Q334+kU*(testdata4[[#This Row],[SMI]]-Q334)</f>
        <v>13.655555557541316</v>
      </c>
      <c r="U335" s="3">
        <v>43221</v>
      </c>
      <c r="V335" s="12">
        <v>12.7194</v>
      </c>
      <c r="W335" s="12">
        <v>13.6556</v>
      </c>
    </row>
    <row r="336" spans="1:23" x14ac:dyDescent="0.25">
      <c r="A336" s="6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 t="shared" ref="H336:H399" si="10">MIN(E323:E336)</f>
        <v>252.24</v>
      </c>
      <c r="I336" s="2">
        <f t="shared" ref="I336:I399" si="11">MAX(D323:D336)</f>
        <v>262.33999999999997</v>
      </c>
      <c r="J336" s="16">
        <f>testdata4[[#This Row],[close]]-0.5*(testdata4[[#This Row],[HH]]+testdata4[[#This Row],[LL]])</f>
        <v>-2.7799999999999727</v>
      </c>
      <c r="K336" s="16">
        <f>K335+kR*(testdata4[[#This Row],[SM]]-K335)</f>
        <v>0.33642768428068875</v>
      </c>
      <c r="L336" s="16">
        <f>L335+kS*(testdata4[[#This Row],[EMAn1]]-L335)</f>
        <v>0.73495004987424439</v>
      </c>
      <c r="M336" s="16">
        <f>testdata4[[#This Row],[HH]]-testdata4[[#This Row],[LL]]</f>
        <v>10.099999999999966</v>
      </c>
      <c r="N336" s="16">
        <f>N335+kR*(testdata4[[#This Row],[HH-LL]]-N335)</f>
        <v>13.530241008857891</v>
      </c>
      <c r="O336" s="16">
        <f>O335+kS*(testdata4[[#This Row],[EMAd1]]-O335)</f>
        <v>14.303099258197307</v>
      </c>
      <c r="P336" s="12">
        <f>100*(testdata4[[#This Row],[EMAn2]]/(0.5*testdata4[[#This Row],[EMAd2]]))</f>
        <v>10.276794373122094</v>
      </c>
      <c r="Q336" s="12">
        <f>Q335+kU*(testdata4[[#This Row],[SMI]]-Q335)</f>
        <v>11.966174965331705</v>
      </c>
      <c r="U336" s="3">
        <v>43222</v>
      </c>
      <c r="V336" s="12">
        <v>10.2768</v>
      </c>
      <c r="W336" s="12">
        <v>11.966200000000001</v>
      </c>
    </row>
    <row r="337" spans="1:23" x14ac:dyDescent="0.25">
      <c r="A337" s="6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 t="shared" si="10"/>
        <v>250.5</v>
      </c>
      <c r="I337" s="2">
        <f t="shared" si="11"/>
        <v>262.33999999999997</v>
      </c>
      <c r="J337" s="16">
        <f>testdata4[[#This Row],[close]]-0.5*(testdata4[[#This Row],[HH]]+testdata4[[#This Row],[LL]])</f>
        <v>-2.4699999999999704</v>
      </c>
      <c r="K337" s="16">
        <f>K336+kR*(testdata4[[#This Row],[SM]]-K336)</f>
        <v>6.9148857206340286E-2</v>
      </c>
      <c r="L337" s="16">
        <f>L336+kS*(testdata4[[#This Row],[EMAn1]]-L336)</f>
        <v>0.51301631898494304</v>
      </c>
      <c r="M337" s="16">
        <f>testdata4[[#This Row],[HH]]-testdata4[[#This Row],[LL]]</f>
        <v>11.839999999999975</v>
      </c>
      <c r="N337" s="16">
        <f>N336+kR*(testdata4[[#This Row],[HH-LL]]-N336)</f>
        <v>13.369265674680946</v>
      </c>
      <c r="O337" s="16">
        <f>O336+kS*(testdata4[[#This Row],[EMAd1]]-O336)</f>
        <v>13.991821397025186</v>
      </c>
      <c r="P337" s="12">
        <f>100*(testdata4[[#This Row],[EMAn2]]/(0.5*testdata4[[#This Row],[EMAd2]]))</f>
        <v>7.3330884439965178</v>
      </c>
      <c r="Q337" s="12">
        <f>Q336+kU*(testdata4[[#This Row],[SMI]]-Q336)</f>
        <v>9.6496317046641114</v>
      </c>
      <c r="U337" s="3">
        <v>43223</v>
      </c>
      <c r="V337" s="12">
        <v>7.3331</v>
      </c>
      <c r="W337" s="12">
        <v>9.6495999999999995</v>
      </c>
    </row>
    <row r="338" spans="1:23" x14ac:dyDescent="0.25">
      <c r="A338" s="6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 t="shared" si="10"/>
        <v>250.5</v>
      </c>
      <c r="I338" s="2">
        <f t="shared" si="11"/>
        <v>262.33999999999997</v>
      </c>
      <c r="J338" s="16">
        <f>testdata4[[#This Row],[close]]-0.5*(testdata4[[#This Row],[HH]]+testdata4[[#This Row],[LL]])</f>
        <v>0.82000000000005002</v>
      </c>
      <c r="K338" s="16">
        <f>K337+kR*(testdata4[[#This Row],[SM]]-K337)</f>
        <v>0.14065848985336027</v>
      </c>
      <c r="L338" s="16">
        <f>L337+kS*(testdata4[[#This Row],[EMAn1]]-L337)</f>
        <v>0.38889704260774882</v>
      </c>
      <c r="M338" s="16">
        <f>testdata4[[#This Row],[HH]]-testdata4[[#This Row],[LL]]</f>
        <v>11.839999999999975</v>
      </c>
      <c r="N338" s="16">
        <f>N337+kR*(testdata4[[#This Row],[HH-LL]]-N337)</f>
        <v>13.223621324711329</v>
      </c>
      <c r="O338" s="16">
        <f>O337+kS*(testdata4[[#This Row],[EMAd1]]-O337)</f>
        <v>13.7357547062539</v>
      </c>
      <c r="P338" s="12">
        <f>100*(testdata4[[#This Row],[EMAn2]]/(0.5*testdata4[[#This Row],[EMAd2]]))</f>
        <v>5.6625507796915402</v>
      </c>
      <c r="Q338" s="12">
        <f>Q337+kU*(testdata4[[#This Row],[SMI]]-Q337)</f>
        <v>7.6560912421778262</v>
      </c>
      <c r="U338" s="3">
        <v>43224</v>
      </c>
      <c r="V338" s="12">
        <v>5.6626000000000003</v>
      </c>
      <c r="W338" s="12">
        <v>7.6561000000000003</v>
      </c>
    </row>
    <row r="339" spans="1:23" x14ac:dyDescent="0.25">
      <c r="A339" s="6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 t="shared" si="10"/>
        <v>250.5</v>
      </c>
      <c r="I339" s="2">
        <f t="shared" si="11"/>
        <v>262.33999999999997</v>
      </c>
      <c r="J339" s="16">
        <f>testdata4[[#This Row],[close]]-0.5*(testdata4[[#This Row],[HH]]+testdata4[[#This Row],[LL]])</f>
        <v>1.6900000000000546</v>
      </c>
      <c r="K339" s="16">
        <f>K338+kR*(testdata4[[#This Row],[SM]]-K338)</f>
        <v>0.28821482415304545</v>
      </c>
      <c r="L339" s="16">
        <f>L338+kS*(testdata4[[#This Row],[EMAn1]]-L338)</f>
        <v>0.3553363031228477</v>
      </c>
      <c r="M339" s="16">
        <f>testdata4[[#This Row],[HH]]-testdata4[[#This Row],[LL]]</f>
        <v>11.839999999999975</v>
      </c>
      <c r="N339" s="16">
        <f>N338+kR*(testdata4[[#This Row],[HH-LL]]-N338)</f>
        <v>13.09184786521501</v>
      </c>
      <c r="O339" s="16">
        <f>O338+kS*(testdata4[[#This Row],[EMAd1]]-O338)</f>
        <v>13.521119092574271</v>
      </c>
      <c r="P339" s="12">
        <f>100*(testdata4[[#This Row],[EMAn2]]/(0.5*testdata4[[#This Row],[EMAd2]]))</f>
        <v>5.2560191311087054</v>
      </c>
      <c r="Q339" s="12">
        <f>Q338+kU*(testdata4[[#This Row],[SMI]]-Q338)</f>
        <v>6.4560551866432654</v>
      </c>
      <c r="U339" s="3">
        <v>43227</v>
      </c>
      <c r="V339" s="12">
        <v>5.2560000000000002</v>
      </c>
      <c r="W339" s="12">
        <v>6.4561000000000002</v>
      </c>
    </row>
    <row r="340" spans="1:23" x14ac:dyDescent="0.25">
      <c r="A340" s="6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 t="shared" si="10"/>
        <v>250.5</v>
      </c>
      <c r="I340" s="2">
        <f t="shared" si="11"/>
        <v>260.97000000000003</v>
      </c>
      <c r="J340" s="16">
        <f>testdata4[[#This Row],[close]]-0.5*(testdata4[[#This Row],[HH]]+testdata4[[#This Row],[LL]])</f>
        <v>2.375</v>
      </c>
      <c r="K340" s="16">
        <f>K339+kR*(testdata4[[#This Row],[SM]]-K339)</f>
        <v>0.48695626947180304</v>
      </c>
      <c r="L340" s="16">
        <f>L339+kS*(testdata4[[#This Row],[EMAn1]]-L339)</f>
        <v>0.39920962523916614</v>
      </c>
      <c r="M340" s="16">
        <f>testdata4[[#This Row],[HH]]-testdata4[[#This Row],[LL]]</f>
        <v>10.470000000000027</v>
      </c>
      <c r="N340" s="16">
        <f>N339+kR*(testdata4[[#This Row],[HH-LL]]-N339)</f>
        <v>12.842148068527869</v>
      </c>
      <c r="O340" s="16">
        <f>O339+kS*(testdata4[[#This Row],[EMAd1]]-O339)</f>
        <v>13.294795417892137</v>
      </c>
      <c r="P340" s="12">
        <f>100*(testdata4[[#This Row],[EMAn2]]/(0.5*testdata4[[#This Row],[EMAd2]]))</f>
        <v>6.0055023442016982</v>
      </c>
      <c r="Q340" s="12">
        <f>Q339+kU*(testdata4[[#This Row],[SMI]]-Q339)</f>
        <v>6.2307787654224818</v>
      </c>
      <c r="U340" s="3">
        <v>43228</v>
      </c>
      <c r="V340" s="12">
        <v>6.0054999999999996</v>
      </c>
      <c r="W340" s="12">
        <v>6.2308000000000003</v>
      </c>
    </row>
    <row r="341" spans="1:23" x14ac:dyDescent="0.25">
      <c r="A341" s="6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 t="shared" si="10"/>
        <v>250.5</v>
      </c>
      <c r="I341" s="2">
        <f t="shared" si="11"/>
        <v>260.95</v>
      </c>
      <c r="J341" s="16">
        <f>testdata4[[#This Row],[close]]-0.5*(testdata4[[#This Row],[HH]]+testdata4[[#This Row],[LL]])</f>
        <v>4.8750000000000284</v>
      </c>
      <c r="K341" s="16">
        <f>K340+kR*(testdata4[[#This Row],[SM]]-K340)</f>
        <v>0.90486519618877681</v>
      </c>
      <c r="L341" s="16">
        <f>L340+kS*(testdata4[[#This Row],[EMAn1]]-L340)</f>
        <v>0.56776148222236966</v>
      </c>
      <c r="M341" s="16">
        <f>testdata4[[#This Row],[HH]]-testdata4[[#This Row],[LL]]</f>
        <v>10.449999999999989</v>
      </c>
      <c r="N341" s="16">
        <f>N340+kR*(testdata4[[#This Row],[HH-LL]]-N340)</f>
        <v>12.614324442953786</v>
      </c>
      <c r="O341" s="16">
        <f>O340+kS*(testdata4[[#This Row],[EMAd1]]-O340)</f>
        <v>13.067971759579354</v>
      </c>
      <c r="P341" s="12">
        <f>100*(testdata4[[#This Row],[EMAn2]]/(0.5*testdata4[[#This Row],[EMAd2]]))</f>
        <v>8.6893588793712748</v>
      </c>
      <c r="Q341" s="12">
        <f>Q340+kU*(testdata4[[#This Row],[SMI]]-Q340)</f>
        <v>7.4600688223968783</v>
      </c>
      <c r="U341" s="3">
        <v>43229</v>
      </c>
      <c r="V341" s="12">
        <v>8.6893999999999991</v>
      </c>
      <c r="W341" s="12">
        <v>7.4600999999999997</v>
      </c>
    </row>
    <row r="342" spans="1:23" x14ac:dyDescent="0.25">
      <c r="A342" s="6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 t="shared" si="10"/>
        <v>250.5</v>
      </c>
      <c r="I342" s="2">
        <f t="shared" si="11"/>
        <v>263.39999999999998</v>
      </c>
      <c r="J342" s="16">
        <f>testdata4[[#This Row],[close]]-0.5*(testdata4[[#This Row],[HH]]+testdata4[[#This Row],[LL]])</f>
        <v>6.0900000000000318</v>
      </c>
      <c r="K342" s="16">
        <f>K341+kR*(testdata4[[#This Row],[SM]]-K341)</f>
        <v>1.3986875584565155</v>
      </c>
      <c r="L342" s="16">
        <f>L341+kS*(testdata4[[#This Row],[EMAn1]]-L341)</f>
        <v>0.8447368409670849</v>
      </c>
      <c r="M342" s="16">
        <f>testdata4[[#This Row],[HH]]-testdata4[[#This Row],[LL]]</f>
        <v>12.899999999999977</v>
      </c>
      <c r="N342" s="16">
        <f>N341+kR*(testdata4[[#This Row],[HH-LL]]-N341)</f>
        <v>12.641531638862947</v>
      </c>
      <c r="O342" s="16">
        <f>O341+kS*(testdata4[[#This Row],[EMAd1]]-O341)</f>
        <v>12.925825052673884</v>
      </c>
      <c r="P342" s="12">
        <f>100*(testdata4[[#This Row],[EMAn2]]/(0.5*testdata4[[#This Row],[EMAd2]]))</f>
        <v>13.070528767404902</v>
      </c>
      <c r="Q342" s="12">
        <f>Q341+kU*(testdata4[[#This Row],[SMI]]-Q341)</f>
        <v>10.26529879490089</v>
      </c>
      <c r="U342" s="3">
        <v>43230</v>
      </c>
      <c r="V342" s="12">
        <v>13.070499999999999</v>
      </c>
      <c r="W342" s="12">
        <v>10.2653</v>
      </c>
    </row>
    <row r="343" spans="1:23" x14ac:dyDescent="0.25">
      <c r="A343" s="6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 t="shared" si="10"/>
        <v>250.5</v>
      </c>
      <c r="I343" s="2">
        <f t="shared" si="11"/>
        <v>264.13</v>
      </c>
      <c r="J343" s="16">
        <f>testdata4[[#This Row],[close]]-0.5*(testdata4[[#This Row],[HH]]+testdata4[[#This Row],[LL]])</f>
        <v>6.5249999999999773</v>
      </c>
      <c r="K343" s="16">
        <f>K342+kR*(testdata4[[#This Row],[SM]]-K342)</f>
        <v>1.8869077909844643</v>
      </c>
      <c r="L343" s="16">
        <f>L342+kS*(testdata4[[#This Row],[EMAn1]]-L342)</f>
        <v>1.1921271576395447</v>
      </c>
      <c r="M343" s="16">
        <f>testdata4[[#This Row],[HH]]-testdata4[[#This Row],[LL]]</f>
        <v>13.629999999999995</v>
      </c>
      <c r="N343" s="16">
        <f>N342+kR*(testdata4[[#This Row],[HH-LL]]-N342)</f>
        <v>12.735671482780761</v>
      </c>
      <c r="O343" s="16">
        <f>O342+kS*(testdata4[[#This Row],[EMAd1]]-O342)</f>
        <v>12.862440529376176</v>
      </c>
      <c r="P343" s="12">
        <f>100*(testdata4[[#This Row],[EMAn2]]/(0.5*testdata4[[#This Row],[EMAd2]]))</f>
        <v>18.53656240301952</v>
      </c>
      <c r="Q343" s="12">
        <f>Q342+kU*(testdata4[[#This Row],[SMI]]-Q342)</f>
        <v>14.400930598960205</v>
      </c>
      <c r="U343" s="3">
        <v>43231</v>
      </c>
      <c r="V343" s="12">
        <v>18.5366</v>
      </c>
      <c r="W343" s="12">
        <v>14.4009</v>
      </c>
    </row>
    <row r="344" spans="1:23" x14ac:dyDescent="0.25">
      <c r="A344" s="6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 t="shared" si="10"/>
        <v>250.5</v>
      </c>
      <c r="I344" s="2">
        <f t="shared" si="11"/>
        <v>265.02999999999997</v>
      </c>
      <c r="J344" s="16">
        <f>testdata4[[#This Row],[close]]-0.5*(testdata4[[#This Row],[HH]]+testdata4[[#This Row],[LL]])</f>
        <v>6.2050000000000409</v>
      </c>
      <c r="K344" s="16">
        <f>K343+kR*(testdata4[[#This Row],[SM]]-K343)</f>
        <v>2.2981546680335669</v>
      </c>
      <c r="L344" s="16">
        <f>L343+kS*(testdata4[[#This Row],[EMAn1]]-L343)</f>
        <v>1.5608029944375521</v>
      </c>
      <c r="M344" s="16">
        <f>testdata4[[#This Row],[HH]]-testdata4[[#This Row],[LL]]</f>
        <v>14.529999999999973</v>
      </c>
      <c r="N344" s="16">
        <f>N343+kR*(testdata4[[#This Row],[HH-LL]]-N343)</f>
        <v>12.906559912992115</v>
      </c>
      <c r="O344" s="16">
        <f>O343+kS*(testdata4[[#This Row],[EMAd1]]-O343)</f>
        <v>12.877146990581489</v>
      </c>
      <c r="P344" s="12">
        <f>100*(testdata4[[#This Row],[EMAn2]]/(0.5*testdata4[[#This Row],[EMAd2]]))</f>
        <v>24.241440989671759</v>
      </c>
      <c r="Q344" s="12">
        <f>Q343+kU*(testdata4[[#This Row],[SMI]]-Q343)</f>
        <v>19.32118579431598</v>
      </c>
      <c r="U344" s="3">
        <v>43234</v>
      </c>
      <c r="V344" s="12">
        <v>24.241399999999999</v>
      </c>
      <c r="W344" s="12">
        <v>19.321200000000001</v>
      </c>
    </row>
    <row r="345" spans="1:23" x14ac:dyDescent="0.25">
      <c r="A345" s="6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 t="shared" si="10"/>
        <v>250.5</v>
      </c>
      <c r="I345" s="2">
        <f t="shared" si="11"/>
        <v>265.02999999999997</v>
      </c>
      <c r="J345" s="16">
        <f>testdata4[[#This Row],[close]]-0.5*(testdata4[[#This Row],[HH]]+testdata4[[#This Row],[LL]])</f>
        <v>4.3849999999999909</v>
      </c>
      <c r="K345" s="16">
        <f>K344+kR*(testdata4[[#This Row],[SM]]-K344)</f>
        <v>2.4969018425065599</v>
      </c>
      <c r="L345" s="16">
        <f>L344+kS*(testdata4[[#This Row],[EMAn1]]-L344)</f>
        <v>1.872835943793888</v>
      </c>
      <c r="M345" s="16">
        <f>testdata4[[#This Row],[HH]]-testdata4[[#This Row],[LL]]</f>
        <v>14.529999999999973</v>
      </c>
      <c r="N345" s="16">
        <f>N344+kR*(testdata4[[#This Row],[HH-LL]]-N344)</f>
        <v>13.061173254611912</v>
      </c>
      <c r="O345" s="16">
        <f>O344+kS*(testdata4[[#This Row],[EMAd1]]-O344)</f>
        <v>12.93848907859163</v>
      </c>
      <c r="P345" s="12">
        <f>100*(testdata4[[#This Row],[EMAn2]]/(0.5*testdata4[[#This Row],[EMAd2]]))</f>
        <v>28.9498400070953</v>
      </c>
      <c r="Q345" s="12">
        <f>Q344+kU*(testdata4[[#This Row],[SMI]]-Q344)</f>
        <v>24.135512900705642</v>
      </c>
      <c r="U345" s="3">
        <v>43235</v>
      </c>
      <c r="V345" s="12">
        <v>28.9498</v>
      </c>
      <c r="W345" s="12">
        <v>24.1355</v>
      </c>
    </row>
    <row r="346" spans="1:23" x14ac:dyDescent="0.25">
      <c r="A346" s="6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 t="shared" si="10"/>
        <v>250.5</v>
      </c>
      <c r="I346" s="2">
        <f t="shared" si="11"/>
        <v>265.02999999999997</v>
      </c>
      <c r="J346" s="16">
        <f>testdata4[[#This Row],[close]]-0.5*(testdata4[[#This Row],[HH]]+testdata4[[#This Row],[LL]])</f>
        <v>5.4850000000000136</v>
      </c>
      <c r="K346" s="16">
        <f>K345+kR*(testdata4[[#This Row],[SM]]-K345)</f>
        <v>2.7814826194106983</v>
      </c>
      <c r="L346" s="16">
        <f>L345+kS*(testdata4[[#This Row],[EMAn1]]-L345)</f>
        <v>2.1757181689994916</v>
      </c>
      <c r="M346" s="16">
        <f>testdata4[[#This Row],[HH]]-testdata4[[#This Row],[LL]]</f>
        <v>14.529999999999973</v>
      </c>
      <c r="N346" s="16">
        <f>N345+kR*(testdata4[[#This Row],[HH-LL]]-N345)</f>
        <v>13.201061516077441</v>
      </c>
      <c r="O346" s="16">
        <f>O345+kS*(testdata4[[#This Row],[EMAd1]]-O345)</f>
        <v>13.026013224420234</v>
      </c>
      <c r="P346" s="12">
        <f>100*(testdata4[[#This Row],[EMAn2]]/(0.5*testdata4[[#This Row],[EMAd2]]))</f>
        <v>33.405741749449653</v>
      </c>
      <c r="Q346" s="12">
        <f>Q345+kU*(testdata4[[#This Row],[SMI]]-Q345)</f>
        <v>28.770627325077648</v>
      </c>
      <c r="U346" s="3">
        <v>43236</v>
      </c>
      <c r="V346" s="12">
        <v>33.405700000000003</v>
      </c>
      <c r="W346" s="12">
        <v>28.770600000000002</v>
      </c>
    </row>
    <row r="347" spans="1:23" x14ac:dyDescent="0.25">
      <c r="A347" s="6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 t="shared" si="10"/>
        <v>250.5</v>
      </c>
      <c r="I347" s="2">
        <f t="shared" si="11"/>
        <v>265.02999999999997</v>
      </c>
      <c r="J347" s="16">
        <f>testdata4[[#This Row],[close]]-0.5*(testdata4[[#This Row],[HH]]+testdata4[[#This Row],[LL]])</f>
        <v>5.2649999999999864</v>
      </c>
      <c r="K347" s="16">
        <f>K346+kR*(testdata4[[#This Row],[SM]]-K346)</f>
        <v>3.0180080842287258</v>
      </c>
      <c r="L347" s="16">
        <f>L346+kS*(testdata4[[#This Row],[EMAn1]]-L346)</f>
        <v>2.4564814740759031</v>
      </c>
      <c r="M347" s="16">
        <f>testdata4[[#This Row],[HH]]-testdata4[[#This Row],[LL]]</f>
        <v>14.529999999999973</v>
      </c>
      <c r="N347" s="16">
        <f>N346+kR*(testdata4[[#This Row],[HH-LL]]-N346)</f>
        <v>13.327627085974825</v>
      </c>
      <c r="O347" s="16">
        <f>O346+kS*(testdata4[[#This Row],[EMAd1]]-O346)</f>
        <v>13.126551178271765</v>
      </c>
      <c r="P347" s="12">
        <f>100*(testdata4[[#This Row],[EMAn2]]/(0.5*testdata4[[#This Row],[EMAd2]]))</f>
        <v>37.427675262365788</v>
      </c>
      <c r="Q347" s="12">
        <f>Q346+kU*(testdata4[[#This Row],[SMI]]-Q346)</f>
        <v>33.099151293721718</v>
      </c>
      <c r="U347" s="3">
        <v>43237</v>
      </c>
      <c r="V347" s="12">
        <v>37.427700000000002</v>
      </c>
      <c r="W347" s="12">
        <v>33.099200000000003</v>
      </c>
    </row>
    <row r="348" spans="1:23" x14ac:dyDescent="0.25">
      <c r="A348" s="6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 t="shared" si="10"/>
        <v>250.5</v>
      </c>
      <c r="I348" s="2">
        <f t="shared" si="11"/>
        <v>265.02999999999997</v>
      </c>
      <c r="J348" s="16">
        <f>testdata4[[#This Row],[close]]-0.5*(testdata4[[#This Row],[HH]]+testdata4[[#This Row],[LL]])</f>
        <v>4.6050000000000182</v>
      </c>
      <c r="K348" s="16">
        <f>K347+kR*(testdata4[[#This Row],[SM]]-K347)</f>
        <v>3.1691501714450392</v>
      </c>
      <c r="L348" s="16">
        <f>L347+kS*(testdata4[[#This Row],[EMAn1]]-L347)</f>
        <v>2.6940377065322818</v>
      </c>
      <c r="M348" s="16">
        <f>testdata4[[#This Row],[HH]]-testdata4[[#This Row],[LL]]</f>
        <v>14.529999999999973</v>
      </c>
      <c r="N348" s="16">
        <f>N347+kR*(testdata4[[#This Row],[HH-LL]]-N347)</f>
        <v>13.442138792072459</v>
      </c>
      <c r="O348" s="16">
        <f>O347+kS*(testdata4[[#This Row],[EMAd1]]-O347)</f>
        <v>13.231747049538663</v>
      </c>
      <c r="P348" s="12">
        <f>100*(testdata4[[#This Row],[EMAn2]]/(0.5*testdata4[[#This Row],[EMAd2]]))</f>
        <v>40.720816328274836</v>
      </c>
      <c r="Q348" s="12">
        <f>Q347+kU*(testdata4[[#This Row],[SMI]]-Q347)</f>
        <v>36.909983810998277</v>
      </c>
      <c r="U348" s="3">
        <v>43238</v>
      </c>
      <c r="V348" s="12">
        <v>40.720799999999997</v>
      </c>
      <c r="W348" s="12">
        <v>36.909999999999997</v>
      </c>
    </row>
    <row r="349" spans="1:23" x14ac:dyDescent="0.25">
      <c r="A349" s="6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 t="shared" si="10"/>
        <v>250.5</v>
      </c>
      <c r="I349" s="2">
        <f t="shared" si="11"/>
        <v>265.02999999999997</v>
      </c>
      <c r="J349" s="16">
        <f>testdata4[[#This Row],[close]]-0.5*(testdata4[[#This Row],[HH]]+testdata4[[#This Row],[LL]])</f>
        <v>6.5749999999999886</v>
      </c>
      <c r="K349" s="16">
        <f>K348+kR*(testdata4[[#This Row],[SM]]-K348)</f>
        <v>3.4935168217836057</v>
      </c>
      <c r="L349" s="16">
        <f>L348+kS*(testdata4[[#This Row],[EMAn1]]-L348)</f>
        <v>2.9605307449493896</v>
      </c>
      <c r="M349" s="16">
        <f>testdata4[[#This Row],[HH]]-testdata4[[#This Row],[LL]]</f>
        <v>14.529999999999973</v>
      </c>
      <c r="N349" s="16">
        <f>N348+kR*(testdata4[[#This Row],[HH-LL]]-N348)</f>
        <v>13.545744621398889</v>
      </c>
      <c r="O349" s="16">
        <f>O348+kS*(testdata4[[#This Row],[EMAd1]]-O348)</f>
        <v>13.336412906825405</v>
      </c>
      <c r="P349" s="12">
        <f>100*(testdata4[[#This Row],[EMAn2]]/(0.5*testdata4[[#This Row],[EMAd2]]))</f>
        <v>44.397706724185596</v>
      </c>
      <c r="Q349" s="12">
        <f>Q348+kU*(testdata4[[#This Row],[SMI]]-Q348)</f>
        <v>40.653845267591933</v>
      </c>
      <c r="U349" s="3">
        <v>43241</v>
      </c>
      <c r="V349" s="12">
        <v>44.3977</v>
      </c>
      <c r="W349" s="12">
        <v>40.653799999999997</v>
      </c>
    </row>
    <row r="350" spans="1:23" x14ac:dyDescent="0.25">
      <c r="A350" s="6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 t="shared" si="10"/>
        <v>250.5</v>
      </c>
      <c r="I350" s="2">
        <f t="shared" si="11"/>
        <v>265.2</v>
      </c>
      <c r="J350" s="16">
        <f>testdata4[[#This Row],[close]]-0.5*(testdata4[[#This Row],[HH]]+testdata4[[#This Row],[LL]])</f>
        <v>5.7599999999999909</v>
      </c>
      <c r="K350" s="16">
        <f>K349+kR*(testdata4[[#This Row],[SM]]-K349)</f>
        <v>3.7093723625661186</v>
      </c>
      <c r="L350" s="16">
        <f>L349+kS*(testdata4[[#This Row],[EMAn1]]-L349)</f>
        <v>3.2101446174882993</v>
      </c>
      <c r="M350" s="16">
        <f>testdata4[[#This Row],[HH]]-testdata4[[#This Row],[LL]]</f>
        <v>14.699999999999989</v>
      </c>
      <c r="N350" s="16">
        <f>N349+kR*(testdata4[[#This Row],[HH-LL]]-N349)</f>
        <v>13.655673705075184</v>
      </c>
      <c r="O350" s="16">
        <f>O349+kS*(testdata4[[#This Row],[EMAd1]]-O349)</f>
        <v>13.442833172908665</v>
      </c>
      <c r="P350" s="12">
        <f>100*(testdata4[[#This Row],[EMAn2]]/(0.5*testdata4[[#This Row],[EMAd2]]))</f>
        <v>47.759941318883612</v>
      </c>
      <c r="Q350" s="12">
        <f>Q349+kU*(testdata4[[#This Row],[SMI]]-Q349)</f>
        <v>44.206893293237769</v>
      </c>
      <c r="U350" s="3">
        <v>43242</v>
      </c>
      <c r="V350" s="12">
        <v>47.759900000000002</v>
      </c>
      <c r="W350" s="12">
        <v>44.206899999999997</v>
      </c>
    </row>
    <row r="351" spans="1:23" x14ac:dyDescent="0.25">
      <c r="A351" s="6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 t="shared" si="10"/>
        <v>252.53</v>
      </c>
      <c r="I351" s="2">
        <f t="shared" si="11"/>
        <v>265.2</v>
      </c>
      <c r="J351" s="16">
        <f>testdata4[[#This Row],[close]]-0.5*(testdata4[[#This Row],[HH]]+testdata4[[#This Row],[LL]])</f>
        <v>5.464999999999975</v>
      </c>
      <c r="K351" s="16">
        <f>K350+kR*(testdata4[[#This Row],[SM]]-K350)</f>
        <v>3.8765749947026764</v>
      </c>
      <c r="L351" s="16">
        <f>L350+kS*(testdata4[[#This Row],[EMAn1]]-L350)</f>
        <v>3.4322880765597583</v>
      </c>
      <c r="M351" s="16">
        <f>testdata4[[#This Row],[HH]]-testdata4[[#This Row],[LL]]</f>
        <v>12.669999999999987</v>
      </c>
      <c r="N351" s="16">
        <f>N350+kR*(testdata4[[#This Row],[HH-LL]]-N350)</f>
        <v>13.561800018877546</v>
      </c>
      <c r="O351" s="16">
        <f>O350+kS*(testdata4[[#This Row],[EMAd1]]-O350)</f>
        <v>13.482488788231626</v>
      </c>
      <c r="P351" s="12">
        <f>100*(testdata4[[#This Row],[EMAn2]]/(0.5*testdata4[[#This Row],[EMAd2]]))</f>
        <v>50.914755138616222</v>
      </c>
      <c r="Q351" s="12">
        <f>Q350+kU*(testdata4[[#This Row],[SMI]]-Q350)</f>
        <v>47.560824215926999</v>
      </c>
      <c r="U351" s="3">
        <v>43243</v>
      </c>
      <c r="V351" s="12">
        <v>50.9148</v>
      </c>
      <c r="W351" s="12">
        <v>47.5608</v>
      </c>
    </row>
    <row r="352" spans="1:23" x14ac:dyDescent="0.25">
      <c r="A352" s="6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 t="shared" si="10"/>
        <v>256.39999999999998</v>
      </c>
      <c r="I352" s="2">
        <f t="shared" si="11"/>
        <v>265.2</v>
      </c>
      <c r="J352" s="16">
        <f>testdata4[[#This Row],[close]]-0.5*(testdata4[[#This Row],[HH]]+testdata4[[#This Row],[LL]])</f>
        <v>2.9900000000000659</v>
      </c>
      <c r="K352" s="16">
        <f>K351+kR*(testdata4[[#This Row],[SM]]-K351)</f>
        <v>3.7921392809214756</v>
      </c>
      <c r="L352" s="16">
        <f>L351+kS*(testdata4[[#This Row],[EMAn1]]-L351)</f>
        <v>3.5522384780136642</v>
      </c>
      <c r="M352" s="16">
        <f>testdata4[[#This Row],[HH]]-testdata4[[#This Row],[LL]]</f>
        <v>8.8000000000000114</v>
      </c>
      <c r="N352" s="16">
        <f>N351+kR*(testdata4[[#This Row],[HH-LL]]-N351)</f>
        <v>13.108295255174925</v>
      </c>
      <c r="O352" s="16">
        <f>O351+kS*(testdata4[[#This Row],[EMAd1]]-O351)</f>
        <v>13.357757610546059</v>
      </c>
      <c r="P352" s="12">
        <f>100*(testdata4[[#This Row],[EMAn2]]/(0.5*testdata4[[#This Row],[EMAd2]]))</f>
        <v>53.186149675438678</v>
      </c>
      <c r="Q352" s="12">
        <f>Q351+kU*(testdata4[[#This Row],[SMI]]-Q351)</f>
        <v>50.373486945682842</v>
      </c>
      <c r="U352" s="3">
        <v>43244</v>
      </c>
      <c r="V352" s="12">
        <v>53.186100000000003</v>
      </c>
      <c r="W352" s="12">
        <v>50.3735</v>
      </c>
    </row>
    <row r="353" spans="1:23" x14ac:dyDescent="0.25">
      <c r="A353" s="6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 t="shared" si="10"/>
        <v>256.39999999999998</v>
      </c>
      <c r="I353" s="2">
        <f t="shared" si="11"/>
        <v>265.2</v>
      </c>
      <c r="J353" s="16">
        <f>testdata4[[#This Row],[close]]-0.5*(testdata4[[#This Row],[HH]]+testdata4[[#This Row],[LL]])</f>
        <v>2.3600000000000705</v>
      </c>
      <c r="K353" s="16">
        <f>K352+kR*(testdata4[[#This Row],[SM]]-K352)</f>
        <v>3.6557450636908655</v>
      </c>
      <c r="L353" s="16">
        <f>L352+kS*(testdata4[[#This Row],[EMAn1]]-L352)</f>
        <v>3.5867406732393978</v>
      </c>
      <c r="M353" s="16">
        <f>testdata4[[#This Row],[HH]]-testdata4[[#This Row],[LL]]</f>
        <v>8.8000000000000114</v>
      </c>
      <c r="N353" s="16">
        <f>N352+kR*(testdata4[[#This Row],[HH-LL]]-N352)</f>
        <v>12.697981421348743</v>
      </c>
      <c r="O353" s="16">
        <f>O352+kS*(testdata4[[#This Row],[EMAd1]]-O352)</f>
        <v>13.137832214146954</v>
      </c>
      <c r="P353" s="12">
        <f>100*(testdata4[[#This Row],[EMAn2]]/(0.5*testdata4[[#This Row],[EMAd2]]))</f>
        <v>54.601712288229074</v>
      </c>
      <c r="Q353" s="12">
        <f>Q352+kU*(testdata4[[#This Row],[SMI]]-Q352)</f>
        <v>52.487599616955961</v>
      </c>
      <c r="U353" s="3">
        <v>43245</v>
      </c>
      <c r="V353" s="12">
        <v>54.601700000000001</v>
      </c>
      <c r="W353" s="12">
        <v>52.4876</v>
      </c>
    </row>
    <row r="354" spans="1:23" x14ac:dyDescent="0.25">
      <c r="A354" s="6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 t="shared" si="10"/>
        <v>258.27</v>
      </c>
      <c r="I354" s="2">
        <f t="shared" si="11"/>
        <v>265.2</v>
      </c>
      <c r="J354" s="16">
        <f>testdata4[[#This Row],[close]]-0.5*(testdata4[[#This Row],[HH]]+testdata4[[#This Row],[LL]])</f>
        <v>-1.5950000000000273</v>
      </c>
      <c r="K354" s="16">
        <f>K353+kR*(testdata4[[#This Row],[SM]]-K353)</f>
        <v>3.1556741052441137</v>
      </c>
      <c r="L354" s="16">
        <f>L353+kS*(testdata4[[#This Row],[EMAn1]]-L353)</f>
        <v>3.4430518172409696</v>
      </c>
      <c r="M354" s="16">
        <f>testdata4[[#This Row],[HH]]-testdata4[[#This Row],[LL]]</f>
        <v>6.9300000000000068</v>
      </c>
      <c r="N354" s="16">
        <f>N353+kR*(testdata4[[#This Row],[HH-LL]]-N353)</f>
        <v>12.148649857410769</v>
      </c>
      <c r="O354" s="16">
        <f>O353+kS*(testdata4[[#This Row],[EMAd1]]-O353)</f>
        <v>12.808104761901559</v>
      </c>
      <c r="P354" s="12">
        <f>100*(testdata4[[#This Row],[EMAn2]]/(0.5*testdata4[[#This Row],[EMAd2]]))</f>
        <v>53.763642338131469</v>
      </c>
      <c r="Q354" s="12">
        <f>Q353+kU*(testdata4[[#This Row],[SMI]]-Q353)</f>
        <v>53.125620977543718</v>
      </c>
      <c r="U354" s="3">
        <v>43249</v>
      </c>
      <c r="V354" s="12">
        <v>53.763599999999997</v>
      </c>
      <c r="W354" s="12">
        <v>53.125599999999999</v>
      </c>
    </row>
    <row r="355" spans="1:23" x14ac:dyDescent="0.25">
      <c r="A355" s="6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 t="shared" si="10"/>
        <v>258.92</v>
      </c>
      <c r="I355" s="2">
        <f t="shared" si="11"/>
        <v>265.2</v>
      </c>
      <c r="J355" s="16">
        <f>testdata4[[#This Row],[close]]-0.5*(testdata4[[#This Row],[HH]]+testdata4[[#This Row],[LL]])</f>
        <v>1.5500000000000114</v>
      </c>
      <c r="K355" s="16">
        <f>K354+kR*(testdata4[[#This Row],[SM]]-K354)</f>
        <v>3.0027527618875327</v>
      </c>
      <c r="L355" s="16">
        <f>L354+kS*(testdata4[[#This Row],[EMAn1]]-L354)</f>
        <v>3.2962854654564908</v>
      </c>
      <c r="M355" s="16">
        <f>testdata4[[#This Row],[HH]]-testdata4[[#This Row],[LL]]</f>
        <v>6.2799999999999727</v>
      </c>
      <c r="N355" s="16">
        <f>N354+kR*(testdata4[[#This Row],[HH-LL]]-N354)</f>
        <v>11.589730823371646</v>
      </c>
      <c r="O355" s="16">
        <f>O354+kS*(testdata4[[#This Row],[EMAd1]]-O354)</f>
        <v>12.401980115724921</v>
      </c>
      <c r="P355" s="12">
        <f>100*(testdata4[[#This Row],[EMAn2]]/(0.5*testdata4[[#This Row],[EMAd2]]))</f>
        <v>53.157406070616261</v>
      </c>
      <c r="Q355" s="12">
        <f>Q354+kU*(testdata4[[#This Row],[SMI]]-Q354)</f>
        <v>53.14151352407999</v>
      </c>
      <c r="U355" s="3">
        <v>43250</v>
      </c>
      <c r="V355" s="12">
        <v>53.157400000000003</v>
      </c>
      <c r="W355" s="12">
        <v>53.141500000000001</v>
      </c>
    </row>
    <row r="356" spans="1:23" x14ac:dyDescent="0.25">
      <c r="A356" s="6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 t="shared" si="10"/>
        <v>258.92</v>
      </c>
      <c r="I356" s="2">
        <f t="shared" si="11"/>
        <v>265.2</v>
      </c>
      <c r="J356" s="16">
        <f>testdata4[[#This Row],[close]]-0.5*(testdata4[[#This Row],[HH]]+testdata4[[#This Row],[LL]])</f>
        <v>-6.9999999999993179E-2</v>
      </c>
      <c r="K356" s="16">
        <f>K355+kR*(testdata4[[#This Row],[SM]]-K355)</f>
        <v>2.7101096417077684</v>
      </c>
      <c r="L356" s="16">
        <f>L355+kS*(testdata4[[#This Row],[EMAn1]]-L355)</f>
        <v>3.1008935242069167</v>
      </c>
      <c r="M356" s="16">
        <f>testdata4[[#This Row],[HH]]-testdata4[[#This Row],[LL]]</f>
        <v>6.2799999999999727</v>
      </c>
      <c r="N356" s="16">
        <f>N355+kR*(testdata4[[#This Row],[HH-LL]]-N355)</f>
        <v>11.084042173526724</v>
      </c>
      <c r="O356" s="16">
        <f>O355+kS*(testdata4[[#This Row],[EMAd1]]-O355)</f>
        <v>11.962667468325522</v>
      </c>
      <c r="P356" s="12">
        <f>100*(testdata4[[#This Row],[EMAn2]]/(0.5*testdata4[[#This Row],[EMAd2]]))</f>
        <v>51.842844121804632</v>
      </c>
      <c r="Q356" s="12">
        <f>Q355+kU*(testdata4[[#This Row],[SMI]]-Q355)</f>
        <v>52.492178822942307</v>
      </c>
      <c r="U356" s="3">
        <v>43251</v>
      </c>
      <c r="V356" s="12">
        <v>51.842799999999997</v>
      </c>
      <c r="W356" s="12">
        <v>52.492199999999997</v>
      </c>
    </row>
    <row r="357" spans="1:23" x14ac:dyDescent="0.25">
      <c r="A357" s="6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2">
        <f t="shared" si="10"/>
        <v>258.92</v>
      </c>
      <c r="I357" s="2">
        <f t="shared" si="11"/>
        <v>265.2</v>
      </c>
      <c r="J357" s="16">
        <f>testdata4[[#This Row],[close]]-0.5*(testdata4[[#This Row],[HH]]+testdata4[[#This Row],[LL]])</f>
        <v>2.5099999999999909</v>
      </c>
      <c r="K357" s="16">
        <f>K356+kR*(testdata4[[#This Row],[SM]]-K356)</f>
        <v>2.6910515805927417</v>
      </c>
      <c r="L357" s="16">
        <f>L356+kS*(testdata4[[#This Row],[EMAn1]]-L356)</f>
        <v>2.9642795430021915</v>
      </c>
      <c r="M357" s="16">
        <f>testdata4[[#This Row],[HH]]-testdata4[[#This Row],[LL]]</f>
        <v>6.2799999999999727</v>
      </c>
      <c r="N357" s="16">
        <f>N356+kR*(testdata4[[#This Row],[HH-LL]]-N356)</f>
        <v>10.626514347476558</v>
      </c>
      <c r="O357" s="16">
        <f>O356+kS*(testdata4[[#This Row],[EMAd1]]-O356)</f>
        <v>11.517283094709201</v>
      </c>
      <c r="P357" s="12">
        <f>100*(testdata4[[#This Row],[EMAn2]]/(0.5*testdata4[[#This Row],[EMAd2]]))</f>
        <v>51.475326578781754</v>
      </c>
      <c r="Q357" s="12">
        <f>Q356+kU*(testdata4[[#This Row],[SMI]]-Q356)</f>
        <v>51.983752700862027</v>
      </c>
      <c r="U357" s="3">
        <v>43252</v>
      </c>
      <c r="V357" s="12">
        <v>51.475299999999997</v>
      </c>
      <c r="W357" s="12">
        <v>51.983800000000002</v>
      </c>
    </row>
    <row r="358" spans="1:23" x14ac:dyDescent="0.25">
      <c r="A358" s="6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 t="shared" si="10"/>
        <v>258.92</v>
      </c>
      <c r="I358" s="2">
        <f t="shared" si="11"/>
        <v>266.10000000000002</v>
      </c>
      <c r="J358" s="16">
        <f>testdata4[[#This Row],[close]]-0.5*(testdata4[[#This Row],[HH]]+testdata4[[#This Row],[LL]])</f>
        <v>3.3100000000000023</v>
      </c>
      <c r="K358" s="16">
        <f>K357+kR*(testdata4[[#This Row],[SM]]-K357)</f>
        <v>2.7499990491077191</v>
      </c>
      <c r="L358" s="16">
        <f>L357+kS*(testdata4[[#This Row],[EMAn1]]-L357)</f>
        <v>2.8928527117040339</v>
      </c>
      <c r="M358" s="16">
        <f>testdata4[[#This Row],[HH]]-testdata4[[#This Row],[LL]]</f>
        <v>7.1800000000000068</v>
      </c>
      <c r="N358" s="16">
        <f>N357+kR*(testdata4[[#This Row],[HH-LL]]-N357)</f>
        <v>10.298274885812125</v>
      </c>
      <c r="O358" s="16">
        <f>O357+kS*(testdata4[[#This Row],[EMAd1]]-O357)</f>
        <v>11.110947025076843</v>
      </c>
      <c r="P358" s="12">
        <f>100*(testdata4[[#This Row],[EMAn2]]/(0.5*testdata4[[#This Row],[EMAd2]]))</f>
        <v>52.072117798330098</v>
      </c>
      <c r="Q358" s="12">
        <f>Q357+kU*(testdata4[[#This Row],[SMI]]-Q357)</f>
        <v>52.027935249596062</v>
      </c>
      <c r="U358" s="3">
        <v>43255</v>
      </c>
      <c r="V358" s="12">
        <v>52.072099999999999</v>
      </c>
      <c r="W358" s="12">
        <v>52.027900000000002</v>
      </c>
    </row>
    <row r="359" spans="1:23" x14ac:dyDescent="0.25">
      <c r="A359" s="6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 t="shared" si="10"/>
        <v>258.92</v>
      </c>
      <c r="I359" s="2">
        <f t="shared" si="11"/>
        <v>266.43</v>
      </c>
      <c r="J359" s="16">
        <f>testdata4[[#This Row],[close]]-0.5*(testdata4[[#This Row],[HH]]+testdata4[[#This Row],[LL]])</f>
        <v>3.3449999999999704</v>
      </c>
      <c r="K359" s="16">
        <f>K358+kR*(testdata4[[#This Row],[SM]]-K358)</f>
        <v>2.8066658063355527</v>
      </c>
      <c r="L359" s="16">
        <f>L358+kS*(testdata4[[#This Row],[EMAn1]]-L358)</f>
        <v>2.8641237432478737</v>
      </c>
      <c r="M359" s="16">
        <f>testdata4[[#This Row],[HH]]-testdata4[[#This Row],[LL]]</f>
        <v>7.5099999999999909</v>
      </c>
      <c r="N359" s="16">
        <f>N358+kR*(testdata4[[#This Row],[HH-LL]]-N358)</f>
        <v>10.03272489668716</v>
      </c>
      <c r="O359" s="16">
        <f>O358+kS*(testdata4[[#This Row],[EMAd1]]-O358)</f>
        <v>10.751539648946949</v>
      </c>
      <c r="P359" s="12">
        <f>100*(testdata4[[#This Row],[EMAn2]]/(0.5*testdata4[[#This Row],[EMAd2]]))</f>
        <v>53.278392430583608</v>
      </c>
      <c r="Q359" s="12">
        <f>Q358+kU*(testdata4[[#This Row],[SMI]]-Q358)</f>
        <v>52.653163840089832</v>
      </c>
      <c r="U359" s="3">
        <v>43256</v>
      </c>
      <c r="V359" s="12">
        <v>53.278399999999998</v>
      </c>
      <c r="W359" s="12">
        <v>52.653199999999998</v>
      </c>
    </row>
    <row r="360" spans="1:23" x14ac:dyDescent="0.25">
      <c r="A360" s="6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 t="shared" si="10"/>
        <v>258.92</v>
      </c>
      <c r="I360" s="2">
        <f t="shared" si="11"/>
        <v>268.36</v>
      </c>
      <c r="J360" s="16">
        <f>testdata4[[#This Row],[close]]-0.5*(testdata4[[#This Row],[HH]]+testdata4[[#This Row],[LL]])</f>
        <v>4.6000000000000227</v>
      </c>
      <c r="K360" s="16">
        <f>K359+kR*(testdata4[[#This Row],[SM]]-K359)</f>
        <v>2.9774595390655021</v>
      </c>
      <c r="L360" s="16">
        <f>L359+kS*(testdata4[[#This Row],[EMAn1]]-L359)</f>
        <v>2.90190234185375</v>
      </c>
      <c r="M360" s="16">
        <f>testdata4[[#This Row],[HH]]-testdata4[[#This Row],[LL]]</f>
        <v>9.4399999999999977</v>
      </c>
      <c r="N360" s="16">
        <f>N359+kR*(testdata4[[#This Row],[HH-LL]]-N359)</f>
        <v>9.9762749065264771</v>
      </c>
      <c r="O360" s="16">
        <f>O359+kS*(testdata4[[#This Row],[EMAd1]]-O359)</f>
        <v>10.493118068140125</v>
      </c>
      <c r="P360" s="12">
        <f>100*(testdata4[[#This Row],[EMAn2]]/(0.5*testdata4[[#This Row],[EMAd2]]))</f>
        <v>55.310582097893111</v>
      </c>
      <c r="Q360" s="12">
        <f>Q359+kU*(testdata4[[#This Row],[SMI]]-Q359)</f>
        <v>53.981872968991468</v>
      </c>
      <c r="U360" s="3">
        <v>43257</v>
      </c>
      <c r="V360" s="12">
        <v>55.310600000000001</v>
      </c>
      <c r="W360" s="12">
        <v>53.981900000000003</v>
      </c>
    </row>
    <row r="361" spans="1:23" x14ac:dyDescent="0.25">
      <c r="A361" s="6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 t="shared" si="10"/>
        <v>258.92</v>
      </c>
      <c r="I361" s="2">
        <f t="shared" si="11"/>
        <v>269.08999999999997</v>
      </c>
      <c r="J361" s="16">
        <f>testdata4[[#This Row],[close]]-0.5*(testdata4[[#This Row],[HH]]+testdata4[[#This Row],[LL]])</f>
        <v>4.2049999999999841</v>
      </c>
      <c r="K361" s="16">
        <f>K360+kR*(testdata4[[#This Row],[SM]]-K360)</f>
        <v>3.0943681543925958</v>
      </c>
      <c r="L361" s="16">
        <f>L360+kS*(testdata4[[#This Row],[EMAn1]]-L360)</f>
        <v>2.9660576127000318</v>
      </c>
      <c r="M361" s="16">
        <f>testdata4[[#This Row],[HH]]-testdata4[[#This Row],[LL]]</f>
        <v>10.169999999999959</v>
      </c>
      <c r="N361" s="16">
        <f>N360+kR*(testdata4[[#This Row],[HH-LL]]-N360)</f>
        <v>9.9947249154287139</v>
      </c>
      <c r="O361" s="16">
        <f>O360+kS*(testdata4[[#This Row],[EMAd1]]-O360)</f>
        <v>10.326987017236322</v>
      </c>
      <c r="P361" s="12">
        <f>100*(testdata4[[#This Row],[EMAn2]]/(0.5*testdata4[[#This Row],[EMAd2]]))</f>
        <v>57.442845773883796</v>
      </c>
      <c r="Q361" s="12">
        <f>Q360+kU*(testdata4[[#This Row],[SMI]]-Q360)</f>
        <v>55.712359371437628</v>
      </c>
      <c r="U361" s="3">
        <v>43258</v>
      </c>
      <c r="V361" s="12">
        <v>57.442799999999998</v>
      </c>
      <c r="W361" s="12">
        <v>55.712400000000002</v>
      </c>
    </row>
    <row r="362" spans="1:23" x14ac:dyDescent="0.25">
      <c r="A362" s="6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 t="shared" si="10"/>
        <v>258.92</v>
      </c>
      <c r="I362" s="2">
        <f t="shared" si="11"/>
        <v>269.08999999999997</v>
      </c>
      <c r="J362" s="16">
        <f>testdata4[[#This Row],[close]]-0.5*(testdata4[[#This Row],[HH]]+testdata4[[#This Row],[LL]])</f>
        <v>4.9950000000000045</v>
      </c>
      <c r="K362" s="16">
        <f>K361+kR*(testdata4[[#This Row],[SM]]-K361)</f>
        <v>3.2753807111171112</v>
      </c>
      <c r="L362" s="16">
        <f>L361+kS*(testdata4[[#This Row],[EMAn1]]-L361)</f>
        <v>3.0691653121723914</v>
      </c>
      <c r="M362" s="16">
        <f>testdata4[[#This Row],[HH]]-testdata4[[#This Row],[LL]]</f>
        <v>10.169999999999959</v>
      </c>
      <c r="N362" s="16">
        <f>N361+kR*(testdata4[[#This Row],[HH-LL]]-N361)</f>
        <v>10.011417780625976</v>
      </c>
      <c r="O362" s="16">
        <f>O361+kS*(testdata4[[#This Row],[EMAd1]]-O361)</f>
        <v>10.22179727169954</v>
      </c>
      <c r="P362" s="12">
        <f>100*(testdata4[[#This Row],[EMAn2]]/(0.5*testdata4[[#This Row],[EMAd2]]))</f>
        <v>60.051382953363799</v>
      </c>
      <c r="Q362" s="12">
        <f>Q361+kU*(testdata4[[#This Row],[SMI]]-Q361)</f>
        <v>57.881871162400714</v>
      </c>
      <c r="U362" s="3">
        <v>43259</v>
      </c>
      <c r="V362" s="12">
        <v>60.051400000000001</v>
      </c>
      <c r="W362" s="12">
        <v>57.881900000000002</v>
      </c>
    </row>
    <row r="363" spans="1:23" x14ac:dyDescent="0.25">
      <c r="A363" s="6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 t="shared" si="10"/>
        <v>258.92</v>
      </c>
      <c r="I363" s="2">
        <f t="shared" si="11"/>
        <v>270.14999999999998</v>
      </c>
      <c r="J363" s="16">
        <f>testdata4[[#This Row],[close]]-0.5*(testdata4[[#This Row],[HH]]+testdata4[[#This Row],[LL]])</f>
        <v>4.8250000000000455</v>
      </c>
      <c r="K363" s="16">
        <f>K362+kR*(testdata4[[#This Row],[SM]]-K362)</f>
        <v>3.4229635005345336</v>
      </c>
      <c r="L363" s="16">
        <f>L362+kS*(testdata4[[#This Row],[EMAn1]]-L362)</f>
        <v>3.1870980416264389</v>
      </c>
      <c r="M363" s="16">
        <f>testdata4[[#This Row],[HH]]-testdata4[[#This Row],[LL]]</f>
        <v>11.229999999999961</v>
      </c>
      <c r="N363" s="16">
        <f>N362+kR*(testdata4[[#This Row],[HH-LL]]-N362)</f>
        <v>10.127473230090166</v>
      </c>
      <c r="O363" s="16">
        <f>O362+kS*(testdata4[[#This Row],[EMAd1]]-O362)</f>
        <v>10.190355924496416</v>
      </c>
      <c r="P363" s="12">
        <f>100*(testdata4[[#This Row],[EMAn2]]/(0.5*testdata4[[#This Row],[EMAd2]]))</f>
        <v>62.55126052987081</v>
      </c>
      <c r="Q363" s="12">
        <f>Q362+kU*(testdata4[[#This Row],[SMI]]-Q362)</f>
        <v>60.216565846135765</v>
      </c>
      <c r="U363" s="3">
        <v>43262</v>
      </c>
      <c r="V363" s="12">
        <v>62.551299999999998</v>
      </c>
      <c r="W363" s="12">
        <v>60.2166</v>
      </c>
    </row>
    <row r="364" spans="1:23" x14ac:dyDescent="0.25">
      <c r="A364" s="6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 t="shared" si="10"/>
        <v>258.92</v>
      </c>
      <c r="I364" s="2">
        <f t="shared" si="11"/>
        <v>270.14999999999998</v>
      </c>
      <c r="J364" s="16">
        <f>testdata4[[#This Row],[close]]-0.5*(testdata4[[#This Row],[HH]]+testdata4[[#This Row],[LL]])</f>
        <v>5.1750000000000114</v>
      </c>
      <c r="K364" s="16">
        <f>K363+kR*(testdata4[[#This Row],[SM]]-K363)</f>
        <v>3.5898241195312459</v>
      </c>
      <c r="L364" s="16">
        <f>L363+kS*(testdata4[[#This Row],[EMAn1]]-L363)</f>
        <v>3.3213400675947078</v>
      </c>
      <c r="M364" s="16">
        <f>testdata4[[#This Row],[HH]]-testdata4[[#This Row],[LL]]</f>
        <v>11.229999999999961</v>
      </c>
      <c r="N364" s="16">
        <f>N363+kR*(testdata4[[#This Row],[HH-LL]]-N363)</f>
        <v>10.232475779605384</v>
      </c>
      <c r="O364" s="16">
        <f>O363+kS*(testdata4[[#This Row],[EMAd1]]-O363)</f>
        <v>10.204395876199404</v>
      </c>
      <c r="P364" s="12">
        <f>100*(testdata4[[#This Row],[EMAn2]]/(0.5*testdata4[[#This Row],[EMAd2]]))</f>
        <v>65.096260629036479</v>
      </c>
      <c r="Q364" s="12">
        <f>Q363+kU*(testdata4[[#This Row],[SMI]]-Q363)</f>
        <v>62.656413237586122</v>
      </c>
      <c r="U364" s="3">
        <v>43263</v>
      </c>
      <c r="V364" s="12">
        <v>65.096299999999999</v>
      </c>
      <c r="W364" s="12">
        <v>62.656399999999998</v>
      </c>
    </row>
    <row r="365" spans="1:23" x14ac:dyDescent="0.25">
      <c r="A365" s="6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 t="shared" si="10"/>
        <v>258.92</v>
      </c>
      <c r="I365" s="2">
        <f t="shared" si="11"/>
        <v>270.25</v>
      </c>
      <c r="J365" s="16">
        <f>testdata4[[#This Row],[close]]-0.5*(testdata4[[#This Row],[HH]]+testdata4[[#This Row],[LL]])</f>
        <v>4.2649999999999864</v>
      </c>
      <c r="K365" s="16">
        <f>K364+kR*(testdata4[[#This Row],[SM]]-K364)</f>
        <v>3.6541265843377926</v>
      </c>
      <c r="L365" s="16">
        <f>L364+kS*(testdata4[[#This Row],[EMAn1]]-L364)</f>
        <v>3.4322689065090692</v>
      </c>
      <c r="M365" s="16">
        <f>testdata4[[#This Row],[HH]]-testdata4[[#This Row],[LL]]</f>
        <v>11.329999999999984</v>
      </c>
      <c r="N365" s="16">
        <f>N364+kR*(testdata4[[#This Row],[HH-LL]]-N364)</f>
        <v>10.33700189583344</v>
      </c>
      <c r="O365" s="16">
        <f>O364+kS*(testdata4[[#This Row],[EMAd1]]-O364)</f>
        <v>10.248597882744082</v>
      </c>
      <c r="P365" s="12">
        <f>100*(testdata4[[#This Row],[EMAn2]]/(0.5*testdata4[[#This Row],[EMAd2]]))</f>
        <v>66.980262974081526</v>
      </c>
      <c r="Q365" s="12">
        <f>Q364+kU*(testdata4[[#This Row],[SMI]]-Q364)</f>
        <v>64.818338105833817</v>
      </c>
      <c r="U365" s="3">
        <v>43264</v>
      </c>
      <c r="V365" s="12">
        <v>66.9803</v>
      </c>
      <c r="W365" s="12">
        <v>64.818299999999994</v>
      </c>
    </row>
    <row r="366" spans="1:23" x14ac:dyDescent="0.25">
      <c r="A366" s="6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 t="shared" si="10"/>
        <v>258.92</v>
      </c>
      <c r="I366" s="2">
        <f t="shared" si="11"/>
        <v>270.25</v>
      </c>
      <c r="J366" s="16">
        <f>testdata4[[#This Row],[close]]-0.5*(testdata4[[#This Row],[HH]]+testdata4[[#This Row],[LL]])</f>
        <v>4.9449999999999363</v>
      </c>
      <c r="K366" s="16">
        <f>K365+kR*(testdata4[[#This Row],[SM]]-K365)</f>
        <v>3.7770669096389491</v>
      </c>
      <c r="L366" s="16">
        <f>L365+kS*(testdata4[[#This Row],[EMAn1]]-L365)</f>
        <v>3.547201574219029</v>
      </c>
      <c r="M366" s="16">
        <f>testdata4[[#This Row],[HH]]-testdata4[[#This Row],[LL]]</f>
        <v>11.329999999999984</v>
      </c>
      <c r="N366" s="16">
        <f>N365+kR*(testdata4[[#This Row],[HH-LL]]-N365)</f>
        <v>10.431573143849301</v>
      </c>
      <c r="O366" s="16">
        <f>O365+kS*(testdata4[[#This Row],[EMAd1]]-O365)</f>
        <v>10.309589636445821</v>
      </c>
      <c r="P366" s="12">
        <f>100*(testdata4[[#This Row],[EMAn2]]/(0.5*testdata4[[#This Row],[EMAd2]]))</f>
        <v>68.813632730427642</v>
      </c>
      <c r="Q366" s="12">
        <f>Q365+kU*(testdata4[[#This Row],[SMI]]-Q365)</f>
        <v>66.815985418130737</v>
      </c>
      <c r="U366" s="3">
        <v>43265</v>
      </c>
      <c r="V366" s="12">
        <v>68.813599999999994</v>
      </c>
      <c r="W366" s="12">
        <v>66.816000000000003</v>
      </c>
    </row>
    <row r="367" spans="1:23" x14ac:dyDescent="0.25">
      <c r="A367" s="6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 t="shared" si="10"/>
        <v>258.92</v>
      </c>
      <c r="I367" s="2">
        <f t="shared" si="11"/>
        <v>270.25</v>
      </c>
      <c r="J367" s="16">
        <f>testdata4[[#This Row],[close]]-0.5*(testdata4[[#This Row],[HH]]+testdata4[[#This Row],[LL]])</f>
        <v>4.5949999999999704</v>
      </c>
      <c r="K367" s="16">
        <f>K366+kR*(testdata4[[#This Row],[SM]]-K366)</f>
        <v>3.8549652991971417</v>
      </c>
      <c r="L367" s="16">
        <f>L366+kS*(testdata4[[#This Row],[EMAn1]]-L366)</f>
        <v>3.6497894825450667</v>
      </c>
      <c r="M367" s="16">
        <f>testdata4[[#This Row],[HH]]-testdata4[[#This Row],[LL]]</f>
        <v>11.329999999999984</v>
      </c>
      <c r="N367" s="16">
        <f>N366+kR*(testdata4[[#This Row],[HH-LL]]-N366)</f>
        <v>10.517137606339842</v>
      </c>
      <c r="O367" s="16">
        <f>O366+kS*(testdata4[[#This Row],[EMAd1]]-O366)</f>
        <v>10.378772293077162</v>
      </c>
      <c r="P367" s="12">
        <f>100*(testdata4[[#This Row],[EMAn2]]/(0.5*testdata4[[#This Row],[EMAd2]]))</f>
        <v>70.331815353142403</v>
      </c>
      <c r="Q367" s="12">
        <f>Q366+kU*(testdata4[[#This Row],[SMI]]-Q366)</f>
        <v>68.573900385636563</v>
      </c>
      <c r="U367" s="3">
        <v>43266</v>
      </c>
      <c r="V367" s="12">
        <v>70.331800000000001</v>
      </c>
      <c r="W367" s="12">
        <v>68.573899999999995</v>
      </c>
    </row>
    <row r="368" spans="1:23" x14ac:dyDescent="0.25">
      <c r="A368" s="6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 t="shared" si="10"/>
        <v>261.33</v>
      </c>
      <c r="I368" s="2">
        <f t="shared" si="11"/>
        <v>270.25</v>
      </c>
      <c r="J368" s="16">
        <f>testdata4[[#This Row],[close]]-0.5*(testdata4[[#This Row],[HH]]+testdata4[[#This Row],[LL]])</f>
        <v>2.8400000000000318</v>
      </c>
      <c r="K368" s="16">
        <f>K367+kR*(testdata4[[#This Row],[SM]]-K367)</f>
        <v>3.7583019373688455</v>
      </c>
      <c r="L368" s="16">
        <f>L367+kS*(testdata4[[#This Row],[EMAn1]]-L367)</f>
        <v>3.6859603008196595</v>
      </c>
      <c r="M368" s="16">
        <f>testdata4[[#This Row],[HH]]-testdata4[[#This Row],[LL]]</f>
        <v>8.9200000000000159</v>
      </c>
      <c r="N368" s="16">
        <f>N367+kR*(testdata4[[#This Row],[HH-LL]]-N367)</f>
        <v>10.365029262878906</v>
      </c>
      <c r="O368" s="16">
        <f>O367+kS*(testdata4[[#This Row],[EMAd1]]-O367)</f>
        <v>10.374191283011077</v>
      </c>
      <c r="P368" s="12">
        <f>100*(testdata4[[#This Row],[EMAn2]]/(0.5*testdata4[[#This Row],[EMAd2]]))</f>
        <v>71.060195445901215</v>
      </c>
      <c r="Q368" s="12">
        <f>Q367+kU*(testdata4[[#This Row],[SMI]]-Q367)</f>
        <v>69.817047915768882</v>
      </c>
      <c r="U368" s="3">
        <v>43269</v>
      </c>
      <c r="V368" s="12">
        <v>71.060199999999995</v>
      </c>
      <c r="W368" s="12">
        <v>69.816999999999993</v>
      </c>
    </row>
    <row r="369" spans="1:23" x14ac:dyDescent="0.25">
      <c r="A369" s="6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 t="shared" si="10"/>
        <v>261.33</v>
      </c>
      <c r="I369" s="2">
        <f t="shared" si="11"/>
        <v>270.25</v>
      </c>
      <c r="J369" s="16">
        <f>testdata4[[#This Row],[close]]-0.5*(testdata4[[#This Row],[HH]]+testdata4[[#This Row],[LL]])</f>
        <v>1.8100000000000591</v>
      </c>
      <c r="K369" s="16">
        <f>K368+kR*(testdata4[[#This Row],[SM]]-K368)</f>
        <v>3.5727493719051515</v>
      </c>
      <c r="L369" s="16">
        <f>L368+kS*(testdata4[[#This Row],[EMAn1]]-L368)</f>
        <v>3.6482233245148237</v>
      </c>
      <c r="M369" s="16">
        <f>testdata4[[#This Row],[HH]]-testdata4[[#This Row],[LL]]</f>
        <v>8.9200000000000159</v>
      </c>
      <c r="N369" s="16">
        <f>N368+kR*(testdata4[[#This Row],[HH-LL]]-N368)</f>
        <v>10.227407428319012</v>
      </c>
      <c r="O369" s="16">
        <f>O368+kS*(testdata4[[#This Row],[EMAd1]]-O368)</f>
        <v>10.325263331447056</v>
      </c>
      <c r="P369" s="12">
        <f>100*(testdata4[[#This Row],[EMAn2]]/(0.5*testdata4[[#This Row],[EMAd2]]))</f>
        <v>70.665961872442352</v>
      </c>
      <c r="Q369" s="12">
        <f>Q368+kU*(testdata4[[#This Row],[SMI]]-Q368)</f>
        <v>70.241504894105617</v>
      </c>
      <c r="U369" s="3">
        <v>43270</v>
      </c>
      <c r="V369" s="12">
        <v>70.665999999999997</v>
      </c>
      <c r="W369" s="12">
        <v>70.241500000000002</v>
      </c>
    </row>
    <row r="370" spans="1:23" x14ac:dyDescent="0.25">
      <c r="A370" s="6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 t="shared" si="10"/>
        <v>263.33999999999997</v>
      </c>
      <c r="I370" s="2">
        <f t="shared" si="11"/>
        <v>270.25</v>
      </c>
      <c r="J370" s="16">
        <f>testdata4[[#This Row],[close]]-0.5*(testdata4[[#This Row],[HH]]+testdata4[[#This Row],[LL]])</f>
        <v>1.2650000000000432</v>
      </c>
      <c r="K370" s="16">
        <f>K369+kR*(testdata4[[#This Row],[SM]]-K369)</f>
        <v>3.3529637174379983</v>
      </c>
      <c r="L370" s="16">
        <f>L369+kS*(testdata4[[#This Row],[EMAn1]]-L369)</f>
        <v>3.5498034554892151</v>
      </c>
      <c r="M370" s="16">
        <f>testdata4[[#This Row],[HH]]-testdata4[[#This Row],[LL]]</f>
        <v>6.910000000000025</v>
      </c>
      <c r="N370" s="16">
        <f>N369+kR*(testdata4[[#This Row],[HH-LL]]-N369)</f>
        <v>9.9114638637172039</v>
      </c>
      <c r="O370" s="16">
        <f>O369+kS*(testdata4[[#This Row],[EMAd1]]-O369)</f>
        <v>10.187330175537106</v>
      </c>
      <c r="P370" s="12">
        <f>100*(testdata4[[#This Row],[EMAn2]]/(0.5*testdata4[[#This Row],[EMAd2]]))</f>
        <v>69.690554724796854</v>
      </c>
      <c r="Q370" s="12">
        <f>Q369+kU*(testdata4[[#This Row],[SMI]]-Q369)</f>
        <v>69.966029809451243</v>
      </c>
      <c r="U370" s="3">
        <v>43271</v>
      </c>
      <c r="V370" s="12">
        <v>69.690600000000003</v>
      </c>
      <c r="W370" s="12">
        <v>69.965999999999994</v>
      </c>
    </row>
    <row r="371" spans="1:23" x14ac:dyDescent="0.25">
      <c r="A371" s="6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 t="shared" si="10"/>
        <v>265.13</v>
      </c>
      <c r="I371" s="2">
        <f t="shared" si="11"/>
        <v>270.25</v>
      </c>
      <c r="J371" s="16">
        <f>testdata4[[#This Row],[close]]-0.5*(testdata4[[#This Row],[HH]]+testdata4[[#This Row],[LL]])</f>
        <v>-1.3100000000000023</v>
      </c>
      <c r="K371" s="16">
        <f>K370+kR*(testdata4[[#This Row],[SM]]-K370)</f>
        <v>2.9088719348248553</v>
      </c>
      <c r="L371" s="16">
        <f>L370+kS*(testdata4[[#This Row],[EMAn1]]-L370)</f>
        <v>3.3361596152677619</v>
      </c>
      <c r="M371" s="16">
        <f>testdata4[[#This Row],[HH]]-testdata4[[#This Row],[LL]]</f>
        <v>5.1200000000000045</v>
      </c>
      <c r="N371" s="16">
        <f>N370+kR*(testdata4[[#This Row],[HH-LL]]-N370)</f>
        <v>9.4551339719346128</v>
      </c>
      <c r="O371" s="16">
        <f>O370+kS*(testdata4[[#This Row],[EMAd1]]-O370)</f>
        <v>9.9432647743362743</v>
      </c>
      <c r="P371" s="12">
        <f>100*(testdata4[[#This Row],[EMAn2]]/(0.5*testdata4[[#This Row],[EMAd2]]))</f>
        <v>67.103907840781702</v>
      </c>
      <c r="Q371" s="12">
        <f>Q370+kU*(testdata4[[#This Row],[SMI]]-Q370)</f>
        <v>68.534968825116465</v>
      </c>
      <c r="U371" s="3">
        <v>43272</v>
      </c>
      <c r="V371" s="12">
        <v>67.103899999999996</v>
      </c>
      <c r="W371" s="12">
        <v>68.534999999999997</v>
      </c>
    </row>
    <row r="372" spans="1:23" x14ac:dyDescent="0.25">
      <c r="A372" s="6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 t="shared" si="10"/>
        <v>265.13</v>
      </c>
      <c r="I372" s="2">
        <f t="shared" si="11"/>
        <v>270.25</v>
      </c>
      <c r="J372" s="16">
        <f>testdata4[[#This Row],[close]]-0.5*(testdata4[[#This Row],[HH]]+testdata4[[#This Row],[LL]])</f>
        <v>-0.82999999999998408</v>
      </c>
      <c r="K372" s="16">
        <f>K371+kR*(testdata4[[#This Row],[SM]]-K371)</f>
        <v>2.5527888934129659</v>
      </c>
      <c r="L372" s="16">
        <f>L371+kS*(testdata4[[#This Row],[EMAn1]]-L371)</f>
        <v>3.0750360413161633</v>
      </c>
      <c r="M372" s="16">
        <f>testdata4[[#This Row],[HH]]-testdata4[[#This Row],[LL]]</f>
        <v>5.1200000000000045</v>
      </c>
      <c r="N372" s="16">
        <f>N371+kR*(testdata4[[#This Row],[HH-LL]]-N371)</f>
        <v>9.0422640698456025</v>
      </c>
      <c r="O372" s="16">
        <f>O371+kS*(testdata4[[#This Row],[EMAd1]]-O371)</f>
        <v>9.642931206172717</v>
      </c>
      <c r="P372" s="12">
        <f>100*(testdata4[[#This Row],[EMAn2]]/(0.5*testdata4[[#This Row],[EMAd2]]))</f>
        <v>63.778035445233591</v>
      </c>
      <c r="Q372" s="12">
        <f>Q371+kU*(testdata4[[#This Row],[SMI]]-Q371)</f>
        <v>66.156502135175032</v>
      </c>
      <c r="U372" s="3">
        <v>43273</v>
      </c>
      <c r="V372" s="12">
        <v>63.777999999999999</v>
      </c>
      <c r="W372" s="12">
        <v>66.156499999999994</v>
      </c>
    </row>
    <row r="373" spans="1:23" x14ac:dyDescent="0.25">
      <c r="A373" s="6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 t="shared" si="10"/>
        <v>261.38</v>
      </c>
      <c r="I373" s="2">
        <f t="shared" si="11"/>
        <v>270.25</v>
      </c>
      <c r="J373" s="16">
        <f>testdata4[[#This Row],[close]]-0.5*(testdata4[[#This Row],[HH]]+testdata4[[#This Row],[LL]])</f>
        <v>-2.5849999999999795</v>
      </c>
      <c r="K373" s="16">
        <f>K372+kR*(testdata4[[#This Row],[SM]]-K372)</f>
        <v>2.063475665468876</v>
      </c>
      <c r="L373" s="16">
        <f>L372+kS*(testdata4[[#This Row],[EMAn1]]-L372)</f>
        <v>2.7378492493670676</v>
      </c>
      <c r="M373" s="16">
        <f>testdata4[[#This Row],[HH]]-testdata4[[#This Row],[LL]]</f>
        <v>8.8700000000000045</v>
      </c>
      <c r="N373" s="16">
        <f>N372+kR*(testdata4[[#This Row],[HH-LL]]-N372)</f>
        <v>9.0258579679555453</v>
      </c>
      <c r="O373" s="16">
        <f>O372+kS*(testdata4[[#This Row],[EMAd1]]-O372)</f>
        <v>9.4372401267669925</v>
      </c>
      <c r="P373" s="12">
        <f>100*(testdata4[[#This Row],[EMAn2]]/(0.5*testdata4[[#This Row],[EMAd2]]))</f>
        <v>58.022244058443796</v>
      </c>
      <c r="Q373" s="12">
        <f>Q372+kU*(testdata4[[#This Row],[SMI]]-Q372)</f>
        <v>62.08937309680941</v>
      </c>
      <c r="U373" s="3">
        <v>43276</v>
      </c>
      <c r="V373" s="12">
        <v>58.022199999999998</v>
      </c>
      <c r="W373" s="12">
        <v>62.089399999999998</v>
      </c>
    </row>
    <row r="374" spans="1:23" x14ac:dyDescent="0.25">
      <c r="A374" s="6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 t="shared" si="10"/>
        <v>261.38</v>
      </c>
      <c r="I374" s="2">
        <f t="shared" si="11"/>
        <v>270.25</v>
      </c>
      <c r="J374" s="16">
        <f>testdata4[[#This Row],[close]]-0.5*(testdata4[[#This Row],[HH]]+testdata4[[#This Row],[LL]])</f>
        <v>-2.0049999999999955</v>
      </c>
      <c r="K374" s="16">
        <f>K373+kR*(testdata4[[#This Row],[SM]]-K373)</f>
        <v>1.6760017925670787</v>
      </c>
      <c r="L374" s="16">
        <f>L373+kS*(testdata4[[#This Row],[EMAn1]]-L373)</f>
        <v>2.3839000971004047</v>
      </c>
      <c r="M374" s="16">
        <f>testdata4[[#This Row],[HH]]-testdata4[[#This Row],[LL]]</f>
        <v>8.8700000000000045</v>
      </c>
      <c r="N374" s="16">
        <f>N373+kR*(testdata4[[#This Row],[HH-LL]]-N373)</f>
        <v>9.0110143519597798</v>
      </c>
      <c r="O374" s="16">
        <f>O373+kS*(testdata4[[#This Row],[EMAd1]]-O373)</f>
        <v>9.2951648684979222</v>
      </c>
      <c r="P374" s="12">
        <f>100*(testdata4[[#This Row],[EMAn2]]/(0.5*testdata4[[#This Row],[EMAd2]]))</f>
        <v>51.293336499702932</v>
      </c>
      <c r="Q374" s="12">
        <f>Q373+kU*(testdata4[[#This Row],[SMI]]-Q373)</f>
        <v>56.691354798256171</v>
      </c>
      <c r="U374" s="3">
        <v>43277</v>
      </c>
      <c r="V374" s="12">
        <v>51.293300000000002</v>
      </c>
      <c r="W374" s="12">
        <v>56.691400000000002</v>
      </c>
    </row>
    <row r="375" spans="1:23" x14ac:dyDescent="0.25">
      <c r="A375" s="6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 t="shared" si="10"/>
        <v>261.38</v>
      </c>
      <c r="I375" s="2">
        <f t="shared" si="11"/>
        <v>270.25</v>
      </c>
      <c r="J375" s="16">
        <f>testdata4[[#This Row],[close]]-0.5*(testdata4[[#This Row],[HH]]+testdata4[[#This Row],[LL]])</f>
        <v>-4.1850000000000023</v>
      </c>
      <c r="K375" s="16">
        <f>K374+kR*(testdata4[[#This Row],[SM]]-K374)</f>
        <v>1.1178111456559281</v>
      </c>
      <c r="L375" s="16">
        <f>L374+kS*(testdata4[[#This Row],[EMAn1]]-L374)</f>
        <v>1.9618704466189125</v>
      </c>
      <c r="M375" s="16">
        <f>testdata4[[#This Row],[HH]]-testdata4[[#This Row],[LL]]</f>
        <v>8.8700000000000045</v>
      </c>
      <c r="N375" s="16">
        <f>N374+kR*(testdata4[[#This Row],[HH-LL]]-N374)</f>
        <v>8.9975844136778971</v>
      </c>
      <c r="O375" s="16">
        <f>O374+kS*(testdata4[[#This Row],[EMAd1]]-O374)</f>
        <v>9.1959713835579144</v>
      </c>
      <c r="P375" s="12">
        <f>100*(testdata4[[#This Row],[EMAn2]]/(0.5*testdata4[[#This Row],[EMAd2]]))</f>
        <v>42.668041575828966</v>
      </c>
      <c r="Q375" s="12">
        <f>Q374+kU*(testdata4[[#This Row],[SMI]]-Q374)</f>
        <v>49.679698187042568</v>
      </c>
      <c r="U375" s="3">
        <v>43278</v>
      </c>
      <c r="V375" s="12">
        <v>42.667999999999999</v>
      </c>
      <c r="W375" s="12">
        <v>49.679699999999997</v>
      </c>
    </row>
    <row r="376" spans="1:23" x14ac:dyDescent="0.25">
      <c r="A376" s="6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 t="shared" si="10"/>
        <v>260.79000000000002</v>
      </c>
      <c r="I376" s="2">
        <f t="shared" si="11"/>
        <v>270.25</v>
      </c>
      <c r="J376" s="16">
        <f>testdata4[[#This Row],[close]]-0.5*(testdata4[[#This Row],[HH]]+testdata4[[#This Row],[LL]])</f>
        <v>-2.3999999999999773</v>
      </c>
      <c r="K376" s="16">
        <f>K375+kR*(testdata4[[#This Row],[SM]]-K375)</f>
        <v>0.78278151273631802</v>
      </c>
      <c r="L376" s="16">
        <f>L375+kS*(testdata4[[#This Row],[EMAn1]]-L375)</f>
        <v>1.5688408019913811</v>
      </c>
      <c r="M376" s="16">
        <f>testdata4[[#This Row],[HH]]-testdata4[[#This Row],[LL]]</f>
        <v>9.4599999999999795</v>
      </c>
      <c r="N376" s="16">
        <f>N375+kR*(testdata4[[#This Row],[HH-LL]]-N375)</f>
        <v>9.0416239933276188</v>
      </c>
      <c r="O376" s="16">
        <f>O375+kS*(testdata4[[#This Row],[EMAd1]]-O375)</f>
        <v>9.1445222534811492</v>
      </c>
      <c r="P376" s="12">
        <f>100*(testdata4[[#This Row],[EMAn2]]/(0.5*testdata4[[#This Row],[EMAd2]]))</f>
        <v>34.312143565382051</v>
      </c>
      <c r="Q376" s="12">
        <f>Q375+kU*(testdata4[[#This Row],[SMI]]-Q375)</f>
        <v>41.99592087621231</v>
      </c>
      <c r="U376" s="3">
        <v>43279</v>
      </c>
      <c r="V376" s="12">
        <v>34.312100000000001</v>
      </c>
      <c r="W376" s="12">
        <v>41.995899999999999</v>
      </c>
    </row>
    <row r="377" spans="1:23" x14ac:dyDescent="0.25">
      <c r="A377" s="6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 t="shared" si="10"/>
        <v>260.79000000000002</v>
      </c>
      <c r="I377" s="2">
        <f t="shared" si="11"/>
        <v>270.25</v>
      </c>
      <c r="J377" s="16">
        <f>testdata4[[#This Row],[close]]-0.5*(testdata4[[#This Row],[HH]]+testdata4[[#This Row],[LL]])</f>
        <v>-2.0199999999999818</v>
      </c>
      <c r="K377" s="16">
        <f>K376+kR*(testdata4[[#This Row],[SM]]-K376)</f>
        <v>0.51584994009476559</v>
      </c>
      <c r="L377" s="16">
        <f>L376+kS*(testdata4[[#This Row],[EMAn1]]-L376)</f>
        <v>1.2178438480258427</v>
      </c>
      <c r="M377" s="16">
        <f>testdata4[[#This Row],[HH]]-testdata4[[#This Row],[LL]]</f>
        <v>9.4599999999999795</v>
      </c>
      <c r="N377" s="16">
        <f>N376+kR*(testdata4[[#This Row],[HH-LL]]-N376)</f>
        <v>9.0814693272964142</v>
      </c>
      <c r="O377" s="16">
        <f>O376+kS*(testdata4[[#This Row],[EMAd1]]-O376)</f>
        <v>9.1235046114195715</v>
      </c>
      <c r="P377" s="12">
        <f>100*(testdata4[[#This Row],[EMAn2]]/(0.5*testdata4[[#This Row],[EMAd2]]))</f>
        <v>26.696842932517622</v>
      </c>
      <c r="Q377" s="12">
        <f>Q376+kU*(testdata4[[#This Row],[SMI]]-Q376)</f>
        <v>34.346381904364968</v>
      </c>
      <c r="U377" s="3">
        <v>43280</v>
      </c>
      <c r="V377" s="12">
        <v>26.6968</v>
      </c>
      <c r="W377" s="12">
        <v>34.346400000000003</v>
      </c>
    </row>
    <row r="378" spans="1:23" x14ac:dyDescent="0.25">
      <c r="A378" s="6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2">
        <f t="shared" si="10"/>
        <v>260.79000000000002</v>
      </c>
      <c r="I378" s="2">
        <f t="shared" si="11"/>
        <v>270.25</v>
      </c>
      <c r="J378" s="16">
        <f>testdata4[[#This Row],[close]]-0.5*(testdata4[[#This Row],[HH]]+testdata4[[#This Row],[LL]])</f>
        <v>-1.4599999999999795</v>
      </c>
      <c r="K378" s="16">
        <f>K377+kR*(testdata4[[#This Row],[SM]]-K377)</f>
        <v>0.32767375532383747</v>
      </c>
      <c r="L378" s="16">
        <f>L377+kS*(testdata4[[#This Row],[EMAn1]]-L377)</f>
        <v>0.92112048379184097</v>
      </c>
      <c r="M378" s="16">
        <f>testdata4[[#This Row],[HH]]-testdata4[[#This Row],[LL]]</f>
        <v>9.4599999999999795</v>
      </c>
      <c r="N378" s="16">
        <f>N377+kR*(testdata4[[#This Row],[HH-LL]]-N377)</f>
        <v>9.1175198675538969</v>
      </c>
      <c r="O378" s="16">
        <f>O377+kS*(testdata4[[#This Row],[EMAd1]]-O377)</f>
        <v>9.1215096967976805</v>
      </c>
      <c r="P378" s="12">
        <f>100*(testdata4[[#This Row],[EMAn2]]/(0.5*testdata4[[#This Row],[EMAd2]]))</f>
        <v>20.19666731517529</v>
      </c>
      <c r="Q378" s="12">
        <f>Q377+kU*(testdata4[[#This Row],[SMI]]-Q377)</f>
        <v>27.271524609770129</v>
      </c>
      <c r="U378" s="3">
        <v>43283</v>
      </c>
      <c r="V378" s="12">
        <v>20.1967</v>
      </c>
      <c r="W378" s="12">
        <v>27.2715</v>
      </c>
    </row>
    <row r="379" spans="1:23" x14ac:dyDescent="0.25">
      <c r="A379" s="6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 t="shared" si="10"/>
        <v>260.79000000000002</v>
      </c>
      <c r="I379" s="2">
        <f t="shared" si="11"/>
        <v>270.11</v>
      </c>
      <c r="J379" s="16">
        <f>testdata4[[#This Row],[close]]-0.5*(testdata4[[#This Row],[HH]]+testdata4[[#This Row],[LL]])</f>
        <v>-2.32000000000005</v>
      </c>
      <c r="K379" s="16">
        <f>K378+kR*(testdata4[[#This Row],[SM]]-K378)</f>
        <v>7.5514350054895818E-2</v>
      </c>
      <c r="L379" s="16">
        <f>L378+kS*(testdata4[[#This Row],[EMAn1]]-L378)</f>
        <v>0.63925177254619259</v>
      </c>
      <c r="M379" s="16">
        <f>testdata4[[#This Row],[HH]]-testdata4[[#This Row],[LL]]</f>
        <v>9.3199999999999932</v>
      </c>
      <c r="N379" s="16">
        <f>N378+kR*(testdata4[[#This Row],[HH-LL]]-N378)</f>
        <v>9.1368036896916198</v>
      </c>
      <c r="O379" s="16">
        <f>O378+kS*(testdata4[[#This Row],[EMAd1]]-O378)</f>
        <v>9.1266076944289942</v>
      </c>
      <c r="P379" s="12">
        <f>100*(testdata4[[#This Row],[EMAn2]]/(0.5*testdata4[[#This Row],[EMAd2]]))</f>
        <v>14.008529651962592</v>
      </c>
      <c r="Q379" s="12">
        <f>Q378+kU*(testdata4[[#This Row],[SMI]]-Q378)</f>
        <v>20.640027130866361</v>
      </c>
      <c r="U379" s="3">
        <v>43284</v>
      </c>
      <c r="V379" s="12">
        <v>14.0085</v>
      </c>
      <c r="W379" s="12">
        <v>20.64</v>
      </c>
    </row>
    <row r="380" spans="1:23" x14ac:dyDescent="0.25">
      <c r="A380" s="6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 t="shared" si="10"/>
        <v>260.79000000000002</v>
      </c>
      <c r="I380" s="2">
        <f t="shared" si="11"/>
        <v>269.55</v>
      </c>
      <c r="J380" s="16">
        <f>testdata4[[#This Row],[close]]-0.5*(testdata4[[#This Row],[HH]]+testdata4[[#This Row],[LL]])</f>
        <v>0.1099999999999568</v>
      </c>
      <c r="K380" s="16">
        <f>K379+kR*(testdata4[[#This Row],[SM]]-K379)</f>
        <v>7.8798697668711143E-2</v>
      </c>
      <c r="L380" s="16">
        <f>L379+kS*(testdata4[[#This Row],[EMAn1]]-L379)</f>
        <v>0.45243408092036547</v>
      </c>
      <c r="M380" s="16">
        <f>testdata4[[#This Row],[HH]]-testdata4[[#This Row],[LL]]</f>
        <v>8.7599999999999909</v>
      </c>
      <c r="N380" s="16">
        <f>N379+kR*(testdata4[[#This Row],[HH-LL]]-N379)</f>
        <v>9.1009176240067031</v>
      </c>
      <c r="O380" s="16">
        <f>O379+kS*(testdata4[[#This Row],[EMAd1]]-O379)</f>
        <v>9.1180443376215639</v>
      </c>
      <c r="P380" s="12">
        <f>100*(testdata4[[#This Row],[EMAn2]]/(0.5*testdata4[[#This Row],[EMAd2]]))</f>
        <v>9.9239280742164642</v>
      </c>
      <c r="Q380" s="12">
        <f>Q379+kU*(testdata4[[#This Row],[SMI]]-Q379)</f>
        <v>15.281977602541414</v>
      </c>
      <c r="U380" s="3">
        <v>43286</v>
      </c>
      <c r="V380" s="12">
        <v>9.9238999999999997</v>
      </c>
      <c r="W380" s="12">
        <v>15.282</v>
      </c>
    </row>
    <row r="381" spans="1:23" x14ac:dyDescent="0.25">
      <c r="A381" s="6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 t="shared" si="10"/>
        <v>260.79000000000002</v>
      </c>
      <c r="I381" s="2">
        <f t="shared" si="11"/>
        <v>268.77999999999997</v>
      </c>
      <c r="J381" s="16">
        <f>testdata4[[#This Row],[close]]-0.5*(testdata4[[#This Row],[HH]]+testdata4[[#This Row],[LL]])</f>
        <v>2.7350000000000136</v>
      </c>
      <c r="K381" s="16">
        <f>K380+kR*(testdata4[[#This Row],[SM]]-K380)</f>
        <v>0.33177025027169227</v>
      </c>
      <c r="L381" s="16">
        <f>L380+kS*(testdata4[[#This Row],[EMAn1]]-L380)</f>
        <v>0.4122128040374744</v>
      </c>
      <c r="M381" s="16">
        <f>testdata4[[#This Row],[HH]]-testdata4[[#This Row],[LL]]</f>
        <v>7.9899999999999523</v>
      </c>
      <c r="N381" s="16">
        <f>N380+kR*(testdata4[[#This Row],[HH-LL]]-N380)</f>
        <v>8.9951159455298697</v>
      </c>
      <c r="O381" s="16">
        <f>O380+kS*(testdata4[[#This Row],[EMAd1]]-O380)</f>
        <v>9.0770682069243325</v>
      </c>
      <c r="P381" s="12">
        <f>100*(testdata4[[#This Row],[EMAn2]]/(0.5*testdata4[[#This Row],[EMAd2]]))</f>
        <v>9.0825097848889751</v>
      </c>
      <c r="Q381" s="12">
        <f>Q380+kU*(testdata4[[#This Row],[SMI]]-Q380)</f>
        <v>12.182243693715193</v>
      </c>
      <c r="U381" s="3">
        <v>43287</v>
      </c>
      <c r="V381" s="12">
        <v>9.0824999999999996</v>
      </c>
      <c r="W381" s="12">
        <v>12.1822</v>
      </c>
    </row>
    <row r="382" spans="1:23" x14ac:dyDescent="0.25">
      <c r="A382" s="6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 t="shared" si="10"/>
        <v>260.79000000000002</v>
      </c>
      <c r="I382" s="2">
        <f t="shared" si="11"/>
        <v>269.99</v>
      </c>
      <c r="J382" s="16">
        <f>testdata4[[#This Row],[close]]-0.5*(testdata4[[#This Row],[HH]]+testdata4[[#This Row],[LL]])</f>
        <v>4.5400000000000205</v>
      </c>
      <c r="K382" s="16">
        <f>K381+kR*(testdata4[[#This Row],[SM]]-K381)</f>
        <v>0.73255403596010449</v>
      </c>
      <c r="L382" s="16">
        <f>L381+kS*(testdata4[[#This Row],[EMAn1]]-L381)</f>
        <v>0.51899321467835113</v>
      </c>
      <c r="M382" s="16">
        <f>testdata4[[#This Row],[HH]]-testdata4[[#This Row],[LL]]</f>
        <v>9.1999999999999886</v>
      </c>
      <c r="N382" s="16">
        <f>N381+kR*(testdata4[[#This Row],[HH-LL]]-N381)</f>
        <v>9.0146287126222617</v>
      </c>
      <c r="O382" s="16">
        <f>O381+kS*(testdata4[[#This Row],[EMAd1]]-O381)</f>
        <v>9.056255042156975</v>
      </c>
      <c r="P382" s="12">
        <f>100*(testdata4[[#This Row],[EMAn2]]/(0.5*testdata4[[#This Row],[EMAd2]]))</f>
        <v>11.461541492867228</v>
      </c>
      <c r="Q382" s="12">
        <f>Q381+kU*(testdata4[[#This Row],[SMI]]-Q381)</f>
        <v>11.82189259329121</v>
      </c>
      <c r="U382" s="3">
        <v>43290</v>
      </c>
      <c r="V382" s="12">
        <v>11.461499999999999</v>
      </c>
      <c r="W382" s="12">
        <v>11.821899999999999</v>
      </c>
    </row>
    <row r="383" spans="1:23" x14ac:dyDescent="0.25">
      <c r="A383" s="6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 t="shared" si="10"/>
        <v>260.79000000000002</v>
      </c>
      <c r="I383" s="2">
        <f t="shared" si="11"/>
        <v>271.01</v>
      </c>
      <c r="J383" s="16">
        <f>testdata4[[#This Row],[close]]-0.5*(testdata4[[#This Row],[HH]]+testdata4[[#This Row],[LL]])</f>
        <v>5</v>
      </c>
      <c r="K383" s="16">
        <f>K382+kR*(testdata4[[#This Row],[SM]]-K382)</f>
        <v>1.1389774611067611</v>
      </c>
      <c r="L383" s="16">
        <f>L382+kS*(testdata4[[#This Row],[EMAn1]]-L382)</f>
        <v>0.72565463015448772</v>
      </c>
      <c r="M383" s="16">
        <f>testdata4[[#This Row],[HH]]-testdata4[[#This Row],[LL]]</f>
        <v>10.21999999999997</v>
      </c>
      <c r="N383" s="16">
        <f>N382+kR*(testdata4[[#This Row],[HH-LL]]-N382)</f>
        <v>9.1294259780868057</v>
      </c>
      <c r="O383" s="16">
        <f>O382+kS*(testdata4[[#This Row],[EMAd1]]-O382)</f>
        <v>9.0806453541335852</v>
      </c>
      <c r="P383" s="12">
        <f>100*(testdata4[[#This Row],[EMAn2]]/(0.5*testdata4[[#This Row],[EMAd2]]))</f>
        <v>15.982446221714047</v>
      </c>
      <c r="Q383" s="12">
        <f>Q382+kU*(testdata4[[#This Row],[SMI]]-Q382)</f>
        <v>13.90216940750263</v>
      </c>
      <c r="U383" s="3">
        <v>43291</v>
      </c>
      <c r="V383" s="12">
        <v>15.9824</v>
      </c>
      <c r="W383" s="12">
        <v>13.902200000000001</v>
      </c>
    </row>
    <row r="384" spans="1:23" x14ac:dyDescent="0.25">
      <c r="A384" s="6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 t="shared" si="10"/>
        <v>260.79000000000002</v>
      </c>
      <c r="I384" s="2">
        <f t="shared" si="11"/>
        <v>271.01</v>
      </c>
      <c r="J384" s="16">
        <f>testdata4[[#This Row],[close]]-0.5*(testdata4[[#This Row],[HH]]+testdata4[[#This Row],[LL]])</f>
        <v>3.0200000000000387</v>
      </c>
      <c r="K384" s="16">
        <f>K383+kR*(testdata4[[#This Row],[SM]]-K383)</f>
        <v>1.3181224648108827</v>
      </c>
      <c r="L384" s="16">
        <f>L383+kS*(testdata4[[#This Row],[EMAn1]]-L383)</f>
        <v>0.92314390837328597</v>
      </c>
      <c r="M384" s="16">
        <f>testdata4[[#This Row],[HH]]-testdata4[[#This Row],[LL]]</f>
        <v>10.21999999999997</v>
      </c>
      <c r="N384" s="16">
        <f>N383+kR*(testdata4[[#This Row],[HH-LL]]-N383)</f>
        <v>9.2332901706499637</v>
      </c>
      <c r="O384" s="16">
        <f>O383+kS*(testdata4[[#This Row],[EMAd1]]-O383)</f>
        <v>9.1315269596390447</v>
      </c>
      <c r="P384" s="12">
        <f>100*(testdata4[[#This Row],[EMAn2]]/(0.5*testdata4[[#This Row],[EMAd2]]))</f>
        <v>20.21882895278177</v>
      </c>
      <c r="Q384" s="12">
        <f>Q383+kU*(testdata4[[#This Row],[SMI]]-Q383)</f>
        <v>17.060499180142202</v>
      </c>
      <c r="U384" s="3">
        <v>43292</v>
      </c>
      <c r="V384" s="12">
        <v>20.218800000000002</v>
      </c>
      <c r="W384" s="12">
        <v>17.060500000000001</v>
      </c>
    </row>
    <row r="385" spans="1:23" x14ac:dyDescent="0.25">
      <c r="A385" s="6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 t="shared" si="10"/>
        <v>260.79000000000002</v>
      </c>
      <c r="I385" s="2">
        <f t="shared" si="11"/>
        <v>271.42</v>
      </c>
      <c r="J385" s="16">
        <f>testdata4[[#This Row],[close]]-0.5*(testdata4[[#This Row],[HH]]+testdata4[[#This Row],[LL]])</f>
        <v>5.2549999999999955</v>
      </c>
      <c r="K385" s="16">
        <f>K384+kR*(testdata4[[#This Row],[SM]]-K384)</f>
        <v>1.693063182447941</v>
      </c>
      <c r="L385" s="16">
        <f>L384+kS*(testdata4[[#This Row],[EMAn1]]-L384)</f>
        <v>1.1797836663981709</v>
      </c>
      <c r="M385" s="16">
        <f>testdata4[[#This Row],[HH]]-testdata4[[#This Row],[LL]]</f>
        <v>10.629999999999995</v>
      </c>
      <c r="N385" s="16">
        <f>N384+kR*(testdata4[[#This Row],[HH-LL]]-N384)</f>
        <v>9.3663101543975866</v>
      </c>
      <c r="O385" s="16">
        <f>O384+kS*(testdata4[[#This Row],[EMAd1]]-O384)</f>
        <v>9.2097880245585593</v>
      </c>
      <c r="P385" s="12">
        <f>100*(testdata4[[#This Row],[EMAn2]]/(0.5*testdata4[[#This Row],[EMAd2]]))</f>
        <v>25.620213261199787</v>
      </c>
      <c r="Q385" s="12">
        <f>Q384+kU*(testdata4[[#This Row],[SMI]]-Q384)</f>
        <v>21.340356220670994</v>
      </c>
      <c r="U385" s="3">
        <v>43293</v>
      </c>
      <c r="V385" s="12">
        <v>25.620200000000001</v>
      </c>
      <c r="W385" s="12">
        <v>21.340399999999999</v>
      </c>
    </row>
    <row r="386" spans="1:23" x14ac:dyDescent="0.25">
      <c r="A386" s="6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 t="shared" si="10"/>
        <v>260.79000000000002</v>
      </c>
      <c r="I386" s="2">
        <f t="shared" si="11"/>
        <v>271.89999999999998</v>
      </c>
      <c r="J386" s="16">
        <f>testdata4[[#This Row],[close]]-0.5*(testdata4[[#This Row],[HH]]+testdata4[[#This Row],[LL]])</f>
        <v>5.2249999999999659</v>
      </c>
      <c r="K386" s="16">
        <f>K385+kR*(testdata4[[#This Row],[SM]]-K385)</f>
        <v>2.0294381174528957</v>
      </c>
      <c r="L386" s="16">
        <f>L385+kS*(testdata4[[#This Row],[EMAn1]]-L385)</f>
        <v>1.4630018167497458</v>
      </c>
      <c r="M386" s="16">
        <f>testdata4[[#This Row],[HH]]-testdata4[[#This Row],[LL]]</f>
        <v>11.109999999999957</v>
      </c>
      <c r="N386" s="16">
        <f>N385+kR*(testdata4[[#This Row],[HH-LL]]-N385)</f>
        <v>9.5323758539787651</v>
      </c>
      <c r="O386" s="16">
        <f>O385+kS*(testdata4[[#This Row],[EMAd1]]-O385)</f>
        <v>9.3173173010319612</v>
      </c>
      <c r="P386" s="12">
        <f>100*(testdata4[[#This Row],[EMAn2]]/(0.5*testdata4[[#This Row],[EMAd2]]))</f>
        <v>31.40392817979286</v>
      </c>
      <c r="Q386" s="12">
        <f>Q385+kU*(testdata4[[#This Row],[SMI]]-Q385)</f>
        <v>26.372142200231927</v>
      </c>
      <c r="U386" s="3">
        <v>43294</v>
      </c>
      <c r="V386" s="12">
        <v>31.4039</v>
      </c>
      <c r="W386" s="12">
        <v>26.3721</v>
      </c>
    </row>
    <row r="387" spans="1:23" x14ac:dyDescent="0.25">
      <c r="A387" s="6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 t="shared" si="10"/>
        <v>260.79000000000002</v>
      </c>
      <c r="I387" s="2">
        <f t="shared" si="11"/>
        <v>271.89999999999998</v>
      </c>
      <c r="J387" s="16">
        <f>testdata4[[#This Row],[close]]-0.5*(testdata4[[#This Row],[HH]]+testdata4[[#This Row],[LL]])</f>
        <v>4.9849999999999568</v>
      </c>
      <c r="K387" s="16">
        <f>K386+kR*(testdata4[[#This Row],[SM]]-K386)</f>
        <v>2.310920201504997</v>
      </c>
      <c r="L387" s="16">
        <f>L386+kS*(testdata4[[#This Row],[EMAn1]]-L386)</f>
        <v>1.7456412783348294</v>
      </c>
      <c r="M387" s="16">
        <f>testdata4[[#This Row],[HH]]-testdata4[[#This Row],[LL]]</f>
        <v>11.109999999999957</v>
      </c>
      <c r="N387" s="16">
        <f>N386+kR*(testdata4[[#This Row],[HH-LL]]-N386)</f>
        <v>9.6826257726474498</v>
      </c>
      <c r="O387" s="16">
        <f>O386+kS*(testdata4[[#This Row],[EMAd1]]-O386)</f>
        <v>9.4390867915704568</v>
      </c>
      <c r="P387" s="12">
        <f>100*(testdata4[[#This Row],[EMAn2]]/(0.5*testdata4[[#This Row],[EMAd2]]))</f>
        <v>36.987503492260885</v>
      </c>
      <c r="Q387" s="12">
        <f>Q386+kU*(testdata4[[#This Row],[SMI]]-Q386)</f>
        <v>31.679822846246406</v>
      </c>
      <c r="U387" s="3">
        <v>43297</v>
      </c>
      <c r="V387" s="12">
        <v>36.987499999999997</v>
      </c>
      <c r="W387" s="12">
        <v>31.6798</v>
      </c>
    </row>
    <row r="388" spans="1:23" x14ac:dyDescent="0.25">
      <c r="A388" s="6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 t="shared" si="10"/>
        <v>260.79000000000002</v>
      </c>
      <c r="I388" s="2">
        <f t="shared" si="11"/>
        <v>272.85000000000002</v>
      </c>
      <c r="J388" s="16">
        <f>testdata4[[#This Row],[close]]-0.5*(testdata4[[#This Row],[HH]]+testdata4[[#This Row],[LL]])</f>
        <v>5.6099999999999568</v>
      </c>
      <c r="K388" s="16">
        <f>K387+kR*(testdata4[[#This Row],[SM]]-K387)</f>
        <v>2.625118277552136</v>
      </c>
      <c r="L388" s="16">
        <f>L387+kS*(testdata4[[#This Row],[EMAn1]]-L387)</f>
        <v>2.0388002780739316</v>
      </c>
      <c r="M388" s="16">
        <f>testdata4[[#This Row],[HH]]-testdata4[[#This Row],[LL]]</f>
        <v>12.060000000000002</v>
      </c>
      <c r="N388" s="16">
        <f>N387+kR*(testdata4[[#This Row],[HH-LL]]-N387)</f>
        <v>9.9090423657286451</v>
      </c>
      <c r="O388" s="16">
        <f>O387+kS*(testdata4[[#This Row],[EMAd1]]-O387)</f>
        <v>9.5957386496231862</v>
      </c>
      <c r="P388" s="12">
        <f>100*(testdata4[[#This Row],[EMAn2]]/(0.5*testdata4[[#This Row],[EMAd2]]))</f>
        <v>42.493868424688557</v>
      </c>
      <c r="Q388" s="12">
        <f>Q387+kU*(testdata4[[#This Row],[SMI]]-Q387)</f>
        <v>37.086845635467483</v>
      </c>
      <c r="U388" s="3">
        <v>43298</v>
      </c>
      <c r="V388" s="12">
        <v>42.493899999999996</v>
      </c>
      <c r="W388" s="12">
        <v>37.086799999999997</v>
      </c>
    </row>
    <row r="389" spans="1:23" x14ac:dyDescent="0.25">
      <c r="A389" s="6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 t="shared" si="10"/>
        <v>260.79000000000002</v>
      </c>
      <c r="I389" s="2">
        <f t="shared" si="11"/>
        <v>273.12</v>
      </c>
      <c r="J389" s="16">
        <f>testdata4[[#This Row],[close]]-0.5*(testdata4[[#This Row],[HH]]+testdata4[[#This Row],[LL]])</f>
        <v>6.0449999999999591</v>
      </c>
      <c r="K389" s="16">
        <f>K388+kR*(testdata4[[#This Row],[SM]]-K388)</f>
        <v>2.950821298737643</v>
      </c>
      <c r="L389" s="16">
        <f>L388+kS*(testdata4[[#This Row],[EMAn1]]-L388)</f>
        <v>2.3428072849618355</v>
      </c>
      <c r="M389" s="16">
        <f>testdata4[[#This Row],[HH]]-testdata4[[#This Row],[LL]]</f>
        <v>12.329999999999984</v>
      </c>
      <c r="N389" s="16">
        <f>N388+kR*(testdata4[[#This Row],[HH-LL]]-N388)</f>
        <v>10.139609759468772</v>
      </c>
      <c r="O389" s="16">
        <f>O388+kS*(testdata4[[#This Row],[EMAd1]]-O388)</f>
        <v>9.7770290195717156</v>
      </c>
      <c r="P389" s="12">
        <f>100*(testdata4[[#This Row],[EMAn2]]/(0.5*testdata4[[#This Row],[EMAd2]]))</f>
        <v>47.924728059454253</v>
      </c>
      <c r="Q389" s="12">
        <f>Q388+kU*(testdata4[[#This Row],[SMI]]-Q388)</f>
        <v>42.505786847460868</v>
      </c>
      <c r="U389" s="3">
        <v>43299</v>
      </c>
      <c r="V389" s="12">
        <v>47.924700000000001</v>
      </c>
      <c r="W389" s="12">
        <v>42.505800000000001</v>
      </c>
    </row>
    <row r="390" spans="1:23" x14ac:dyDescent="0.25">
      <c r="A390" s="6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 t="shared" si="10"/>
        <v>261.52</v>
      </c>
      <c r="I390" s="2">
        <f t="shared" si="11"/>
        <v>273.12</v>
      </c>
      <c r="J390" s="16">
        <f>testdata4[[#This Row],[close]]-0.5*(testdata4[[#This Row],[HH]]+testdata4[[#This Row],[LL]])</f>
        <v>4.6500000000000341</v>
      </c>
      <c r="K390" s="16">
        <f>K389+kR*(testdata4[[#This Row],[SM]]-K389)</f>
        <v>3.1126478417150136</v>
      </c>
      <c r="L390" s="16">
        <f>L389+kS*(testdata4[[#This Row],[EMAn1]]-L389)</f>
        <v>2.5994208038795614</v>
      </c>
      <c r="M390" s="16">
        <f>testdata4[[#This Row],[HH]]-testdata4[[#This Row],[LL]]</f>
        <v>11.600000000000023</v>
      </c>
      <c r="N390" s="16">
        <f>N389+kR*(testdata4[[#This Row],[HH-LL]]-N389)</f>
        <v>10.278694544281272</v>
      </c>
      <c r="O390" s="16">
        <f>O389+kS*(testdata4[[#This Row],[EMAd1]]-O389)</f>
        <v>9.9442508611415672</v>
      </c>
      <c r="P390" s="12">
        <f>100*(testdata4[[#This Row],[EMAn2]]/(0.5*testdata4[[#This Row],[EMAd2]]))</f>
        <v>52.279871861180226</v>
      </c>
      <c r="Q390" s="12">
        <f>Q389+kU*(testdata4[[#This Row],[SMI]]-Q389)</f>
        <v>47.392829354320547</v>
      </c>
      <c r="U390" s="3">
        <v>43300</v>
      </c>
      <c r="V390" s="12">
        <v>52.279899999999998</v>
      </c>
      <c r="W390" s="12">
        <v>47.392800000000001</v>
      </c>
    </row>
    <row r="391" spans="1:23" x14ac:dyDescent="0.25">
      <c r="A391" s="6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 t="shared" si="10"/>
        <v>261.52</v>
      </c>
      <c r="I391" s="2">
        <f t="shared" si="11"/>
        <v>273.12</v>
      </c>
      <c r="J391" s="16">
        <f>testdata4[[#This Row],[close]]-0.5*(testdata4[[#This Row],[HH]]+testdata4[[#This Row],[LL]])</f>
        <v>4.3400000000000318</v>
      </c>
      <c r="K391" s="16">
        <f>K390+kR*(testdata4[[#This Row],[SM]]-K390)</f>
        <v>3.2295385234564438</v>
      </c>
      <c r="L391" s="16">
        <f>L390+kS*(testdata4[[#This Row],[EMAn1]]-L390)</f>
        <v>2.8094600437385222</v>
      </c>
      <c r="M391" s="16">
        <f>testdata4[[#This Row],[HH]]-testdata4[[#This Row],[LL]]</f>
        <v>11.600000000000023</v>
      </c>
      <c r="N391" s="16">
        <f>N390+kR*(testdata4[[#This Row],[HH-LL]]-N390)</f>
        <v>10.404533159111629</v>
      </c>
      <c r="O391" s="16">
        <f>O390+kS*(testdata4[[#This Row],[EMAd1]]-O390)</f>
        <v>10.097678293798255</v>
      </c>
      <c r="P391" s="12">
        <f>100*(testdata4[[#This Row],[EMAn2]]/(0.5*testdata4[[#This Row],[EMAd2]]))</f>
        <v>55.645663527704649</v>
      </c>
      <c r="Q391" s="12">
        <f>Q390+kU*(testdata4[[#This Row],[SMI]]-Q390)</f>
        <v>51.519246441012598</v>
      </c>
      <c r="U391" s="3">
        <v>43301</v>
      </c>
      <c r="V391" s="12">
        <v>55.645699999999998</v>
      </c>
      <c r="W391" s="12">
        <v>51.519199999999998</v>
      </c>
    </row>
    <row r="392" spans="1:23" x14ac:dyDescent="0.25">
      <c r="A392" s="6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 t="shared" si="10"/>
        <v>262.67</v>
      </c>
      <c r="I392" s="2">
        <f t="shared" si="11"/>
        <v>273.12</v>
      </c>
      <c r="J392" s="16">
        <f>testdata4[[#This Row],[close]]-0.5*(testdata4[[#This Row],[HH]]+testdata4[[#This Row],[LL]])</f>
        <v>4.2650000000000432</v>
      </c>
      <c r="K392" s="16">
        <f>K391+kR*(testdata4[[#This Row],[SM]]-K391)</f>
        <v>3.3281539021748818</v>
      </c>
      <c r="L392" s="16">
        <f>L391+kS*(testdata4[[#This Row],[EMAn1]]-L391)</f>
        <v>2.9823579965506419</v>
      </c>
      <c r="M392" s="16">
        <f>testdata4[[#This Row],[HH]]-testdata4[[#This Row],[LL]]</f>
        <v>10.449999999999989</v>
      </c>
      <c r="N392" s="16">
        <f>N391+kR*(testdata4[[#This Row],[HH-LL]]-N391)</f>
        <v>10.408863334434331</v>
      </c>
      <c r="O392" s="16">
        <f>O391+kS*(testdata4[[#This Row],[EMAd1]]-O391)</f>
        <v>10.201406640676947</v>
      </c>
      <c r="P392" s="12">
        <f>100*(testdata4[[#This Row],[EMAn2]]/(0.5*testdata4[[#This Row],[EMAd2]]))</f>
        <v>58.469544477500371</v>
      </c>
      <c r="Q392" s="12">
        <f>Q391+kU*(testdata4[[#This Row],[SMI]]-Q391)</f>
        <v>54.994395459256481</v>
      </c>
      <c r="U392" s="3">
        <v>43304</v>
      </c>
      <c r="V392" s="12">
        <v>58.469499999999996</v>
      </c>
      <c r="W392" s="12">
        <v>54.994399999999999</v>
      </c>
    </row>
    <row r="393" spans="1:23" x14ac:dyDescent="0.25">
      <c r="A393" s="6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 t="shared" si="10"/>
        <v>263.19</v>
      </c>
      <c r="I393" s="2">
        <f t="shared" si="11"/>
        <v>274.45999999999998</v>
      </c>
      <c r="J393" s="16">
        <f>testdata4[[#This Row],[close]]-0.5*(testdata4[[#This Row],[HH]]+testdata4[[#This Row],[LL]])</f>
        <v>4.7049999999999841</v>
      </c>
      <c r="K393" s="16">
        <f>K392+kR*(testdata4[[#This Row],[SM]]-K392)</f>
        <v>3.4592821019677489</v>
      </c>
      <c r="L393" s="16">
        <f>L392+kS*(testdata4[[#This Row],[EMAn1]]-L392)</f>
        <v>3.1413326983563441</v>
      </c>
      <c r="M393" s="16">
        <f>testdata4[[#This Row],[HH]]-testdata4[[#This Row],[LL]]</f>
        <v>11.269999999999982</v>
      </c>
      <c r="N393" s="16">
        <f>N392+kR*(testdata4[[#This Row],[HH-LL]]-N392)</f>
        <v>10.490876350202488</v>
      </c>
      <c r="O393" s="16">
        <f>O392+kS*(testdata4[[#This Row],[EMAd1]]-O392)</f>
        <v>10.297896543852127</v>
      </c>
      <c r="P393" s="12">
        <f>100*(testdata4[[#This Row],[EMAn2]]/(0.5*testdata4[[#This Row],[EMAd2]]))</f>
        <v>61.009210667041089</v>
      </c>
      <c r="Q393" s="12">
        <f>Q392+kU*(testdata4[[#This Row],[SMI]]-Q392)</f>
        <v>58.001803063148785</v>
      </c>
      <c r="U393" s="3">
        <v>43305</v>
      </c>
      <c r="V393" s="12">
        <v>61.0092</v>
      </c>
      <c r="W393" s="12">
        <v>58.001800000000003</v>
      </c>
    </row>
    <row r="394" spans="1:23" x14ac:dyDescent="0.25">
      <c r="A394" s="6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 t="shared" si="10"/>
        <v>264.89</v>
      </c>
      <c r="I394" s="2">
        <f t="shared" si="11"/>
        <v>276.22000000000003</v>
      </c>
      <c r="J394" s="16">
        <f>testdata4[[#This Row],[close]]-0.5*(testdata4[[#This Row],[HH]]+testdata4[[#This Row],[LL]])</f>
        <v>5.3149999999999977</v>
      </c>
      <c r="K394" s="16">
        <f>K393+kR*(testdata4[[#This Row],[SM]]-K393)</f>
        <v>3.6360171398755821</v>
      </c>
      <c r="L394" s="16">
        <f>L393+kS*(testdata4[[#This Row],[EMAn1]]-L393)</f>
        <v>3.3062275121960902</v>
      </c>
      <c r="M394" s="16">
        <f>testdata4[[#This Row],[HH]]-testdata4[[#This Row],[LL]]</f>
        <v>11.330000000000041</v>
      </c>
      <c r="N394" s="16">
        <f>N393+kR*(testdata4[[#This Row],[HH-LL]]-N393)</f>
        <v>10.570792888278445</v>
      </c>
      <c r="O394" s="16">
        <f>O393+kS*(testdata4[[#This Row],[EMAd1]]-O393)</f>
        <v>10.388861991994233</v>
      </c>
      <c r="P394" s="12">
        <f>100*(testdata4[[#This Row],[EMAn2]]/(0.5*testdata4[[#This Row],[EMAd2]]))</f>
        <v>63.649464488870954</v>
      </c>
      <c r="Q394" s="12">
        <f>Q393+kU*(testdata4[[#This Row],[SMI]]-Q393)</f>
        <v>60.825633776009866</v>
      </c>
      <c r="U394" s="3">
        <v>43306</v>
      </c>
      <c r="V394" s="12">
        <v>63.649500000000003</v>
      </c>
      <c r="W394" s="12">
        <v>60.825600000000001</v>
      </c>
    </row>
    <row r="395" spans="1:23" x14ac:dyDescent="0.25">
      <c r="A395" s="6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 t="shared" si="10"/>
        <v>268.57</v>
      </c>
      <c r="I395" s="2">
        <f t="shared" si="11"/>
        <v>276.22000000000003</v>
      </c>
      <c r="J395" s="16">
        <f>testdata4[[#This Row],[close]]-0.5*(testdata4[[#This Row],[HH]]+testdata4[[#This Row],[LL]])</f>
        <v>2.8149999999999977</v>
      </c>
      <c r="K395" s="16">
        <f>K394+kR*(testdata4[[#This Row],[SM]]-K394)</f>
        <v>3.5578250313160025</v>
      </c>
      <c r="L395" s="16">
        <f>L394+kS*(testdata4[[#This Row],[EMAn1]]-L394)</f>
        <v>3.3900933519027276</v>
      </c>
      <c r="M395" s="16">
        <f>testdata4[[#This Row],[HH]]-testdata4[[#This Row],[LL]]</f>
        <v>7.6500000000000341</v>
      </c>
      <c r="N395" s="16">
        <f>N394+kR*(testdata4[[#This Row],[HH-LL]]-N394)</f>
        <v>10.292622137013835</v>
      </c>
      <c r="O395" s="16">
        <f>O394+kS*(testdata4[[#This Row],[EMAd1]]-O394)</f>
        <v>10.3567820403341</v>
      </c>
      <c r="P395" s="12">
        <f>100*(testdata4[[#This Row],[EMAn2]]/(0.5*testdata4[[#This Row],[EMAd2]]))</f>
        <v>65.466152299046868</v>
      </c>
      <c r="Q395" s="12">
        <f>Q394+kU*(testdata4[[#This Row],[SMI]]-Q394)</f>
        <v>63.145893037528367</v>
      </c>
      <c r="U395" s="3">
        <v>43307</v>
      </c>
      <c r="V395" s="12">
        <v>65.466200000000001</v>
      </c>
      <c r="W395" s="12">
        <v>63.145899999999997</v>
      </c>
    </row>
    <row r="396" spans="1:23" x14ac:dyDescent="0.25">
      <c r="A396" s="6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 t="shared" si="10"/>
        <v>268.58999999999997</v>
      </c>
      <c r="I396" s="2">
        <f t="shared" si="11"/>
        <v>276.22000000000003</v>
      </c>
      <c r="J396" s="16">
        <f>testdata4[[#This Row],[close]]-0.5*(testdata4[[#This Row],[HH]]+testdata4[[#This Row],[LL]])</f>
        <v>0.94500000000005002</v>
      </c>
      <c r="K396" s="16">
        <f>K395+kR*(testdata4[[#This Row],[SM]]-K395)</f>
        <v>3.3089845521430545</v>
      </c>
      <c r="L396" s="16">
        <f>L395+kS*(testdata4[[#This Row],[EMAn1]]-L395)</f>
        <v>3.3630570853161701</v>
      </c>
      <c r="M396" s="16">
        <f>testdata4[[#This Row],[HH]]-testdata4[[#This Row],[LL]]</f>
        <v>7.6300000000000523</v>
      </c>
      <c r="N396" s="16">
        <f>N395+kR*(testdata4[[#This Row],[HH-LL]]-N395)</f>
        <v>10.039039076345855</v>
      </c>
      <c r="O396" s="16">
        <f>O395+kS*(testdata4[[#This Row],[EMAd1]]-O395)</f>
        <v>10.250867719004685</v>
      </c>
      <c r="P396" s="12">
        <f>100*(testdata4[[#This Row],[EMAn2]]/(0.5*testdata4[[#This Row],[EMAd2]]))</f>
        <v>65.615071377444494</v>
      </c>
      <c r="Q396" s="12">
        <f>Q395+kU*(testdata4[[#This Row],[SMI]]-Q395)</f>
        <v>64.380482207486438</v>
      </c>
      <c r="U396" s="3">
        <v>43308</v>
      </c>
      <c r="V396" s="12">
        <v>65.615099999999998</v>
      </c>
      <c r="W396" s="12">
        <v>64.380499999999998</v>
      </c>
    </row>
    <row r="397" spans="1:23" x14ac:dyDescent="0.25">
      <c r="A397" s="6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 t="shared" si="10"/>
        <v>268.58999999999997</v>
      </c>
      <c r="I397" s="2">
        <f t="shared" si="11"/>
        <v>276.22000000000003</v>
      </c>
      <c r="J397" s="16">
        <f>testdata4[[#This Row],[close]]-0.5*(testdata4[[#This Row],[HH]]+testdata4[[#This Row],[LL]])</f>
        <v>-0.4849999999999568</v>
      </c>
      <c r="K397" s="16">
        <f>K396+kR*(testdata4[[#This Row],[SM]]-K396)</f>
        <v>2.9476526900341962</v>
      </c>
      <c r="L397" s="16">
        <f>L396+kS*(testdata4[[#This Row],[EMAn1]]-L396)</f>
        <v>3.2245889535555121</v>
      </c>
      <c r="M397" s="16">
        <f>testdata4[[#This Row],[HH]]-testdata4[[#This Row],[LL]]</f>
        <v>7.6300000000000523</v>
      </c>
      <c r="N397" s="16">
        <f>N396+kR*(testdata4[[#This Row],[HH-LL]]-N396)</f>
        <v>9.8096067833605396</v>
      </c>
      <c r="O397" s="16">
        <f>O396+kS*(testdata4[[#This Row],[EMAd1]]-O396)</f>
        <v>10.103780740456637</v>
      </c>
      <c r="P397" s="12">
        <f>100*(testdata4[[#This Row],[EMAn2]]/(0.5*testdata4[[#This Row],[EMAd2]]))</f>
        <v>63.829353316108836</v>
      </c>
      <c r="Q397" s="12">
        <f>Q396+kU*(testdata4[[#This Row],[SMI]]-Q396)</f>
        <v>64.104917761797637</v>
      </c>
      <c r="U397" s="3">
        <v>43311</v>
      </c>
      <c r="V397" s="12">
        <v>63.8294</v>
      </c>
      <c r="W397" s="12">
        <v>64.104900000000001</v>
      </c>
    </row>
    <row r="398" spans="1:23" x14ac:dyDescent="0.25">
      <c r="A398" s="6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 t="shared" si="10"/>
        <v>269.64</v>
      </c>
      <c r="I398" s="2">
        <f t="shared" si="11"/>
        <v>276.22000000000003</v>
      </c>
      <c r="J398" s="16">
        <f>testdata4[[#This Row],[close]]-0.5*(testdata4[[#This Row],[HH]]+testdata4[[#This Row],[LL]])</f>
        <v>0.32999999999998408</v>
      </c>
      <c r="K398" s="16">
        <f>K397+kR*(testdata4[[#This Row],[SM]]-K397)</f>
        <v>2.6983524338404616</v>
      </c>
      <c r="L398" s="16">
        <f>L397+kS*(testdata4[[#This Row],[EMAn1]]-L397)</f>
        <v>3.0491767803171621</v>
      </c>
      <c r="M398" s="16">
        <f>testdata4[[#This Row],[HH]]-testdata4[[#This Row],[LL]]</f>
        <v>6.5800000000000409</v>
      </c>
      <c r="N398" s="16">
        <f>N397+kR*(testdata4[[#This Row],[HH-LL]]-N397)</f>
        <v>9.5020251849452535</v>
      </c>
      <c r="O398" s="16">
        <f>O397+kS*(testdata4[[#This Row],[EMAd1]]-O397)</f>
        <v>9.9031955552861763</v>
      </c>
      <c r="P398" s="12">
        <f>100*(testdata4[[#This Row],[EMAn2]]/(0.5*testdata4[[#This Row],[EMAd2]]))</f>
        <v>61.579654027725574</v>
      </c>
      <c r="Q398" s="12">
        <f>Q397+kU*(testdata4[[#This Row],[SMI]]-Q397)</f>
        <v>62.842285894761602</v>
      </c>
      <c r="U398" s="3">
        <v>43312</v>
      </c>
      <c r="V398" s="12">
        <v>61.579700000000003</v>
      </c>
      <c r="W398" s="12">
        <v>62.842300000000002</v>
      </c>
    </row>
    <row r="399" spans="1:23" x14ac:dyDescent="0.25">
      <c r="A399" s="6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2">
        <f t="shared" si="10"/>
        <v>270.43</v>
      </c>
      <c r="I399" s="2">
        <f t="shared" si="11"/>
        <v>276.22000000000003</v>
      </c>
      <c r="J399" s="16">
        <f>testdata4[[#This Row],[close]]-0.5*(testdata4[[#This Row],[HH]]+testdata4[[#This Row],[LL]])</f>
        <v>-0.5150000000000432</v>
      </c>
      <c r="K399" s="16">
        <f>K398+kR*(testdata4[[#This Row],[SM]]-K398)</f>
        <v>2.3923188687127945</v>
      </c>
      <c r="L399" s="16">
        <f>L398+kS*(testdata4[[#This Row],[EMAn1]]-L398)</f>
        <v>2.8302241431157062</v>
      </c>
      <c r="M399" s="16">
        <f>testdata4[[#This Row],[HH]]-testdata4[[#This Row],[LL]]</f>
        <v>5.7900000000000205</v>
      </c>
      <c r="N399" s="16">
        <f>N398+kR*(testdata4[[#This Row],[HH-LL]]-N398)</f>
        <v>9.1484989768552314</v>
      </c>
      <c r="O399" s="16">
        <f>O398+kS*(testdata4[[#This Row],[EMAd1]]-O398)</f>
        <v>9.6516300291425274</v>
      </c>
      <c r="P399" s="12">
        <f>100*(testdata4[[#This Row],[EMAn2]]/(0.5*testdata4[[#This Row],[EMAd2]]))</f>
        <v>58.647588740347722</v>
      </c>
      <c r="Q399" s="12">
        <f>Q398+kU*(testdata4[[#This Row],[SMI]]-Q398)</f>
        <v>60.744937317554658</v>
      </c>
      <c r="U399" s="3">
        <v>43313</v>
      </c>
      <c r="V399" s="12">
        <v>58.647599999999997</v>
      </c>
      <c r="W399" s="12">
        <v>60.744900000000001</v>
      </c>
    </row>
    <row r="400" spans="1:23" x14ac:dyDescent="0.25">
      <c r="A400" s="6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 t="shared" ref="H400:H463" si="12">MIN(E387:E400)</f>
        <v>270.43</v>
      </c>
      <c r="I400" s="2">
        <f t="shared" ref="I400:I463" si="13">MAX(D387:D400)</f>
        <v>276.22000000000003</v>
      </c>
      <c r="J400" s="16">
        <f>testdata4[[#This Row],[close]]-0.5*(testdata4[[#This Row],[HH]]+testdata4[[#This Row],[LL]])</f>
        <v>0.96499999999997499</v>
      </c>
      <c r="K400" s="16">
        <f>K399+kR*(testdata4[[#This Row],[SM]]-K399)</f>
        <v>2.2563837383591925</v>
      </c>
      <c r="L400" s="16">
        <f>L399+kS*(testdata4[[#This Row],[EMAn1]]-L399)</f>
        <v>2.6389440081968685</v>
      </c>
      <c r="M400" s="16">
        <f>testdata4[[#This Row],[HH]]-testdata4[[#This Row],[LL]]</f>
        <v>5.7900000000000205</v>
      </c>
      <c r="N400" s="16">
        <f>N399+kR*(testdata4[[#This Row],[HH-LL]]-N399)</f>
        <v>8.8286419314404494</v>
      </c>
      <c r="O400" s="16">
        <f>O399+kS*(testdata4[[#This Row],[EMAd1]]-O399)</f>
        <v>9.3773006632418348</v>
      </c>
      <c r="P400" s="12">
        <f>100*(testdata4[[#This Row],[EMAn2]]/(0.5*testdata4[[#This Row],[EMAd2]]))</f>
        <v>56.283659935130139</v>
      </c>
      <c r="Q400" s="12">
        <f>Q399+kU*(testdata4[[#This Row],[SMI]]-Q399)</f>
        <v>58.514298626342395</v>
      </c>
      <c r="U400" s="3">
        <v>43314</v>
      </c>
      <c r="V400" s="12">
        <v>56.283700000000003</v>
      </c>
      <c r="W400" s="12">
        <v>58.514299999999999</v>
      </c>
    </row>
    <row r="401" spans="1:23" x14ac:dyDescent="0.25">
      <c r="A401" s="6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 t="shared" si="12"/>
        <v>270.43</v>
      </c>
      <c r="I401" s="2">
        <f t="shared" si="13"/>
        <v>276.22000000000003</v>
      </c>
      <c r="J401" s="16">
        <f>testdata4[[#This Row],[close]]-0.5*(testdata4[[#This Row],[HH]]+testdata4[[#This Row],[LL]])</f>
        <v>2.1449999999999818</v>
      </c>
      <c r="K401" s="16">
        <f>K400+kR*(testdata4[[#This Row],[SM]]-K400)</f>
        <v>2.2457757632773627</v>
      </c>
      <c r="L401" s="16">
        <f>L400+kS*(testdata4[[#This Row],[EMAn1]]-L400)</f>
        <v>2.5078879265570331</v>
      </c>
      <c r="M401" s="16">
        <f>testdata4[[#This Row],[HH]]-testdata4[[#This Row],[LL]]</f>
        <v>5.7900000000000205</v>
      </c>
      <c r="N401" s="16">
        <f>N400+kR*(testdata4[[#This Row],[HH-LL]]-N400)</f>
        <v>8.5392474617794569</v>
      </c>
      <c r="O401" s="16">
        <f>O400+kS*(testdata4[[#This Row],[EMAd1]]-O400)</f>
        <v>9.0979495960877088</v>
      </c>
      <c r="P401" s="12">
        <f>100*(testdata4[[#This Row],[EMAn2]]/(0.5*testdata4[[#This Row],[EMAd2]]))</f>
        <v>55.130837999706493</v>
      </c>
      <c r="Q401" s="12">
        <f>Q400+kU*(testdata4[[#This Row],[SMI]]-Q400)</f>
        <v>56.822568313024448</v>
      </c>
      <c r="U401" s="3">
        <v>43315</v>
      </c>
      <c r="V401" s="12">
        <v>55.130800000000001</v>
      </c>
      <c r="W401" s="12">
        <v>56.822600000000001</v>
      </c>
    </row>
    <row r="402" spans="1:23" x14ac:dyDescent="0.25">
      <c r="A402" s="6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 t="shared" si="12"/>
        <v>271.06</v>
      </c>
      <c r="I402" s="2">
        <f t="shared" si="13"/>
        <v>276.82</v>
      </c>
      <c r="J402" s="16">
        <f>testdata4[[#This Row],[close]]-0.5*(testdata4[[#This Row],[HH]]+testdata4[[#This Row],[LL]])</f>
        <v>2.5400000000000205</v>
      </c>
      <c r="K402" s="16">
        <f>K401+kR*(testdata4[[#This Row],[SM]]-K401)</f>
        <v>2.2737971191557111</v>
      </c>
      <c r="L402" s="16">
        <f>L401+kS*(testdata4[[#This Row],[EMAn1]]-L401)</f>
        <v>2.4298576574232591</v>
      </c>
      <c r="M402" s="16">
        <f>testdata4[[#This Row],[HH]]-testdata4[[#This Row],[LL]]</f>
        <v>5.7599999999999909</v>
      </c>
      <c r="N402" s="16">
        <f>N401+kR*(testdata4[[#This Row],[HH-LL]]-N401)</f>
        <v>8.2745572273242693</v>
      </c>
      <c r="O402" s="16">
        <f>O401+kS*(testdata4[[#This Row],[EMAd1]]-O401)</f>
        <v>8.8234854731665617</v>
      </c>
      <c r="P402" s="12">
        <f>100*(testdata4[[#This Row],[EMAn2]]/(0.5*testdata4[[#This Row],[EMAd2]]))</f>
        <v>55.077047835864676</v>
      </c>
      <c r="Q402" s="12">
        <f>Q401+kU*(testdata4[[#This Row],[SMI]]-Q401)</f>
        <v>55.949808074444562</v>
      </c>
      <c r="U402" s="3">
        <v>43318</v>
      </c>
      <c r="V402" s="12">
        <v>55.076999999999998</v>
      </c>
      <c r="W402" s="12">
        <v>55.949800000000003</v>
      </c>
    </row>
    <row r="403" spans="1:23" x14ac:dyDescent="0.25">
      <c r="A403" s="6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 t="shared" si="12"/>
        <v>271.06</v>
      </c>
      <c r="I403" s="2">
        <f t="shared" si="13"/>
        <v>277.81</v>
      </c>
      <c r="J403" s="16">
        <f>testdata4[[#This Row],[close]]-0.5*(testdata4[[#This Row],[HH]]+testdata4[[#This Row],[LL]])</f>
        <v>2.9549999999999841</v>
      </c>
      <c r="K403" s="16">
        <f>K402+kR*(testdata4[[#This Row],[SM]]-K402)</f>
        <v>2.3386735839980228</v>
      </c>
      <c r="L403" s="16">
        <f>L402+kS*(testdata4[[#This Row],[EMAn1]]-L402)</f>
        <v>2.3994629662815137</v>
      </c>
      <c r="M403" s="16">
        <f>testdata4[[#This Row],[HH]]-testdata4[[#This Row],[LL]]</f>
        <v>6.75</v>
      </c>
      <c r="N403" s="16">
        <f>N402+kR*(testdata4[[#This Row],[HH-LL]]-N402)</f>
        <v>8.1293613009124339</v>
      </c>
      <c r="O403" s="16">
        <f>O402+kS*(testdata4[[#This Row],[EMAd1]]-O402)</f>
        <v>8.5921107490818525</v>
      </c>
      <c r="P403" s="12">
        <f>100*(testdata4[[#This Row],[EMAn2]]/(0.5*testdata4[[#This Row],[EMAd2]]))</f>
        <v>55.852701073200642</v>
      </c>
      <c r="Q403" s="12">
        <f>Q402+kU*(testdata4[[#This Row],[SMI]]-Q402)</f>
        <v>55.901254573822598</v>
      </c>
      <c r="U403" s="3">
        <v>43319</v>
      </c>
      <c r="V403" s="12">
        <v>55.852699999999999</v>
      </c>
      <c r="W403" s="12">
        <v>55.901299999999999</v>
      </c>
    </row>
    <row r="404" spans="1:23" x14ac:dyDescent="0.25">
      <c r="A404" s="6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 t="shared" si="12"/>
        <v>271.06</v>
      </c>
      <c r="I404" s="2">
        <f t="shared" si="13"/>
        <v>277.81</v>
      </c>
      <c r="J404" s="16">
        <f>testdata4[[#This Row],[close]]-0.5*(testdata4[[#This Row],[HH]]+testdata4[[#This Row],[LL]])</f>
        <v>2.8349999999999795</v>
      </c>
      <c r="K404" s="16">
        <f>K403+kR*(testdata4[[#This Row],[SM]]-K403)</f>
        <v>2.3859427664743995</v>
      </c>
      <c r="L404" s="16">
        <f>L403+kS*(testdata4[[#This Row],[EMAn1]]-L403)</f>
        <v>2.3949562330124756</v>
      </c>
      <c r="M404" s="16">
        <f>testdata4[[#This Row],[HH]]-testdata4[[#This Row],[LL]]</f>
        <v>6.75</v>
      </c>
      <c r="N404" s="16">
        <f>N403+kR*(testdata4[[#This Row],[HH-LL]]-N403)</f>
        <v>7.9979935579683925</v>
      </c>
      <c r="O404" s="16">
        <f>O403+kS*(testdata4[[#This Row],[EMAd1]]-O403)</f>
        <v>8.3940716853773658</v>
      </c>
      <c r="P404" s="12">
        <f>100*(testdata4[[#This Row],[EMAn2]]/(0.5*testdata4[[#This Row],[EMAd2]]))</f>
        <v>57.063039792346196</v>
      </c>
      <c r="Q404" s="12">
        <f>Q403+kU*(testdata4[[#This Row],[SMI]]-Q403)</f>
        <v>56.482147183084393</v>
      </c>
      <c r="U404" s="3">
        <v>43320</v>
      </c>
      <c r="V404" s="12">
        <v>57.063000000000002</v>
      </c>
      <c r="W404" s="12">
        <v>56.482100000000003</v>
      </c>
    </row>
    <row r="405" spans="1:23" x14ac:dyDescent="0.25">
      <c r="A405" s="6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 t="shared" si="12"/>
        <v>271.06</v>
      </c>
      <c r="I405" s="2">
        <f t="shared" si="13"/>
        <v>277.81</v>
      </c>
      <c r="J405" s="16">
        <f>testdata4[[#This Row],[close]]-0.5*(testdata4[[#This Row],[HH]]+testdata4[[#This Row],[LL]])</f>
        <v>2.464999999999975</v>
      </c>
      <c r="K405" s="16">
        <f>K404+kR*(testdata4[[#This Row],[SM]]-K404)</f>
        <v>2.3934720268101688</v>
      </c>
      <c r="L405" s="16">
        <f>L404+kS*(testdata4[[#This Row],[EMAn1]]-L404)</f>
        <v>2.3944614976117067</v>
      </c>
      <c r="M405" s="16">
        <f>testdata4[[#This Row],[HH]]-testdata4[[#This Row],[LL]]</f>
        <v>6.75</v>
      </c>
      <c r="N405" s="16">
        <f>N404+kR*(testdata4[[#This Row],[HH-LL]]-N404)</f>
        <v>7.8791370286380698</v>
      </c>
      <c r="O405" s="16">
        <f>O404+kS*(testdata4[[#This Row],[EMAd1]]-O404)</f>
        <v>8.222426799797601</v>
      </c>
      <c r="P405" s="12">
        <f>100*(testdata4[[#This Row],[EMAn2]]/(0.5*testdata4[[#This Row],[EMAd2]]))</f>
        <v>58.242208922325645</v>
      </c>
      <c r="Q405" s="12">
        <f>Q404+kU*(testdata4[[#This Row],[SMI]]-Q404)</f>
        <v>57.362178052705019</v>
      </c>
      <c r="U405" s="3">
        <v>43321</v>
      </c>
      <c r="V405" s="12">
        <v>58.242199999999997</v>
      </c>
      <c r="W405" s="12">
        <v>57.362200000000001</v>
      </c>
    </row>
    <row r="406" spans="1:23" x14ac:dyDescent="0.25">
      <c r="A406" s="6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 t="shared" si="12"/>
        <v>271.14999999999998</v>
      </c>
      <c r="I406" s="2">
        <f t="shared" si="13"/>
        <v>277.81</v>
      </c>
      <c r="J406" s="16">
        <f>testdata4[[#This Row],[close]]-0.5*(testdata4[[#This Row],[HH]]+testdata4[[#This Row],[LL]])</f>
        <v>0.56000000000000227</v>
      </c>
      <c r="K406" s="16">
        <f>K405+kR*(testdata4[[#This Row],[SM]]-K405)</f>
        <v>2.2188556433044386</v>
      </c>
      <c r="L406" s="16">
        <f>L405+kS*(testdata4[[#This Row],[EMAn1]]-L405)</f>
        <v>2.3359262128426175</v>
      </c>
      <c r="M406" s="16">
        <f>testdata4[[#This Row],[HH]]-testdata4[[#This Row],[LL]]</f>
        <v>6.660000000000025</v>
      </c>
      <c r="N406" s="16">
        <f>N405+kR*(testdata4[[#This Row],[HH-LL]]-N405)</f>
        <v>7.7630287401963516</v>
      </c>
      <c r="O406" s="16">
        <f>O405+kS*(testdata4[[#This Row],[EMAd1]]-O405)</f>
        <v>8.0692941132638509</v>
      </c>
      <c r="P406" s="12">
        <f>100*(testdata4[[#This Row],[EMAn2]]/(0.5*testdata4[[#This Row],[EMAd2]]))</f>
        <v>57.896668036996033</v>
      </c>
      <c r="Q406" s="12">
        <f>Q405+kU*(testdata4[[#This Row],[SMI]]-Q405)</f>
        <v>57.629423044850526</v>
      </c>
      <c r="U406" s="3">
        <v>43322</v>
      </c>
      <c r="V406" s="12">
        <v>57.896700000000003</v>
      </c>
      <c r="W406" s="12">
        <v>57.629399999999997</v>
      </c>
    </row>
    <row r="407" spans="1:23" x14ac:dyDescent="0.25">
      <c r="A407" s="6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 t="shared" si="12"/>
        <v>271.14999999999998</v>
      </c>
      <c r="I407" s="2">
        <f t="shared" si="13"/>
        <v>277.81</v>
      </c>
      <c r="J407" s="16">
        <f>testdata4[[#This Row],[close]]-0.5*(testdata4[[#This Row],[HH]]+testdata4[[#This Row],[LL]])</f>
        <v>-0.47000000000002728</v>
      </c>
      <c r="K407" s="16">
        <f>K406+kR*(testdata4[[#This Row],[SM]]-K406)</f>
        <v>1.9627741534659182</v>
      </c>
      <c r="L407" s="16">
        <f>L406+kS*(testdata4[[#This Row],[EMAn1]]-L406)</f>
        <v>2.2115421930503842</v>
      </c>
      <c r="M407" s="16">
        <f>testdata4[[#This Row],[HH]]-testdata4[[#This Row],[LL]]</f>
        <v>6.660000000000025</v>
      </c>
      <c r="N407" s="16">
        <f>N406+kR*(testdata4[[#This Row],[HH-LL]]-N406)</f>
        <v>7.657978383987178</v>
      </c>
      <c r="O407" s="16">
        <f>O406+kS*(testdata4[[#This Row],[EMAd1]]-O406)</f>
        <v>7.9321888701716263</v>
      </c>
      <c r="P407" s="12">
        <f>100*(testdata4[[#This Row],[EMAn2]]/(0.5*testdata4[[#This Row],[EMAd2]]))</f>
        <v>55.76120864612075</v>
      </c>
      <c r="Q407" s="12">
        <f>Q406+kU*(testdata4[[#This Row],[SMI]]-Q406)</f>
        <v>56.695315845485638</v>
      </c>
      <c r="U407" s="3">
        <v>43325</v>
      </c>
      <c r="V407" s="12">
        <v>55.761200000000002</v>
      </c>
      <c r="W407" s="12">
        <v>56.695300000000003</v>
      </c>
    </row>
    <row r="408" spans="1:23" x14ac:dyDescent="0.25">
      <c r="A408" s="6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 t="shared" si="12"/>
        <v>271.14999999999998</v>
      </c>
      <c r="I408" s="2">
        <f t="shared" si="13"/>
        <v>277.81</v>
      </c>
      <c r="J408" s="16">
        <f>testdata4[[#This Row],[close]]-0.5*(testdata4[[#This Row],[HH]]+testdata4[[#This Row],[LL]])</f>
        <v>1.2799999999999727</v>
      </c>
      <c r="K408" s="16">
        <f>K407+kR*(testdata4[[#This Row],[SM]]-K407)</f>
        <v>1.8977480436120187</v>
      </c>
      <c r="L408" s="16">
        <f>L407+kS*(testdata4[[#This Row],[EMAn1]]-L407)</f>
        <v>2.1069441432375955</v>
      </c>
      <c r="M408" s="16">
        <f>testdata4[[#This Row],[HH]]-testdata4[[#This Row],[LL]]</f>
        <v>6.660000000000025</v>
      </c>
      <c r="N408" s="16">
        <f>N407+kR*(testdata4[[#This Row],[HH-LL]]-N407)</f>
        <v>7.5629328236074489</v>
      </c>
      <c r="O408" s="16">
        <f>O407+kS*(testdata4[[#This Row],[EMAd1]]-O407)</f>
        <v>7.8091035213169002</v>
      </c>
      <c r="P408" s="12">
        <f>100*(testdata4[[#This Row],[EMAn2]]/(0.5*testdata4[[#This Row],[EMAd2]]))</f>
        <v>53.961229672168251</v>
      </c>
      <c r="Q408" s="12">
        <f>Q407+kU*(testdata4[[#This Row],[SMI]]-Q407)</f>
        <v>55.328272758826941</v>
      </c>
      <c r="U408" s="3">
        <v>43326</v>
      </c>
      <c r="V408" s="12">
        <v>53.961199999999998</v>
      </c>
      <c r="W408" s="12">
        <v>55.328299999999999</v>
      </c>
    </row>
    <row r="409" spans="1:23" x14ac:dyDescent="0.25">
      <c r="A409" s="6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 t="shared" si="12"/>
        <v>271.14999999999998</v>
      </c>
      <c r="I409" s="2">
        <f t="shared" si="13"/>
        <v>277.81</v>
      </c>
      <c r="J409" s="16">
        <f>testdata4[[#This Row],[close]]-0.5*(testdata4[[#This Row],[HH]]+testdata4[[#This Row],[LL]])</f>
        <v>-0.78000000000002956</v>
      </c>
      <c r="K409" s="16">
        <f>K408+kR*(testdata4[[#This Row],[SM]]-K408)</f>
        <v>1.6427244204108713</v>
      </c>
      <c r="L409" s="16">
        <f>L408+kS*(testdata4[[#This Row],[EMAn1]]-L408)</f>
        <v>1.9522042356286875</v>
      </c>
      <c r="M409" s="16">
        <f>testdata4[[#This Row],[HH]]-testdata4[[#This Row],[LL]]</f>
        <v>6.660000000000025</v>
      </c>
      <c r="N409" s="16">
        <f>N408+kR*(testdata4[[#This Row],[HH-LL]]-N408)</f>
        <v>7.4769392213591228</v>
      </c>
      <c r="O409" s="16">
        <f>O408+kS*(testdata4[[#This Row],[EMAd1]]-O408)</f>
        <v>7.6983820879976408</v>
      </c>
      <c r="P409" s="12">
        <f>100*(testdata4[[#This Row],[EMAn2]]/(0.5*testdata4[[#This Row],[EMAd2]]))</f>
        <v>50.717260154502377</v>
      </c>
      <c r="Q409" s="12">
        <f>Q408+kU*(testdata4[[#This Row],[SMI]]-Q408)</f>
        <v>53.022766456664655</v>
      </c>
      <c r="U409" s="3">
        <v>43327</v>
      </c>
      <c r="V409" s="12">
        <v>50.717300000000002</v>
      </c>
      <c r="W409" s="12">
        <v>53.022799999999997</v>
      </c>
    </row>
    <row r="410" spans="1:23" x14ac:dyDescent="0.25">
      <c r="A410" s="6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 t="shared" si="12"/>
        <v>271.14999999999998</v>
      </c>
      <c r="I410" s="2">
        <f t="shared" si="13"/>
        <v>277.81</v>
      </c>
      <c r="J410" s="16">
        <f>testdata4[[#This Row],[close]]-0.5*(testdata4[[#This Row],[HH]]+testdata4[[#This Row],[LL]])</f>
        <v>1.4300000000000068</v>
      </c>
      <c r="K410" s="16">
        <f>K409+kR*(testdata4[[#This Row],[SM]]-K409)</f>
        <v>1.6224649518003127</v>
      </c>
      <c r="L410" s="16">
        <f>L409+kS*(testdata4[[#This Row],[EMAn1]]-L409)</f>
        <v>1.8422911410192293</v>
      </c>
      <c r="M410" s="16">
        <f>testdata4[[#This Row],[HH]]-testdata4[[#This Row],[LL]]</f>
        <v>6.660000000000025</v>
      </c>
      <c r="N410" s="16">
        <f>N409+kR*(testdata4[[#This Row],[HH-LL]]-N409)</f>
        <v>7.3991354859915894</v>
      </c>
      <c r="O410" s="16">
        <f>O409+kS*(testdata4[[#This Row],[EMAd1]]-O409)</f>
        <v>7.5986332206622906</v>
      </c>
      <c r="P410" s="12">
        <f>100*(testdata4[[#This Row],[EMAn2]]/(0.5*testdata4[[#This Row],[EMAd2]]))</f>
        <v>48.490066240061438</v>
      </c>
      <c r="Q410" s="12">
        <f>Q409+kU*(testdata4[[#This Row],[SMI]]-Q409)</f>
        <v>50.756416348363047</v>
      </c>
      <c r="U410" s="3">
        <v>43328</v>
      </c>
      <c r="V410" s="12">
        <v>48.490099999999998</v>
      </c>
      <c r="W410" s="12">
        <v>50.756399999999999</v>
      </c>
    </row>
    <row r="411" spans="1:23" x14ac:dyDescent="0.25">
      <c r="A411" s="6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 t="shared" si="12"/>
        <v>271.14999999999998</v>
      </c>
      <c r="I411" s="2">
        <f t="shared" si="13"/>
        <v>277.81</v>
      </c>
      <c r="J411" s="16">
        <f>testdata4[[#This Row],[close]]-0.5*(testdata4[[#This Row],[HH]]+testdata4[[#This Row],[LL]])</f>
        <v>2.4099999999999682</v>
      </c>
      <c r="K411" s="16">
        <f>K410+kR*(testdata4[[#This Row],[SM]]-K410)</f>
        <v>1.6974682897240894</v>
      </c>
      <c r="L411" s="16">
        <f>L410+kS*(testdata4[[#This Row],[EMAn1]]-L410)</f>
        <v>1.7940168572541826</v>
      </c>
      <c r="M411" s="16">
        <f>testdata4[[#This Row],[HH]]-testdata4[[#This Row],[LL]]</f>
        <v>6.660000000000025</v>
      </c>
      <c r="N411" s="16">
        <f>N410+kR*(testdata4[[#This Row],[HH-LL]]-N410)</f>
        <v>7.3287416301828694</v>
      </c>
      <c r="O411" s="16">
        <f>O410+kS*(testdata4[[#This Row],[EMAd1]]-O410)</f>
        <v>7.5086693571691505</v>
      </c>
      <c r="P411" s="12">
        <f>100*(testdata4[[#This Row],[EMAn2]]/(0.5*testdata4[[#This Row],[EMAd2]]))</f>
        <v>47.785213915200188</v>
      </c>
      <c r="Q411" s="12">
        <f>Q410+kU*(testdata4[[#This Row],[SMI]]-Q410)</f>
        <v>49.270815131781617</v>
      </c>
      <c r="U411" s="3">
        <v>43329</v>
      </c>
      <c r="V411" s="12">
        <v>47.785200000000003</v>
      </c>
      <c r="W411" s="12">
        <v>49.270800000000001</v>
      </c>
    </row>
    <row r="412" spans="1:23" x14ac:dyDescent="0.25">
      <c r="A412" s="6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 t="shared" si="12"/>
        <v>271.14999999999998</v>
      </c>
      <c r="I412" s="2">
        <f t="shared" si="13"/>
        <v>277.81</v>
      </c>
      <c r="J412" s="16">
        <f>testdata4[[#This Row],[close]]-0.5*(testdata4[[#This Row],[HH]]+testdata4[[#This Row],[LL]])</f>
        <v>3</v>
      </c>
      <c r="K412" s="16">
        <f>K411+kR*(testdata4[[#This Row],[SM]]-K411)</f>
        <v>1.8215189287979856</v>
      </c>
      <c r="L412" s="16">
        <f>L411+kS*(testdata4[[#This Row],[EMAn1]]-L411)</f>
        <v>1.8031842144354502</v>
      </c>
      <c r="M412" s="16">
        <f>testdata4[[#This Row],[HH]]-testdata4[[#This Row],[LL]]</f>
        <v>6.660000000000025</v>
      </c>
      <c r="N412" s="16">
        <f>N411+kR*(testdata4[[#This Row],[HH-LL]]-N411)</f>
        <v>7.2650519511178366</v>
      </c>
      <c r="O412" s="16">
        <f>O411+kS*(testdata4[[#This Row],[EMAd1]]-O411)</f>
        <v>7.4274635551520456</v>
      </c>
      <c r="P412" s="12">
        <f>100*(testdata4[[#This Row],[EMAn2]]/(0.5*testdata4[[#This Row],[EMAd2]]))</f>
        <v>48.554508576071704</v>
      </c>
      <c r="Q412" s="12">
        <f>Q411+kU*(testdata4[[#This Row],[SMI]]-Q411)</f>
        <v>48.912661853926664</v>
      </c>
      <c r="U412" s="3">
        <v>43332</v>
      </c>
      <c r="V412" s="12">
        <v>48.554499999999997</v>
      </c>
      <c r="W412" s="12">
        <v>48.912700000000001</v>
      </c>
    </row>
    <row r="413" spans="1:23" x14ac:dyDescent="0.25">
      <c r="A413" s="6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 t="shared" si="12"/>
        <v>271.14999999999998</v>
      </c>
      <c r="I413" s="2">
        <f t="shared" si="13"/>
        <v>279.07</v>
      </c>
      <c r="J413" s="16">
        <f>testdata4[[#This Row],[close]]-0.5*(testdata4[[#This Row],[HH]]+testdata4[[#This Row],[LL]])</f>
        <v>3.0199999999999818</v>
      </c>
      <c r="K413" s="16">
        <f>K412+kR*(testdata4[[#This Row],[SM]]-K412)</f>
        <v>1.9356599831981758</v>
      </c>
      <c r="L413" s="16">
        <f>L412+kS*(testdata4[[#This Row],[EMAn1]]-L412)</f>
        <v>1.8473428040230253</v>
      </c>
      <c r="M413" s="16">
        <f>testdata4[[#This Row],[HH]]-testdata4[[#This Row],[LL]]</f>
        <v>7.9200000000000159</v>
      </c>
      <c r="N413" s="16">
        <f>N412+kR*(testdata4[[#This Row],[HH-LL]]-N412)</f>
        <v>7.327427955773282</v>
      </c>
      <c r="O413" s="16">
        <f>O412+kS*(testdata4[[#This Row],[EMAd1]]-O412)</f>
        <v>7.3941183553591241</v>
      </c>
      <c r="P413" s="12">
        <f>100*(testdata4[[#This Row],[EMAn2]]/(0.5*testdata4[[#This Row],[EMAd2]]))</f>
        <v>49.967899220442</v>
      </c>
      <c r="Q413" s="12">
        <f>Q412+kU*(testdata4[[#This Row],[SMI]]-Q412)</f>
        <v>49.440280537184336</v>
      </c>
      <c r="U413" s="3">
        <v>43333</v>
      </c>
      <c r="V413" s="12">
        <v>49.9679</v>
      </c>
      <c r="W413" s="12">
        <v>49.440300000000001</v>
      </c>
    </row>
    <row r="414" spans="1:23" x14ac:dyDescent="0.25">
      <c r="A414" s="6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 t="shared" si="12"/>
        <v>272.13</v>
      </c>
      <c r="I414" s="2">
        <f t="shared" si="13"/>
        <v>279.07</v>
      </c>
      <c r="J414" s="16">
        <f>testdata4[[#This Row],[close]]-0.5*(testdata4[[#This Row],[HH]]+testdata4[[#This Row],[LL]])</f>
        <v>2.3599999999999568</v>
      </c>
      <c r="K414" s="16">
        <f>K413+kR*(testdata4[[#This Row],[SM]]-K413)</f>
        <v>1.9760733181316787</v>
      </c>
      <c r="L414" s="16">
        <f>L413+kS*(testdata4[[#This Row],[EMAn1]]-L413)</f>
        <v>1.8902529753925765</v>
      </c>
      <c r="M414" s="16">
        <f>testdata4[[#This Row],[HH]]-testdata4[[#This Row],[LL]]</f>
        <v>6.9399999999999977</v>
      </c>
      <c r="N414" s="16">
        <f>N413+kR*(testdata4[[#This Row],[HH-LL]]-N413)</f>
        <v>7.2905300552234458</v>
      </c>
      <c r="O414" s="16">
        <f>O413+kS*(testdata4[[#This Row],[EMAd1]]-O413)</f>
        <v>7.3595889219805644</v>
      </c>
      <c r="P414" s="12">
        <f>100*(testdata4[[#This Row],[EMAn2]]/(0.5*testdata4[[#This Row],[EMAd2]]))</f>
        <v>51.368439064498297</v>
      </c>
      <c r="Q414" s="12">
        <f>Q413+kU*(testdata4[[#This Row],[SMI]]-Q413)</f>
        <v>50.40435980084132</v>
      </c>
      <c r="U414" s="3">
        <v>43334</v>
      </c>
      <c r="V414" s="12">
        <v>51.368400000000001</v>
      </c>
      <c r="W414" s="12">
        <v>50.404400000000003</v>
      </c>
    </row>
    <row r="415" spans="1:23" x14ac:dyDescent="0.25">
      <c r="A415" s="6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 t="shared" si="12"/>
        <v>272.13</v>
      </c>
      <c r="I415" s="2">
        <f t="shared" si="13"/>
        <v>279.07</v>
      </c>
      <c r="J415" s="16">
        <f>testdata4[[#This Row],[close]]-0.5*(testdata4[[#This Row],[HH]]+testdata4[[#This Row],[LL]])</f>
        <v>1.9899999999999523</v>
      </c>
      <c r="K415" s="16">
        <f>K414+kR*(testdata4[[#This Row],[SM]]-K414)</f>
        <v>1.9773996687858</v>
      </c>
      <c r="L415" s="16">
        <f>L414+kS*(testdata4[[#This Row],[EMAn1]]-L414)</f>
        <v>1.9193018731903178</v>
      </c>
      <c r="M415" s="16">
        <f>testdata4[[#This Row],[HH]]-testdata4[[#This Row],[LL]]</f>
        <v>6.9399999999999977</v>
      </c>
      <c r="N415" s="16">
        <f>N414+kR*(testdata4[[#This Row],[HH-LL]]-N414)</f>
        <v>7.2571462404402602</v>
      </c>
      <c r="O415" s="16">
        <f>O414+kS*(testdata4[[#This Row],[EMAd1]]-O414)</f>
        <v>7.3254413614671297</v>
      </c>
      <c r="P415" s="12">
        <f>100*(testdata4[[#This Row],[EMAn2]]/(0.5*testdata4[[#This Row],[EMAd2]]))</f>
        <v>52.400989332495925</v>
      </c>
      <c r="Q415" s="12">
        <f>Q414+kU*(testdata4[[#This Row],[SMI]]-Q414)</f>
        <v>51.402674566668622</v>
      </c>
      <c r="U415" s="3">
        <v>43335</v>
      </c>
      <c r="V415" s="12">
        <v>52.401000000000003</v>
      </c>
      <c r="W415" s="12">
        <v>51.402700000000003</v>
      </c>
    </row>
    <row r="416" spans="1:23" x14ac:dyDescent="0.25">
      <c r="A416" s="6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 t="shared" si="12"/>
        <v>272.13</v>
      </c>
      <c r="I416" s="2">
        <f t="shared" si="13"/>
        <v>279.42</v>
      </c>
      <c r="J416" s="16">
        <f>testdata4[[#This Row],[close]]-0.5*(testdata4[[#This Row],[HH]]+testdata4[[#This Row],[LL]])</f>
        <v>3.4950000000000045</v>
      </c>
      <c r="K416" s="16">
        <f>K415+kR*(testdata4[[#This Row],[SM]]-K415)</f>
        <v>2.1219330336633431</v>
      </c>
      <c r="L416" s="16">
        <f>L415+kS*(testdata4[[#This Row],[EMAn1]]-L415)</f>
        <v>1.9868455933479929</v>
      </c>
      <c r="M416" s="16">
        <f>testdata4[[#This Row],[HH]]-testdata4[[#This Row],[LL]]</f>
        <v>7.2900000000000205</v>
      </c>
      <c r="N416" s="16">
        <f>N415+kR*(testdata4[[#This Row],[HH-LL]]-N415)</f>
        <v>7.2602751699221422</v>
      </c>
      <c r="O416" s="16">
        <f>O415+kS*(testdata4[[#This Row],[EMAd1]]-O415)</f>
        <v>7.3037192976188008</v>
      </c>
      <c r="P416" s="12">
        <f>100*(testdata4[[#This Row],[EMAn2]]/(0.5*testdata4[[#This Row],[EMAd2]]))</f>
        <v>54.406406171599599</v>
      </c>
      <c r="Q416" s="12">
        <f>Q415+kU*(testdata4[[#This Row],[SMI]]-Q415)</f>
        <v>52.904540369134111</v>
      </c>
      <c r="U416" s="3">
        <v>43336</v>
      </c>
      <c r="V416" s="12">
        <v>54.406399999999998</v>
      </c>
      <c r="W416" s="12">
        <v>52.904499999999999</v>
      </c>
    </row>
    <row r="417" spans="1:23" x14ac:dyDescent="0.25">
      <c r="A417" s="6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 t="shared" si="12"/>
        <v>272.13</v>
      </c>
      <c r="I417" s="2">
        <f t="shared" si="13"/>
        <v>281.58999999999997</v>
      </c>
      <c r="J417" s="16">
        <f>testdata4[[#This Row],[close]]-0.5*(testdata4[[#This Row],[HH]]+testdata4[[#This Row],[LL]])</f>
        <v>4.6100000000000136</v>
      </c>
      <c r="K417" s="16">
        <f>K416+kR*(testdata4[[#This Row],[SM]]-K416)</f>
        <v>2.3588917923620736</v>
      </c>
      <c r="L417" s="16">
        <f>L416+kS*(testdata4[[#This Row],[EMAn1]]-L416)</f>
        <v>2.1108609930193531</v>
      </c>
      <c r="M417" s="16">
        <f>testdata4[[#This Row],[HH]]-testdata4[[#This Row],[LL]]</f>
        <v>9.4599999999999795</v>
      </c>
      <c r="N417" s="16">
        <f>N416+kR*(testdata4[[#This Row],[HH-LL]]-N416)</f>
        <v>7.4697727727866985</v>
      </c>
      <c r="O417" s="16">
        <f>O416+kS*(testdata4[[#This Row],[EMAd1]]-O416)</f>
        <v>7.3590704560080997</v>
      </c>
      <c r="P417" s="12">
        <f>100*(testdata4[[#This Row],[EMAn2]]/(0.5*testdata4[[#This Row],[EMAd2]]))</f>
        <v>57.367598411726085</v>
      </c>
      <c r="Q417" s="12">
        <f>Q416+kU*(testdata4[[#This Row],[SMI]]-Q416)</f>
        <v>55.136069390430094</v>
      </c>
      <c r="U417" s="3">
        <v>43339</v>
      </c>
      <c r="V417" s="12">
        <v>57.367600000000003</v>
      </c>
      <c r="W417" s="12">
        <v>55.136099999999999</v>
      </c>
    </row>
    <row r="418" spans="1:23" x14ac:dyDescent="0.25">
      <c r="A418" s="6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 t="shared" si="12"/>
        <v>272.13</v>
      </c>
      <c r="I418" s="2">
        <f t="shared" si="13"/>
        <v>282.08999999999997</v>
      </c>
      <c r="J418" s="16">
        <f>testdata4[[#This Row],[close]]-0.5*(testdata4[[#This Row],[HH]]+testdata4[[#This Row],[LL]])</f>
        <v>4.5</v>
      </c>
      <c r="K418" s="16">
        <f>K417+kR*(testdata4[[#This Row],[SM]]-K417)</f>
        <v>2.562806859756162</v>
      </c>
      <c r="L418" s="16">
        <f>L417+kS*(testdata4[[#This Row],[EMAn1]]-L417)</f>
        <v>2.2615096152649561</v>
      </c>
      <c r="M418" s="16">
        <f>testdata4[[#This Row],[HH]]-testdata4[[#This Row],[LL]]</f>
        <v>9.9599999999999795</v>
      </c>
      <c r="N418" s="16">
        <f>N417+kR*(testdata4[[#This Row],[HH-LL]]-N417)</f>
        <v>7.7069372706165344</v>
      </c>
      <c r="O418" s="16">
        <f>O417+kS*(testdata4[[#This Row],[EMAd1]]-O417)</f>
        <v>7.4750260608775783</v>
      </c>
      <c r="P418" s="12">
        <f>100*(testdata4[[#This Row],[EMAn2]]/(0.5*testdata4[[#This Row],[EMAd2]]))</f>
        <v>60.508407511811448</v>
      </c>
      <c r="Q418" s="12">
        <f>Q417+kU*(testdata4[[#This Row],[SMI]]-Q417)</f>
        <v>57.822238451120768</v>
      </c>
      <c r="U418" s="3">
        <v>43340</v>
      </c>
      <c r="V418" s="12">
        <v>60.508400000000002</v>
      </c>
      <c r="W418" s="12">
        <v>57.822200000000002</v>
      </c>
    </row>
    <row r="419" spans="1:23" x14ac:dyDescent="0.25">
      <c r="A419" s="6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 t="shared" si="12"/>
        <v>272.13</v>
      </c>
      <c r="I419" s="2">
        <f t="shared" si="13"/>
        <v>283.37</v>
      </c>
      <c r="J419" s="16">
        <f>testdata4[[#This Row],[close]]-0.5*(testdata4[[#This Row],[HH]]+testdata4[[#This Row],[LL]])</f>
        <v>5.3700000000000045</v>
      </c>
      <c r="K419" s="16">
        <f>K418+kR*(testdata4[[#This Row],[SM]]-K418)</f>
        <v>2.8301585873984325</v>
      </c>
      <c r="L419" s="16">
        <f>L418+kS*(testdata4[[#This Row],[EMAn1]]-L418)</f>
        <v>2.4510592726427816</v>
      </c>
      <c r="M419" s="16">
        <f>testdata4[[#This Row],[HH]]-testdata4[[#This Row],[LL]]</f>
        <v>11.240000000000009</v>
      </c>
      <c r="N419" s="16">
        <f>N418+kR*(testdata4[[#This Row],[HH-LL]]-N418)</f>
        <v>8.0434194353197217</v>
      </c>
      <c r="O419" s="16">
        <f>O418+kS*(testdata4[[#This Row],[EMAd1]]-O418)</f>
        <v>7.6644905190249597</v>
      </c>
      <c r="P419" s="12">
        <f>100*(testdata4[[#This Row],[EMAn2]]/(0.5*testdata4[[#This Row],[EMAd2]]))</f>
        <v>63.958831094088012</v>
      </c>
      <c r="Q419" s="12">
        <f>Q418+kU*(testdata4[[#This Row],[SMI]]-Q418)</f>
        <v>60.89053477260439</v>
      </c>
      <c r="U419" s="3">
        <v>43341</v>
      </c>
      <c r="V419" s="12">
        <v>63.958799999999997</v>
      </c>
      <c r="W419" s="12">
        <v>60.890500000000003</v>
      </c>
    </row>
    <row r="420" spans="1:23" x14ac:dyDescent="0.25">
      <c r="A420" s="6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 t="shared" si="12"/>
        <v>272.13</v>
      </c>
      <c r="I420" s="2">
        <f t="shared" si="13"/>
        <v>283.37</v>
      </c>
      <c r="J420" s="16">
        <f>testdata4[[#This Row],[close]]-0.5*(testdata4[[#This Row],[HH]]+testdata4[[#This Row],[LL]])</f>
        <v>4.2300000000000182</v>
      </c>
      <c r="K420" s="16">
        <f>K419+kR*(testdata4[[#This Row],[SM]]-K419)</f>
        <v>2.9634768171700121</v>
      </c>
      <c r="L420" s="16">
        <f>L419+kS*(testdata4[[#This Row],[EMAn1]]-L419)</f>
        <v>2.6218651208185251</v>
      </c>
      <c r="M420" s="16">
        <f>testdata4[[#This Row],[HH]]-testdata4[[#This Row],[LL]]</f>
        <v>11.240000000000009</v>
      </c>
      <c r="N420" s="16">
        <f>N419+kR*(testdata4[[#This Row],[HH-LL]]-N419)</f>
        <v>8.3478556795749874</v>
      </c>
      <c r="O420" s="16">
        <f>O419+kS*(testdata4[[#This Row],[EMAd1]]-O419)</f>
        <v>7.8922789058749689</v>
      </c>
      <c r="P420" s="12">
        <f>100*(testdata4[[#This Row],[EMAn2]]/(0.5*testdata4[[#This Row],[EMAd2]]))</f>
        <v>66.441268791624253</v>
      </c>
      <c r="Q420" s="12">
        <f>Q419+kU*(testdata4[[#This Row],[SMI]]-Q419)</f>
        <v>63.665901782114318</v>
      </c>
      <c r="U420" s="3">
        <v>43342</v>
      </c>
      <c r="V420" s="12">
        <v>66.441299999999998</v>
      </c>
      <c r="W420" s="12">
        <v>63.665900000000001</v>
      </c>
    </row>
    <row r="421" spans="1:23" x14ac:dyDescent="0.25">
      <c r="A421" s="6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 t="shared" si="12"/>
        <v>272.13</v>
      </c>
      <c r="I421" s="2">
        <f t="shared" si="13"/>
        <v>283.37</v>
      </c>
      <c r="J421" s="16">
        <f>testdata4[[#This Row],[close]]-0.5*(testdata4[[#This Row],[HH]]+testdata4[[#This Row],[LL]])</f>
        <v>4.2300000000000182</v>
      </c>
      <c r="K421" s="16">
        <f>K420+kR*(testdata4[[#This Row],[SM]]-K420)</f>
        <v>3.0840980726776319</v>
      </c>
      <c r="L421" s="16">
        <f>L420+kS*(testdata4[[#This Row],[EMAn1]]-L420)</f>
        <v>2.7759427714382272</v>
      </c>
      <c r="M421" s="16">
        <f>testdata4[[#This Row],[HH]]-testdata4[[#This Row],[LL]]</f>
        <v>11.240000000000009</v>
      </c>
      <c r="N421" s="16">
        <f>N420+kR*(testdata4[[#This Row],[HH-LL]]-N420)</f>
        <v>8.6232979958059417</v>
      </c>
      <c r="O421" s="16">
        <f>O420+kS*(testdata4[[#This Row],[EMAd1]]-O420)</f>
        <v>8.1359519358519599</v>
      </c>
      <c r="P421" s="12">
        <f>100*(testdata4[[#This Row],[EMAn2]]/(0.5*testdata4[[#This Row],[EMAd2]]))</f>
        <v>68.238917666308538</v>
      </c>
      <c r="Q421" s="12">
        <f>Q420+kU*(testdata4[[#This Row],[SMI]]-Q420)</f>
        <v>65.952409724211435</v>
      </c>
      <c r="U421" s="3">
        <v>43343</v>
      </c>
      <c r="V421" s="12">
        <v>68.238900000000001</v>
      </c>
      <c r="W421" s="12">
        <v>65.952399999999997</v>
      </c>
    </row>
    <row r="422" spans="1:23" x14ac:dyDescent="0.25">
      <c r="A422" s="6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2">
        <f t="shared" si="12"/>
        <v>272.13</v>
      </c>
      <c r="I422" s="2">
        <f t="shared" si="13"/>
        <v>283.37</v>
      </c>
      <c r="J422" s="16">
        <f>testdata4[[#This Row],[close]]-0.5*(testdata4[[#This Row],[HH]]+testdata4[[#This Row],[LL]])</f>
        <v>3.75</v>
      </c>
      <c r="K422" s="16">
        <f>K421+kR*(testdata4[[#This Row],[SM]]-K421)</f>
        <v>3.147517303851191</v>
      </c>
      <c r="L422" s="16">
        <f>L421+kS*(testdata4[[#This Row],[EMAn1]]-L421)</f>
        <v>2.8998009489092151</v>
      </c>
      <c r="M422" s="16">
        <f>testdata4[[#This Row],[HH]]-testdata4[[#This Row],[LL]]</f>
        <v>11.240000000000009</v>
      </c>
      <c r="N422" s="16">
        <f>N421+kR*(testdata4[[#This Row],[HH-LL]]-N421)</f>
        <v>8.8725077104910905</v>
      </c>
      <c r="O422" s="16">
        <f>O421+kS*(testdata4[[#This Row],[EMAd1]]-O421)</f>
        <v>8.3814705273983368</v>
      </c>
      <c r="P422" s="12">
        <f>100*(testdata4[[#This Row],[EMAn2]]/(0.5*testdata4[[#This Row],[EMAd2]]))</f>
        <v>69.195517407834444</v>
      </c>
      <c r="Q422" s="12">
        <f>Q421+kU*(testdata4[[#This Row],[SMI]]-Q421)</f>
        <v>67.57396356602294</v>
      </c>
      <c r="U422" s="3">
        <v>43347</v>
      </c>
      <c r="V422" s="12">
        <v>69.195499999999996</v>
      </c>
      <c r="W422" s="12">
        <v>67.573999999999998</v>
      </c>
    </row>
    <row r="423" spans="1:23" x14ac:dyDescent="0.25">
      <c r="A423" s="6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 t="shared" si="12"/>
        <v>275.23</v>
      </c>
      <c r="I423" s="2">
        <f t="shared" si="13"/>
        <v>283.37</v>
      </c>
      <c r="J423" s="16">
        <f>testdata4[[#This Row],[close]]-0.5*(testdata4[[#This Row],[HH]]+testdata4[[#This Row],[LL]])</f>
        <v>1.4399999999999977</v>
      </c>
      <c r="K423" s="16">
        <f>K422+kR*(testdata4[[#This Row],[SM]]-K422)</f>
        <v>2.9848966082463155</v>
      </c>
      <c r="L423" s="16">
        <f>L422+kS*(testdata4[[#This Row],[EMAn1]]-L422)</f>
        <v>2.9281661686882487</v>
      </c>
      <c r="M423" s="16">
        <f>testdata4[[#This Row],[HH]]-testdata4[[#This Row],[LL]]</f>
        <v>8.1399999999999864</v>
      </c>
      <c r="N423" s="16">
        <f>N422+kR*(testdata4[[#This Row],[HH-LL]]-N422)</f>
        <v>8.8027450713966999</v>
      </c>
      <c r="O423" s="16">
        <f>O422+kS*(testdata4[[#This Row],[EMAd1]]-O422)</f>
        <v>8.5218953753977917</v>
      </c>
      <c r="P423" s="12">
        <f>100*(testdata4[[#This Row],[EMAn2]]/(0.5*testdata4[[#This Row],[EMAd2]]))</f>
        <v>68.721007233712157</v>
      </c>
      <c r="Q423" s="12">
        <f>Q422+kU*(testdata4[[#This Row],[SMI]]-Q422)</f>
        <v>68.147485399867548</v>
      </c>
      <c r="U423" s="3">
        <v>43348</v>
      </c>
      <c r="V423" s="12">
        <v>68.721000000000004</v>
      </c>
      <c r="W423" s="12">
        <v>68.147499999999994</v>
      </c>
    </row>
    <row r="424" spans="1:23" x14ac:dyDescent="0.25">
      <c r="A424" s="6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 t="shared" si="12"/>
        <v>275.24</v>
      </c>
      <c r="I424" s="2">
        <f t="shared" si="13"/>
        <v>283.37</v>
      </c>
      <c r="J424" s="16">
        <f>testdata4[[#This Row],[close]]-0.5*(testdata4[[#This Row],[HH]]+testdata4[[#This Row],[LL]])</f>
        <v>0.59499999999997044</v>
      </c>
      <c r="K424" s="16">
        <f>K423+kR*(testdata4[[#This Row],[SM]]-K423)</f>
        <v>2.7572874074609492</v>
      </c>
      <c r="L424" s="16">
        <f>L423+kS*(testdata4[[#This Row],[EMAn1]]-L423)</f>
        <v>2.8712065816124821</v>
      </c>
      <c r="M424" s="16">
        <f>testdata4[[#This Row],[HH]]-testdata4[[#This Row],[LL]]</f>
        <v>8.1299999999999955</v>
      </c>
      <c r="N424" s="16">
        <f>N423+kR*(testdata4[[#This Row],[HH-LL]]-N423)</f>
        <v>8.7386741122160618</v>
      </c>
      <c r="O424" s="16">
        <f>O423+kS*(testdata4[[#This Row],[EMAd1]]-O423)</f>
        <v>8.5941549543372151</v>
      </c>
      <c r="P424" s="12">
        <f>100*(testdata4[[#This Row],[EMAn2]]/(0.5*testdata4[[#This Row],[EMAd2]]))</f>
        <v>66.817659138516447</v>
      </c>
      <c r="Q424" s="12">
        <f>Q423+kU*(testdata4[[#This Row],[SMI]]-Q423)</f>
        <v>67.482572269191991</v>
      </c>
      <c r="U424" s="3">
        <v>43349</v>
      </c>
      <c r="V424" s="12">
        <v>66.817700000000002</v>
      </c>
      <c r="W424" s="12">
        <v>67.482600000000005</v>
      </c>
    </row>
    <row r="425" spans="1:23" x14ac:dyDescent="0.25">
      <c r="A425" s="6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 t="shared" si="12"/>
        <v>276.89</v>
      </c>
      <c r="I425" s="2">
        <f t="shared" si="13"/>
        <v>283.37</v>
      </c>
      <c r="J425" s="16">
        <f>testdata4[[#This Row],[close]]-0.5*(testdata4[[#This Row],[HH]]+testdata4[[#This Row],[LL]])</f>
        <v>-0.77999999999997272</v>
      </c>
      <c r="K425" s="16">
        <f>K424+kR*(testdata4[[#This Row],[SM]]-K424)</f>
        <v>2.4204028924646712</v>
      </c>
      <c r="L425" s="16">
        <f>L424+kS*(testdata4[[#This Row],[EMAn1]]-L424)</f>
        <v>2.7209386852298785</v>
      </c>
      <c r="M425" s="16">
        <f>testdata4[[#This Row],[HH]]-testdata4[[#This Row],[LL]]</f>
        <v>6.4800000000000182</v>
      </c>
      <c r="N425" s="16">
        <f>N424+kR*(testdata4[[#This Row],[HH-LL]]-N424)</f>
        <v>8.5235622920050105</v>
      </c>
      <c r="O425" s="16">
        <f>O424+kS*(testdata4[[#This Row],[EMAd1]]-O424)</f>
        <v>8.5706240668931475</v>
      </c>
      <c r="P425" s="12">
        <f>100*(testdata4[[#This Row],[EMAn2]]/(0.5*testdata4[[#This Row],[EMAd2]]))</f>
        <v>63.494528846280829</v>
      </c>
      <c r="Q425" s="12">
        <f>Q424+kU*(testdata4[[#This Row],[SMI]]-Q424)</f>
        <v>65.488550557736403</v>
      </c>
      <c r="U425" s="3">
        <v>43350</v>
      </c>
      <c r="V425" s="12">
        <v>63.494500000000002</v>
      </c>
      <c r="W425" s="12">
        <v>65.488600000000005</v>
      </c>
    </row>
    <row r="426" spans="1:23" x14ac:dyDescent="0.25">
      <c r="A426" s="6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 t="shared" si="12"/>
        <v>277.24</v>
      </c>
      <c r="I426" s="2">
        <f t="shared" si="13"/>
        <v>283.37</v>
      </c>
      <c r="J426" s="16">
        <f>testdata4[[#This Row],[close]]-0.5*(testdata4[[#This Row],[HH]]+testdata4[[#This Row],[LL]])</f>
        <v>-0.46500000000003183</v>
      </c>
      <c r="K426" s="16">
        <f>K425+kR*(testdata4[[#This Row],[SM]]-K425)</f>
        <v>2.1456026169918423</v>
      </c>
      <c r="L426" s="16">
        <f>L425+kS*(testdata4[[#This Row],[EMAn1]]-L425)</f>
        <v>2.5291599958171997</v>
      </c>
      <c r="M426" s="16">
        <f>testdata4[[#This Row],[HH]]-testdata4[[#This Row],[LL]]</f>
        <v>6.1299999999999955</v>
      </c>
      <c r="N426" s="16">
        <f>N425+kR*(testdata4[[#This Row],[HH-LL]]-N425)</f>
        <v>8.2956039784807238</v>
      </c>
      <c r="O426" s="16">
        <f>O425+kS*(testdata4[[#This Row],[EMAd1]]-O425)</f>
        <v>8.4789507040890069</v>
      </c>
      <c r="P426" s="12">
        <f>100*(testdata4[[#This Row],[EMAn2]]/(0.5*testdata4[[#This Row],[EMAd2]]))</f>
        <v>59.657381770069797</v>
      </c>
      <c r="Q426" s="12">
        <f>Q425+kU*(testdata4[[#This Row],[SMI]]-Q425)</f>
        <v>62.572966163903104</v>
      </c>
      <c r="U426" s="3">
        <v>43353</v>
      </c>
      <c r="V426" s="12">
        <v>59.657400000000003</v>
      </c>
      <c r="W426" s="12">
        <v>62.573</v>
      </c>
    </row>
    <row r="427" spans="1:23" x14ac:dyDescent="0.25">
      <c r="A427" s="6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 t="shared" si="12"/>
        <v>277.24</v>
      </c>
      <c r="I427" s="2">
        <f t="shared" si="13"/>
        <v>283.37</v>
      </c>
      <c r="J427" s="16">
        <f>testdata4[[#This Row],[close]]-0.5*(testdata4[[#This Row],[HH]]+testdata4[[#This Row],[LL]])</f>
        <v>0.45499999999998408</v>
      </c>
      <c r="K427" s="16">
        <f>K426+kR*(testdata4[[#This Row],[SM]]-K426)</f>
        <v>1.9845928439449987</v>
      </c>
      <c r="L427" s="16">
        <f>L426+kS*(testdata4[[#This Row],[EMAn1]]-L426)</f>
        <v>2.3476376118597995</v>
      </c>
      <c r="M427" s="16">
        <f>testdata4[[#This Row],[HH]]-testdata4[[#This Row],[LL]]</f>
        <v>6.1299999999999955</v>
      </c>
      <c r="N427" s="16">
        <f>N426+kR*(testdata4[[#This Row],[HH-LL]]-N426)</f>
        <v>8.0893559805301791</v>
      </c>
      <c r="O427" s="16">
        <f>O426+kS*(testdata4[[#This Row],[EMAd1]]-O426)</f>
        <v>8.3490857962360643</v>
      </c>
      <c r="P427" s="12">
        <f>100*(testdata4[[#This Row],[EMAn2]]/(0.5*testdata4[[#This Row],[EMAd2]]))</f>
        <v>56.23699813740474</v>
      </c>
      <c r="Q427" s="12">
        <f>Q426+kU*(testdata4[[#This Row],[SMI]]-Q426)</f>
        <v>59.404982150653922</v>
      </c>
      <c r="U427" s="3">
        <v>43354</v>
      </c>
      <c r="V427" s="12">
        <v>56.237000000000002</v>
      </c>
      <c r="W427" s="12">
        <v>59.405000000000001</v>
      </c>
    </row>
    <row r="428" spans="1:23" x14ac:dyDescent="0.25">
      <c r="A428" s="6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 t="shared" si="12"/>
        <v>277.24</v>
      </c>
      <c r="I428" s="2">
        <f t="shared" si="13"/>
        <v>283.37</v>
      </c>
      <c r="J428" s="16">
        <f>testdata4[[#This Row],[close]]-0.5*(testdata4[[#This Row],[HH]]+testdata4[[#This Row],[LL]])</f>
        <v>0.52499999999997726</v>
      </c>
      <c r="K428" s="16">
        <f>K427+kR*(testdata4[[#This Row],[SM]]-K427)</f>
        <v>1.8455840016645204</v>
      </c>
      <c r="L428" s="16">
        <f>L427+kS*(testdata4[[#This Row],[EMAn1]]-L427)</f>
        <v>2.1802864084613729</v>
      </c>
      <c r="M428" s="16">
        <f>testdata4[[#This Row],[HH]]-testdata4[[#This Row],[LL]]</f>
        <v>6.1299999999999955</v>
      </c>
      <c r="N428" s="16">
        <f>N427+kR*(testdata4[[#This Row],[HH-LL]]-N427)</f>
        <v>7.9027506490511144</v>
      </c>
      <c r="O428" s="16">
        <f>O427+kS*(testdata4[[#This Row],[EMAd1]]-O427)</f>
        <v>8.200307413841081</v>
      </c>
      <c r="P428" s="12">
        <f>100*(testdata4[[#This Row],[EMAn2]]/(0.5*testdata4[[#This Row],[EMAd2]]))</f>
        <v>53.175723748632286</v>
      </c>
      <c r="Q428" s="12">
        <f>Q427+kU*(testdata4[[#This Row],[SMI]]-Q427)</f>
        <v>56.290352949643108</v>
      </c>
      <c r="U428" s="3">
        <v>43355</v>
      </c>
      <c r="V428" s="12">
        <v>53.175699999999999</v>
      </c>
      <c r="W428" s="12">
        <v>56.290399999999998</v>
      </c>
    </row>
    <row r="429" spans="1:23" x14ac:dyDescent="0.25">
      <c r="A429" s="6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 t="shared" si="12"/>
        <v>278.17</v>
      </c>
      <c r="I429" s="2">
        <f t="shared" si="13"/>
        <v>283.37</v>
      </c>
      <c r="J429" s="16">
        <f>testdata4[[#This Row],[close]]-0.5*(testdata4[[#This Row],[HH]]+testdata4[[#This Row],[LL]])</f>
        <v>1.7200000000000273</v>
      </c>
      <c r="K429" s="16">
        <f>K428+kR*(testdata4[[#This Row],[SM]]-K428)</f>
        <v>1.8336236205536163</v>
      </c>
      <c r="L429" s="16">
        <f>L428+kS*(testdata4[[#This Row],[EMAn1]]-L428)</f>
        <v>2.0647321458254542</v>
      </c>
      <c r="M429" s="16">
        <f>testdata4[[#This Row],[HH]]-testdata4[[#This Row],[LL]]</f>
        <v>5.1999999999999886</v>
      </c>
      <c r="N429" s="16">
        <f>N428+kR*(testdata4[[#This Row],[HH-LL]]-N428)</f>
        <v>7.6453458253319599</v>
      </c>
      <c r="O429" s="16">
        <f>O428+kS*(testdata4[[#This Row],[EMAd1]]-O428)</f>
        <v>8.0153202176713734</v>
      </c>
      <c r="P429" s="12">
        <f>100*(testdata4[[#This Row],[EMAn2]]/(0.5*testdata4[[#This Row],[EMAd2]]))</f>
        <v>51.519642129165099</v>
      </c>
      <c r="Q429" s="12">
        <f>Q428+kU*(testdata4[[#This Row],[SMI]]-Q428)</f>
        <v>53.904997539404107</v>
      </c>
      <c r="U429" s="3">
        <v>43356</v>
      </c>
      <c r="V429" s="12">
        <v>51.519599999999997</v>
      </c>
      <c r="W429" s="12">
        <v>53.905000000000001</v>
      </c>
    </row>
    <row r="430" spans="1:23" x14ac:dyDescent="0.25">
      <c r="A430" s="6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 t="shared" si="12"/>
        <v>278.49</v>
      </c>
      <c r="I430" s="2">
        <f t="shared" si="13"/>
        <v>283.37</v>
      </c>
      <c r="J430" s="16">
        <f>testdata4[[#This Row],[close]]-0.5*(testdata4[[#This Row],[HH]]+testdata4[[#This Row],[LL]])</f>
        <v>1.6100000000000136</v>
      </c>
      <c r="K430" s="16">
        <f>K429+kR*(testdata4[[#This Row],[SM]]-K429)</f>
        <v>1.8123261328818445</v>
      </c>
      <c r="L430" s="16">
        <f>L429+kS*(testdata4[[#This Row],[EMAn1]]-L429)</f>
        <v>1.9805968081775842</v>
      </c>
      <c r="M430" s="16">
        <f>testdata4[[#This Row],[HH]]-testdata4[[#This Row],[LL]]</f>
        <v>4.8799999999999955</v>
      </c>
      <c r="N430" s="16">
        <f>N429+kR*(testdata4[[#This Row],[HH-LL]]-N429)</f>
        <v>7.3819795562527251</v>
      </c>
      <c r="O430" s="16">
        <f>O429+kS*(testdata4[[#This Row],[EMAd1]]-O429)</f>
        <v>7.8042066638651573</v>
      </c>
      <c r="P430" s="12">
        <f>100*(testdata4[[#This Row],[EMAn2]]/(0.5*testdata4[[#This Row],[EMAd2]]))</f>
        <v>50.757159400918837</v>
      </c>
      <c r="Q430" s="12">
        <f>Q429+kU*(testdata4[[#This Row],[SMI]]-Q429)</f>
        <v>52.331078470161472</v>
      </c>
      <c r="U430" s="3">
        <v>43357</v>
      </c>
      <c r="V430" s="12">
        <v>50.757199999999997</v>
      </c>
      <c r="W430" s="12">
        <v>52.331099999999999</v>
      </c>
    </row>
    <row r="431" spans="1:23" x14ac:dyDescent="0.25">
      <c r="A431" s="6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 t="shared" si="12"/>
        <v>278.49</v>
      </c>
      <c r="I431" s="2">
        <f t="shared" si="13"/>
        <v>283.37</v>
      </c>
      <c r="J431" s="16">
        <f>testdata4[[#This Row],[close]]-0.5*(testdata4[[#This Row],[HH]]+testdata4[[#This Row],[LL]])</f>
        <v>0.11000000000001364</v>
      </c>
      <c r="K431" s="16">
        <f>K430+kR*(testdata4[[#This Row],[SM]]-K430)</f>
        <v>1.6501998345121462</v>
      </c>
      <c r="L431" s="16">
        <f>L430+kS*(testdata4[[#This Row],[EMAn1]]-L430)</f>
        <v>1.8704644836224382</v>
      </c>
      <c r="M431" s="16">
        <f>testdata4[[#This Row],[HH]]-testdata4[[#This Row],[LL]]</f>
        <v>4.8799999999999955</v>
      </c>
      <c r="N431" s="16">
        <f>N430+kR*(testdata4[[#This Row],[HH-LL]]-N430)</f>
        <v>7.1436957889905601</v>
      </c>
      <c r="O431" s="16">
        <f>O430+kS*(testdata4[[#This Row],[EMAd1]]-O430)</f>
        <v>7.5840363722402913</v>
      </c>
      <c r="P431" s="12">
        <f>100*(testdata4[[#This Row],[EMAn2]]/(0.5*testdata4[[#This Row],[EMAd2]]))</f>
        <v>49.326358467078691</v>
      </c>
      <c r="Q431" s="12">
        <f>Q430+kU*(testdata4[[#This Row],[SMI]]-Q430)</f>
        <v>50.828718468620082</v>
      </c>
      <c r="U431" s="3">
        <v>43360</v>
      </c>
      <c r="V431" s="12">
        <v>49.3264</v>
      </c>
      <c r="W431" s="12">
        <v>50.828699999999998</v>
      </c>
    </row>
    <row r="432" spans="1:23" x14ac:dyDescent="0.25">
      <c r="A432" s="6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 t="shared" si="12"/>
        <v>278.49</v>
      </c>
      <c r="I432" s="2">
        <f t="shared" si="13"/>
        <v>283.37</v>
      </c>
      <c r="J432" s="16">
        <f>testdata4[[#This Row],[close]]-0.5*(testdata4[[#This Row],[HH]]+testdata4[[#This Row],[LL]])</f>
        <v>1.6399999999999864</v>
      </c>
      <c r="K432" s="16">
        <f>K431+kR*(testdata4[[#This Row],[SM]]-K431)</f>
        <v>1.6492284217014643</v>
      </c>
      <c r="L432" s="16">
        <f>L431+kS*(testdata4[[#This Row],[EMAn1]]-L431)</f>
        <v>1.7967191296487803</v>
      </c>
      <c r="M432" s="16">
        <f>testdata4[[#This Row],[HH]]-testdata4[[#This Row],[LL]]</f>
        <v>4.8799999999999955</v>
      </c>
      <c r="N432" s="16">
        <f>N431+kR*(testdata4[[#This Row],[HH-LL]]-N431)</f>
        <v>6.928105713848602</v>
      </c>
      <c r="O432" s="16">
        <f>O431+kS*(testdata4[[#This Row],[EMAd1]]-O431)</f>
        <v>7.3653928194430618</v>
      </c>
      <c r="P432" s="12">
        <f>100*(testdata4[[#This Row],[EMAn2]]/(0.5*testdata4[[#This Row],[EMAd2]]))</f>
        <v>48.788141344093042</v>
      </c>
      <c r="Q432" s="12">
        <f>Q431+kU*(testdata4[[#This Row],[SMI]]-Q431)</f>
        <v>49.808429906356565</v>
      </c>
      <c r="U432" s="3">
        <v>43361</v>
      </c>
      <c r="V432" s="12">
        <v>48.7881</v>
      </c>
      <c r="W432" s="12">
        <v>49.808399999999999</v>
      </c>
    </row>
    <row r="433" spans="1:23" x14ac:dyDescent="0.25">
      <c r="A433" s="6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 t="shared" si="12"/>
        <v>278.49</v>
      </c>
      <c r="I433" s="2">
        <f t="shared" si="13"/>
        <v>283.33</v>
      </c>
      <c r="J433" s="16">
        <f>testdata4[[#This Row],[close]]-0.5*(testdata4[[#This Row],[HH]]+testdata4[[#This Row],[LL]])</f>
        <v>1.9600000000000364</v>
      </c>
      <c r="K433" s="16">
        <f>K432+kR*(testdata4[[#This Row],[SM]]-K432)</f>
        <v>1.678825714872757</v>
      </c>
      <c r="L433" s="16">
        <f>L432+kS*(testdata4[[#This Row],[EMAn1]]-L432)</f>
        <v>1.7574213247234391</v>
      </c>
      <c r="M433" s="16">
        <f>testdata4[[#This Row],[HH]]-testdata4[[#This Row],[LL]]</f>
        <v>4.839999999999975</v>
      </c>
      <c r="N433" s="16">
        <f>N432+kR*(testdata4[[#This Row],[HH-LL]]-N432)</f>
        <v>6.7292385030058757</v>
      </c>
      <c r="O433" s="16">
        <f>O432+kS*(testdata4[[#This Row],[EMAd1]]-O432)</f>
        <v>7.1533413806306667</v>
      </c>
      <c r="P433" s="12">
        <f>100*(testdata4[[#This Row],[EMAn2]]/(0.5*testdata4[[#This Row],[EMAd2]]))</f>
        <v>49.135676076695169</v>
      </c>
      <c r="Q433" s="12">
        <f>Q432+kU*(testdata4[[#This Row],[SMI]]-Q432)</f>
        <v>49.472052991525871</v>
      </c>
      <c r="U433" s="3">
        <v>43362</v>
      </c>
      <c r="V433" s="12">
        <v>49.1357</v>
      </c>
      <c r="W433" s="12">
        <v>49.472099999999998</v>
      </c>
    </row>
    <row r="434" spans="1:23" x14ac:dyDescent="0.25">
      <c r="A434" s="6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 t="shared" si="12"/>
        <v>278.49</v>
      </c>
      <c r="I434" s="2">
        <f t="shared" si="13"/>
        <v>285.51</v>
      </c>
      <c r="J434" s="16">
        <f>testdata4[[#This Row],[close]]-0.5*(testdata4[[#This Row],[HH]]+testdata4[[#This Row],[LL]])</f>
        <v>3.160000000000025</v>
      </c>
      <c r="K434" s="16">
        <f>K433+kR*(testdata4[[#This Row],[SM]]-K433)</f>
        <v>1.8198899325039255</v>
      </c>
      <c r="L434" s="16">
        <f>L433+kS*(testdata4[[#This Row],[EMAn1]]-L433)</f>
        <v>1.7782441939836013</v>
      </c>
      <c r="M434" s="16">
        <f>testdata4[[#This Row],[HH]]-testdata4[[#This Row],[LL]]</f>
        <v>7.0199999999999818</v>
      </c>
      <c r="N434" s="16">
        <f>N433+kR*(testdata4[[#This Row],[HH-LL]]-N433)</f>
        <v>6.7569300741481717</v>
      </c>
      <c r="O434" s="16">
        <f>O433+kS*(testdata4[[#This Row],[EMAd1]]-O433)</f>
        <v>7.0212042784698347</v>
      </c>
      <c r="P434" s="12">
        <f>100*(testdata4[[#This Row],[EMAn2]]/(0.5*testdata4[[#This Row],[EMAd2]]))</f>
        <v>50.653538152607133</v>
      </c>
      <c r="Q434" s="12">
        <f>Q433+kU*(testdata4[[#This Row],[SMI]]-Q433)</f>
        <v>50.062795572066506</v>
      </c>
      <c r="U434" s="3">
        <v>43363</v>
      </c>
      <c r="V434" s="12">
        <v>50.653500000000001</v>
      </c>
      <c r="W434" s="12">
        <v>50.062800000000003</v>
      </c>
    </row>
    <row r="435" spans="1:23" x14ac:dyDescent="0.25">
      <c r="A435" s="6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 t="shared" si="12"/>
        <v>278.49</v>
      </c>
      <c r="I435" s="2">
        <f t="shared" si="13"/>
        <v>286.10000000000002</v>
      </c>
      <c r="J435" s="16">
        <f>testdata4[[#This Row],[close]]-0.5*(testdata4[[#This Row],[HH]]+testdata4[[#This Row],[LL]])</f>
        <v>2.6049999999999613</v>
      </c>
      <c r="K435" s="16">
        <f>K434+kR*(testdata4[[#This Row],[SM]]-K434)</f>
        <v>1.8946623198845003</v>
      </c>
      <c r="L435" s="16">
        <f>L434+kS*(testdata4[[#This Row],[EMAn1]]-L434)</f>
        <v>1.8170502359505676</v>
      </c>
      <c r="M435" s="16">
        <f>testdata4[[#This Row],[HH]]-testdata4[[#This Row],[LL]]</f>
        <v>7.6100000000000136</v>
      </c>
      <c r="N435" s="16">
        <f>N434+kR*(testdata4[[#This Row],[HH-LL]]-N434)</f>
        <v>6.8381748289912041</v>
      </c>
      <c r="O435" s="16">
        <f>O434+kS*(testdata4[[#This Row],[EMAd1]]-O434)</f>
        <v>6.9601944619769576</v>
      </c>
      <c r="P435" s="12">
        <f>100*(testdata4[[#This Row],[EMAn2]]/(0.5*testdata4[[#This Row],[EMAd2]]))</f>
        <v>52.212628422294301</v>
      </c>
      <c r="Q435" s="12">
        <f>Q434+kU*(testdata4[[#This Row],[SMI]]-Q434)</f>
        <v>51.137711997180404</v>
      </c>
      <c r="U435" s="3">
        <v>43364</v>
      </c>
      <c r="V435" s="12">
        <v>52.212600000000002</v>
      </c>
      <c r="W435" s="12">
        <v>51.137700000000002</v>
      </c>
    </row>
    <row r="436" spans="1:23" x14ac:dyDescent="0.25">
      <c r="A436" s="6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 t="shared" si="12"/>
        <v>278.49</v>
      </c>
      <c r="I436" s="2">
        <f t="shared" si="13"/>
        <v>286.10000000000002</v>
      </c>
      <c r="J436" s="16">
        <f>testdata4[[#This Row],[close]]-0.5*(testdata4[[#This Row],[HH]]+testdata4[[#This Row],[LL]])</f>
        <v>1.6549999999999727</v>
      </c>
      <c r="K436" s="16">
        <f>K435+kR*(testdata4[[#This Row],[SM]]-K435)</f>
        <v>1.8718373370383548</v>
      </c>
      <c r="L436" s="16">
        <f>L435+kS*(testdata4[[#This Row],[EMAn1]]-L435)</f>
        <v>1.8353126029798299</v>
      </c>
      <c r="M436" s="16">
        <f>testdata4[[#This Row],[HH]]-testdata4[[#This Row],[LL]]</f>
        <v>7.6100000000000136</v>
      </c>
      <c r="N436" s="16">
        <f>N435+kR*(testdata4[[#This Row],[HH-LL]]-N435)</f>
        <v>6.9116819881348999</v>
      </c>
      <c r="O436" s="16">
        <f>O435+kS*(testdata4[[#This Row],[EMAd1]]-O435)</f>
        <v>6.944023637362938</v>
      </c>
      <c r="P436" s="12">
        <f>100*(testdata4[[#This Row],[EMAn2]]/(0.5*testdata4[[#This Row],[EMAd2]]))</f>
        <v>52.86020609448294</v>
      </c>
      <c r="Q436" s="12">
        <f>Q435+kU*(testdata4[[#This Row],[SMI]]-Q435)</f>
        <v>51.998959045831668</v>
      </c>
      <c r="U436" s="3">
        <v>43367</v>
      </c>
      <c r="V436" s="12">
        <v>52.860199999999999</v>
      </c>
      <c r="W436" s="12">
        <v>51.999000000000002</v>
      </c>
    </row>
    <row r="437" spans="1:23" x14ac:dyDescent="0.25">
      <c r="A437" s="6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 t="shared" si="12"/>
        <v>278.49</v>
      </c>
      <c r="I437" s="2">
        <f t="shared" si="13"/>
        <v>286.10000000000002</v>
      </c>
      <c r="J437" s="16">
        <f>testdata4[[#This Row],[close]]-0.5*(testdata4[[#This Row],[HH]]+testdata4[[#This Row],[LL]])</f>
        <v>1.3949999999999818</v>
      </c>
      <c r="K437" s="16">
        <f>K436+kR*(testdata4[[#This Row],[SM]]-K436)</f>
        <v>1.8264242573204146</v>
      </c>
      <c r="L437" s="16">
        <f>L436+kS*(testdata4[[#This Row],[EMAn1]]-L436)</f>
        <v>1.8323498210933582</v>
      </c>
      <c r="M437" s="16">
        <f>testdata4[[#This Row],[HH]]-testdata4[[#This Row],[LL]]</f>
        <v>7.6100000000000136</v>
      </c>
      <c r="N437" s="16">
        <f>N436+kR*(testdata4[[#This Row],[HH-LL]]-N436)</f>
        <v>6.9781884654553865</v>
      </c>
      <c r="O437" s="16">
        <f>O436+kS*(testdata4[[#This Row],[EMAd1]]-O436)</f>
        <v>6.9554119133937542</v>
      </c>
      <c r="P437" s="12">
        <f>100*(testdata4[[#This Row],[EMAn2]]/(0.5*testdata4[[#This Row],[EMAd2]]))</f>
        <v>52.688463139469185</v>
      </c>
      <c r="Q437" s="12">
        <f>Q436+kU*(testdata4[[#This Row],[SMI]]-Q436)</f>
        <v>52.343711092650423</v>
      </c>
      <c r="U437" s="3">
        <v>43368</v>
      </c>
      <c r="V437" s="12">
        <v>52.688499999999998</v>
      </c>
      <c r="W437" s="12">
        <v>52.343699999999998</v>
      </c>
    </row>
    <row r="438" spans="1:23" x14ac:dyDescent="0.25">
      <c r="A438" s="6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 t="shared" si="12"/>
        <v>278.49</v>
      </c>
      <c r="I438" s="2">
        <f t="shared" si="13"/>
        <v>286.10000000000002</v>
      </c>
      <c r="J438" s="16">
        <f>testdata4[[#This Row],[close]]-0.5*(testdata4[[#This Row],[HH]]+testdata4[[#This Row],[LL]])</f>
        <v>0.54499999999995907</v>
      </c>
      <c r="K438" s="16">
        <f>K437+kR*(testdata4[[#This Row],[SM]]-K437)</f>
        <v>1.7043838518613237</v>
      </c>
      <c r="L438" s="16">
        <f>L437+kS*(testdata4[[#This Row],[EMAn1]]-L437)</f>
        <v>1.7896944980160134</v>
      </c>
      <c r="M438" s="16">
        <f>testdata4[[#This Row],[HH]]-testdata4[[#This Row],[LL]]</f>
        <v>7.6100000000000136</v>
      </c>
      <c r="N438" s="16">
        <f>N437+kR*(testdata4[[#This Row],[HH-LL]]-N437)</f>
        <v>7.0383609925548747</v>
      </c>
      <c r="O438" s="16">
        <f>O437+kS*(testdata4[[#This Row],[EMAd1]]-O437)</f>
        <v>6.9830616064474613</v>
      </c>
      <c r="P438" s="12">
        <f>100*(testdata4[[#This Row],[EMAn2]]/(0.5*testdata4[[#This Row],[EMAd2]]))</f>
        <v>51.258161502215259</v>
      </c>
      <c r="Q438" s="12">
        <f>Q437+kU*(testdata4[[#This Row],[SMI]]-Q437)</f>
        <v>51.800936297432841</v>
      </c>
      <c r="U438" s="3">
        <v>43369</v>
      </c>
      <c r="V438" s="12">
        <v>51.258200000000002</v>
      </c>
      <c r="W438" s="12">
        <v>51.800899999999999</v>
      </c>
    </row>
    <row r="439" spans="1:23" x14ac:dyDescent="0.25">
      <c r="A439" s="6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 t="shared" si="12"/>
        <v>278.75</v>
      </c>
      <c r="I439" s="2">
        <f t="shared" si="13"/>
        <v>286.10000000000002</v>
      </c>
      <c r="J439" s="16">
        <f>testdata4[[#This Row],[close]]-0.5*(testdata4[[#This Row],[HH]]+testdata4[[#This Row],[LL]])</f>
        <v>1.2049999999999841</v>
      </c>
      <c r="K439" s="16">
        <f>K438+kR*(testdata4[[#This Row],[SM]]-K438)</f>
        <v>1.6568234850173866</v>
      </c>
      <c r="L439" s="16">
        <f>L438+kS*(testdata4[[#This Row],[EMAn1]]-L438)</f>
        <v>1.7454041603498045</v>
      </c>
      <c r="M439" s="16">
        <f>testdata4[[#This Row],[HH]]-testdata4[[#This Row],[LL]]</f>
        <v>7.3500000000000227</v>
      </c>
      <c r="N439" s="16">
        <f>N438+kR*(testdata4[[#This Row],[HH-LL]]-N438)</f>
        <v>7.0680408980258411</v>
      </c>
      <c r="O439" s="16">
        <f>O438+kS*(testdata4[[#This Row],[EMAd1]]-O438)</f>
        <v>7.0113880369735879</v>
      </c>
      <c r="P439" s="12">
        <f>100*(testdata4[[#This Row],[EMAn2]]/(0.5*testdata4[[#This Row],[EMAd2]]))</f>
        <v>49.787692569450051</v>
      </c>
      <c r="Q439" s="12">
        <f>Q438+kU*(testdata4[[#This Row],[SMI]]-Q438)</f>
        <v>50.794314433441443</v>
      </c>
      <c r="U439" s="3">
        <v>43370</v>
      </c>
      <c r="V439" s="12">
        <v>49.787700000000001</v>
      </c>
      <c r="W439" s="12">
        <v>50.7943</v>
      </c>
    </row>
    <row r="440" spans="1:23" x14ac:dyDescent="0.25">
      <c r="A440" s="6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 t="shared" si="12"/>
        <v>278.75</v>
      </c>
      <c r="I440" s="2">
        <f t="shared" si="13"/>
        <v>286.10000000000002</v>
      </c>
      <c r="J440" s="16">
        <f>testdata4[[#This Row],[close]]-0.5*(testdata4[[#This Row],[HH]]+testdata4[[#This Row],[LL]])</f>
        <v>1.2350000000000136</v>
      </c>
      <c r="K440" s="16">
        <f>K439+kR*(testdata4[[#This Row],[SM]]-K439)</f>
        <v>1.6166498197776369</v>
      </c>
      <c r="L440" s="16">
        <f>L439+kS*(testdata4[[#This Row],[EMAn1]]-L439)</f>
        <v>1.7024860468257486</v>
      </c>
      <c r="M440" s="16">
        <f>testdata4[[#This Row],[HH]]-testdata4[[#This Row],[LL]]</f>
        <v>7.3500000000000227</v>
      </c>
      <c r="N440" s="16">
        <f>N439+kR*(testdata4[[#This Row],[HH-LL]]-N439)</f>
        <v>7.0948941458329058</v>
      </c>
      <c r="O440" s="16">
        <f>O439+kS*(testdata4[[#This Row],[EMAd1]]-O439)</f>
        <v>7.0392234065933605</v>
      </c>
      <c r="P440" s="12">
        <f>100*(testdata4[[#This Row],[EMAn2]]/(0.5*testdata4[[#This Row],[EMAd2]]))</f>
        <v>48.371416802344918</v>
      </c>
      <c r="Q440" s="12">
        <f>Q439+kU*(testdata4[[#This Row],[SMI]]-Q439)</f>
        <v>49.582865617893177</v>
      </c>
      <c r="U440" s="3">
        <v>43371</v>
      </c>
      <c r="V440" s="12">
        <v>48.371400000000001</v>
      </c>
      <c r="W440" s="12">
        <v>49.582900000000002</v>
      </c>
    </row>
    <row r="441" spans="1:23" x14ac:dyDescent="0.25">
      <c r="A441" s="6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2">
        <f t="shared" si="12"/>
        <v>279.95999999999998</v>
      </c>
      <c r="I441" s="2">
        <f t="shared" si="13"/>
        <v>286.10000000000002</v>
      </c>
      <c r="J441" s="16">
        <f>testdata4[[#This Row],[close]]-0.5*(testdata4[[#This Row],[HH]]+testdata4[[#This Row],[LL]])</f>
        <v>1.6200000000000045</v>
      </c>
      <c r="K441" s="16">
        <f>K440+kR*(testdata4[[#This Row],[SM]]-K440)</f>
        <v>1.6169688845607195</v>
      </c>
      <c r="L441" s="16">
        <f>L440+kS*(testdata4[[#This Row],[EMAn1]]-L440)</f>
        <v>1.6739803260707389</v>
      </c>
      <c r="M441" s="16">
        <f>testdata4[[#This Row],[HH]]-testdata4[[#This Row],[LL]]</f>
        <v>6.1400000000000432</v>
      </c>
      <c r="N441" s="16">
        <f>N440+kR*(testdata4[[#This Row],[HH-LL]]-N440)</f>
        <v>7.0039518462297758</v>
      </c>
      <c r="O441" s="16">
        <f>O440+kS*(testdata4[[#This Row],[EMAd1]]-O440)</f>
        <v>7.0274662198054987</v>
      </c>
      <c r="P441" s="12">
        <f>100*(testdata4[[#This Row],[EMAn2]]/(0.5*testdata4[[#This Row],[EMAd2]]))</f>
        <v>47.641077842621641</v>
      </c>
      <c r="Q441" s="12">
        <f>Q440+kU*(testdata4[[#This Row],[SMI]]-Q440)</f>
        <v>48.611971730257409</v>
      </c>
      <c r="U441" s="3">
        <v>43374</v>
      </c>
      <c r="V441" s="12">
        <v>47.641100000000002</v>
      </c>
      <c r="W441" s="12">
        <v>48.612000000000002</v>
      </c>
    </row>
    <row r="442" spans="1:23" x14ac:dyDescent="0.25">
      <c r="A442" s="6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 t="shared" si="12"/>
        <v>280.74</v>
      </c>
      <c r="I442" s="2">
        <f t="shared" si="13"/>
        <v>286.10000000000002</v>
      </c>
      <c r="J442" s="16">
        <f>testdata4[[#This Row],[close]]-0.5*(testdata4[[#This Row],[HH]]+testdata4[[#This Row],[LL]])</f>
        <v>1.0600000000000023</v>
      </c>
      <c r="K442" s="16">
        <f>K441+kR*(testdata4[[#This Row],[SM]]-K441)</f>
        <v>1.5639242288882702</v>
      </c>
      <c r="L442" s="16">
        <f>L441+kS*(testdata4[[#This Row],[EMAn1]]-L441)</f>
        <v>1.6372949603432494</v>
      </c>
      <c r="M442" s="16">
        <f>testdata4[[#This Row],[HH]]-testdata4[[#This Row],[LL]]</f>
        <v>5.3600000000000136</v>
      </c>
      <c r="N442" s="16">
        <f>N441+kR*(testdata4[[#This Row],[HH-LL]]-N441)</f>
        <v>6.847385003731703</v>
      </c>
      <c r="O442" s="16">
        <f>O441+kS*(testdata4[[#This Row],[EMAd1]]-O441)</f>
        <v>6.9674391477809001</v>
      </c>
      <c r="P442" s="12">
        <f>100*(testdata4[[#This Row],[EMAn2]]/(0.5*testdata4[[#This Row],[EMAd2]]))</f>
        <v>46.998471766049683</v>
      </c>
      <c r="Q442" s="12">
        <f>Q441+kU*(testdata4[[#This Row],[SMI]]-Q441)</f>
        <v>47.805221748153542</v>
      </c>
      <c r="U442" s="3">
        <v>43375</v>
      </c>
      <c r="V442" s="12">
        <v>46.9985</v>
      </c>
      <c r="W442" s="12">
        <v>47.805199999999999</v>
      </c>
    </row>
    <row r="443" spans="1:23" x14ac:dyDescent="0.25">
      <c r="A443" s="6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 t="shared" si="12"/>
        <v>280.74</v>
      </c>
      <c r="I443" s="2">
        <f t="shared" si="13"/>
        <v>286.10000000000002</v>
      </c>
      <c r="J443" s="16">
        <f>testdata4[[#This Row],[close]]-0.5*(testdata4[[#This Row],[HH]]+testdata4[[#This Row],[LL]])</f>
        <v>1.2199999999999704</v>
      </c>
      <c r="K443" s="16">
        <f>K442+kR*(testdata4[[#This Row],[SM]]-K442)</f>
        <v>1.5311695404227179</v>
      </c>
      <c r="L443" s="16">
        <f>L442+kS*(testdata4[[#This Row],[EMAn1]]-L442)</f>
        <v>1.6019198203697389</v>
      </c>
      <c r="M443" s="16">
        <f>testdata4[[#This Row],[HH]]-testdata4[[#This Row],[LL]]</f>
        <v>5.3600000000000136</v>
      </c>
      <c r="N443" s="16">
        <f>N442+kR*(testdata4[[#This Row],[HH-LL]]-N442)</f>
        <v>6.7057292890905895</v>
      </c>
      <c r="O443" s="16">
        <f>O442+kS*(testdata4[[#This Row],[EMAd1]]-O442)</f>
        <v>6.8802025282174633</v>
      </c>
      <c r="P443" s="12">
        <f>100*(testdata4[[#This Row],[EMAn2]]/(0.5*testdata4[[#This Row],[EMAd2]]))</f>
        <v>46.566065862156172</v>
      </c>
      <c r="Q443" s="12">
        <f>Q442+kU*(testdata4[[#This Row],[SMI]]-Q442)</f>
        <v>47.185643805154854</v>
      </c>
      <c r="U443" s="3">
        <v>43376</v>
      </c>
      <c r="V443" s="12">
        <v>46.566099999999999</v>
      </c>
      <c r="W443" s="12">
        <v>47.185600000000001</v>
      </c>
    </row>
    <row r="444" spans="1:23" x14ac:dyDescent="0.25">
      <c r="A444" s="6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 t="shared" si="12"/>
        <v>280.68</v>
      </c>
      <c r="I444" s="2">
        <f t="shared" si="13"/>
        <v>286.10000000000002</v>
      </c>
      <c r="J444" s="16">
        <f>testdata4[[#This Row],[close]]-0.5*(testdata4[[#This Row],[HH]]+testdata4[[#This Row],[LL]])</f>
        <v>-0.97999999999996135</v>
      </c>
      <c r="K444" s="16">
        <f>K443+kR*(testdata4[[#This Row],[SM]]-K443)</f>
        <v>1.2920105365729389</v>
      </c>
      <c r="L444" s="16">
        <f>L443+kS*(testdata4[[#This Row],[EMAn1]]-L443)</f>
        <v>1.4986167257708056</v>
      </c>
      <c r="M444" s="16">
        <f>testdata4[[#This Row],[HH]]-testdata4[[#This Row],[LL]]</f>
        <v>5.4200000000000159</v>
      </c>
      <c r="N444" s="16">
        <f>N443+kR*(testdata4[[#This Row],[HH-LL]]-N443)</f>
        <v>6.5832788806057732</v>
      </c>
      <c r="O444" s="16">
        <f>O443+kS*(testdata4[[#This Row],[EMAd1]]-O443)</f>
        <v>6.7812279790135666</v>
      </c>
      <c r="P444" s="12">
        <f>100*(testdata4[[#This Row],[EMAn2]]/(0.5*testdata4[[#This Row],[EMAd2]]))</f>
        <v>44.198977837309116</v>
      </c>
      <c r="Q444" s="12">
        <f>Q443+kU*(testdata4[[#This Row],[SMI]]-Q443)</f>
        <v>45.692310821231985</v>
      </c>
      <c r="U444" s="3">
        <v>43377</v>
      </c>
      <c r="V444" s="12">
        <v>44.198999999999998</v>
      </c>
      <c r="W444" s="12">
        <v>45.692300000000003</v>
      </c>
    </row>
    <row r="445" spans="1:23" x14ac:dyDescent="0.25">
      <c r="A445" s="6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 t="shared" si="12"/>
        <v>279.27</v>
      </c>
      <c r="I445" s="2">
        <f t="shared" si="13"/>
        <v>286.10000000000002</v>
      </c>
      <c r="J445" s="16">
        <f>testdata4[[#This Row],[close]]-0.5*(testdata4[[#This Row],[HH]]+testdata4[[#This Row],[LL]])</f>
        <v>-1.8550000000000182</v>
      </c>
      <c r="K445" s="16">
        <f>K444+kR*(testdata4[[#This Row],[SM]]-K444)</f>
        <v>0.99229524737551444</v>
      </c>
      <c r="L445" s="16">
        <f>L444+kS*(testdata4[[#This Row],[EMAn1]]-L444)</f>
        <v>1.3298428996390419</v>
      </c>
      <c r="M445" s="16">
        <f>testdata4[[#This Row],[HH]]-testdata4[[#This Row],[LL]]</f>
        <v>6.8300000000000409</v>
      </c>
      <c r="N445" s="16">
        <f>N444+kR*(testdata4[[#This Row],[HH-LL]]-N444)</f>
        <v>6.6067761300718937</v>
      </c>
      <c r="O445" s="16">
        <f>O444+kS*(testdata4[[#This Row],[EMAd1]]-O444)</f>
        <v>6.7230773626996756</v>
      </c>
      <c r="P445" s="12">
        <f>100*(testdata4[[#This Row],[EMAn2]]/(0.5*testdata4[[#This Row],[EMAd2]]))</f>
        <v>39.560541338320668</v>
      </c>
      <c r="Q445" s="12">
        <f>Q444+kU*(testdata4[[#This Row],[SMI]]-Q444)</f>
        <v>42.626426079776323</v>
      </c>
      <c r="U445" s="3">
        <v>43378</v>
      </c>
      <c r="V445" s="12">
        <v>39.560499999999998</v>
      </c>
      <c r="W445" s="12">
        <v>42.626399999999997</v>
      </c>
    </row>
    <row r="446" spans="1:23" x14ac:dyDescent="0.25">
      <c r="A446" s="6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 t="shared" si="12"/>
        <v>278.57</v>
      </c>
      <c r="I446" s="2">
        <f t="shared" si="13"/>
        <v>286.10000000000002</v>
      </c>
      <c r="J446" s="16">
        <f>testdata4[[#This Row],[close]]-0.5*(testdata4[[#This Row],[HH]]+testdata4[[#This Row],[LL]])</f>
        <v>-1.5050000000000523</v>
      </c>
      <c r="K446" s="16">
        <f>K445+kR*(testdata4[[#This Row],[SM]]-K445)</f>
        <v>0.75445760476831758</v>
      </c>
      <c r="L446" s="16">
        <f>L445+kS*(testdata4[[#This Row],[EMAn1]]-L445)</f>
        <v>1.1380478013488005</v>
      </c>
      <c r="M446" s="16">
        <f>testdata4[[#This Row],[HH]]-testdata4[[#This Row],[LL]]</f>
        <v>7.5300000000000296</v>
      </c>
      <c r="N446" s="16">
        <f>N445+kR*(testdata4[[#This Row],[HH-LL]]-N445)</f>
        <v>6.6947022129221923</v>
      </c>
      <c r="O446" s="16">
        <f>O445+kS*(testdata4[[#This Row],[EMAd1]]-O445)</f>
        <v>6.7136189794405148</v>
      </c>
      <c r="P446" s="12">
        <f>100*(testdata4[[#This Row],[EMAn2]]/(0.5*testdata4[[#This Row],[EMAd2]]))</f>
        <v>33.902662776481861</v>
      </c>
      <c r="Q446" s="12">
        <f>Q445+kU*(testdata4[[#This Row],[SMI]]-Q445)</f>
        <v>38.264544428129092</v>
      </c>
      <c r="U446" s="3">
        <v>43381</v>
      </c>
      <c r="V446" s="12">
        <v>33.902700000000003</v>
      </c>
      <c r="W446" s="12">
        <v>38.264499999999998</v>
      </c>
    </row>
    <row r="447" spans="1:23" x14ac:dyDescent="0.25">
      <c r="A447" s="6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 t="shared" si="12"/>
        <v>278.57</v>
      </c>
      <c r="I447" s="2">
        <f t="shared" si="13"/>
        <v>286.10000000000002</v>
      </c>
      <c r="J447" s="16">
        <f>testdata4[[#This Row],[close]]-0.5*(testdata4[[#This Row],[HH]]+testdata4[[#This Row],[LL]])</f>
        <v>-1.9150000000000205</v>
      </c>
      <c r="K447" s="16">
        <f>K446+kR*(testdata4[[#This Row],[SM]]-K446)</f>
        <v>0.50022354717133299</v>
      </c>
      <c r="L447" s="16">
        <f>L446+kS*(testdata4[[#This Row],[EMAn1]]-L446)</f>
        <v>0.92543971662297797</v>
      </c>
      <c r="M447" s="16">
        <f>testdata4[[#This Row],[HH]]-testdata4[[#This Row],[LL]]</f>
        <v>7.5300000000000296</v>
      </c>
      <c r="N447" s="16">
        <f>N446+kR*(testdata4[[#This Row],[HH-LL]]-N446)</f>
        <v>6.7742543831200814</v>
      </c>
      <c r="O447" s="16">
        <f>O446+kS*(testdata4[[#This Row],[EMAd1]]-O446)</f>
        <v>6.733830780667037</v>
      </c>
      <c r="P447" s="12">
        <f>100*(testdata4[[#This Row],[EMAn2]]/(0.5*testdata4[[#This Row],[EMAd2]]))</f>
        <v>27.486277774604435</v>
      </c>
      <c r="Q447" s="12">
        <f>Q446+kU*(testdata4[[#This Row],[SMI]]-Q446)</f>
        <v>32.875411101366765</v>
      </c>
      <c r="U447" s="3">
        <v>43382</v>
      </c>
      <c r="V447" s="12">
        <v>27.4863</v>
      </c>
      <c r="W447" s="12">
        <v>32.875399999999999</v>
      </c>
    </row>
    <row r="448" spans="1:23" x14ac:dyDescent="0.25">
      <c r="A448" s="6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 t="shared" si="12"/>
        <v>271.13</v>
      </c>
      <c r="I448" s="2">
        <f t="shared" si="13"/>
        <v>286.10000000000002</v>
      </c>
      <c r="J448" s="16">
        <f>testdata4[[#This Row],[close]]-0.5*(testdata4[[#This Row],[HH]]+testdata4[[#This Row],[LL]])</f>
        <v>-7.0749999999999886</v>
      </c>
      <c r="K448" s="16">
        <f>K447+kR*(testdata4[[#This Row],[SM]]-K447)</f>
        <v>-0.22122631446403096</v>
      </c>
      <c r="L448" s="16">
        <f>L447+kS*(testdata4[[#This Row],[EMAn1]]-L447)</f>
        <v>0.5432177062606417</v>
      </c>
      <c r="M448" s="16">
        <f>testdata4[[#This Row],[HH]]-testdata4[[#This Row],[LL]]</f>
        <v>14.970000000000027</v>
      </c>
      <c r="N448" s="16">
        <f>N447+kR*(testdata4[[#This Row],[HH-LL]]-N447)</f>
        <v>7.554801584727695</v>
      </c>
      <c r="O448" s="16">
        <f>O447+kS*(testdata4[[#This Row],[EMAd1]]-O447)</f>
        <v>7.007487715353923</v>
      </c>
      <c r="P448" s="12">
        <f>100*(testdata4[[#This Row],[EMAn2]]/(0.5*testdata4[[#This Row],[EMAd2]]))</f>
        <v>15.503921757020326</v>
      </c>
      <c r="Q448" s="12">
        <f>Q447+kU*(testdata4[[#This Row],[SMI]]-Q447)</f>
        <v>24.189666429193544</v>
      </c>
      <c r="U448" s="3">
        <v>43383</v>
      </c>
      <c r="V448" s="12">
        <v>15.5039</v>
      </c>
      <c r="W448" s="12">
        <v>24.189699999999998</v>
      </c>
    </row>
    <row r="449" spans="1:23" x14ac:dyDescent="0.25">
      <c r="A449" s="6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 t="shared" si="12"/>
        <v>263.8</v>
      </c>
      <c r="I449" s="2">
        <f t="shared" si="13"/>
        <v>286.08999999999997</v>
      </c>
      <c r="J449" s="16">
        <f>testdata4[[#This Row],[close]]-0.5*(testdata4[[#This Row],[HH]]+testdata4[[#This Row],[LL]])</f>
        <v>-9.3849999999999909</v>
      </c>
      <c r="K449" s="16">
        <f>K448+kR*(testdata4[[#This Row],[SM]]-K448)</f>
        <v>-1.0939666654674556</v>
      </c>
      <c r="L449" s="16">
        <f>L448+kS*(testdata4[[#This Row],[EMAn1]]-L448)</f>
        <v>-2.5104176487239505E-3</v>
      </c>
      <c r="M449" s="16">
        <f>testdata4[[#This Row],[HH]]-testdata4[[#This Row],[LL]]</f>
        <v>22.289999999999964</v>
      </c>
      <c r="N449" s="16">
        <f>N448+kR*(testdata4[[#This Row],[HH-LL]]-N448)</f>
        <v>8.9581538147536257</v>
      </c>
      <c r="O449" s="16">
        <f>O448+kS*(testdata4[[#This Row],[EMAd1]]-O448)</f>
        <v>7.6577097484871572</v>
      </c>
      <c r="P449" s="12">
        <f>100*(testdata4[[#This Row],[EMAn2]]/(0.5*testdata4[[#This Row],[EMAd2]]))</f>
        <v>-6.5565756111868934E-2</v>
      </c>
      <c r="Q449" s="12">
        <f>Q448+kU*(testdata4[[#This Row],[SMI]]-Q448)</f>
        <v>12.062050336540837</v>
      </c>
      <c r="U449" s="3">
        <v>43384</v>
      </c>
      <c r="V449" s="12">
        <v>-6.5600000000000006E-2</v>
      </c>
      <c r="W449" s="12">
        <v>12.062099999999999</v>
      </c>
    </row>
    <row r="450" spans="1:23" x14ac:dyDescent="0.25">
      <c r="A450" s="6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 t="shared" si="12"/>
        <v>263.8</v>
      </c>
      <c r="I450" s="2">
        <f t="shared" si="13"/>
        <v>286.08999999999997</v>
      </c>
      <c r="J450" s="16">
        <f>testdata4[[#This Row],[close]]-0.5*(testdata4[[#This Row],[HH]]+testdata4[[#This Row],[LL]])</f>
        <v>-5.6949999999999932</v>
      </c>
      <c r="K450" s="16">
        <f>K449+kR*(testdata4[[#This Row],[SM]]-K449)</f>
        <v>-1.5321603163753164</v>
      </c>
      <c r="L450" s="16">
        <f>L449+kS*(testdata4[[#This Row],[EMAn1]]-L449)</f>
        <v>-0.51239371722425464</v>
      </c>
      <c r="M450" s="16">
        <f>testdata4[[#This Row],[HH]]-testdata4[[#This Row],[LL]]</f>
        <v>22.289999999999964</v>
      </c>
      <c r="N450" s="16">
        <f>N449+kR*(testdata4[[#This Row],[HH-LL]]-N449)</f>
        <v>10.227853451443753</v>
      </c>
      <c r="O450" s="16">
        <f>O449+kS*(testdata4[[#This Row],[EMAd1]]-O449)</f>
        <v>8.5144243161393565</v>
      </c>
      <c r="P450" s="12">
        <f>100*(testdata4[[#This Row],[EMAn2]]/(0.5*testdata4[[#This Row],[EMAd2]]))</f>
        <v>-12.035898099487394</v>
      </c>
      <c r="Q450" s="12">
        <f>Q449+kU*(testdata4[[#This Row],[SMI]]-Q449)</f>
        <v>1.3076118526720748E-2</v>
      </c>
      <c r="U450" s="3">
        <v>43385</v>
      </c>
      <c r="V450" s="12">
        <v>-12.0359</v>
      </c>
      <c r="W450" s="12">
        <v>1.3100000000000001E-2</v>
      </c>
    </row>
    <row r="451" spans="1:23" x14ac:dyDescent="0.25">
      <c r="A451" s="6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 t="shared" si="12"/>
        <v>263.8</v>
      </c>
      <c r="I451" s="2">
        <f t="shared" si="13"/>
        <v>286.08999999999997</v>
      </c>
      <c r="J451" s="16">
        <f>testdata4[[#This Row],[close]]-0.5*(testdata4[[#This Row],[HH]]+testdata4[[#This Row],[LL]])</f>
        <v>-7.2049999999999841</v>
      </c>
      <c r="K451" s="16">
        <f>K450+kR*(testdata4[[#This Row],[SM]]-K450)</f>
        <v>-2.0724307624348084</v>
      </c>
      <c r="L451" s="16">
        <f>L450+kS*(testdata4[[#This Row],[EMAn1]]-L450)</f>
        <v>-1.0324060656277725</v>
      </c>
      <c r="M451" s="16">
        <f>testdata4[[#This Row],[HH]]-testdata4[[#This Row],[LL]]</f>
        <v>22.289999999999964</v>
      </c>
      <c r="N451" s="16">
        <f>N450+kR*(testdata4[[#This Row],[HH-LL]]-N450)</f>
        <v>11.376629313211012</v>
      </c>
      <c r="O451" s="16">
        <f>O450+kS*(testdata4[[#This Row],[EMAd1]]-O450)</f>
        <v>9.468492648496575</v>
      </c>
      <c r="P451" s="12">
        <f>100*(testdata4[[#This Row],[EMAn2]]/(0.5*testdata4[[#This Row],[EMAd2]]))</f>
        <v>-21.807189464137142</v>
      </c>
      <c r="Q451" s="12">
        <f>Q450+kU*(testdata4[[#This Row],[SMI]]-Q450)</f>
        <v>-10.897056672805212</v>
      </c>
      <c r="U451" s="3">
        <v>43388</v>
      </c>
      <c r="V451" s="12">
        <v>-21.807200000000002</v>
      </c>
      <c r="W451" s="12">
        <v>-10.8971</v>
      </c>
    </row>
    <row r="452" spans="1:23" x14ac:dyDescent="0.25">
      <c r="A452" s="6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 t="shared" si="12"/>
        <v>263.8</v>
      </c>
      <c r="I452" s="2">
        <f t="shared" si="13"/>
        <v>286.08999999999997</v>
      </c>
      <c r="J452" s="16">
        <f>testdata4[[#This Row],[close]]-0.5*(testdata4[[#This Row],[HH]]+testdata4[[#This Row],[LL]])</f>
        <v>-1.3550000000000182</v>
      </c>
      <c r="K452" s="16">
        <f>K451+kR*(testdata4[[#This Row],[SM]]-K451)</f>
        <v>-2.0041040231553047</v>
      </c>
      <c r="L452" s="16">
        <f>L451+kS*(testdata4[[#This Row],[EMAn1]]-L451)</f>
        <v>-1.3563053848036164</v>
      </c>
      <c r="M452" s="16">
        <f>testdata4[[#This Row],[HH]]-testdata4[[#This Row],[LL]]</f>
        <v>22.289999999999964</v>
      </c>
      <c r="N452" s="16">
        <f>N451+kR*(testdata4[[#This Row],[HH-LL]]-N451)</f>
        <v>12.415997950048055</v>
      </c>
      <c r="O452" s="16">
        <f>O451+kS*(testdata4[[#This Row],[EMAd1]]-O451)</f>
        <v>10.450994415680402</v>
      </c>
      <c r="P452" s="12">
        <f>100*(testdata4[[#This Row],[EMAn2]]/(0.5*testdata4[[#This Row],[EMAd2]]))</f>
        <v>-25.955527882947692</v>
      </c>
      <c r="Q452" s="12">
        <f>Q451+kU*(testdata4[[#This Row],[SMI]]-Q451)</f>
        <v>-18.426292277876453</v>
      </c>
      <c r="U452" s="3">
        <v>43389</v>
      </c>
      <c r="V452" s="12">
        <v>-25.955500000000001</v>
      </c>
      <c r="W452" s="12">
        <v>-18.426300000000001</v>
      </c>
    </row>
    <row r="453" spans="1:23" x14ac:dyDescent="0.25">
      <c r="A453" s="6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 t="shared" si="12"/>
        <v>263.8</v>
      </c>
      <c r="I453" s="2">
        <f t="shared" si="13"/>
        <v>286.08999999999997</v>
      </c>
      <c r="J453" s="16">
        <f>testdata4[[#This Row],[close]]-0.5*(testdata4[[#This Row],[HH]]+testdata4[[#This Row],[LL]])</f>
        <v>-1.3050000000000068</v>
      </c>
      <c r="K453" s="16">
        <f>K452+kR*(testdata4[[#This Row],[SM]]-K452)</f>
        <v>-1.9375226876167049</v>
      </c>
      <c r="L453" s="16">
        <f>L452+kS*(testdata4[[#This Row],[EMAn1]]-L452)</f>
        <v>-1.5500444857413125</v>
      </c>
      <c r="M453" s="16">
        <f>testdata4[[#This Row],[HH]]-testdata4[[#This Row],[LL]]</f>
        <v>22.289999999999964</v>
      </c>
      <c r="N453" s="16">
        <f>N452+kR*(testdata4[[#This Row],[HH-LL]]-N452)</f>
        <v>13.356379097662522</v>
      </c>
      <c r="O453" s="16">
        <f>O452+kS*(testdata4[[#This Row],[EMAd1]]-O452)</f>
        <v>11.419455976341109</v>
      </c>
      <c r="P453" s="12">
        <f>100*(testdata4[[#This Row],[EMAn2]]/(0.5*testdata4[[#This Row],[EMAd2]]))</f>
        <v>-27.147431347915401</v>
      </c>
      <c r="Q453" s="12">
        <f>Q452+kU*(testdata4[[#This Row],[SMI]]-Q452)</f>
        <v>-22.786861812895928</v>
      </c>
      <c r="U453" s="3">
        <v>43390</v>
      </c>
      <c r="V453" s="12">
        <v>-27.147400000000001</v>
      </c>
      <c r="W453" s="12">
        <v>-22.786899999999999</v>
      </c>
    </row>
    <row r="454" spans="1:23" x14ac:dyDescent="0.25">
      <c r="A454" s="6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 t="shared" si="12"/>
        <v>263.8</v>
      </c>
      <c r="I454" s="2">
        <f t="shared" si="13"/>
        <v>286.08999999999997</v>
      </c>
      <c r="J454" s="16">
        <f>testdata4[[#This Row],[close]]-0.5*(testdata4[[#This Row],[HH]]+testdata4[[#This Row],[LL]])</f>
        <v>-5.2549999999999955</v>
      </c>
      <c r="K454" s="16">
        <f>K453+kR*(testdata4[[#This Row],[SM]]-K453)</f>
        <v>-2.253472907843685</v>
      </c>
      <c r="L454" s="16">
        <f>L453+kS*(testdata4[[#This Row],[EMAn1]]-L453)</f>
        <v>-1.7845206264421034</v>
      </c>
      <c r="M454" s="16">
        <f>testdata4[[#This Row],[HH]]-testdata4[[#This Row],[LL]]</f>
        <v>22.289999999999964</v>
      </c>
      <c r="N454" s="16">
        <f>N453+kR*(testdata4[[#This Row],[HH-LL]]-N453)</f>
        <v>14.207200135980374</v>
      </c>
      <c r="O454" s="16">
        <f>O453+kS*(testdata4[[#This Row],[EMAd1]]-O453)</f>
        <v>12.348704029554197</v>
      </c>
      <c r="P454" s="12">
        <f>100*(testdata4[[#This Row],[EMAn2]]/(0.5*testdata4[[#This Row],[EMAd2]]))</f>
        <v>-28.902152358194087</v>
      </c>
      <c r="Q454" s="12">
        <f>Q453+kU*(testdata4[[#This Row],[SMI]]-Q453)</f>
        <v>-25.844507085545008</v>
      </c>
      <c r="U454" s="3">
        <v>43391</v>
      </c>
      <c r="V454" s="12">
        <v>-28.902200000000001</v>
      </c>
      <c r="W454" s="12">
        <v>-25.8445</v>
      </c>
    </row>
    <row r="455" spans="1:23" x14ac:dyDescent="0.25">
      <c r="A455" s="6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 t="shared" si="12"/>
        <v>263.8</v>
      </c>
      <c r="I455" s="2">
        <f t="shared" si="13"/>
        <v>286.08999999999997</v>
      </c>
      <c r="J455" s="16">
        <f>testdata4[[#This Row],[close]]-0.5*(testdata4[[#This Row],[HH]]+testdata4[[#This Row],[LL]])</f>
        <v>-5.4049999999999727</v>
      </c>
      <c r="K455" s="16">
        <f>K454+kR*(testdata4[[#This Row],[SM]]-K454)</f>
        <v>-2.5536183451919028</v>
      </c>
      <c r="L455" s="16">
        <f>L454+kS*(testdata4[[#This Row],[EMAn1]]-L454)</f>
        <v>-2.0408865326920367</v>
      </c>
      <c r="M455" s="16">
        <f>testdata4[[#This Row],[HH]]-testdata4[[#This Row],[LL]]</f>
        <v>22.289999999999964</v>
      </c>
      <c r="N455" s="16">
        <f>N454+kR*(testdata4[[#This Row],[HH-LL]]-N454)</f>
        <v>14.976990599220334</v>
      </c>
      <c r="O455" s="16">
        <f>O454+kS*(testdata4[[#This Row],[EMAd1]]-O454)</f>
        <v>13.224799552776243</v>
      </c>
      <c r="P455" s="12">
        <f>100*(testdata4[[#This Row],[EMAn2]]/(0.5*testdata4[[#This Row],[EMAd2]]))</f>
        <v>-30.864536351533577</v>
      </c>
      <c r="Q455" s="12">
        <f>Q454+kU*(testdata4[[#This Row],[SMI]]-Q454)</f>
        <v>-28.354521718539292</v>
      </c>
      <c r="U455" s="3">
        <v>43392</v>
      </c>
      <c r="V455" s="12">
        <v>-30.8645</v>
      </c>
      <c r="W455" s="12">
        <v>-28.354500000000002</v>
      </c>
    </row>
    <row r="456" spans="1:23" x14ac:dyDescent="0.25">
      <c r="A456" s="6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 t="shared" si="12"/>
        <v>263.8</v>
      </c>
      <c r="I456" s="2">
        <f t="shared" si="13"/>
        <v>286.08999999999997</v>
      </c>
      <c r="J456" s="16">
        <f>testdata4[[#This Row],[close]]-0.5*(testdata4[[#This Row],[HH]]+testdata4[[#This Row],[LL]])</f>
        <v>-6.6150000000000091</v>
      </c>
      <c r="K456" s="16">
        <f>K455+kR*(testdata4[[#This Row],[SM]]-K455)</f>
        <v>-2.9404165980307702</v>
      </c>
      <c r="L456" s="16">
        <f>L455+kS*(testdata4[[#This Row],[EMAn1]]-L455)</f>
        <v>-2.3407298878049478</v>
      </c>
      <c r="M456" s="16">
        <f>testdata4[[#This Row],[HH]]-testdata4[[#This Row],[LL]]</f>
        <v>22.289999999999964</v>
      </c>
      <c r="N456" s="16">
        <f>N455+kR*(testdata4[[#This Row],[HH-LL]]-N455)</f>
        <v>15.67346768500887</v>
      </c>
      <c r="O456" s="16">
        <f>O455+kS*(testdata4[[#This Row],[EMAd1]]-O455)</f>
        <v>14.041022263520452</v>
      </c>
      <c r="P456" s="12">
        <f>100*(testdata4[[#This Row],[EMAn2]]/(0.5*testdata4[[#This Row],[EMAd2]]))</f>
        <v>-33.341302988833313</v>
      </c>
      <c r="Q456" s="12">
        <f>Q455+kU*(testdata4[[#This Row],[SMI]]-Q455)</f>
        <v>-30.847912353686304</v>
      </c>
      <c r="U456" s="3">
        <v>43395</v>
      </c>
      <c r="V456" s="12">
        <v>-33.341299999999997</v>
      </c>
      <c r="W456" s="12">
        <v>-30.847899999999999</v>
      </c>
    </row>
    <row r="457" spans="1:23" x14ac:dyDescent="0.25">
      <c r="A457" s="6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 t="shared" si="12"/>
        <v>262.08999999999997</v>
      </c>
      <c r="I457" s="2">
        <f t="shared" si="13"/>
        <v>284.17</v>
      </c>
      <c r="J457" s="16">
        <f>testdata4[[#This Row],[close]]-0.5*(testdata4[[#This Row],[HH]]+testdata4[[#This Row],[LL]])</f>
        <v>-6.1599999999999682</v>
      </c>
      <c r="K457" s="16">
        <f>K456+kR*(testdata4[[#This Row],[SM]]-K456)</f>
        <v>-3.2470435886945035</v>
      </c>
      <c r="L457" s="16">
        <f>L456+kS*(testdata4[[#This Row],[EMAn1]]-L456)</f>
        <v>-2.6428344547681331</v>
      </c>
      <c r="M457" s="16">
        <f>testdata4[[#This Row],[HH]]-testdata4[[#This Row],[LL]]</f>
        <v>22.080000000000041</v>
      </c>
      <c r="N457" s="16">
        <f>N456+kR*(testdata4[[#This Row],[HH-LL]]-N456)</f>
        <v>16.283613619769934</v>
      </c>
      <c r="O457" s="16">
        <f>O456+kS*(testdata4[[#This Row],[EMAd1]]-O456)</f>
        <v>14.788552715603613</v>
      </c>
      <c r="P457" s="12">
        <f>100*(testdata4[[#This Row],[EMAn2]]/(0.5*testdata4[[#This Row],[EMAd2]]))</f>
        <v>-35.741624019497742</v>
      </c>
      <c r="Q457" s="12">
        <f>Q456+kU*(testdata4[[#This Row],[SMI]]-Q456)</f>
        <v>-33.294768186592023</v>
      </c>
      <c r="U457" s="3">
        <v>43396</v>
      </c>
      <c r="V457" s="12">
        <v>-35.741599999999998</v>
      </c>
      <c r="W457" s="12">
        <v>-33.294800000000002</v>
      </c>
    </row>
    <row r="458" spans="1:23" x14ac:dyDescent="0.25">
      <c r="A458" s="6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 t="shared" si="12"/>
        <v>258.27</v>
      </c>
      <c r="I458" s="2">
        <f t="shared" si="13"/>
        <v>283.22000000000003</v>
      </c>
      <c r="J458" s="16">
        <f>testdata4[[#This Row],[close]]-0.5*(testdata4[[#This Row],[HH]]+testdata4[[#This Row],[LL]])</f>
        <v>-11.865000000000009</v>
      </c>
      <c r="K458" s="16">
        <f>K457+kR*(testdata4[[#This Row],[SM]]-K457)</f>
        <v>-4.0678013421521708</v>
      </c>
      <c r="L458" s="16">
        <f>L457+kS*(testdata4[[#This Row],[EMAn1]]-L457)</f>
        <v>-3.117823417229479</v>
      </c>
      <c r="M458" s="16">
        <f>testdata4[[#This Row],[HH]]-testdata4[[#This Row],[LL]]</f>
        <v>24.950000000000045</v>
      </c>
      <c r="N458" s="16">
        <f>N457+kR*(testdata4[[#This Row],[HH-LL]]-N457)</f>
        <v>17.108983751220421</v>
      </c>
      <c r="O458" s="16">
        <f>O457+kS*(testdata4[[#This Row],[EMAd1]]-O457)</f>
        <v>15.562029727475883</v>
      </c>
      <c r="P458" s="12">
        <f>100*(testdata4[[#This Row],[EMAn2]]/(0.5*testdata4[[#This Row],[EMAd2]]))</f>
        <v>-40.069624230632812</v>
      </c>
      <c r="Q458" s="12">
        <f>Q457+kU*(testdata4[[#This Row],[SMI]]-Q457)</f>
        <v>-36.682196208612417</v>
      </c>
      <c r="U458" s="3">
        <v>43397</v>
      </c>
      <c r="V458" s="12">
        <v>-40.069600000000001</v>
      </c>
      <c r="W458" s="12">
        <v>-36.682200000000002</v>
      </c>
    </row>
    <row r="459" spans="1:23" x14ac:dyDescent="0.25">
      <c r="A459" s="6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 t="shared" si="12"/>
        <v>258.27</v>
      </c>
      <c r="I459" s="2">
        <f t="shared" si="13"/>
        <v>281.85000000000002</v>
      </c>
      <c r="J459" s="16">
        <f>testdata4[[#This Row],[close]]-0.5*(testdata4[[#This Row],[HH]]+testdata4[[#This Row],[LL]])</f>
        <v>-6.5400000000000205</v>
      </c>
      <c r="K459" s="16">
        <f>K458+kR*(testdata4[[#This Row],[SM]]-K458)</f>
        <v>-4.3032488333757755</v>
      </c>
      <c r="L459" s="16">
        <f>L458+kS*(testdata4[[#This Row],[EMAn1]]-L458)</f>
        <v>-3.512965222611578</v>
      </c>
      <c r="M459" s="16">
        <f>testdata4[[#This Row],[HH]]-testdata4[[#This Row],[LL]]</f>
        <v>23.580000000000041</v>
      </c>
      <c r="N459" s="16">
        <f>N458+kR*(testdata4[[#This Row],[HH-LL]]-N458)</f>
        <v>17.725271013008957</v>
      </c>
      <c r="O459" s="16">
        <f>O458+kS*(testdata4[[#This Row],[EMAd1]]-O458)</f>
        <v>16.283110155986908</v>
      </c>
      <c r="P459" s="12">
        <f>100*(testdata4[[#This Row],[EMAn2]]/(0.5*testdata4[[#This Row],[EMAd2]]))</f>
        <v>-43.14857774661612</v>
      </c>
      <c r="Q459" s="12">
        <f>Q458+kU*(testdata4[[#This Row],[SMI]]-Q458)</f>
        <v>-39.915386977614268</v>
      </c>
      <c r="U459" s="3">
        <v>43398</v>
      </c>
      <c r="V459" s="12">
        <v>-43.148600000000002</v>
      </c>
      <c r="W459" s="12">
        <v>-39.915399999999998</v>
      </c>
    </row>
    <row r="460" spans="1:23" x14ac:dyDescent="0.25">
      <c r="A460" s="6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 t="shared" si="12"/>
        <v>255.92</v>
      </c>
      <c r="I460" s="2">
        <f t="shared" si="13"/>
        <v>281.85000000000002</v>
      </c>
      <c r="J460" s="16">
        <f>testdata4[[#This Row],[close]]-0.5*(testdata4[[#This Row],[HH]]+testdata4[[#This Row],[LL]])</f>
        <v>-9.9950000000000045</v>
      </c>
      <c r="K460" s="16">
        <f>K459+kR*(testdata4[[#This Row],[SM]]-K459)</f>
        <v>-4.8453203730542738</v>
      </c>
      <c r="L460" s="16">
        <f>L459+kS*(testdata4[[#This Row],[EMAn1]]-L459)</f>
        <v>-3.9570836060924766</v>
      </c>
      <c r="M460" s="16">
        <f>testdata4[[#This Row],[HH]]-testdata4[[#This Row],[LL]]</f>
        <v>25.930000000000035</v>
      </c>
      <c r="N460" s="16">
        <f>N459+kR*(testdata4[[#This Row],[HH-LL]]-N459)</f>
        <v>18.506673773674773</v>
      </c>
      <c r="O460" s="16">
        <f>O459+kS*(testdata4[[#This Row],[EMAd1]]-O459)</f>
        <v>17.024298028549531</v>
      </c>
      <c r="P460" s="12">
        <f>100*(testdata4[[#This Row],[EMAn2]]/(0.5*testdata4[[#This Row],[EMAd2]]))</f>
        <v>-46.487480417183697</v>
      </c>
      <c r="Q460" s="12">
        <f>Q459+kU*(testdata4[[#This Row],[SMI]]-Q459)</f>
        <v>-43.201433697398983</v>
      </c>
      <c r="U460" s="3">
        <v>43399</v>
      </c>
      <c r="V460" s="12">
        <v>-46.487499999999997</v>
      </c>
      <c r="W460" s="12">
        <v>-43.2014</v>
      </c>
    </row>
    <row r="461" spans="1:23" x14ac:dyDescent="0.25">
      <c r="A461" s="6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 t="shared" si="12"/>
        <v>253.54</v>
      </c>
      <c r="I461" s="2">
        <f t="shared" si="13"/>
        <v>279.94</v>
      </c>
      <c r="J461" s="16">
        <f>testdata4[[#This Row],[close]]-0.5*(testdata4[[#This Row],[HH]]+testdata4[[#This Row],[LL]])</f>
        <v>-9.2900000000000205</v>
      </c>
      <c r="K461" s="16">
        <f>K460+kR*(testdata4[[#This Row],[SM]]-K460)</f>
        <v>-5.2686231946681543</v>
      </c>
      <c r="L461" s="16">
        <f>L460+kS*(testdata4[[#This Row],[EMAn1]]-L460)</f>
        <v>-4.3942634689510358</v>
      </c>
      <c r="M461" s="16">
        <f>testdata4[[#This Row],[HH]]-testdata4[[#This Row],[LL]]</f>
        <v>26.400000000000006</v>
      </c>
      <c r="N461" s="16">
        <f>N460+kR*(testdata4[[#This Row],[HH-LL]]-N460)</f>
        <v>19.258419128562892</v>
      </c>
      <c r="O461" s="16">
        <f>O460+kS*(testdata4[[#This Row],[EMAd1]]-O460)</f>
        <v>17.769005061887317</v>
      </c>
      <c r="P461" s="12">
        <f>100*(testdata4[[#This Row],[EMAn2]]/(0.5*testdata4[[#This Row],[EMAd2]]))</f>
        <v>-49.459870754117546</v>
      </c>
      <c r="Q461" s="12">
        <f>Q460+kU*(testdata4[[#This Row],[SMI]]-Q460)</f>
        <v>-46.330652225758264</v>
      </c>
      <c r="U461" s="3">
        <v>43402</v>
      </c>
      <c r="V461" s="12">
        <v>-49.459899999999998</v>
      </c>
      <c r="W461" s="12">
        <v>-46.3307</v>
      </c>
    </row>
    <row r="462" spans="1:23" x14ac:dyDescent="0.25">
      <c r="A462" s="6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 t="shared" si="12"/>
        <v>253.54</v>
      </c>
      <c r="I462" s="2">
        <f t="shared" si="13"/>
        <v>274.32</v>
      </c>
      <c r="J462" s="16">
        <f>testdata4[[#This Row],[close]]-0.5*(testdata4[[#This Row],[HH]]+testdata4[[#This Row],[LL]])</f>
        <v>-2.660000000000025</v>
      </c>
      <c r="K462" s="16">
        <f>K461+kR*(testdata4[[#This Row],[SM]]-K461)</f>
        <v>-5.0201828904140466</v>
      </c>
      <c r="L462" s="16">
        <f>L461+kS*(testdata4[[#This Row],[EMAn1]]-L461)</f>
        <v>-4.6029032761053728</v>
      </c>
      <c r="M462" s="16">
        <f>testdata4[[#This Row],[HH]]-testdata4[[#This Row],[LL]]</f>
        <v>20.78</v>
      </c>
      <c r="N462" s="16">
        <f>N461+kR*(testdata4[[#This Row],[HH-LL]]-N461)</f>
        <v>19.403331592509282</v>
      </c>
      <c r="O462" s="16">
        <f>O461+kS*(testdata4[[#This Row],[EMAd1]]-O461)</f>
        <v>18.31378057209464</v>
      </c>
      <c r="P462" s="12">
        <f>100*(testdata4[[#This Row],[EMAn2]]/(0.5*testdata4[[#This Row],[EMAd2]]))</f>
        <v>-50.267100864132672</v>
      </c>
      <c r="Q462" s="12">
        <f>Q461+kU*(testdata4[[#This Row],[SMI]]-Q461)</f>
        <v>-48.298876544945472</v>
      </c>
      <c r="U462" s="3">
        <v>43403</v>
      </c>
      <c r="V462" s="12">
        <v>-50.267099999999999</v>
      </c>
      <c r="W462" s="12">
        <v>-48.298900000000003</v>
      </c>
    </row>
    <row r="463" spans="1:23" x14ac:dyDescent="0.25">
      <c r="A463" s="6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 t="shared" si="12"/>
        <v>253.54</v>
      </c>
      <c r="I463" s="2">
        <f t="shared" si="13"/>
        <v>274.32</v>
      </c>
      <c r="J463" s="16">
        <f>testdata4[[#This Row],[close]]-0.5*(testdata4[[#This Row],[HH]]+testdata4[[#This Row],[LL]])</f>
        <v>0.12999999999999545</v>
      </c>
      <c r="K463" s="16">
        <f>K462+kR*(testdata4[[#This Row],[SM]]-K462)</f>
        <v>-4.5296892818031855</v>
      </c>
      <c r="L463" s="16">
        <f>L462+kS*(testdata4[[#This Row],[EMAn1]]-L462)</f>
        <v>-4.5784986113379773</v>
      </c>
      <c r="M463" s="16">
        <f>testdata4[[#This Row],[HH]]-testdata4[[#This Row],[LL]]</f>
        <v>20.78</v>
      </c>
      <c r="N463" s="16">
        <f>N462+kR*(testdata4[[#This Row],[HH-LL]]-N462)</f>
        <v>19.534442869413159</v>
      </c>
      <c r="O463" s="16">
        <f>O462+kS*(testdata4[[#This Row],[EMAd1]]-O462)</f>
        <v>18.720668004534147</v>
      </c>
      <c r="P463" s="12">
        <f>100*(testdata4[[#This Row],[EMAn2]]/(0.5*testdata4[[#This Row],[EMAd2]]))</f>
        <v>-48.913838012928437</v>
      </c>
      <c r="Q463" s="12">
        <f>Q462+kU*(testdata4[[#This Row],[SMI]]-Q462)</f>
        <v>-48.606357278936954</v>
      </c>
      <c r="U463" s="3">
        <v>43404</v>
      </c>
      <c r="V463" s="12">
        <v>-48.913800000000002</v>
      </c>
      <c r="W463" s="12">
        <v>-48.606400000000001</v>
      </c>
    </row>
    <row r="464" spans="1:23" x14ac:dyDescent="0.25">
      <c r="A464" s="6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2">
        <f t="shared" ref="H464:H503" si="14">MIN(E451:E464)</f>
        <v>253.54</v>
      </c>
      <c r="I464" s="2">
        <f t="shared" ref="I464:I503" si="15">MAX(D451:D464)</f>
        <v>274.32</v>
      </c>
      <c r="J464" s="16">
        <f>testdata4[[#This Row],[close]]-0.5*(testdata4[[#This Row],[HH]]+testdata4[[#This Row],[LL]])</f>
        <v>2.9399999999999977</v>
      </c>
      <c r="K464" s="16">
        <f>K463+kR*(testdata4[[#This Row],[SM]]-K463)</f>
        <v>-3.8182903025838346</v>
      </c>
      <c r="L464" s="16">
        <f>L463+kS*(testdata4[[#This Row],[EMAn1]]-L463)</f>
        <v>-4.3250958417532628</v>
      </c>
      <c r="M464" s="16">
        <f>testdata4[[#This Row],[HH]]-testdata4[[#This Row],[LL]]</f>
        <v>20.78</v>
      </c>
      <c r="N464" s="16">
        <f>N463+kR*(testdata4[[#This Row],[HH-LL]]-N463)</f>
        <v>19.653067358040477</v>
      </c>
      <c r="O464" s="16">
        <f>O463+kS*(testdata4[[#This Row],[EMAd1]]-O463)</f>
        <v>19.031467789036256</v>
      </c>
      <c r="P464" s="12">
        <f>100*(testdata4[[#This Row],[EMAn2]]/(0.5*testdata4[[#This Row],[EMAd2]]))</f>
        <v>-45.452046996027136</v>
      </c>
      <c r="Q464" s="12">
        <f>Q463+kU*(testdata4[[#This Row],[SMI]]-Q463)</f>
        <v>-47.029202137482045</v>
      </c>
      <c r="U464" s="3">
        <v>43405</v>
      </c>
      <c r="V464" s="12">
        <v>-45.451999999999998</v>
      </c>
      <c r="W464" s="12">
        <v>-47.029200000000003</v>
      </c>
    </row>
    <row r="465" spans="1:23" x14ac:dyDescent="0.25">
      <c r="A465" s="6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 t="shared" si="14"/>
        <v>253.54</v>
      </c>
      <c r="I465" s="2">
        <f t="shared" si="15"/>
        <v>274.32</v>
      </c>
      <c r="J465" s="16">
        <f>testdata4[[#This Row],[close]]-0.5*(testdata4[[#This Row],[HH]]+testdata4[[#This Row],[LL]])</f>
        <v>1.3600000000000136</v>
      </c>
      <c r="K465" s="16">
        <f>K464+kR*(testdata4[[#This Row],[SM]]-K464)</f>
        <v>-3.3251197975758489</v>
      </c>
      <c r="L465" s="16">
        <f>L464+kS*(testdata4[[#This Row],[EMAn1]]-L464)</f>
        <v>-3.991770493694125</v>
      </c>
      <c r="M465" s="16">
        <f>testdata4[[#This Row],[HH]]-testdata4[[#This Row],[LL]]</f>
        <v>20.78</v>
      </c>
      <c r="N465" s="16">
        <f>N464+kR*(testdata4[[#This Row],[HH-LL]]-N464)</f>
        <v>19.760394276322337</v>
      </c>
      <c r="O465" s="16">
        <f>O464+kS*(testdata4[[#This Row],[EMAd1]]-O464)</f>
        <v>19.274443284798284</v>
      </c>
      <c r="P465" s="12">
        <f>100*(testdata4[[#This Row],[EMAn2]]/(0.5*testdata4[[#This Row],[EMAd2]]))</f>
        <v>-41.420345425410304</v>
      </c>
      <c r="Q465" s="12">
        <f>Q464+kU*(testdata4[[#This Row],[SMI]]-Q464)</f>
        <v>-44.224773781446174</v>
      </c>
      <c r="U465" s="3">
        <v>43406</v>
      </c>
      <c r="V465" s="12">
        <v>-41.420299999999997</v>
      </c>
      <c r="W465" s="12">
        <v>-44.224800000000002</v>
      </c>
    </row>
    <row r="466" spans="1:23" x14ac:dyDescent="0.25">
      <c r="A466" s="6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 t="shared" si="14"/>
        <v>253.54</v>
      </c>
      <c r="I466" s="2">
        <f t="shared" si="15"/>
        <v>274.32</v>
      </c>
      <c r="J466" s="16">
        <f>testdata4[[#This Row],[close]]-0.5*(testdata4[[#This Row],[HH]]+testdata4[[#This Row],[LL]])</f>
        <v>2.8199999999999932</v>
      </c>
      <c r="K466" s="16">
        <f>K465+kR*(testdata4[[#This Row],[SM]]-K465)</f>
        <v>-2.7398702930448162</v>
      </c>
      <c r="L466" s="16">
        <f>L465+kS*(testdata4[[#This Row],[EMAn1]]-L465)</f>
        <v>-3.5744704268110219</v>
      </c>
      <c r="M466" s="16">
        <f>testdata4[[#This Row],[HH]]-testdata4[[#This Row],[LL]]</f>
        <v>20.78</v>
      </c>
      <c r="N466" s="16">
        <f>N465+kR*(testdata4[[#This Row],[HH-LL]]-N465)</f>
        <v>19.857499583339258</v>
      </c>
      <c r="O466" s="16">
        <f>O465+kS*(testdata4[[#This Row],[EMAd1]]-O465)</f>
        <v>19.468795384311942</v>
      </c>
      <c r="P466" s="12">
        <f>100*(testdata4[[#This Row],[EMAn2]]/(0.5*testdata4[[#This Row],[EMAd2]]))</f>
        <v>-36.719995831805278</v>
      </c>
      <c r="Q466" s="12">
        <f>Q465+kU*(testdata4[[#This Row],[SMI]]-Q465)</f>
        <v>-40.472384806625726</v>
      </c>
      <c r="U466" s="3">
        <v>43409</v>
      </c>
      <c r="V466" s="12">
        <v>-36.72</v>
      </c>
      <c r="W466" s="12">
        <v>-40.4724</v>
      </c>
    </row>
    <row r="467" spans="1:23" x14ac:dyDescent="0.25">
      <c r="A467" s="6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 t="shared" si="14"/>
        <v>253.54</v>
      </c>
      <c r="I467" s="2">
        <f t="shared" si="15"/>
        <v>273.27</v>
      </c>
      <c r="J467" s="16">
        <f>testdata4[[#This Row],[close]]-0.5*(testdata4[[#This Row],[HH]]+testdata4[[#This Row],[LL]])</f>
        <v>5.035000000000025</v>
      </c>
      <c r="K467" s="16">
        <f>K466+kR*(testdata4[[#This Row],[SM]]-K466)</f>
        <v>-1.9994064556119742</v>
      </c>
      <c r="L467" s="16">
        <f>L466+kS*(testdata4[[#This Row],[EMAn1]]-L466)</f>
        <v>-3.0494491030780058</v>
      </c>
      <c r="M467" s="16">
        <f>testdata4[[#This Row],[HH]]-testdata4[[#This Row],[LL]]</f>
        <v>19.72999999999999</v>
      </c>
      <c r="N467" s="16">
        <f>N466+kR*(testdata4[[#This Row],[HH-LL]]-N466)</f>
        <v>19.845356765878375</v>
      </c>
      <c r="O467" s="16">
        <f>O466+kS*(testdata4[[#This Row],[EMAd1]]-O466)</f>
        <v>19.594315844834085</v>
      </c>
      <c r="P467" s="12">
        <f>100*(testdata4[[#This Row],[EMAn2]]/(0.5*testdata4[[#This Row],[EMAd2]]))</f>
        <v>-31.125854326595164</v>
      </c>
      <c r="Q467" s="12">
        <f>Q466+kU*(testdata4[[#This Row],[SMI]]-Q466)</f>
        <v>-35.799119566610443</v>
      </c>
      <c r="U467" s="3">
        <v>43410</v>
      </c>
      <c r="V467" s="12">
        <v>-31.125900000000001</v>
      </c>
      <c r="W467" s="12">
        <v>-35.799100000000003</v>
      </c>
    </row>
    <row r="468" spans="1:23" x14ac:dyDescent="0.25">
      <c r="A468" s="6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 t="shared" si="14"/>
        <v>253.54</v>
      </c>
      <c r="I468" s="2">
        <f t="shared" si="15"/>
        <v>274.27</v>
      </c>
      <c r="J468" s="16">
        <f>testdata4[[#This Row],[close]]-0.5*(testdata4[[#This Row],[HH]]+testdata4[[#This Row],[LL]])</f>
        <v>10.285000000000025</v>
      </c>
      <c r="K468" s="16">
        <f>K467+kR*(testdata4[[#This Row],[SM]]-K467)</f>
        <v>-0.82946298364892668</v>
      </c>
      <c r="L468" s="16">
        <f>L467+kS*(testdata4[[#This Row],[EMAn1]]-L467)</f>
        <v>-2.3094537299349795</v>
      </c>
      <c r="M468" s="16">
        <f>testdata4[[#This Row],[HH]]-testdata4[[#This Row],[LL]]</f>
        <v>20.72999999999999</v>
      </c>
      <c r="N468" s="16">
        <f>N467+kR*(testdata4[[#This Row],[HH-LL]]-N467)</f>
        <v>19.929608502461384</v>
      </c>
      <c r="O468" s="16">
        <f>O467+kS*(testdata4[[#This Row],[EMAd1]]-O467)</f>
        <v>19.706080064043185</v>
      </c>
      <c r="P468" s="12">
        <f>100*(testdata4[[#This Row],[EMAn2]]/(0.5*testdata4[[#This Row],[EMAd2]]))</f>
        <v>-23.438996720092881</v>
      </c>
      <c r="Q468" s="12">
        <f>Q467+kU*(testdata4[[#This Row],[SMI]]-Q467)</f>
        <v>-29.619058143351662</v>
      </c>
      <c r="U468" s="3">
        <v>43411</v>
      </c>
      <c r="V468" s="12">
        <v>-23.439</v>
      </c>
      <c r="W468" s="12">
        <v>-29.6191</v>
      </c>
    </row>
    <row r="469" spans="1:23" x14ac:dyDescent="0.25">
      <c r="A469" s="6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 t="shared" si="14"/>
        <v>253.54</v>
      </c>
      <c r="I469" s="2">
        <f t="shared" si="15"/>
        <v>274.39</v>
      </c>
      <c r="J469" s="16">
        <f>testdata4[[#This Row],[close]]-0.5*(testdata4[[#This Row],[HH]]+testdata4[[#This Row],[LL]])</f>
        <v>9.7250000000000227</v>
      </c>
      <c r="K469" s="16">
        <f>K468+kR*(testdata4[[#This Row],[SM]]-K468)</f>
        <v>0.17572396717478278</v>
      </c>
      <c r="L469" s="16">
        <f>L468+kS*(testdata4[[#This Row],[EMAn1]]-L468)</f>
        <v>-1.4810611642317255</v>
      </c>
      <c r="M469" s="16">
        <f>testdata4[[#This Row],[HH]]-testdata4[[#This Row],[LL]]</f>
        <v>20.849999999999994</v>
      </c>
      <c r="N469" s="16">
        <f>N468+kR*(testdata4[[#This Row],[HH-LL]]-N468)</f>
        <v>20.017264835560301</v>
      </c>
      <c r="O469" s="16">
        <f>O468+kS*(testdata4[[#This Row],[EMAd1]]-O468)</f>
        <v>19.809808321215556</v>
      </c>
      <c r="P469" s="12">
        <f>100*(testdata4[[#This Row],[EMAn2]]/(0.5*testdata4[[#This Row],[EMAd2]]))</f>
        <v>-14.95280661192027</v>
      </c>
      <c r="Q469" s="12">
        <f>Q468+kU*(testdata4[[#This Row],[SMI]]-Q468)</f>
        <v>-22.285932377635966</v>
      </c>
      <c r="U469" s="3">
        <v>43412</v>
      </c>
      <c r="V469" s="12">
        <v>-14.9528</v>
      </c>
      <c r="W469" s="12">
        <v>-22.285900000000002</v>
      </c>
    </row>
    <row r="470" spans="1:23" x14ac:dyDescent="0.25">
      <c r="A470" s="6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 t="shared" si="14"/>
        <v>253.54</v>
      </c>
      <c r="I470" s="2">
        <f t="shared" si="15"/>
        <v>274.39</v>
      </c>
      <c r="J470" s="16">
        <f>testdata4[[#This Row],[close]]-0.5*(testdata4[[#This Row],[HH]]+testdata4[[#This Row],[LL]])</f>
        <v>7.0550000000000068</v>
      </c>
      <c r="K470" s="16">
        <f>K469+kR*(testdata4[[#This Row],[SM]]-K469)</f>
        <v>0.83089311315813741</v>
      </c>
      <c r="L470" s="16">
        <f>L469+kS*(testdata4[[#This Row],[EMAn1]]-L469)</f>
        <v>-0.71040973843510447</v>
      </c>
      <c r="M470" s="16">
        <f>testdata4[[#This Row],[HH]]-testdata4[[#This Row],[LL]]</f>
        <v>20.849999999999994</v>
      </c>
      <c r="N470" s="16">
        <f>N469+kR*(testdata4[[#This Row],[HH-LL]]-N469)</f>
        <v>20.096572946459318</v>
      </c>
      <c r="O470" s="16">
        <f>O469+kS*(testdata4[[#This Row],[EMAd1]]-O469)</f>
        <v>19.905396529630142</v>
      </c>
      <c r="P470" s="12">
        <f>100*(testdata4[[#This Row],[EMAn2]]/(0.5*testdata4[[#This Row],[EMAd2]]))</f>
        <v>-7.1378607040319482</v>
      </c>
      <c r="Q470" s="12">
        <f>Q469+kU*(testdata4[[#This Row],[SMI]]-Q469)</f>
        <v>-14.711896540833957</v>
      </c>
      <c r="U470" s="3">
        <v>43413</v>
      </c>
      <c r="V470" s="12">
        <v>-7.1379000000000001</v>
      </c>
      <c r="W470" s="12">
        <v>-14.7119</v>
      </c>
    </row>
    <row r="471" spans="1:23" x14ac:dyDescent="0.25">
      <c r="A471" s="6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 t="shared" si="14"/>
        <v>253.54</v>
      </c>
      <c r="I471" s="2">
        <f t="shared" si="15"/>
        <v>274.39</v>
      </c>
      <c r="J471" s="16">
        <f>testdata4[[#This Row],[close]]-0.5*(testdata4[[#This Row],[HH]]+testdata4[[#This Row],[LL]])</f>
        <v>1.9850000000000136</v>
      </c>
      <c r="K471" s="16">
        <f>K470+kR*(testdata4[[#This Row],[SM]]-K470)</f>
        <v>0.94080805476212559</v>
      </c>
      <c r="L471" s="16">
        <f>L470+kS*(testdata4[[#This Row],[EMAn1]]-L470)</f>
        <v>-0.16000380736936115</v>
      </c>
      <c r="M471" s="16">
        <f>testdata4[[#This Row],[HH]]-testdata4[[#This Row],[LL]]</f>
        <v>20.849999999999994</v>
      </c>
      <c r="N471" s="16">
        <f>N470+kR*(testdata4[[#This Row],[HH-LL]]-N470)</f>
        <v>20.168327903939382</v>
      </c>
      <c r="O471" s="16">
        <f>O470+kS*(testdata4[[#This Row],[EMAd1]]-O470)</f>
        <v>19.993040321066555</v>
      </c>
      <c r="P471" s="12">
        <f>100*(testdata4[[#This Row],[EMAn2]]/(0.5*testdata4[[#This Row],[EMAd2]]))</f>
        <v>-1.6005950550779013</v>
      </c>
      <c r="Q471" s="12">
        <f>Q470+kU*(testdata4[[#This Row],[SMI]]-Q470)</f>
        <v>-8.1562457979559291</v>
      </c>
      <c r="U471" s="3">
        <v>43416</v>
      </c>
      <c r="V471" s="12">
        <v>-1.6006</v>
      </c>
      <c r="W471" s="12">
        <v>-8.1562000000000001</v>
      </c>
    </row>
    <row r="472" spans="1:23" x14ac:dyDescent="0.25">
      <c r="A472" s="6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 t="shared" si="14"/>
        <v>253.54</v>
      </c>
      <c r="I472" s="2">
        <f t="shared" si="15"/>
        <v>274.39</v>
      </c>
      <c r="J472" s="16">
        <f>testdata4[[#This Row],[close]]-0.5*(testdata4[[#This Row],[HH]]+testdata4[[#This Row],[LL]])</f>
        <v>1.4850000000000136</v>
      </c>
      <c r="K472" s="16">
        <f>K471+kR*(testdata4[[#This Row],[SM]]-K471)</f>
        <v>0.9926358590704959</v>
      </c>
      <c r="L472" s="16">
        <f>L471+kS*(testdata4[[#This Row],[EMAn1]]-L471)</f>
        <v>0.22420941477725786</v>
      </c>
      <c r="M472" s="16">
        <f>testdata4[[#This Row],[HH]]-testdata4[[#This Row],[LL]]</f>
        <v>20.849999999999994</v>
      </c>
      <c r="N472" s="16">
        <f>N471+kR*(testdata4[[#This Row],[HH-LL]]-N471)</f>
        <v>20.233249055945155</v>
      </c>
      <c r="O472" s="16">
        <f>O471+kS*(testdata4[[#This Row],[EMAd1]]-O471)</f>
        <v>20.073109899359423</v>
      </c>
      <c r="P472" s="12">
        <f>100*(testdata4[[#This Row],[EMAn2]]/(0.5*testdata4[[#This Row],[EMAd2]]))</f>
        <v>2.2339280350815285</v>
      </c>
      <c r="Q472" s="12">
        <f>Q471+kU*(testdata4[[#This Row],[SMI]]-Q471)</f>
        <v>-2.9611588814371999</v>
      </c>
      <c r="U472" s="3">
        <v>43417</v>
      </c>
      <c r="V472" s="12">
        <v>2.2339000000000002</v>
      </c>
      <c r="W472" s="12">
        <v>-2.9611999999999998</v>
      </c>
    </row>
    <row r="473" spans="1:23" x14ac:dyDescent="0.25">
      <c r="A473" s="6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 t="shared" si="14"/>
        <v>253.54</v>
      </c>
      <c r="I473" s="2">
        <f t="shared" si="15"/>
        <v>274.39</v>
      </c>
      <c r="J473" s="16">
        <f>testdata4[[#This Row],[close]]-0.5*(testdata4[[#This Row],[HH]]+testdata4[[#This Row],[LL]])</f>
        <v>-0.32499999999998863</v>
      </c>
      <c r="K473" s="16">
        <f>K472+kR*(testdata4[[#This Row],[SM]]-K472)</f>
        <v>0.86714672963521167</v>
      </c>
      <c r="L473" s="16">
        <f>L472+kS*(testdata4[[#This Row],[EMAn1]]-L472)</f>
        <v>0.43852185306324243</v>
      </c>
      <c r="M473" s="16">
        <f>testdata4[[#This Row],[HH]]-testdata4[[#This Row],[LL]]</f>
        <v>20.849999999999994</v>
      </c>
      <c r="N473" s="16">
        <f>N472+kR*(testdata4[[#This Row],[HH-LL]]-N472)</f>
        <v>20.291987241093235</v>
      </c>
      <c r="O473" s="16">
        <f>O472+kS*(testdata4[[#This Row],[EMAd1]]-O472)</f>
        <v>20.146069013270694</v>
      </c>
      <c r="P473" s="12">
        <f>100*(testdata4[[#This Row],[EMAn2]]/(0.5*testdata4[[#This Row],[EMAd2]]))</f>
        <v>4.3534235167602935</v>
      </c>
      <c r="Q473" s="12">
        <f>Q472+kU*(testdata4[[#This Row],[SMI]]-Q472)</f>
        <v>0.69613231766154682</v>
      </c>
      <c r="U473" s="3">
        <v>43418</v>
      </c>
      <c r="V473" s="12">
        <v>4.3533999999999997</v>
      </c>
      <c r="W473" s="12">
        <v>0.69610000000000005</v>
      </c>
    </row>
    <row r="474" spans="1:23" x14ac:dyDescent="0.25">
      <c r="A474" s="6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 t="shared" si="14"/>
        <v>253.54</v>
      </c>
      <c r="I474" s="2">
        <f t="shared" si="15"/>
        <v>274.39</v>
      </c>
      <c r="J474" s="16">
        <f>testdata4[[#This Row],[close]]-0.5*(testdata4[[#This Row],[HH]]+testdata4[[#This Row],[LL]])</f>
        <v>2.4250000000000114</v>
      </c>
      <c r="K474" s="16">
        <f>K473+kR*(testdata4[[#This Row],[SM]]-K473)</f>
        <v>1.0155137077651926</v>
      </c>
      <c r="L474" s="16">
        <f>L473+kS*(testdata4[[#This Row],[EMAn1]]-L473)</f>
        <v>0.63085247129722577</v>
      </c>
      <c r="M474" s="16">
        <f>testdata4[[#This Row],[HH]]-testdata4[[#This Row],[LL]]</f>
        <v>20.849999999999994</v>
      </c>
      <c r="N474" s="16">
        <f>N473+kR*(testdata4[[#This Row],[HH-LL]]-N473)</f>
        <v>20.345131313370068</v>
      </c>
      <c r="O474" s="16">
        <f>O473+kS*(testdata4[[#This Row],[EMAd1]]-O473)</f>
        <v>20.212423113303817</v>
      </c>
      <c r="P474" s="12">
        <f>100*(testdata4[[#This Row],[EMAn2]]/(0.5*testdata4[[#This Row],[EMAd2]]))</f>
        <v>6.2422250688191721</v>
      </c>
      <c r="Q474" s="12">
        <f>Q473+kU*(testdata4[[#This Row],[SMI]]-Q473)</f>
        <v>3.4691786932403592</v>
      </c>
      <c r="U474" s="3">
        <v>43419</v>
      </c>
      <c r="V474" s="12">
        <v>6.2422000000000004</v>
      </c>
      <c r="W474" s="12">
        <v>3.4691999999999998</v>
      </c>
    </row>
    <row r="475" spans="1:23" x14ac:dyDescent="0.25">
      <c r="A475" s="6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 t="shared" si="14"/>
        <v>256.73</v>
      </c>
      <c r="I475" s="2">
        <f t="shared" si="15"/>
        <v>274.39</v>
      </c>
      <c r="J475" s="16">
        <f>testdata4[[#This Row],[close]]-0.5*(testdata4[[#This Row],[HH]]+testdata4[[#This Row],[LL]])</f>
        <v>1.5199999999999818</v>
      </c>
      <c r="K475" s="16">
        <f>K474+kR*(testdata4[[#This Row],[SM]]-K474)</f>
        <v>1.063560021311363</v>
      </c>
      <c r="L475" s="16">
        <f>L474+kS*(testdata4[[#This Row],[EMAn1]]-L474)</f>
        <v>0.77508832130193817</v>
      </c>
      <c r="M475" s="16">
        <f>testdata4[[#This Row],[HH]]-testdata4[[#This Row],[LL]]</f>
        <v>17.659999999999968</v>
      </c>
      <c r="N475" s="16">
        <f>N474+kR*(testdata4[[#This Row],[HH-LL]]-N474)</f>
        <v>20.089404521620533</v>
      </c>
      <c r="O475" s="16">
        <f>O474+kS*(testdata4[[#This Row],[EMAd1]]-O474)</f>
        <v>20.171416916076055</v>
      </c>
      <c r="P475" s="12">
        <f>100*(testdata4[[#This Row],[EMAn2]]/(0.5*testdata4[[#This Row],[EMAd2]]))</f>
        <v>7.6850161248138651</v>
      </c>
      <c r="Q475" s="12">
        <f>Q474+kU*(testdata4[[#This Row],[SMI]]-Q474)</f>
        <v>5.5770974090271128</v>
      </c>
      <c r="U475" s="3">
        <v>43420</v>
      </c>
      <c r="V475" s="12">
        <v>7.6849999999999996</v>
      </c>
      <c r="W475" s="12">
        <v>5.5770999999999997</v>
      </c>
    </row>
    <row r="476" spans="1:23" x14ac:dyDescent="0.25">
      <c r="A476" s="6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 t="shared" si="14"/>
        <v>260.52999999999997</v>
      </c>
      <c r="I476" s="2">
        <f t="shared" si="15"/>
        <v>274.39</v>
      </c>
      <c r="J476" s="16">
        <f>testdata4[[#This Row],[close]]-0.5*(testdata4[[#This Row],[HH]]+testdata4[[#This Row],[LL]])</f>
        <v>-4.8899999999999864</v>
      </c>
      <c r="K476" s="16">
        <f>K475+kR*(testdata4[[#This Row],[SM]]-K475)</f>
        <v>0.4965543049959964</v>
      </c>
      <c r="L476" s="16">
        <f>L475+kS*(testdata4[[#This Row],[EMAn1]]-L475)</f>
        <v>0.68224364919995761</v>
      </c>
      <c r="M476" s="16">
        <f>testdata4[[#This Row],[HH]]-testdata4[[#This Row],[LL]]</f>
        <v>13.860000000000014</v>
      </c>
      <c r="N476" s="16">
        <f>N475+kR*(testdata4[[#This Row],[HH-LL]]-N475)</f>
        <v>19.496127900513816</v>
      </c>
      <c r="O476" s="16">
        <f>O475+kS*(testdata4[[#This Row],[EMAd1]]-O475)</f>
        <v>19.946320577555309</v>
      </c>
      <c r="P476" s="12">
        <f>100*(testdata4[[#This Row],[EMAn2]]/(0.5*testdata4[[#This Row],[EMAd2]]))</f>
        <v>6.8407969935834227</v>
      </c>
      <c r="Q476" s="12">
        <f>Q475+kU*(testdata4[[#This Row],[SMI]]-Q475)</f>
        <v>6.2089472013052678</v>
      </c>
      <c r="U476" s="3">
        <v>43423</v>
      </c>
      <c r="V476" s="12">
        <v>6.8407999999999998</v>
      </c>
      <c r="W476" s="12">
        <v>6.2088999999999999</v>
      </c>
    </row>
    <row r="477" spans="1:23" x14ac:dyDescent="0.25">
      <c r="A477" s="6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 t="shared" si="14"/>
        <v>256.76</v>
      </c>
      <c r="I477" s="2">
        <f t="shared" si="15"/>
        <v>274.39</v>
      </c>
      <c r="J477" s="16">
        <f>testdata4[[#This Row],[close]]-0.5*(testdata4[[#This Row],[HH]]+testdata4[[#This Row],[LL]])</f>
        <v>-7.8650000000000091</v>
      </c>
      <c r="K477" s="16">
        <f>K476+kR*(testdata4[[#This Row],[SM]]-K476)</f>
        <v>-0.29978420024171837</v>
      </c>
      <c r="L477" s="16">
        <f>L476+kS*(testdata4[[#This Row],[EMAn1]]-L476)</f>
        <v>0.35490103271939899</v>
      </c>
      <c r="M477" s="16">
        <f>testdata4[[#This Row],[HH]]-testdata4[[#This Row],[LL]]</f>
        <v>17.629999999999995</v>
      </c>
      <c r="N477" s="16">
        <f>N476+kR*(testdata4[[#This Row],[HH-LL]]-N476)</f>
        <v>19.318401433798215</v>
      </c>
      <c r="O477" s="16">
        <f>O476+kS*(testdata4[[#This Row],[EMAd1]]-O476)</f>
        <v>19.737014196302944</v>
      </c>
      <c r="P477" s="12">
        <f>100*(testdata4[[#This Row],[EMAn2]]/(0.5*testdata4[[#This Row],[EMAd2]]))</f>
        <v>3.5962991077533659</v>
      </c>
      <c r="Q477" s="12">
        <f>Q476+kU*(testdata4[[#This Row],[SMI]]-Q476)</f>
        <v>4.9026231545293166</v>
      </c>
      <c r="U477" s="3">
        <v>43424</v>
      </c>
      <c r="V477" s="12">
        <v>3.5962999999999998</v>
      </c>
      <c r="W477" s="12">
        <v>4.9025999999999996</v>
      </c>
    </row>
    <row r="478" spans="1:23" x14ac:dyDescent="0.25">
      <c r="A478" s="6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 t="shared" si="14"/>
        <v>256.76</v>
      </c>
      <c r="I478" s="2">
        <f t="shared" si="15"/>
        <v>274.39</v>
      </c>
      <c r="J478" s="16">
        <f>testdata4[[#This Row],[close]]-0.5*(testdata4[[#This Row],[HH]]+testdata4[[#This Row],[LL]])</f>
        <v>-6.9950000000000045</v>
      </c>
      <c r="K478" s="16">
        <f>K477+kR*(testdata4[[#This Row],[SM]]-K477)</f>
        <v>-0.93742380021869798</v>
      </c>
      <c r="L478" s="16">
        <f>L477+kS*(testdata4[[#This Row],[EMAn1]]-L477)</f>
        <v>-7.5873911593299981E-2</v>
      </c>
      <c r="M478" s="16">
        <f>testdata4[[#This Row],[HH]]-testdata4[[#This Row],[LL]]</f>
        <v>17.629999999999995</v>
      </c>
      <c r="N478" s="16">
        <f>N477+kR*(testdata4[[#This Row],[HH-LL]]-N477)</f>
        <v>19.157601297246003</v>
      </c>
      <c r="O478" s="16">
        <f>O477+kS*(testdata4[[#This Row],[EMAd1]]-O477)</f>
        <v>19.543876563283963</v>
      </c>
      <c r="P478" s="12">
        <f>100*(testdata4[[#This Row],[EMAn2]]/(0.5*testdata4[[#This Row],[EMAd2]]))</f>
        <v>-0.77644689729406347</v>
      </c>
      <c r="Q478" s="12">
        <f>Q477+kU*(testdata4[[#This Row],[SMI]]-Q477)</f>
        <v>2.0630881286176264</v>
      </c>
      <c r="U478" s="3">
        <v>43425</v>
      </c>
      <c r="V478" s="12">
        <v>-0.77639999999999998</v>
      </c>
      <c r="W478" s="12">
        <v>2.0630999999999999</v>
      </c>
    </row>
    <row r="479" spans="1:23" x14ac:dyDescent="0.25">
      <c r="A479" s="6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 t="shared" si="14"/>
        <v>256.68</v>
      </c>
      <c r="I479" s="2">
        <f t="shared" si="15"/>
        <v>274.39</v>
      </c>
      <c r="J479" s="16">
        <f>testdata4[[#This Row],[close]]-0.5*(testdata4[[#This Row],[HH]]+testdata4[[#This Row],[LL]])</f>
        <v>-8.6749999999999545</v>
      </c>
      <c r="K479" s="16">
        <f>K478+kR*(testdata4[[#This Row],[SM]]-K478)</f>
        <v>-1.6743358192454842</v>
      </c>
      <c r="L479" s="16">
        <f>L478+kS*(testdata4[[#This Row],[EMAn1]]-L478)</f>
        <v>-0.60869454747736129</v>
      </c>
      <c r="M479" s="16">
        <f>testdata4[[#This Row],[HH]]-testdata4[[#This Row],[LL]]</f>
        <v>17.70999999999998</v>
      </c>
      <c r="N479" s="16">
        <f>N478+kR*(testdata4[[#This Row],[HH-LL]]-N478)</f>
        <v>19.019734507032098</v>
      </c>
      <c r="O479" s="16">
        <f>O478+kS*(testdata4[[#This Row],[EMAd1]]-O478)</f>
        <v>19.369162544533342</v>
      </c>
      <c r="P479" s="12">
        <f>100*(testdata4[[#This Row],[EMAn2]]/(0.5*testdata4[[#This Row],[EMAd2]]))</f>
        <v>-6.2851922077462898</v>
      </c>
      <c r="Q479" s="12">
        <f>Q478+kU*(testdata4[[#This Row],[SMI]]-Q478)</f>
        <v>-2.1110520395643322</v>
      </c>
      <c r="U479" s="3">
        <v>43427</v>
      </c>
      <c r="V479" s="12">
        <v>-6.2851999999999997</v>
      </c>
      <c r="W479" s="12">
        <v>-2.1111</v>
      </c>
    </row>
    <row r="480" spans="1:23" x14ac:dyDescent="0.25">
      <c r="A480" s="6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 t="shared" si="14"/>
        <v>256.68</v>
      </c>
      <c r="I480" s="2">
        <f t="shared" si="15"/>
        <v>274.39</v>
      </c>
      <c r="J480" s="16">
        <f>testdata4[[#This Row],[close]]-0.5*(testdata4[[#This Row],[HH]]+testdata4[[#This Row],[LL]])</f>
        <v>-4.5349999999999682</v>
      </c>
      <c r="K480" s="16">
        <f>K479+kR*(testdata4[[#This Row],[SM]]-K479)</f>
        <v>-1.9467800269363875</v>
      </c>
      <c r="L480" s="16">
        <f>L479+kS*(testdata4[[#This Row],[EMAn1]]-L479)</f>
        <v>-1.05472304063037</v>
      </c>
      <c r="M480" s="16">
        <f>testdata4[[#This Row],[HH]]-testdata4[[#This Row],[LL]]</f>
        <v>17.70999999999998</v>
      </c>
      <c r="N480" s="16">
        <f>N479+kR*(testdata4[[#This Row],[HH-LL]]-N479)</f>
        <v>18.894997887314751</v>
      </c>
      <c r="O480" s="16">
        <f>O479+kS*(testdata4[[#This Row],[EMAd1]]-O479)</f>
        <v>19.211107658793811</v>
      </c>
      <c r="P480" s="12">
        <f>100*(testdata4[[#This Row],[EMAn2]]/(0.5*testdata4[[#This Row],[EMAd2]]))</f>
        <v>-10.980345947388146</v>
      </c>
      <c r="Q480" s="12">
        <f>Q479+kU*(testdata4[[#This Row],[SMI]]-Q479)</f>
        <v>-6.5456989934762388</v>
      </c>
      <c r="U480" s="3">
        <v>43430</v>
      </c>
      <c r="V480" s="12">
        <v>-10.9803</v>
      </c>
      <c r="W480" s="12">
        <v>-6.5457000000000001</v>
      </c>
    </row>
    <row r="481" spans="1:23" x14ac:dyDescent="0.25">
      <c r="A481" s="6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 t="shared" si="14"/>
        <v>256.68</v>
      </c>
      <c r="I481" s="2">
        <f t="shared" si="15"/>
        <v>274.39</v>
      </c>
      <c r="J481" s="16">
        <f>testdata4[[#This Row],[close]]-0.5*(testdata4[[#This Row],[HH]]+testdata4[[#This Row],[LL]])</f>
        <v>-3.6549999999999727</v>
      </c>
      <c r="K481" s="16">
        <f>K480+kR*(testdata4[[#This Row],[SM]]-K480)</f>
        <v>-2.1094676434186339</v>
      </c>
      <c r="L481" s="16">
        <f>L480+kS*(testdata4[[#This Row],[EMAn1]]-L480)</f>
        <v>-1.4063045748931247</v>
      </c>
      <c r="M481" s="16">
        <f>testdata4[[#This Row],[HH]]-testdata4[[#This Row],[LL]]</f>
        <v>17.70999999999998</v>
      </c>
      <c r="N481" s="16">
        <f>N480+kR*(testdata4[[#This Row],[HH-LL]]-N480)</f>
        <v>18.782140945665727</v>
      </c>
      <c r="O481" s="16">
        <f>O480+kS*(testdata4[[#This Row],[EMAd1]]-O480)</f>
        <v>19.068118754417782</v>
      </c>
      <c r="P481" s="12">
        <f>100*(testdata4[[#This Row],[EMAn2]]/(0.5*testdata4[[#This Row],[EMAd2]]))</f>
        <v>-14.75032322805632</v>
      </c>
      <c r="Q481" s="12">
        <f>Q480+kU*(testdata4[[#This Row],[SMI]]-Q480)</f>
        <v>-10.64801111076628</v>
      </c>
      <c r="U481" s="3">
        <v>43431</v>
      </c>
      <c r="V481" s="12">
        <v>-14.750299999999999</v>
      </c>
      <c r="W481" s="12">
        <v>-10.648</v>
      </c>
    </row>
    <row r="482" spans="1:23" x14ac:dyDescent="0.25">
      <c r="A482" s="6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 t="shared" si="14"/>
        <v>256.68</v>
      </c>
      <c r="I482" s="2">
        <f t="shared" si="15"/>
        <v>274.39</v>
      </c>
      <c r="J482" s="16">
        <f>testdata4[[#This Row],[close]]-0.5*(testdata4[[#This Row],[HH]]+testdata4[[#This Row],[LL]])</f>
        <v>2.3750000000000568</v>
      </c>
      <c r="K482" s="16">
        <f>K481+kR*(testdata4[[#This Row],[SM]]-K481)</f>
        <v>-1.682375486902568</v>
      </c>
      <c r="L482" s="16">
        <f>L481+kS*(testdata4[[#This Row],[EMAn1]]-L481)</f>
        <v>-1.4983282122296058</v>
      </c>
      <c r="M482" s="16">
        <f>testdata4[[#This Row],[HH]]-testdata4[[#This Row],[LL]]</f>
        <v>17.70999999999998</v>
      </c>
      <c r="N482" s="16">
        <f>N481+kR*(testdata4[[#This Row],[HH-LL]]-N481)</f>
        <v>18.680032284173752</v>
      </c>
      <c r="O482" s="16">
        <f>O481+kS*(testdata4[[#This Row],[EMAd1]]-O481)</f>
        <v>18.938756597669773</v>
      </c>
      <c r="P482" s="12">
        <f>100*(testdata4[[#This Row],[EMAn2]]/(0.5*testdata4[[#This Row],[EMAd2]]))</f>
        <v>-15.822878386999918</v>
      </c>
      <c r="Q482" s="12">
        <f>Q481+kU*(testdata4[[#This Row],[SMI]]-Q481)</f>
        <v>-13.235444748883099</v>
      </c>
      <c r="U482" s="3">
        <v>43432</v>
      </c>
      <c r="V482" s="12">
        <v>-15.822900000000001</v>
      </c>
      <c r="W482" s="12">
        <v>-13.2354</v>
      </c>
    </row>
    <row r="483" spans="1:23" x14ac:dyDescent="0.25">
      <c r="A483" s="6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 t="shared" si="14"/>
        <v>256.68</v>
      </c>
      <c r="I483" s="2">
        <f t="shared" si="15"/>
        <v>272.45999999999998</v>
      </c>
      <c r="J483" s="16">
        <f>testdata4[[#This Row],[close]]-0.5*(testdata4[[#This Row],[HH]]+testdata4[[#This Row],[LL]])</f>
        <v>2.7599999999999909</v>
      </c>
      <c r="K483" s="16">
        <f>K482+kR*(testdata4[[#This Row],[SM]]-K482)</f>
        <v>-1.2592921071975622</v>
      </c>
      <c r="L483" s="16">
        <f>L482+kS*(testdata4[[#This Row],[EMAn1]]-L482)</f>
        <v>-1.4186495105522579</v>
      </c>
      <c r="M483" s="16">
        <f>testdata4[[#This Row],[HH]]-testdata4[[#This Row],[LL]]</f>
        <v>15.779999999999973</v>
      </c>
      <c r="N483" s="16">
        <f>N482+kR*(testdata4[[#This Row],[HH-LL]]-N482)</f>
        <v>18.403838733300059</v>
      </c>
      <c r="O483" s="16">
        <f>O482+kS*(testdata4[[#This Row],[EMAd1]]-O482)</f>
        <v>18.760450642879867</v>
      </c>
      <c r="P483" s="12">
        <f>100*(testdata4[[#This Row],[EMAn2]]/(0.5*testdata4[[#This Row],[EMAd2]]))</f>
        <v>-15.123831911688926</v>
      </c>
      <c r="Q483" s="12">
        <f>Q482+kU*(testdata4[[#This Row],[SMI]]-Q482)</f>
        <v>-14.179638330286013</v>
      </c>
      <c r="U483" s="3">
        <v>43433</v>
      </c>
      <c r="V483" s="12">
        <v>-15.123799999999999</v>
      </c>
      <c r="W483" s="12">
        <v>-14.179600000000001</v>
      </c>
    </row>
    <row r="484" spans="1:23" x14ac:dyDescent="0.25">
      <c r="A484" s="6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 t="shared" si="14"/>
        <v>256.68</v>
      </c>
      <c r="I484" s="2">
        <f t="shared" si="15"/>
        <v>270.72000000000003</v>
      </c>
      <c r="J484" s="16">
        <f>testdata4[[#This Row],[close]]-0.5*(testdata4[[#This Row],[HH]]+testdata4[[#This Row],[LL]])</f>
        <v>5.2599999999999341</v>
      </c>
      <c r="K484" s="16">
        <f>K483+kR*(testdata4[[#This Row],[SM]]-K483)</f>
        <v>-0.63840714460732451</v>
      </c>
      <c r="L484" s="16">
        <f>L483+kS*(testdata4[[#This Row],[EMAn1]]-L483)</f>
        <v>-1.1585687219039467</v>
      </c>
      <c r="M484" s="16">
        <f>testdata4[[#This Row],[HH]]-testdata4[[#This Row],[LL]]</f>
        <v>14.04000000000002</v>
      </c>
      <c r="N484" s="16">
        <f>N483+kR*(testdata4[[#This Row],[HH-LL]]-N483)</f>
        <v>17.988235044414342</v>
      </c>
      <c r="O484" s="16">
        <f>O483+kS*(testdata4[[#This Row],[EMAd1]]-O483)</f>
        <v>18.503045443391358</v>
      </c>
      <c r="P484" s="12">
        <f>100*(testdata4[[#This Row],[EMAn2]]/(0.5*testdata4[[#This Row],[EMAd2]]))</f>
        <v>-12.52300574463267</v>
      </c>
      <c r="Q484" s="12">
        <f>Q483+kU*(testdata4[[#This Row],[SMI]]-Q483)</f>
        <v>-13.35132203745934</v>
      </c>
      <c r="U484" s="3">
        <v>43434</v>
      </c>
      <c r="V484" s="12">
        <v>-12.523</v>
      </c>
      <c r="W484" s="12">
        <v>-13.3513</v>
      </c>
    </row>
    <row r="485" spans="1:23" x14ac:dyDescent="0.25">
      <c r="A485" s="6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2">
        <f t="shared" si="14"/>
        <v>256.68</v>
      </c>
      <c r="I485" s="2">
        <f t="shared" si="15"/>
        <v>273.58999999999997</v>
      </c>
      <c r="J485" s="16">
        <f>testdata4[[#This Row],[close]]-0.5*(testdata4[[#This Row],[HH]]+testdata4[[#This Row],[LL]])</f>
        <v>7.3849999999999909</v>
      </c>
      <c r="K485" s="16">
        <f>K484+kR*(testdata4[[#This Row],[SM]]-K484)</f>
        <v>0.12572686916480069</v>
      </c>
      <c r="L485" s="16">
        <f>L484+kS*(testdata4[[#This Row],[EMAn1]]-L484)</f>
        <v>-0.73047019154769754</v>
      </c>
      <c r="M485" s="16">
        <f>testdata4[[#This Row],[HH]]-testdata4[[#This Row],[LL]]</f>
        <v>16.909999999999968</v>
      </c>
      <c r="N485" s="16">
        <f>N484+kR*(testdata4[[#This Row],[HH-LL]]-N484)</f>
        <v>17.885545992565355</v>
      </c>
      <c r="O485" s="16">
        <f>O484+kS*(testdata4[[#This Row],[EMAd1]]-O484)</f>
        <v>18.297212293116022</v>
      </c>
      <c r="P485" s="12">
        <f>100*(testdata4[[#This Row],[EMAn2]]/(0.5*testdata4[[#This Row],[EMAd2]]))</f>
        <v>-7.9844970900023169</v>
      </c>
      <c r="Q485" s="12">
        <f>Q484+kU*(testdata4[[#This Row],[SMI]]-Q484)</f>
        <v>-10.667909563730829</v>
      </c>
      <c r="U485" s="3">
        <v>43437</v>
      </c>
      <c r="V485" s="12">
        <v>-7.9844999999999997</v>
      </c>
      <c r="W485" s="12">
        <v>-10.667899999999999</v>
      </c>
    </row>
    <row r="486" spans="1:23" x14ac:dyDescent="0.25">
      <c r="A486" s="6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 t="shared" si="14"/>
        <v>256.68</v>
      </c>
      <c r="I486" s="2">
        <f t="shared" si="15"/>
        <v>273.58999999999997</v>
      </c>
      <c r="J486" s="16">
        <f>testdata4[[#This Row],[close]]-0.5*(testdata4[[#This Row],[HH]]+testdata4[[#This Row],[LL]])</f>
        <v>-1.4449999999999932</v>
      </c>
      <c r="K486" s="16">
        <f>K485+kR*(testdata4[[#This Row],[SM]]-K485)</f>
        <v>-2.3866165993751104E-2</v>
      </c>
      <c r="L486" s="16">
        <f>L485+kS*(testdata4[[#This Row],[EMAn1]]-L485)</f>
        <v>-0.49493551636304878</v>
      </c>
      <c r="M486" s="16">
        <f>testdata4[[#This Row],[HH]]-testdata4[[#This Row],[LL]]</f>
        <v>16.909999999999968</v>
      </c>
      <c r="N486" s="16">
        <f>N485+kR*(testdata4[[#This Row],[HH-LL]]-N485)</f>
        <v>17.792636850416269</v>
      </c>
      <c r="O486" s="16">
        <f>O485+kS*(testdata4[[#This Row],[EMAd1]]-O485)</f>
        <v>18.129020478882772</v>
      </c>
      <c r="P486" s="12">
        <f>100*(testdata4[[#This Row],[EMAn2]]/(0.5*testdata4[[#This Row],[EMAd2]]))</f>
        <v>-5.4601462548907653</v>
      </c>
      <c r="Q486" s="12">
        <f>Q485+kU*(testdata4[[#This Row],[SMI]]-Q485)</f>
        <v>-8.0640279093107967</v>
      </c>
      <c r="U486" s="3">
        <v>43438</v>
      </c>
      <c r="V486" s="12">
        <v>-5.4600999999999997</v>
      </c>
      <c r="W486" s="12">
        <v>-8.0640000000000001</v>
      </c>
    </row>
    <row r="487" spans="1:23" x14ac:dyDescent="0.25">
      <c r="A487" s="6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 t="shared" si="14"/>
        <v>256.07</v>
      </c>
      <c r="I487" s="2">
        <f t="shared" si="15"/>
        <v>273.58999999999997</v>
      </c>
      <c r="J487" s="16">
        <f>testdata4[[#This Row],[close]]-0.5*(testdata4[[#This Row],[HH]]+testdata4[[#This Row],[LL]])</f>
        <v>-1.5399999999999636</v>
      </c>
      <c r="K487" s="16">
        <f>K486+kR*(testdata4[[#This Row],[SM]]-K486)</f>
        <v>-0.16825986447053323</v>
      </c>
      <c r="L487" s="16">
        <f>L486+kS*(testdata4[[#This Row],[EMAn1]]-L486)</f>
        <v>-0.38604363239887696</v>
      </c>
      <c r="M487" s="16">
        <f>testdata4[[#This Row],[HH]]-testdata4[[#This Row],[LL]]</f>
        <v>17.519999999999982</v>
      </c>
      <c r="N487" s="16">
        <f>N486+kR*(testdata4[[#This Row],[HH-LL]]-N486)</f>
        <v>17.76667143609091</v>
      </c>
      <c r="O487" s="16">
        <f>O486+kS*(testdata4[[#This Row],[EMAd1]]-O486)</f>
        <v>18.008237464618819</v>
      </c>
      <c r="P487" s="12">
        <f>100*(testdata4[[#This Row],[EMAn2]]/(0.5*testdata4[[#This Row],[EMAd2]]))</f>
        <v>-4.2874116154603739</v>
      </c>
      <c r="Q487" s="12">
        <f>Q486+kU*(testdata4[[#This Row],[SMI]]-Q486)</f>
        <v>-6.1757197623855848</v>
      </c>
      <c r="U487" s="3">
        <v>43440</v>
      </c>
      <c r="V487" s="12">
        <v>-4.2873999999999999</v>
      </c>
      <c r="W487" s="12">
        <v>-6.1757</v>
      </c>
    </row>
    <row r="488" spans="1:23" x14ac:dyDescent="0.25">
      <c r="A488" s="6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 t="shared" si="14"/>
        <v>256.07</v>
      </c>
      <c r="I488" s="2">
        <f t="shared" si="15"/>
        <v>273.58999999999997</v>
      </c>
      <c r="J488" s="16">
        <f>testdata4[[#This Row],[close]]-0.5*(testdata4[[#This Row],[HH]]+testdata4[[#This Row],[LL]])</f>
        <v>-7.6599999999999682</v>
      </c>
      <c r="K488" s="16">
        <f>K487+kR*(testdata4[[#This Row],[SM]]-K487)</f>
        <v>-0.88175892499714603</v>
      </c>
      <c r="L488" s="16">
        <f>L487+kS*(testdata4[[#This Row],[EMAn1]]-L487)</f>
        <v>-0.55128206326496665</v>
      </c>
      <c r="M488" s="16">
        <f>testdata4[[#This Row],[HH]]-testdata4[[#This Row],[LL]]</f>
        <v>17.519999999999982</v>
      </c>
      <c r="N488" s="16">
        <f>N487+kR*(testdata4[[#This Row],[HH-LL]]-N487)</f>
        <v>17.743178918367963</v>
      </c>
      <c r="O488" s="16">
        <f>O487+kS*(testdata4[[#This Row],[EMAd1]]-O487)</f>
        <v>17.919884615868533</v>
      </c>
      <c r="P488" s="12">
        <f>100*(testdata4[[#This Row],[EMAn2]]/(0.5*testdata4[[#This Row],[EMAd2]]))</f>
        <v>-6.1527412154963521</v>
      </c>
      <c r="Q488" s="12">
        <f>Q487+kU*(testdata4[[#This Row],[SMI]]-Q487)</f>
        <v>-6.1642304889409685</v>
      </c>
      <c r="U488" s="3">
        <v>43441</v>
      </c>
      <c r="V488" s="12">
        <v>-6.1527000000000003</v>
      </c>
      <c r="W488" s="12">
        <v>-6.1642000000000001</v>
      </c>
    </row>
    <row r="489" spans="1:23" x14ac:dyDescent="0.25">
      <c r="A489" s="6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 t="shared" si="14"/>
        <v>252.34</v>
      </c>
      <c r="I489" s="2">
        <f t="shared" si="15"/>
        <v>273.58999999999997</v>
      </c>
      <c r="J489" s="16">
        <f>testdata4[[#This Row],[close]]-0.5*(testdata4[[#This Row],[HH]]+testdata4[[#This Row],[LL]])</f>
        <v>-5.30499999999995</v>
      </c>
      <c r="K489" s="16">
        <f>K488+kR*(testdata4[[#This Row],[SM]]-K488)</f>
        <v>-1.3030199797593178</v>
      </c>
      <c r="L489" s="16">
        <f>L488+kS*(testdata4[[#This Row],[EMAn1]]-L488)</f>
        <v>-0.80186136876308367</v>
      </c>
      <c r="M489" s="16">
        <f>testdata4[[#This Row],[HH]]-testdata4[[#This Row],[LL]]</f>
        <v>21.249999999999972</v>
      </c>
      <c r="N489" s="16">
        <f>N488+kR*(testdata4[[#This Row],[HH-LL]]-N488)</f>
        <v>18.077161878523391</v>
      </c>
      <c r="O489" s="16">
        <f>O488+kS*(testdata4[[#This Row],[EMAd1]]-O488)</f>
        <v>17.97231037008682</v>
      </c>
      <c r="P489" s="12">
        <f>100*(testdata4[[#This Row],[EMAn2]]/(0.5*testdata4[[#This Row],[EMAd2]]))</f>
        <v>-8.9232975866887401</v>
      </c>
      <c r="Q489" s="12">
        <f>Q488+kU*(testdata4[[#This Row],[SMI]]-Q488)</f>
        <v>-7.5437640378148547</v>
      </c>
      <c r="U489" s="3">
        <v>43444</v>
      </c>
      <c r="V489" s="12">
        <v>-8.9232999999999993</v>
      </c>
      <c r="W489" s="12">
        <v>-7.5438000000000001</v>
      </c>
    </row>
    <row r="490" spans="1:23" x14ac:dyDescent="0.25">
      <c r="A490" s="6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 t="shared" si="14"/>
        <v>252.34</v>
      </c>
      <c r="I490" s="2">
        <f t="shared" si="15"/>
        <v>273.58999999999997</v>
      </c>
      <c r="J490" s="16">
        <f>testdata4[[#This Row],[close]]-0.5*(testdata4[[#This Row],[HH]]+testdata4[[#This Row],[LL]])</f>
        <v>-5.2449999999999477</v>
      </c>
      <c r="K490" s="16">
        <f>K489+kR*(testdata4[[#This Row],[SM]]-K489)</f>
        <v>-1.6784466483536635</v>
      </c>
      <c r="L490" s="16">
        <f>L489+kS*(testdata4[[#This Row],[EMAn1]]-L489)</f>
        <v>-1.0940564619599435</v>
      </c>
      <c r="M490" s="16">
        <f>testdata4[[#This Row],[HH]]-testdata4[[#This Row],[LL]]</f>
        <v>21.249999999999972</v>
      </c>
      <c r="N490" s="16">
        <f>N489+kR*(testdata4[[#This Row],[HH-LL]]-N489)</f>
        <v>18.379336937711638</v>
      </c>
      <c r="O490" s="16">
        <f>O489+kS*(testdata4[[#This Row],[EMAd1]]-O489)</f>
        <v>18.107985892628427</v>
      </c>
      <c r="P490" s="12">
        <f>100*(testdata4[[#This Row],[EMAn2]]/(0.5*testdata4[[#This Row],[EMAd2]]))</f>
        <v>-12.083690239733649</v>
      </c>
      <c r="Q490" s="12">
        <f>Q489+kU*(testdata4[[#This Row],[SMI]]-Q489)</f>
        <v>-9.8137271387742508</v>
      </c>
      <c r="U490" s="3">
        <v>43445</v>
      </c>
      <c r="V490" s="12">
        <v>-12.0837</v>
      </c>
      <c r="W490" s="12">
        <v>-9.8137000000000008</v>
      </c>
    </row>
    <row r="491" spans="1:23" x14ac:dyDescent="0.25">
      <c r="A491" s="6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 t="shared" si="14"/>
        <v>252.34</v>
      </c>
      <c r="I491" s="2">
        <f t="shared" si="15"/>
        <v>273.58999999999997</v>
      </c>
      <c r="J491" s="16">
        <f>testdata4[[#This Row],[close]]-0.5*(testdata4[[#This Row],[HH]]+testdata4[[#This Row],[LL]])</f>
        <v>-3.9549999999999841</v>
      </c>
      <c r="K491" s="16">
        <f>K490+kR*(testdata4[[#This Row],[SM]]-K490)</f>
        <v>-1.8952612532723607</v>
      </c>
      <c r="L491" s="16">
        <f>L490+kS*(testdata4[[#This Row],[EMAn1]]-L490)</f>
        <v>-1.3611247257307493</v>
      </c>
      <c r="M491" s="16">
        <f>testdata4[[#This Row],[HH]]-testdata4[[#This Row],[LL]]</f>
        <v>21.249999999999972</v>
      </c>
      <c r="N491" s="16">
        <f>N490+kR*(testdata4[[#This Row],[HH-LL]]-N490)</f>
        <v>18.652733419834338</v>
      </c>
      <c r="O491" s="16">
        <f>O490+kS*(testdata4[[#This Row],[EMAd1]]-O490)</f>
        <v>18.289568401697064</v>
      </c>
      <c r="P491" s="12">
        <f>100*(testdata4[[#This Row],[EMAn2]]/(0.5*testdata4[[#This Row],[EMAd2]]))</f>
        <v>-14.884164523034368</v>
      </c>
      <c r="Q491" s="12">
        <f>Q490+kU*(testdata4[[#This Row],[SMI]]-Q490)</f>
        <v>-12.348945830904309</v>
      </c>
      <c r="U491" s="3">
        <v>43446</v>
      </c>
      <c r="V491" s="12">
        <v>-14.8842</v>
      </c>
      <c r="W491" s="12">
        <v>-12.3489</v>
      </c>
    </row>
    <row r="492" spans="1:23" x14ac:dyDescent="0.25">
      <c r="A492" s="6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 t="shared" si="14"/>
        <v>252.34</v>
      </c>
      <c r="I492" s="2">
        <f t="shared" si="15"/>
        <v>273.58999999999997</v>
      </c>
      <c r="J492" s="16">
        <f>testdata4[[#This Row],[close]]-0.5*(testdata4[[#This Row],[HH]]+testdata4[[#This Row],[LL]])</f>
        <v>-4.0349999999999682</v>
      </c>
      <c r="K492" s="16">
        <f>K491+kR*(testdata4[[#This Row],[SM]]-K491)</f>
        <v>-2.0990458958178473</v>
      </c>
      <c r="L492" s="16">
        <f>L491+kS*(testdata4[[#This Row],[EMAn1]]-L491)</f>
        <v>-1.6070984490931153</v>
      </c>
      <c r="M492" s="16">
        <f>testdata4[[#This Row],[HH]]-testdata4[[#This Row],[LL]]</f>
        <v>21.249999999999972</v>
      </c>
      <c r="N492" s="16">
        <f>N491+kR*(testdata4[[#This Row],[HH-LL]]-N491)</f>
        <v>18.900092141754875</v>
      </c>
      <c r="O492" s="16">
        <f>O491+kS*(testdata4[[#This Row],[EMAd1]]-O491)</f>
        <v>18.493076315049667</v>
      </c>
      <c r="P492" s="12">
        <f>100*(testdata4[[#This Row],[EMAn2]]/(0.5*testdata4[[#This Row],[EMAd2]]))</f>
        <v>-17.380542011663668</v>
      </c>
      <c r="Q492" s="12">
        <f>Q491+kU*(testdata4[[#This Row],[SMI]]-Q491)</f>
        <v>-14.864743921283988</v>
      </c>
      <c r="U492" s="3">
        <v>43447</v>
      </c>
      <c r="V492" s="12">
        <v>-17.380500000000001</v>
      </c>
      <c r="W492" s="12">
        <v>-14.864699999999999</v>
      </c>
    </row>
    <row r="493" spans="1:23" x14ac:dyDescent="0.25">
      <c r="A493" s="6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 t="shared" si="14"/>
        <v>252.34</v>
      </c>
      <c r="I493" s="2">
        <f t="shared" si="15"/>
        <v>273.58999999999997</v>
      </c>
      <c r="J493" s="16">
        <f>testdata4[[#This Row],[close]]-0.5*(testdata4[[#This Row],[HH]]+testdata4[[#This Row],[LL]])</f>
        <v>-8.8149999999999693</v>
      </c>
      <c r="K493" s="16">
        <f>K492+kR*(testdata4[[#This Row],[SM]]-K492)</f>
        <v>-2.7386605724066211</v>
      </c>
      <c r="L493" s="16">
        <f>L492+kS*(testdata4[[#This Row],[EMAn1]]-L492)</f>
        <v>-1.9842858235309504</v>
      </c>
      <c r="M493" s="16">
        <f>testdata4[[#This Row],[HH]]-testdata4[[#This Row],[LL]]</f>
        <v>21.249999999999972</v>
      </c>
      <c r="N493" s="16">
        <f>N492+kR*(testdata4[[#This Row],[HH-LL]]-N492)</f>
        <v>19.123892890159169</v>
      </c>
      <c r="O493" s="16">
        <f>O492+kS*(testdata4[[#This Row],[EMAd1]]-O492)</f>
        <v>18.703348506752835</v>
      </c>
      <c r="P493" s="12">
        <f>100*(testdata4[[#This Row],[EMAn2]]/(0.5*testdata4[[#This Row],[EMAd2]]))</f>
        <v>-21.218508790706913</v>
      </c>
      <c r="Q493" s="12">
        <f>Q492+kU*(testdata4[[#This Row],[SMI]]-Q492)</f>
        <v>-18.041626355995451</v>
      </c>
      <c r="U493" s="3">
        <v>43448</v>
      </c>
      <c r="V493" s="12">
        <v>-21.218499999999999</v>
      </c>
      <c r="W493" s="12">
        <v>-18.041599999999999</v>
      </c>
    </row>
    <row r="494" spans="1:23" x14ac:dyDescent="0.25">
      <c r="A494" s="6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 t="shared" si="14"/>
        <v>247.37</v>
      </c>
      <c r="I494" s="2">
        <f t="shared" si="15"/>
        <v>273.58999999999997</v>
      </c>
      <c r="J494" s="16">
        <f>testdata4[[#This Row],[close]]-0.5*(testdata4[[#This Row],[HH]]+testdata4[[#This Row],[LL]])</f>
        <v>-11.320000000000022</v>
      </c>
      <c r="K494" s="16">
        <f>K493+kR*(testdata4[[#This Row],[SM]]-K493)</f>
        <v>-3.5559309940821828</v>
      </c>
      <c r="L494" s="16">
        <f>L493+kS*(testdata4[[#This Row],[EMAn1]]-L493)</f>
        <v>-2.5081675470480276</v>
      </c>
      <c r="M494" s="16">
        <f>testdata4[[#This Row],[HH]]-testdata4[[#This Row],[LL]]</f>
        <v>26.21999999999997</v>
      </c>
      <c r="N494" s="16">
        <f>N493+kR*(testdata4[[#This Row],[HH-LL]]-N493)</f>
        <v>19.799712614905911</v>
      </c>
      <c r="O494" s="16">
        <f>O493+kS*(testdata4[[#This Row],[EMAd1]]-O493)</f>
        <v>19.068803209470527</v>
      </c>
      <c r="P494" s="12">
        <f>100*(testdata4[[#This Row],[EMAn2]]/(0.5*testdata4[[#This Row],[EMAd2]]))</f>
        <v>-26.306501981229168</v>
      </c>
      <c r="Q494" s="12">
        <f>Q493+kU*(testdata4[[#This Row],[SMI]]-Q493)</f>
        <v>-22.174064168612311</v>
      </c>
      <c r="U494" s="3">
        <v>43451</v>
      </c>
      <c r="V494" s="12">
        <v>-26.3065</v>
      </c>
      <c r="W494" s="12">
        <v>-22.174099999999999</v>
      </c>
    </row>
    <row r="495" spans="1:23" x14ac:dyDescent="0.25">
      <c r="A495" s="6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 t="shared" si="14"/>
        <v>247.13</v>
      </c>
      <c r="I495" s="2">
        <f t="shared" si="15"/>
        <v>273.58999999999997</v>
      </c>
      <c r="J495" s="16">
        <f>testdata4[[#This Row],[close]]-0.5*(testdata4[[#This Row],[HH]]+testdata4[[#This Row],[LL]])</f>
        <v>-11.470000000000027</v>
      </c>
      <c r="K495" s="16">
        <f>K494+kR*(testdata4[[#This Row],[SM]]-K494)</f>
        <v>-4.3096518517886437</v>
      </c>
      <c r="L495" s="16">
        <f>L494+kS*(testdata4[[#This Row],[EMAn1]]-L494)</f>
        <v>-3.1086623152948993</v>
      </c>
      <c r="M495" s="16">
        <f>testdata4[[#This Row],[HH]]-testdata4[[#This Row],[LL]]</f>
        <v>26.45999999999998</v>
      </c>
      <c r="N495" s="16">
        <f>N494+kR*(testdata4[[#This Row],[HH-LL]]-N494)</f>
        <v>20.434025699200582</v>
      </c>
      <c r="O495" s="16">
        <f>O494+kS*(testdata4[[#This Row],[EMAd1]]-O494)</f>
        <v>19.52387737271388</v>
      </c>
      <c r="P495" s="12">
        <f>100*(testdata4[[#This Row],[EMAn2]]/(0.5*testdata4[[#This Row],[EMAd2]]))</f>
        <v>-31.844722807360938</v>
      </c>
      <c r="Q495" s="12">
        <f>Q494+kU*(testdata4[[#This Row],[SMI]]-Q494)</f>
        <v>-27.009393487986625</v>
      </c>
      <c r="U495" s="3">
        <v>43452</v>
      </c>
      <c r="V495" s="12">
        <v>-31.8447</v>
      </c>
      <c r="W495" s="12">
        <v>-27.009399999999999</v>
      </c>
    </row>
    <row r="496" spans="1:23" x14ac:dyDescent="0.25">
      <c r="A496" s="6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 t="shared" si="14"/>
        <v>243.3</v>
      </c>
      <c r="I496" s="2">
        <f t="shared" si="15"/>
        <v>273.58999999999997</v>
      </c>
      <c r="J496" s="16">
        <f>testdata4[[#This Row],[close]]-0.5*(testdata4[[#This Row],[HH]]+testdata4[[#This Row],[LL]])</f>
        <v>-13.284999999999997</v>
      </c>
      <c r="K496" s="16">
        <f>K495+kR*(testdata4[[#This Row],[SM]]-K495)</f>
        <v>-5.164446913523058</v>
      </c>
      <c r="L496" s="16">
        <f>L495+kS*(testdata4[[#This Row],[EMAn1]]-L495)</f>
        <v>-3.7939238480376187</v>
      </c>
      <c r="M496" s="16">
        <f>testdata4[[#This Row],[HH]]-testdata4[[#This Row],[LL]]</f>
        <v>30.289999999999964</v>
      </c>
      <c r="N496" s="16">
        <f>N495+kR*(testdata4[[#This Row],[HH-LL]]-N495)</f>
        <v>21.372689918324333</v>
      </c>
      <c r="O496" s="16">
        <f>O495+kS*(testdata4[[#This Row],[EMAd1]]-O495)</f>
        <v>20.140148221250698</v>
      </c>
      <c r="P496" s="12">
        <f>100*(testdata4[[#This Row],[EMAn2]]/(0.5*testdata4[[#This Row],[EMAd2]]))</f>
        <v>-37.675232638402271</v>
      </c>
      <c r="Q496" s="12">
        <f>Q495+kU*(testdata4[[#This Row],[SMI]]-Q495)</f>
        <v>-32.342313063194446</v>
      </c>
      <c r="U496" s="3">
        <v>43453</v>
      </c>
      <c r="V496" s="12">
        <v>-37.675199999999997</v>
      </c>
      <c r="W496" s="12">
        <v>-32.342300000000002</v>
      </c>
    </row>
    <row r="497" spans="1:23" x14ac:dyDescent="0.25">
      <c r="A497" s="6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 t="shared" si="14"/>
        <v>238.71</v>
      </c>
      <c r="I497" s="2">
        <f t="shared" si="15"/>
        <v>273.58999999999997</v>
      </c>
      <c r="J497" s="16">
        <f>testdata4[[#This Row],[close]]-0.5*(testdata4[[#This Row],[HH]]+testdata4[[#This Row],[LL]])</f>
        <v>-14.97999999999999</v>
      </c>
      <c r="K497" s="16">
        <f>K496+kR*(testdata4[[#This Row],[SM]]-K496)</f>
        <v>-6.0992614931875275</v>
      </c>
      <c r="L497" s="16">
        <f>L496+kS*(testdata4[[#This Row],[EMAn1]]-L496)</f>
        <v>-4.5623697297542547</v>
      </c>
      <c r="M497" s="16">
        <f>testdata4[[#This Row],[HH]]-testdata4[[#This Row],[LL]]</f>
        <v>34.879999999999967</v>
      </c>
      <c r="N497" s="16">
        <f>N496+kR*(testdata4[[#This Row],[HH-LL]]-N496)</f>
        <v>22.65910040229344</v>
      </c>
      <c r="O497" s="16">
        <f>O496+kS*(testdata4[[#This Row],[EMAd1]]-O496)</f>
        <v>20.979798948264946</v>
      </c>
      <c r="P497" s="12">
        <f>100*(testdata4[[#This Row],[EMAn2]]/(0.5*testdata4[[#This Row],[EMAd2]]))</f>
        <v>-43.492978564807153</v>
      </c>
      <c r="Q497" s="12">
        <f>Q496+kU*(testdata4[[#This Row],[SMI]]-Q496)</f>
        <v>-37.917645814000799</v>
      </c>
      <c r="U497" s="3">
        <v>43454</v>
      </c>
      <c r="V497" s="12">
        <v>-43.493000000000002</v>
      </c>
      <c r="W497" s="12">
        <v>-37.9176</v>
      </c>
    </row>
    <row r="498" spans="1:23" x14ac:dyDescent="0.25">
      <c r="A498" s="6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 t="shared" si="14"/>
        <v>235.52</v>
      </c>
      <c r="I498" s="2">
        <f t="shared" si="15"/>
        <v>273.58999999999997</v>
      </c>
      <c r="J498" s="16">
        <f>testdata4[[#This Row],[close]]-0.5*(testdata4[[#This Row],[HH]]+testdata4[[#This Row],[LL]])</f>
        <v>-18.325000000000017</v>
      </c>
      <c r="K498" s="16">
        <f>K497+kR*(testdata4[[#This Row],[SM]]-K497)</f>
        <v>-7.2636175414553836</v>
      </c>
      <c r="L498" s="16">
        <f>L497+kS*(testdata4[[#This Row],[EMAn1]]-L497)</f>
        <v>-5.4627856669879646</v>
      </c>
      <c r="M498" s="16">
        <f>testdata4[[#This Row],[HH]]-testdata4[[#This Row],[LL]]</f>
        <v>38.069999999999965</v>
      </c>
      <c r="N498" s="16">
        <f>N497+kR*(testdata4[[#This Row],[HH-LL]]-N497)</f>
        <v>24.126805125884538</v>
      </c>
      <c r="O498" s="16">
        <f>O497+kS*(testdata4[[#This Row],[EMAd1]]-O497)</f>
        <v>22.028801007471476</v>
      </c>
      <c r="P498" s="12">
        <f>100*(testdata4[[#This Row],[EMAn2]]/(0.5*testdata4[[#This Row],[EMAd2]]))</f>
        <v>-49.596758944212716</v>
      </c>
      <c r="Q498" s="12">
        <f>Q497+kU*(testdata4[[#This Row],[SMI]]-Q497)</f>
        <v>-43.757202379106758</v>
      </c>
      <c r="U498" s="3">
        <v>43455</v>
      </c>
      <c r="V498" s="12">
        <v>-49.596800000000002</v>
      </c>
      <c r="W498" s="12">
        <v>-43.757199999999997</v>
      </c>
    </row>
    <row r="499" spans="1:23" x14ac:dyDescent="0.25">
      <c r="A499" s="6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 t="shared" si="14"/>
        <v>229.92</v>
      </c>
      <c r="I499" s="2">
        <f t="shared" si="15"/>
        <v>272.08</v>
      </c>
      <c r="J499" s="16">
        <f>testdata4[[#This Row],[close]]-0.5*(testdata4[[#This Row],[HH]]+testdata4[[#This Row],[LL]])</f>
        <v>-21.009999999999991</v>
      </c>
      <c r="K499" s="16">
        <f>K498+kR*(testdata4[[#This Row],[SM]]-K498)</f>
        <v>-8.5727968232215375</v>
      </c>
      <c r="L499" s="16">
        <f>L498+kS*(testdata4[[#This Row],[EMAn1]]-L498)</f>
        <v>-6.4994560523991556</v>
      </c>
      <c r="M499" s="16">
        <f>testdata4[[#This Row],[HH]]-testdata4[[#This Row],[LL]]</f>
        <v>42.16</v>
      </c>
      <c r="N499" s="16">
        <f>N498+kR*(testdata4[[#This Row],[HH-LL]]-N498)</f>
        <v>25.844252256752675</v>
      </c>
      <c r="O499" s="16">
        <f>O498+kS*(testdata4[[#This Row],[EMAd1]]-O498)</f>
        <v>23.300618090565209</v>
      </c>
      <c r="P499" s="12">
        <f>100*(testdata4[[#This Row],[EMAn2]]/(0.5*testdata4[[#This Row],[EMAd2]]))</f>
        <v>-55.787842426642655</v>
      </c>
      <c r="Q499" s="12">
        <f>Q498+kU*(testdata4[[#This Row],[SMI]]-Q498)</f>
        <v>-49.772522402874706</v>
      </c>
      <c r="U499" s="3">
        <v>43458</v>
      </c>
      <c r="V499" s="12">
        <v>-55.787799999999997</v>
      </c>
      <c r="W499" s="12">
        <v>-49.772500000000001</v>
      </c>
    </row>
    <row r="500" spans="1:23" x14ac:dyDescent="0.25">
      <c r="A500" s="6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 t="shared" si="14"/>
        <v>229.42</v>
      </c>
      <c r="I500" s="2">
        <f t="shared" si="15"/>
        <v>264.63</v>
      </c>
      <c r="J500" s="16">
        <f>testdata4[[#This Row],[close]]-0.5*(testdata4[[#This Row],[HH]]+testdata4[[#This Row],[LL]])</f>
        <v>-5.4149999999999636</v>
      </c>
      <c r="K500" s="16">
        <f>K499+kR*(testdata4[[#This Row],[SM]]-K499)</f>
        <v>-8.2720542686290059</v>
      </c>
      <c r="L500" s="16">
        <f>L499+kS*(testdata4[[#This Row],[EMAn1]]-L499)</f>
        <v>-7.0903221244757724</v>
      </c>
      <c r="M500" s="16">
        <f>testdata4[[#This Row],[HH]]-testdata4[[#This Row],[LL]]</f>
        <v>35.210000000000008</v>
      </c>
      <c r="N500" s="16">
        <f>N499+kR*(testdata4[[#This Row],[HH-LL]]-N499)</f>
        <v>26.736228232300039</v>
      </c>
      <c r="O500" s="16">
        <f>O499+kS*(testdata4[[#This Row],[EMAd1]]-O499)</f>
        <v>24.445821471143486</v>
      </c>
      <c r="P500" s="12">
        <f>100*(testdata4[[#This Row],[EMAn2]]/(0.5*testdata4[[#This Row],[EMAd2]]))</f>
        <v>-58.008458687677013</v>
      </c>
      <c r="Q500" s="12">
        <f>Q499+kU*(testdata4[[#This Row],[SMI]]-Q499)</f>
        <v>-53.89049054527586</v>
      </c>
      <c r="U500" s="3">
        <v>43460</v>
      </c>
      <c r="V500" s="12">
        <v>-58.008499999999998</v>
      </c>
      <c r="W500" s="12">
        <v>-53.890500000000003</v>
      </c>
    </row>
    <row r="501" spans="1:23" x14ac:dyDescent="0.25">
      <c r="A501" s="6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 t="shared" si="14"/>
        <v>229.42</v>
      </c>
      <c r="I501" s="2">
        <f t="shared" si="15"/>
        <v>264.63</v>
      </c>
      <c r="J501" s="16">
        <f>testdata4[[#This Row],[close]]-0.5*(testdata4[[#This Row],[HH]]+testdata4[[#This Row],[LL]])</f>
        <v>-3.5649999999999693</v>
      </c>
      <c r="K501" s="16">
        <f>K500+kR*(testdata4[[#This Row],[SM]]-K500)</f>
        <v>-7.8237633859024314</v>
      </c>
      <c r="L501" s="16">
        <f>L500+kS*(testdata4[[#This Row],[EMAn1]]-L500)</f>
        <v>-7.3348025449513257</v>
      </c>
      <c r="M501" s="16">
        <f>testdata4[[#This Row],[HH]]-testdata4[[#This Row],[LL]]</f>
        <v>35.210000000000008</v>
      </c>
      <c r="N501" s="16">
        <f>N500+kR*(testdata4[[#This Row],[HH-LL]]-N500)</f>
        <v>27.543254114938133</v>
      </c>
      <c r="O501" s="16">
        <f>O500+kS*(testdata4[[#This Row],[EMAd1]]-O500)</f>
        <v>25.478299019075035</v>
      </c>
      <c r="P501" s="12">
        <f>100*(testdata4[[#This Row],[EMAn2]]/(0.5*testdata4[[#This Row],[EMAd2]]))</f>
        <v>-57.57686209318701</v>
      </c>
      <c r="Q501" s="12">
        <f>Q500+kU*(testdata4[[#This Row],[SMI]]-Q500)</f>
        <v>-55.733676319231435</v>
      </c>
      <c r="U501" s="3">
        <v>43461</v>
      </c>
      <c r="V501" s="12">
        <v>-57.576900000000002</v>
      </c>
      <c r="W501" s="12">
        <v>-55.733699999999999</v>
      </c>
    </row>
    <row r="502" spans="1:23" x14ac:dyDescent="0.25">
      <c r="A502" s="6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 t="shared" si="14"/>
        <v>229.42</v>
      </c>
      <c r="I502" s="2">
        <f t="shared" si="15"/>
        <v>262.47000000000003</v>
      </c>
      <c r="J502" s="16">
        <f>testdata4[[#This Row],[close]]-0.5*(testdata4[[#This Row],[HH]]+testdata4[[#This Row],[LL]])</f>
        <v>-2.7949999999999875</v>
      </c>
      <c r="K502" s="16">
        <f>K501+kR*(testdata4[[#This Row],[SM]]-K501)</f>
        <v>-7.3448335396260083</v>
      </c>
      <c r="L502" s="16">
        <f>L501+kS*(testdata4[[#This Row],[EMAn1]]-L501)</f>
        <v>-7.3381462098428862</v>
      </c>
      <c r="M502" s="16">
        <f>testdata4[[#This Row],[HH]]-testdata4[[#This Row],[LL]]</f>
        <v>33.05000000000004</v>
      </c>
      <c r="N502" s="16">
        <f>N501+kR*(testdata4[[#This Row],[HH-LL]]-N501)</f>
        <v>28.067706103991647</v>
      </c>
      <c r="O502" s="16">
        <f>O501+kS*(testdata4[[#This Row],[EMAd1]]-O501)</f>
        <v>26.341434714047239</v>
      </c>
      <c r="P502" s="12">
        <f>100*(testdata4[[#This Row],[EMAn2]]/(0.5*testdata4[[#This Row],[EMAd2]]))</f>
        <v>-55.71561526168226</v>
      </c>
      <c r="Q502" s="12">
        <f>Q501+kU*(testdata4[[#This Row],[SMI]]-Q501)</f>
        <v>-55.724645790456847</v>
      </c>
      <c r="U502" s="3">
        <v>43462</v>
      </c>
      <c r="V502" s="12">
        <v>-55.715600000000002</v>
      </c>
      <c r="W502" s="12">
        <v>-55.724600000000002</v>
      </c>
    </row>
    <row r="503" spans="1:23" x14ac:dyDescent="0.25">
      <c r="A503" s="6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 t="shared" si="14"/>
        <v>229.42</v>
      </c>
      <c r="I503" s="2">
        <f t="shared" si="15"/>
        <v>262.47000000000003</v>
      </c>
      <c r="J503" s="16">
        <f>testdata4[[#This Row],[close]]-0.5*(testdata4[[#This Row],[HH]]+testdata4[[#This Row],[LL]])</f>
        <v>-0.66499999999999204</v>
      </c>
      <c r="K503" s="16">
        <f>K502+kR*(testdata4[[#This Row],[SM]]-K502)</f>
        <v>-6.7086589168044828</v>
      </c>
      <c r="L503" s="16">
        <f>L502+kS*(testdata4[[#This Row],[EMAn1]]-L502)</f>
        <v>-7.1283171121634181</v>
      </c>
      <c r="M503" s="18">
        <f>testdata4[[#This Row],[HH]]-testdata4[[#This Row],[LL]]</f>
        <v>33.05000000000004</v>
      </c>
      <c r="N503" s="16">
        <f>N502+kR*(testdata4[[#This Row],[HH-LL]]-N502)</f>
        <v>28.542210284563875</v>
      </c>
      <c r="O503" s="16">
        <f>O502+kS*(testdata4[[#This Row],[EMAd1]]-O502)</f>
        <v>27.075026570886116</v>
      </c>
      <c r="P503" s="10">
        <f>100*(testdata4[[#This Row],[EMAn2]]/(0.5*testdata4[[#This Row],[EMAd2]]))</f>
        <v>-52.656030408690533</v>
      </c>
      <c r="Q503" s="10">
        <f>Q502+kU*(testdata4[[#This Row],[SMI]]-Q502)</f>
        <v>-54.190338099573694</v>
      </c>
      <c r="U503" s="3">
        <v>43465</v>
      </c>
      <c r="V503" s="21">
        <v>-52.655999999999999</v>
      </c>
      <c r="W503" s="12">
        <v>-54.190300000000001</v>
      </c>
    </row>
  </sheetData>
  <phoneticPr fontId="18" type="noConversion"/>
  <pageMargins left="0.7" right="0.7" top="0.75" bottom="0.75" header="0.3" footer="0.3"/>
  <pageSetup orientation="portrait" r:id="rId1"/>
  <ignoredErrors>
    <ignoredError sqref="H15:I15 H16:I503" formulaRange="1"/>
    <ignoredError sqref="K17:K503 N17:N503 K16 N16 O16:O503 L16:L503 Q16:Q503" calculatedColumn="1"/>
  </ignoredErrors>
  <tableParts count="5">
    <tablePart r:id="rId2"/>
    <tablePart r:id="rId3"/>
    <tablePart r:id="rId4"/>
    <tablePart r:id="rId5"/>
    <tablePart r:id="rId6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FE0BA-3B17-4A8B-B339-60393A538581}">
  <dimension ref="A1:S503"/>
  <sheetViews>
    <sheetView workbookViewId="0">
      <selection activeCell="R1" sqref="R1"/>
    </sheetView>
  </sheetViews>
  <sheetFormatPr defaultRowHeight="15" x14ac:dyDescent="0.25"/>
  <cols>
    <col min="1" max="1" width="4" style="7" bestFit="1" customWidth="1"/>
    <col min="2" max="2" width="8.7109375" style="3" bestFit="1" customWidth="1"/>
    <col min="3" max="3" width="9" style="2" hidden="1" customWidth="1"/>
    <col min="4" max="6" width="9" style="2" bestFit="1" customWidth="1"/>
    <col min="7" max="7" width="12.5703125" style="1" hidden="1" customWidth="1"/>
    <col min="8" max="9" width="9" bestFit="1" customWidth="1"/>
    <col min="10" max="12" width="8.7109375" style="19" bestFit="1" customWidth="1"/>
    <col min="13" max="13" width="8" style="19" bestFit="1" customWidth="1"/>
    <col min="14" max="15" width="8.7109375" style="19" bestFit="1" customWidth="1"/>
    <col min="16" max="17" width="9.7109375" style="14" customWidth="1"/>
    <col min="18" max="18" width="3.7109375" customWidth="1"/>
  </cols>
  <sheetData>
    <row r="1" spans="1:19" x14ac:dyDescent="0.25">
      <c r="A1" s="6" t="s">
        <v>8</v>
      </c>
      <c r="B1" s="3" t="s">
        <v>0</v>
      </c>
      <c r="C1" s="5" t="s">
        <v>1</v>
      </c>
      <c r="D1" s="5" t="s">
        <v>2</v>
      </c>
      <c r="E1" s="5" t="s">
        <v>3</v>
      </c>
      <c r="F1" s="5" t="s">
        <v>4</v>
      </c>
      <c r="G1" s="4" t="s">
        <v>5</v>
      </c>
      <c r="H1" s="5" t="s">
        <v>6</v>
      </c>
      <c r="I1" s="5" t="s">
        <v>7</v>
      </c>
      <c r="J1" s="15" t="s">
        <v>9</v>
      </c>
      <c r="K1" s="15" t="s">
        <v>13</v>
      </c>
      <c r="L1" s="15" t="s">
        <v>14</v>
      </c>
      <c r="M1" s="15" t="s">
        <v>10</v>
      </c>
      <c r="N1" s="15" t="s">
        <v>15</v>
      </c>
      <c r="O1" s="15" t="s">
        <v>16</v>
      </c>
      <c r="P1" s="11" t="s">
        <v>11</v>
      </c>
      <c r="Q1" s="26" t="s">
        <v>19</v>
      </c>
      <c r="S1" s="22" t="s">
        <v>20</v>
      </c>
    </row>
    <row r="2" spans="1:19" x14ac:dyDescent="0.25">
      <c r="A2" s="6">
        <v>0</v>
      </c>
      <c r="B2" s="3">
        <v>42738</v>
      </c>
      <c r="C2" s="2">
        <v>212.61</v>
      </c>
      <c r="D2" s="2">
        <v>213.35</v>
      </c>
      <c r="E2" s="2">
        <v>211.52</v>
      </c>
      <c r="F2" s="2">
        <v>212.8</v>
      </c>
      <c r="G2" s="1">
        <v>96708880</v>
      </c>
      <c r="H2" s="2"/>
      <c r="I2" s="2"/>
      <c r="J2" s="16"/>
      <c r="K2" s="16"/>
      <c r="L2" s="16"/>
      <c r="M2" s="16"/>
      <c r="N2" s="16"/>
      <c r="O2" s="16"/>
      <c r="P2" s="12"/>
      <c r="Q2" s="25"/>
      <c r="S2" s="22">
        <f>2/(1+1)</f>
        <v>1</v>
      </c>
    </row>
    <row r="3" spans="1:19" x14ac:dyDescent="0.25">
      <c r="A3" s="6">
        <v>1</v>
      </c>
      <c r="B3" s="3">
        <v>42739</v>
      </c>
      <c r="C3" s="2">
        <v>213.16</v>
      </c>
      <c r="D3" s="2">
        <v>214.22</v>
      </c>
      <c r="E3" s="2">
        <v>213.15</v>
      </c>
      <c r="F3" s="2">
        <v>214.06</v>
      </c>
      <c r="G3" s="1">
        <v>83348752</v>
      </c>
      <c r="H3" s="2"/>
      <c r="I3" s="2"/>
      <c r="J3" s="16"/>
      <c r="K3" s="16"/>
      <c r="L3" s="16"/>
      <c r="M3" s="16"/>
      <c r="N3" s="16"/>
      <c r="O3" s="16"/>
      <c r="P3" s="12"/>
      <c r="Q3" s="25"/>
    </row>
    <row r="4" spans="1:19" x14ac:dyDescent="0.25">
      <c r="A4" s="6">
        <v>2</v>
      </c>
      <c r="B4" s="3">
        <v>42740</v>
      </c>
      <c r="C4" s="2">
        <v>213.77</v>
      </c>
      <c r="D4" s="2">
        <v>214.06</v>
      </c>
      <c r="E4" s="2">
        <v>213.02</v>
      </c>
      <c r="F4" s="2">
        <v>213.89</v>
      </c>
      <c r="G4" s="1">
        <v>82961968</v>
      </c>
      <c r="H4" s="2"/>
      <c r="I4" s="2"/>
      <c r="J4" s="16"/>
      <c r="K4" s="16"/>
      <c r="L4" s="16"/>
      <c r="M4" s="16"/>
      <c r="N4" s="16"/>
      <c r="O4" s="16"/>
      <c r="P4" s="12"/>
      <c r="Q4" s="25"/>
      <c r="S4" s="22" t="s">
        <v>20</v>
      </c>
    </row>
    <row r="5" spans="1:19" x14ac:dyDescent="0.25">
      <c r="A5" s="6">
        <v>3</v>
      </c>
      <c r="B5" s="3">
        <v>42741</v>
      </c>
      <c r="C5" s="2">
        <v>214.02</v>
      </c>
      <c r="D5" s="2">
        <v>215.17</v>
      </c>
      <c r="E5" s="2">
        <v>213.42</v>
      </c>
      <c r="F5" s="2">
        <v>214.66</v>
      </c>
      <c r="G5" s="1">
        <v>75744152</v>
      </c>
      <c r="H5" s="2"/>
      <c r="I5" s="2"/>
      <c r="J5" s="16"/>
      <c r="K5" s="16"/>
      <c r="L5" s="16"/>
      <c r="M5" s="16"/>
      <c r="N5" s="16"/>
      <c r="O5" s="16"/>
      <c r="P5" s="12"/>
      <c r="Q5" s="25"/>
      <c r="S5" s="23">
        <f>2/(1+1)</f>
        <v>1</v>
      </c>
    </row>
    <row r="6" spans="1:19" x14ac:dyDescent="0.25">
      <c r="A6" s="6">
        <v>4</v>
      </c>
      <c r="B6" s="3">
        <v>42744</v>
      </c>
      <c r="C6" s="2">
        <v>214.38</v>
      </c>
      <c r="D6" s="2">
        <v>214.53</v>
      </c>
      <c r="E6" s="2">
        <v>213.91</v>
      </c>
      <c r="F6" s="2">
        <v>213.95</v>
      </c>
      <c r="G6" s="1">
        <v>49684316</v>
      </c>
      <c r="H6" s="2"/>
      <c r="I6" s="2"/>
      <c r="J6" s="16"/>
      <c r="K6" s="16"/>
      <c r="L6" s="16"/>
      <c r="M6" s="16"/>
      <c r="N6" s="16"/>
      <c r="O6" s="16"/>
      <c r="P6" s="12"/>
      <c r="Q6" s="25"/>
    </row>
    <row r="7" spans="1:19" x14ac:dyDescent="0.25">
      <c r="A7" s="6">
        <v>5</v>
      </c>
      <c r="B7" s="3">
        <v>42745</v>
      </c>
      <c r="C7" s="2">
        <v>213.97</v>
      </c>
      <c r="D7" s="2">
        <v>214.89</v>
      </c>
      <c r="E7" s="2">
        <v>213.52</v>
      </c>
      <c r="F7" s="2">
        <v>213.95</v>
      </c>
      <c r="G7" s="1">
        <v>67500792</v>
      </c>
      <c r="H7" s="2"/>
      <c r="I7" s="2"/>
      <c r="J7" s="16"/>
      <c r="K7" s="16"/>
      <c r="L7" s="16"/>
      <c r="M7" s="16"/>
      <c r="N7" s="16"/>
      <c r="O7" s="16"/>
      <c r="P7" s="12"/>
      <c r="Q7" s="25"/>
      <c r="S7" s="22" t="s">
        <v>17</v>
      </c>
    </row>
    <row r="8" spans="1:19" x14ac:dyDescent="0.25">
      <c r="A8" s="6">
        <v>6</v>
      </c>
      <c r="B8" s="3">
        <v>42746</v>
      </c>
      <c r="C8" s="2">
        <v>213.86</v>
      </c>
      <c r="D8" s="2">
        <v>214.55</v>
      </c>
      <c r="E8" s="2">
        <v>213.13</v>
      </c>
      <c r="F8" s="2">
        <v>214.55</v>
      </c>
      <c r="G8" s="1">
        <v>79014928</v>
      </c>
      <c r="H8" s="2"/>
      <c r="I8" s="2"/>
      <c r="J8" s="16"/>
      <c r="K8" s="16"/>
      <c r="L8" s="16"/>
      <c r="M8" s="16"/>
      <c r="N8" s="16"/>
      <c r="O8" s="16"/>
      <c r="P8" s="12"/>
      <c r="Q8" s="25"/>
      <c r="S8" s="23">
        <f>2/(5+1)</f>
        <v>0.33333333333333331</v>
      </c>
    </row>
    <row r="9" spans="1:19" x14ac:dyDescent="0.25">
      <c r="A9" s="6">
        <v>7</v>
      </c>
      <c r="B9" s="3">
        <v>42747</v>
      </c>
      <c r="C9" s="2">
        <v>213.99</v>
      </c>
      <c r="D9" s="2">
        <v>214.22</v>
      </c>
      <c r="E9" s="2">
        <v>212.53</v>
      </c>
      <c r="F9" s="2">
        <v>214.02</v>
      </c>
      <c r="G9" s="1">
        <v>76329760</v>
      </c>
      <c r="H9" s="2"/>
      <c r="I9" s="2"/>
      <c r="J9" s="16"/>
      <c r="K9" s="16"/>
      <c r="L9" s="16"/>
      <c r="M9" s="16"/>
      <c r="N9" s="16"/>
      <c r="O9" s="16"/>
      <c r="P9" s="12"/>
      <c r="Q9" s="25"/>
    </row>
    <row r="10" spans="1:19" x14ac:dyDescent="0.25">
      <c r="A10" s="6">
        <v>8</v>
      </c>
      <c r="B10" s="3">
        <v>42748</v>
      </c>
      <c r="C10" s="2">
        <v>214.21</v>
      </c>
      <c r="D10" s="2">
        <v>214.84</v>
      </c>
      <c r="E10" s="2">
        <v>214.17</v>
      </c>
      <c r="F10" s="2">
        <v>214.51</v>
      </c>
      <c r="G10" s="1">
        <v>66385084</v>
      </c>
      <c r="H10" s="2"/>
      <c r="I10" s="2"/>
      <c r="J10" s="16"/>
      <c r="K10" s="16"/>
      <c r="L10" s="16"/>
      <c r="M10" s="16"/>
      <c r="N10" s="16"/>
      <c r="O10" s="16"/>
      <c r="P10" s="12"/>
      <c r="Q10" s="25"/>
    </row>
    <row r="11" spans="1:19" x14ac:dyDescent="0.25">
      <c r="A11" s="6">
        <v>9</v>
      </c>
      <c r="B11" s="3">
        <v>42752</v>
      </c>
      <c r="C11" s="2">
        <v>213.81</v>
      </c>
      <c r="D11" s="2">
        <v>214.25</v>
      </c>
      <c r="E11" s="2">
        <v>213.33</v>
      </c>
      <c r="F11" s="2">
        <v>213.75</v>
      </c>
      <c r="G11" s="1">
        <v>64821664</v>
      </c>
      <c r="H11" s="2"/>
      <c r="I11" s="2"/>
      <c r="J11" s="16"/>
      <c r="K11" s="16"/>
      <c r="L11" s="16"/>
      <c r="M11" s="16"/>
      <c r="N11" s="16"/>
      <c r="O11" s="16"/>
      <c r="P11" s="12"/>
      <c r="Q11" s="25"/>
    </row>
    <row r="12" spans="1:19" x14ac:dyDescent="0.25">
      <c r="A12" s="6">
        <v>10</v>
      </c>
      <c r="B12" s="3">
        <v>42753</v>
      </c>
      <c r="C12" s="2">
        <v>214.02</v>
      </c>
      <c r="D12" s="2">
        <v>214.27</v>
      </c>
      <c r="E12" s="2">
        <v>213.42</v>
      </c>
      <c r="F12" s="2">
        <v>214.22</v>
      </c>
      <c r="G12" s="1">
        <v>57997156</v>
      </c>
      <c r="H12" s="2"/>
      <c r="I12" s="2"/>
      <c r="J12" s="16"/>
      <c r="K12" s="16"/>
      <c r="L12" s="16"/>
      <c r="M12" s="16"/>
      <c r="N12" s="16"/>
      <c r="O12" s="16"/>
      <c r="P12" s="12"/>
      <c r="Q12" s="25"/>
    </row>
    <row r="13" spans="1:19" x14ac:dyDescent="0.25">
      <c r="A13" s="6">
        <v>11</v>
      </c>
      <c r="B13" s="3">
        <v>42754</v>
      </c>
      <c r="C13" s="2">
        <v>214.31</v>
      </c>
      <c r="D13" s="2">
        <v>214.46</v>
      </c>
      <c r="E13" s="2">
        <v>212.96</v>
      </c>
      <c r="F13" s="2">
        <v>213.43</v>
      </c>
      <c r="G13" s="1">
        <v>70503512</v>
      </c>
      <c r="H13" s="2"/>
      <c r="I13" s="2"/>
      <c r="J13" s="16"/>
      <c r="K13" s="16"/>
      <c r="L13" s="16"/>
      <c r="M13" s="16"/>
      <c r="N13" s="16"/>
      <c r="O13" s="16"/>
      <c r="P13" s="12"/>
      <c r="Q13" s="25"/>
    </row>
    <row r="14" spans="1:19" x14ac:dyDescent="0.25">
      <c r="A14" s="6">
        <v>12</v>
      </c>
      <c r="B14" s="3">
        <v>42755</v>
      </c>
      <c r="C14" s="2">
        <v>214.18</v>
      </c>
      <c r="D14" s="2">
        <v>214.75</v>
      </c>
      <c r="E14" s="2">
        <v>213.49</v>
      </c>
      <c r="F14" s="2">
        <v>214.21</v>
      </c>
      <c r="G14" s="1">
        <v>136721344</v>
      </c>
      <c r="H14" s="2"/>
      <c r="I14" s="2"/>
      <c r="J14" s="16"/>
      <c r="K14" s="16"/>
      <c r="L14" s="16"/>
      <c r="M14" s="16"/>
      <c r="N14" s="16"/>
      <c r="O14" s="16"/>
      <c r="P14" s="13"/>
      <c r="Q14" s="13"/>
    </row>
    <row r="15" spans="1:19" x14ac:dyDescent="0.25">
      <c r="A15" s="6">
        <v>13</v>
      </c>
      <c r="B15" s="3">
        <v>42758</v>
      </c>
      <c r="C15" s="2">
        <v>213.85</v>
      </c>
      <c r="D15" s="2">
        <v>214.28</v>
      </c>
      <c r="E15" s="2">
        <v>212.83</v>
      </c>
      <c r="F15" s="2">
        <v>213.66</v>
      </c>
      <c r="G15" s="1">
        <v>79450624</v>
      </c>
      <c r="H15" s="2">
        <f>MIN(E15:E15)</f>
        <v>212.83</v>
      </c>
      <c r="I15" s="2">
        <f>MAX(D15:D15)</f>
        <v>214.28</v>
      </c>
      <c r="J15" s="16">
        <f>testdata47[[#This Row],[close]]-0.5*(testdata47[[#This Row],[HH]]+testdata47[[#This Row],[LL]])</f>
        <v>0.10499999999998977</v>
      </c>
      <c r="K15" s="17">
        <f>testdata47[[#This Row],[SM]]</f>
        <v>0.10499999999998977</v>
      </c>
      <c r="L15" s="17">
        <f>testdata47[[#This Row],[EMAn1]]</f>
        <v>0.10499999999998977</v>
      </c>
      <c r="M15" s="16">
        <f>testdata47[[#This Row],[HH]]-testdata47[[#This Row],[LL]]</f>
        <v>1.4499999999999886</v>
      </c>
      <c r="N15" s="17">
        <f>testdata47[[#This Row],[HH-LL]]</f>
        <v>1.4499999999999886</v>
      </c>
      <c r="O15" s="17">
        <f>testdata47[[#This Row],[EMAd1]]</f>
        <v>1.4499999999999886</v>
      </c>
      <c r="P15" s="13">
        <f>100*(testdata47[[#This Row],[EMAn2]]/(0.5*testdata47[[#This Row],[EMAd2]]))</f>
        <v>14.482758620688358</v>
      </c>
      <c r="Q15" s="17">
        <f>testdata47[[#This Row],[SMI]]</f>
        <v>14.482758620688358</v>
      </c>
    </row>
    <row r="16" spans="1:19" x14ac:dyDescent="0.25">
      <c r="A16" s="6">
        <v>14</v>
      </c>
      <c r="B16" s="3">
        <v>42759</v>
      </c>
      <c r="C16" s="2">
        <v>213.89</v>
      </c>
      <c r="D16" s="2">
        <v>215.48</v>
      </c>
      <c r="E16" s="2">
        <v>213.77</v>
      </c>
      <c r="F16" s="2">
        <v>215.03</v>
      </c>
      <c r="G16" s="1">
        <v>101142584</v>
      </c>
      <c r="H16" s="2">
        <f t="shared" ref="H16:H79" si="0">MIN(E16:E16)</f>
        <v>213.77</v>
      </c>
      <c r="I16" s="2">
        <f t="shared" ref="I16:I79" si="1">MAX(D16:D16)</f>
        <v>215.48</v>
      </c>
      <c r="J16" s="16">
        <f>testdata47[[#This Row],[close]]-0.5*(testdata47[[#This Row],[HH]]+testdata47[[#This Row],[LL]])</f>
        <v>0.40500000000000114</v>
      </c>
      <c r="K16" s="16">
        <f>K15+kR*(testdata47[[#This Row],[SM]]-K15)</f>
        <v>0.40500000000000114</v>
      </c>
      <c r="L16" s="16">
        <f>L15+kS*(testdata47[[#This Row],[EMAn1]]-L15)</f>
        <v>0.40500000000000114</v>
      </c>
      <c r="M16" s="16">
        <f>testdata47[[#This Row],[HH]]-testdata47[[#This Row],[LL]]</f>
        <v>1.7099999999999795</v>
      </c>
      <c r="N16" s="16">
        <f>N15+kR*(testdata47[[#This Row],[HH-LL]]-N15)</f>
        <v>1.7099999999999795</v>
      </c>
      <c r="O16" s="16">
        <f>O15+kS*(testdata47[[#This Row],[EMAd1]]-O15)</f>
        <v>1.7099999999999795</v>
      </c>
      <c r="P16" s="13">
        <f>100*(testdata47[[#This Row],[EMAn2]]/(0.5*testdata47[[#This Row],[EMAd2]]))</f>
        <v>47.368421052632279</v>
      </c>
      <c r="Q16" s="13">
        <f>Q15+kU*(testdata47[[#This Row],[SMI]]-Q15)</f>
        <v>25.444646098002998</v>
      </c>
    </row>
    <row r="17" spans="1:17" x14ac:dyDescent="0.25">
      <c r="A17" s="6">
        <v>15</v>
      </c>
      <c r="B17" s="3">
        <v>42760</v>
      </c>
      <c r="C17" s="2">
        <v>216.07</v>
      </c>
      <c r="D17" s="2">
        <v>216.89</v>
      </c>
      <c r="E17" s="2">
        <v>215.89</v>
      </c>
      <c r="F17" s="2">
        <v>216.89</v>
      </c>
      <c r="G17" s="1">
        <v>89374928</v>
      </c>
      <c r="H17" s="2">
        <f t="shared" si="0"/>
        <v>215.89</v>
      </c>
      <c r="I17" s="2">
        <f t="shared" si="1"/>
        <v>216.89</v>
      </c>
      <c r="J17" s="16">
        <f>testdata47[[#This Row],[close]]-0.5*(testdata47[[#This Row],[HH]]+testdata47[[#This Row],[LL]])</f>
        <v>0.5</v>
      </c>
      <c r="K17" s="16">
        <f>K16+kR*(testdata47[[#This Row],[SM]]-K16)</f>
        <v>0.5</v>
      </c>
      <c r="L17" s="16">
        <f>L16+kS*(testdata47[[#This Row],[EMAn1]]-L16)</f>
        <v>0.5</v>
      </c>
      <c r="M17" s="18">
        <f>testdata47[[#This Row],[HH]]-testdata47[[#This Row],[LL]]</f>
        <v>1</v>
      </c>
      <c r="N17" s="16">
        <f>N16+kR*(testdata47[[#This Row],[HH-LL]]-N16)</f>
        <v>1</v>
      </c>
      <c r="O17" s="16">
        <f>O16+kS*(testdata47[[#This Row],[EMAd1]]-O16)</f>
        <v>1</v>
      </c>
      <c r="P17" s="21">
        <f>100*(testdata47[[#This Row],[EMAn2]]/(0.5*testdata47[[#This Row],[EMAd2]]))</f>
        <v>100</v>
      </c>
      <c r="Q17" s="12">
        <f>Q16+kU*(testdata47[[#This Row],[SMI]]-Q16)</f>
        <v>50.296430732001994</v>
      </c>
    </row>
    <row r="18" spans="1:17" x14ac:dyDescent="0.25">
      <c r="A18" s="6">
        <v>16</v>
      </c>
      <c r="B18" s="3">
        <v>42761</v>
      </c>
      <c r="C18" s="2">
        <v>216.73</v>
      </c>
      <c r="D18" s="2">
        <v>217.02</v>
      </c>
      <c r="E18" s="2">
        <v>216.36</v>
      </c>
      <c r="F18" s="2">
        <v>216.66</v>
      </c>
      <c r="G18" s="1">
        <v>63477304</v>
      </c>
      <c r="H18" s="2">
        <f t="shared" si="0"/>
        <v>216.36</v>
      </c>
      <c r="I18" s="2">
        <f t="shared" si="1"/>
        <v>217.02</v>
      </c>
      <c r="J18" s="16">
        <f>testdata47[[#This Row],[close]]-0.5*(testdata47[[#This Row],[HH]]+testdata47[[#This Row],[LL]])</f>
        <v>-3.0000000000001137E-2</v>
      </c>
      <c r="K18" s="16">
        <f>K17+kR*(testdata47[[#This Row],[SM]]-K17)</f>
        <v>-3.0000000000001137E-2</v>
      </c>
      <c r="L18" s="16">
        <f>L17+kS*(testdata47[[#This Row],[EMAn1]]-L17)</f>
        <v>-3.0000000000001137E-2</v>
      </c>
      <c r="M18" s="16">
        <f>testdata47[[#This Row],[HH]]-testdata47[[#This Row],[LL]]</f>
        <v>0.65999999999999659</v>
      </c>
      <c r="N18" s="16">
        <f>N17+kR*(testdata47[[#This Row],[HH-LL]]-N17)</f>
        <v>0.65999999999999659</v>
      </c>
      <c r="O18" s="16">
        <f>O17+kS*(testdata47[[#This Row],[EMAd1]]-O17)</f>
        <v>0.65999999999999659</v>
      </c>
      <c r="P18" s="12">
        <f>100*(testdata47[[#This Row],[EMAn2]]/(0.5*testdata47[[#This Row],[EMAd2]]))</f>
        <v>-9.0909090909094825</v>
      </c>
      <c r="Q18" s="12">
        <f>Q17+kU*(testdata47[[#This Row],[SMI]]-Q17)</f>
        <v>30.500650791031504</v>
      </c>
    </row>
    <row r="19" spans="1:17" x14ac:dyDescent="0.25">
      <c r="A19" s="6">
        <v>17</v>
      </c>
      <c r="B19" s="3">
        <v>42762</v>
      </c>
      <c r="C19" s="2">
        <v>216.75</v>
      </c>
      <c r="D19" s="2">
        <v>216.91</v>
      </c>
      <c r="E19" s="2">
        <v>216.12</v>
      </c>
      <c r="F19" s="2">
        <v>216.32</v>
      </c>
      <c r="G19" s="1">
        <v>63202528</v>
      </c>
      <c r="H19" s="2">
        <f t="shared" si="0"/>
        <v>216.12</v>
      </c>
      <c r="I19" s="2">
        <f t="shared" si="1"/>
        <v>216.91</v>
      </c>
      <c r="J19" s="16">
        <f>testdata47[[#This Row],[close]]-0.5*(testdata47[[#This Row],[HH]]+testdata47[[#This Row],[LL]])</f>
        <v>-0.19499999999999318</v>
      </c>
      <c r="K19" s="16">
        <f>K18+kR*(testdata47[[#This Row],[SM]]-K18)</f>
        <v>-0.19499999999999318</v>
      </c>
      <c r="L19" s="16">
        <f>L18+kS*(testdata47[[#This Row],[EMAn1]]-L18)</f>
        <v>-0.19499999999999318</v>
      </c>
      <c r="M19" s="18">
        <f>testdata47[[#This Row],[HH]]-testdata47[[#This Row],[LL]]</f>
        <v>0.78999999999999204</v>
      </c>
      <c r="N19" s="16">
        <f>N18+kR*(testdata47[[#This Row],[HH-LL]]-N18)</f>
        <v>0.78999999999999204</v>
      </c>
      <c r="O19" s="16">
        <f>O18+kS*(testdata47[[#This Row],[EMAd1]]-O18)</f>
        <v>0.78999999999999204</v>
      </c>
      <c r="P19" s="21">
        <f>100*(testdata47[[#This Row],[EMAn2]]/(0.5*testdata47[[#This Row],[EMAd2]]))</f>
        <v>-49.367088607593708</v>
      </c>
      <c r="Q19" s="12">
        <f>Q18+kU*(testdata47[[#This Row],[SMI]]-Q18)</f>
        <v>3.8780709914897642</v>
      </c>
    </row>
    <row r="20" spans="1:17" x14ac:dyDescent="0.25">
      <c r="A20" s="6">
        <v>18</v>
      </c>
      <c r="B20" s="3">
        <v>42765</v>
      </c>
      <c r="C20" s="2">
        <v>215.57</v>
      </c>
      <c r="D20" s="2">
        <v>215.59</v>
      </c>
      <c r="E20" s="2">
        <v>213.9</v>
      </c>
      <c r="F20" s="2">
        <v>214.98</v>
      </c>
      <c r="G20" s="1">
        <v>84399624</v>
      </c>
      <c r="H20" s="2">
        <f t="shared" si="0"/>
        <v>213.9</v>
      </c>
      <c r="I20" s="2">
        <f t="shared" si="1"/>
        <v>215.59</v>
      </c>
      <c r="J20" s="16">
        <f>testdata47[[#This Row],[close]]-0.5*(testdata47[[#This Row],[HH]]+testdata47[[#This Row],[LL]])</f>
        <v>0.23499999999998522</v>
      </c>
      <c r="K20" s="16">
        <f>K19+kR*(testdata47[[#This Row],[SM]]-K19)</f>
        <v>0.23499999999998522</v>
      </c>
      <c r="L20" s="16">
        <f>L19+kS*(testdata47[[#This Row],[EMAn1]]-L19)</f>
        <v>0.23499999999998522</v>
      </c>
      <c r="M20" s="16">
        <f>testdata47[[#This Row],[HH]]-testdata47[[#This Row],[LL]]</f>
        <v>1.6899999999999977</v>
      </c>
      <c r="N20" s="16">
        <f>N19+kR*(testdata47[[#This Row],[HH-LL]]-N19)</f>
        <v>1.6899999999999977</v>
      </c>
      <c r="O20" s="16">
        <f>O19+kS*(testdata47[[#This Row],[EMAd1]]-O19)</f>
        <v>1.6899999999999977</v>
      </c>
      <c r="P20" s="12">
        <f>100*(testdata47[[#This Row],[EMAn2]]/(0.5*testdata47[[#This Row],[EMAd2]]))</f>
        <v>27.810650887572251</v>
      </c>
      <c r="Q20" s="12">
        <f>Q19+kU*(testdata47[[#This Row],[SMI]]-Q19)</f>
        <v>11.855597623517259</v>
      </c>
    </row>
    <row r="21" spans="1:17" x14ac:dyDescent="0.25">
      <c r="A21" s="6">
        <v>19</v>
      </c>
      <c r="B21" s="3">
        <v>42766</v>
      </c>
      <c r="C21" s="2">
        <v>214.44</v>
      </c>
      <c r="D21" s="2">
        <v>215.03</v>
      </c>
      <c r="E21" s="2">
        <v>213.82</v>
      </c>
      <c r="F21" s="2">
        <v>214.96</v>
      </c>
      <c r="G21" s="1">
        <v>80317680</v>
      </c>
      <c r="H21" s="2">
        <f t="shared" si="0"/>
        <v>213.82</v>
      </c>
      <c r="I21" s="2">
        <f t="shared" si="1"/>
        <v>215.03</v>
      </c>
      <c r="J21" s="16">
        <f>testdata47[[#This Row],[close]]-0.5*(testdata47[[#This Row],[HH]]+testdata47[[#This Row],[LL]])</f>
        <v>0.53499999999999659</v>
      </c>
      <c r="K21" s="16">
        <f>K20+kR*(testdata47[[#This Row],[SM]]-K20)</f>
        <v>0.53499999999999659</v>
      </c>
      <c r="L21" s="16">
        <f>L20+kS*(testdata47[[#This Row],[EMAn1]]-L20)</f>
        <v>0.53499999999999659</v>
      </c>
      <c r="M21" s="16">
        <f>testdata47[[#This Row],[HH]]-testdata47[[#This Row],[LL]]</f>
        <v>1.210000000000008</v>
      </c>
      <c r="N21" s="16">
        <f>N20+kR*(testdata47[[#This Row],[HH-LL]]-N20)</f>
        <v>1.210000000000008</v>
      </c>
      <c r="O21" s="16">
        <f>O20+kS*(testdata47[[#This Row],[EMAd1]]-O20)</f>
        <v>1.210000000000008</v>
      </c>
      <c r="P21" s="12">
        <f>100*(testdata47[[#This Row],[EMAn2]]/(0.5*testdata47[[#This Row],[EMAd2]]))</f>
        <v>88.42975206611456</v>
      </c>
      <c r="Q21" s="12">
        <f>Q20+kU*(testdata47[[#This Row],[SMI]]-Q20)</f>
        <v>37.380315771049695</v>
      </c>
    </row>
    <row r="22" spans="1:17" x14ac:dyDescent="0.25">
      <c r="A22" s="6">
        <v>20</v>
      </c>
      <c r="B22" s="3">
        <v>42767</v>
      </c>
      <c r="C22" s="2">
        <v>215.65</v>
      </c>
      <c r="D22" s="2">
        <v>215.96</v>
      </c>
      <c r="E22" s="2">
        <v>214.4</v>
      </c>
      <c r="F22" s="2">
        <v>215.05</v>
      </c>
      <c r="G22" s="1">
        <v>83743792</v>
      </c>
      <c r="H22" s="2">
        <f t="shared" si="0"/>
        <v>214.4</v>
      </c>
      <c r="I22" s="2">
        <f t="shared" si="1"/>
        <v>215.96</v>
      </c>
      <c r="J22" s="16">
        <f>testdata47[[#This Row],[close]]-0.5*(testdata47[[#This Row],[HH]]+testdata47[[#This Row],[LL]])</f>
        <v>-0.12999999999999545</v>
      </c>
      <c r="K22" s="16">
        <f>K21+kR*(testdata47[[#This Row],[SM]]-K21)</f>
        <v>-0.12999999999999545</v>
      </c>
      <c r="L22" s="16">
        <f>L21+kS*(testdata47[[#This Row],[EMAn1]]-L21)</f>
        <v>-0.12999999999999545</v>
      </c>
      <c r="M22" s="16">
        <f>testdata47[[#This Row],[HH]]-testdata47[[#This Row],[LL]]</f>
        <v>1.5600000000000023</v>
      </c>
      <c r="N22" s="16">
        <f>N21+kR*(testdata47[[#This Row],[HH-LL]]-N21)</f>
        <v>1.5600000000000023</v>
      </c>
      <c r="O22" s="16">
        <f>O21+kS*(testdata47[[#This Row],[EMAd1]]-O21)</f>
        <v>1.5600000000000023</v>
      </c>
      <c r="P22" s="12">
        <f>100*(testdata47[[#This Row],[EMAn2]]/(0.5*testdata47[[#This Row],[EMAd2]]))</f>
        <v>-16.66666666666606</v>
      </c>
      <c r="Q22" s="12">
        <f>Q21+kU*(testdata47[[#This Row],[SMI]]-Q21)</f>
        <v>19.364654958477779</v>
      </c>
    </row>
    <row r="23" spans="1:17" x14ac:dyDescent="0.25">
      <c r="A23" s="6">
        <v>21</v>
      </c>
      <c r="B23" s="3">
        <v>42768</v>
      </c>
      <c r="C23" s="2">
        <v>214.65</v>
      </c>
      <c r="D23" s="2">
        <v>215.5</v>
      </c>
      <c r="E23" s="2">
        <v>214.29</v>
      </c>
      <c r="F23" s="2">
        <v>215.19</v>
      </c>
      <c r="G23" s="1">
        <v>73730552</v>
      </c>
      <c r="H23" s="2">
        <f t="shared" si="0"/>
        <v>214.29</v>
      </c>
      <c r="I23" s="2">
        <f t="shared" si="1"/>
        <v>215.5</v>
      </c>
      <c r="J23" s="16">
        <f>testdata47[[#This Row],[close]]-0.5*(testdata47[[#This Row],[HH]]+testdata47[[#This Row],[LL]])</f>
        <v>0.29500000000001592</v>
      </c>
      <c r="K23" s="16">
        <f>K22+kR*(testdata47[[#This Row],[SM]]-K22)</f>
        <v>0.29500000000001592</v>
      </c>
      <c r="L23" s="16">
        <f>L22+kS*(testdata47[[#This Row],[EMAn1]]-L22)</f>
        <v>0.29500000000001592</v>
      </c>
      <c r="M23" s="16">
        <f>testdata47[[#This Row],[HH]]-testdata47[[#This Row],[LL]]</f>
        <v>1.210000000000008</v>
      </c>
      <c r="N23" s="16">
        <f>N22+kR*(testdata47[[#This Row],[HH-LL]]-N22)</f>
        <v>1.210000000000008</v>
      </c>
      <c r="O23" s="16">
        <f>O22+kS*(testdata47[[#This Row],[EMAd1]]-O22)</f>
        <v>1.210000000000008</v>
      </c>
      <c r="P23" s="12">
        <f>100*(testdata47[[#This Row],[EMAn2]]/(0.5*testdata47[[#This Row],[EMAd2]]))</f>
        <v>48.760330578514704</v>
      </c>
      <c r="Q23" s="12">
        <f>Q22+kU*(testdata47[[#This Row],[SMI]]-Q22)</f>
        <v>29.163213498490087</v>
      </c>
    </row>
    <row r="24" spans="1:17" x14ac:dyDescent="0.25">
      <c r="A24" s="6">
        <v>22</v>
      </c>
      <c r="B24" s="3">
        <v>42769</v>
      </c>
      <c r="C24" s="2">
        <v>216.18</v>
      </c>
      <c r="D24" s="2">
        <v>216.87</v>
      </c>
      <c r="E24" s="2">
        <v>215.84</v>
      </c>
      <c r="F24" s="2">
        <v>216.67</v>
      </c>
      <c r="G24" s="1">
        <v>85273832</v>
      </c>
      <c r="H24" s="2">
        <f t="shared" si="0"/>
        <v>215.84</v>
      </c>
      <c r="I24" s="2">
        <f t="shared" si="1"/>
        <v>216.87</v>
      </c>
      <c r="J24" s="16">
        <f>testdata47[[#This Row],[close]]-0.5*(testdata47[[#This Row],[HH]]+testdata47[[#This Row],[LL]])</f>
        <v>0.3149999999999693</v>
      </c>
      <c r="K24" s="16">
        <f>K23+kR*(testdata47[[#This Row],[SM]]-K23)</f>
        <v>0.3149999999999693</v>
      </c>
      <c r="L24" s="16">
        <f>L23+kS*(testdata47[[#This Row],[EMAn1]]-L23)</f>
        <v>0.3149999999999693</v>
      </c>
      <c r="M24" s="16">
        <f>testdata47[[#This Row],[HH]]-testdata47[[#This Row],[LL]]</f>
        <v>1.0300000000000011</v>
      </c>
      <c r="N24" s="16">
        <f>N23+kR*(testdata47[[#This Row],[HH-LL]]-N23)</f>
        <v>1.0300000000000011</v>
      </c>
      <c r="O24" s="16">
        <f>O23+kS*(testdata47[[#This Row],[EMAd1]]-O23)</f>
        <v>1.0300000000000011</v>
      </c>
      <c r="P24" s="12">
        <f>100*(testdata47[[#This Row],[EMAn2]]/(0.5*testdata47[[#This Row],[EMAd2]]))</f>
        <v>61.165048543683298</v>
      </c>
      <c r="Q24" s="12">
        <f>Q23+kU*(testdata47[[#This Row],[SMI]]-Q23)</f>
        <v>39.830491846887824</v>
      </c>
    </row>
    <row r="25" spans="1:17" x14ac:dyDescent="0.25">
      <c r="A25" s="6">
        <v>23</v>
      </c>
      <c r="B25" s="3">
        <v>42772</v>
      </c>
      <c r="C25" s="2">
        <v>216.23</v>
      </c>
      <c r="D25" s="2">
        <v>216.66</v>
      </c>
      <c r="E25" s="2">
        <v>215.92</v>
      </c>
      <c r="F25" s="2">
        <v>216.28</v>
      </c>
      <c r="G25" s="1">
        <v>61169192</v>
      </c>
      <c r="H25" s="2">
        <f t="shared" si="0"/>
        <v>215.92</v>
      </c>
      <c r="I25" s="2">
        <f t="shared" si="1"/>
        <v>216.66</v>
      </c>
      <c r="J25" s="16">
        <f>testdata47[[#This Row],[close]]-0.5*(testdata47[[#This Row],[HH]]+testdata47[[#This Row],[LL]])</f>
        <v>-9.9999999999909051E-3</v>
      </c>
      <c r="K25" s="16">
        <f>K24+kR*(testdata47[[#This Row],[SM]]-K24)</f>
        <v>-9.9999999999909051E-3</v>
      </c>
      <c r="L25" s="16">
        <f>L24+kS*(testdata47[[#This Row],[EMAn1]]-L24)</f>
        <v>-9.9999999999909051E-3</v>
      </c>
      <c r="M25" s="16">
        <f>testdata47[[#This Row],[HH]]-testdata47[[#This Row],[LL]]</f>
        <v>0.74000000000000909</v>
      </c>
      <c r="N25" s="16">
        <f>N24+kR*(testdata47[[#This Row],[HH-LL]]-N24)</f>
        <v>0.74000000000000909</v>
      </c>
      <c r="O25" s="16">
        <f>O24+kS*(testdata47[[#This Row],[EMAd1]]-O24)</f>
        <v>0.74000000000000909</v>
      </c>
      <c r="P25" s="12">
        <f>100*(testdata47[[#This Row],[EMAn2]]/(0.5*testdata47[[#This Row],[EMAd2]]))</f>
        <v>-2.7027027027002113</v>
      </c>
      <c r="Q25" s="12">
        <f>Q24+kU*(testdata47[[#This Row],[SMI]]-Q24)</f>
        <v>25.652760330358483</v>
      </c>
    </row>
    <row r="26" spans="1:17" x14ac:dyDescent="0.25">
      <c r="A26" s="6">
        <v>24</v>
      </c>
      <c r="B26" s="3">
        <v>42773</v>
      </c>
      <c r="C26" s="2">
        <v>216.71</v>
      </c>
      <c r="D26" s="2">
        <v>216.97</v>
      </c>
      <c r="E26" s="2">
        <v>216.09</v>
      </c>
      <c r="F26" s="2">
        <v>216.29</v>
      </c>
      <c r="G26" s="1">
        <v>61318484</v>
      </c>
      <c r="H26" s="2">
        <f t="shared" si="0"/>
        <v>216.09</v>
      </c>
      <c r="I26" s="2">
        <f t="shared" si="1"/>
        <v>216.97</v>
      </c>
      <c r="J26" s="16">
        <f>testdata47[[#This Row],[close]]-0.5*(testdata47[[#This Row],[HH]]+testdata47[[#This Row],[LL]])</f>
        <v>-0.24000000000000909</v>
      </c>
      <c r="K26" s="16">
        <f>K25+kR*(testdata47[[#This Row],[SM]]-K25)</f>
        <v>-0.24000000000000909</v>
      </c>
      <c r="L26" s="16">
        <f>L25+kS*(testdata47[[#This Row],[EMAn1]]-L25)</f>
        <v>-0.24000000000000909</v>
      </c>
      <c r="M26" s="16">
        <f>testdata47[[#This Row],[HH]]-testdata47[[#This Row],[LL]]</f>
        <v>0.87999999999999545</v>
      </c>
      <c r="N26" s="16">
        <f>N25+kR*(testdata47[[#This Row],[HH-LL]]-N25)</f>
        <v>0.87999999999999545</v>
      </c>
      <c r="O26" s="16">
        <f>O25+kS*(testdata47[[#This Row],[EMAd1]]-O25)</f>
        <v>0.87999999999999545</v>
      </c>
      <c r="P26" s="12">
        <f>100*(testdata47[[#This Row],[EMAn2]]/(0.5*testdata47[[#This Row],[EMAd2]]))</f>
        <v>-54.545454545456892</v>
      </c>
      <c r="Q26" s="12">
        <f>Q25+kU*(testdata47[[#This Row],[SMI]]-Q25)</f>
        <v>-1.0799779615799778</v>
      </c>
    </row>
    <row r="27" spans="1:17" x14ac:dyDescent="0.25">
      <c r="A27" s="6">
        <v>25</v>
      </c>
      <c r="B27" s="3">
        <v>42774</v>
      </c>
      <c r="C27" s="2">
        <v>215.98</v>
      </c>
      <c r="D27" s="2">
        <v>216.72</v>
      </c>
      <c r="E27" s="2">
        <v>215.7</v>
      </c>
      <c r="F27" s="2">
        <v>216.58</v>
      </c>
      <c r="G27" s="1">
        <v>54581376</v>
      </c>
      <c r="H27" s="2">
        <f t="shared" si="0"/>
        <v>215.7</v>
      </c>
      <c r="I27" s="2">
        <f t="shared" si="1"/>
        <v>216.72</v>
      </c>
      <c r="J27" s="16">
        <f>testdata47[[#This Row],[close]]-0.5*(testdata47[[#This Row],[HH]]+testdata47[[#This Row],[LL]])</f>
        <v>0.37000000000003297</v>
      </c>
      <c r="K27" s="16">
        <f>K26+kR*(testdata47[[#This Row],[SM]]-K26)</f>
        <v>0.37000000000003297</v>
      </c>
      <c r="L27" s="16">
        <f>L26+kS*(testdata47[[#This Row],[EMAn1]]-L26)</f>
        <v>0.37000000000003297</v>
      </c>
      <c r="M27" s="16">
        <f>testdata47[[#This Row],[HH]]-testdata47[[#This Row],[LL]]</f>
        <v>1.0200000000000102</v>
      </c>
      <c r="N27" s="16">
        <f>N26+kR*(testdata47[[#This Row],[HH-LL]]-N26)</f>
        <v>1.0200000000000102</v>
      </c>
      <c r="O27" s="16">
        <f>O26+kS*(testdata47[[#This Row],[EMAd1]]-O26)</f>
        <v>1.0200000000000102</v>
      </c>
      <c r="P27" s="12">
        <f>100*(testdata47[[#This Row],[EMAn2]]/(0.5*testdata47[[#This Row],[EMAd2]]))</f>
        <v>72.549019607848876</v>
      </c>
      <c r="Q27" s="12">
        <f>Q26+kU*(testdata47[[#This Row],[SMI]]-Q26)</f>
        <v>23.463021228229643</v>
      </c>
    </row>
    <row r="28" spans="1:17" x14ac:dyDescent="0.25">
      <c r="A28" s="6">
        <v>26</v>
      </c>
      <c r="B28" s="3">
        <v>42775</v>
      </c>
      <c r="C28" s="2">
        <v>216.88</v>
      </c>
      <c r="D28" s="2">
        <v>218.19</v>
      </c>
      <c r="E28" s="2">
        <v>216.84</v>
      </c>
      <c r="F28" s="2">
        <v>217.86</v>
      </c>
      <c r="G28" s="1">
        <v>69811760</v>
      </c>
      <c r="H28" s="2">
        <f t="shared" si="0"/>
        <v>216.84</v>
      </c>
      <c r="I28" s="2">
        <f t="shared" si="1"/>
        <v>218.19</v>
      </c>
      <c r="J28" s="16">
        <f>testdata47[[#This Row],[close]]-0.5*(testdata47[[#This Row],[HH]]+testdata47[[#This Row],[LL]])</f>
        <v>0.34500000000002728</v>
      </c>
      <c r="K28" s="16">
        <f>K27+kR*(testdata47[[#This Row],[SM]]-K27)</f>
        <v>0.34500000000002728</v>
      </c>
      <c r="L28" s="16">
        <f>L27+kS*(testdata47[[#This Row],[EMAn1]]-L27)</f>
        <v>0.34500000000002728</v>
      </c>
      <c r="M28" s="16">
        <f>testdata47[[#This Row],[HH]]-testdata47[[#This Row],[LL]]</f>
        <v>1.3499999999999943</v>
      </c>
      <c r="N28" s="16">
        <f>N27+kR*(testdata47[[#This Row],[HH-LL]]-N27)</f>
        <v>1.3499999999999943</v>
      </c>
      <c r="O28" s="16">
        <f>O27+kS*(testdata47[[#This Row],[EMAd1]]-O27)</f>
        <v>1.3499999999999943</v>
      </c>
      <c r="P28" s="12">
        <f>100*(testdata47[[#This Row],[EMAn2]]/(0.5*testdata47[[#This Row],[EMAd2]]))</f>
        <v>51.11111111111537</v>
      </c>
      <c r="Q28" s="12">
        <f>Q27+kU*(testdata47[[#This Row],[SMI]]-Q27)</f>
        <v>32.679051189191554</v>
      </c>
    </row>
    <row r="29" spans="1:17" x14ac:dyDescent="0.25">
      <c r="A29" s="6">
        <v>27</v>
      </c>
      <c r="B29" s="3">
        <v>42776</v>
      </c>
      <c r="C29" s="2">
        <v>218.24</v>
      </c>
      <c r="D29" s="2">
        <v>218.97</v>
      </c>
      <c r="E29" s="2">
        <v>217.88</v>
      </c>
      <c r="F29" s="2">
        <v>218.72</v>
      </c>
      <c r="G29" s="1">
        <v>69875952</v>
      </c>
      <c r="H29" s="2">
        <f t="shared" si="0"/>
        <v>217.88</v>
      </c>
      <c r="I29" s="2">
        <f t="shared" si="1"/>
        <v>218.97</v>
      </c>
      <c r="J29" s="16">
        <f>testdata47[[#This Row],[close]]-0.5*(testdata47[[#This Row],[HH]]+testdata47[[#This Row],[LL]])</f>
        <v>0.29499999999998749</v>
      </c>
      <c r="K29" s="16">
        <f>K28+kR*(testdata47[[#This Row],[SM]]-K28)</f>
        <v>0.29499999999998749</v>
      </c>
      <c r="L29" s="16">
        <f>L28+kS*(testdata47[[#This Row],[EMAn1]]-L28)</f>
        <v>0.29499999999998749</v>
      </c>
      <c r="M29" s="16">
        <f>testdata47[[#This Row],[HH]]-testdata47[[#This Row],[LL]]</f>
        <v>1.0900000000000034</v>
      </c>
      <c r="N29" s="16">
        <f>N28+kR*(testdata47[[#This Row],[HH-LL]]-N28)</f>
        <v>1.0900000000000034</v>
      </c>
      <c r="O29" s="16">
        <f>O28+kS*(testdata47[[#This Row],[EMAd1]]-O28)</f>
        <v>1.0900000000000034</v>
      </c>
      <c r="P29" s="12">
        <f>100*(testdata47[[#This Row],[EMAn2]]/(0.5*testdata47[[#This Row],[EMAd2]]))</f>
        <v>54.128440366970011</v>
      </c>
      <c r="Q29" s="12">
        <f>Q28+kU*(testdata47[[#This Row],[SMI]]-Q28)</f>
        <v>39.828847581784373</v>
      </c>
    </row>
    <row r="30" spans="1:17" x14ac:dyDescent="0.25">
      <c r="A30" s="6">
        <v>28</v>
      </c>
      <c r="B30" s="3">
        <v>42779</v>
      </c>
      <c r="C30" s="2">
        <v>219.26</v>
      </c>
      <c r="D30" s="2">
        <v>220.19</v>
      </c>
      <c r="E30" s="2">
        <v>219.23</v>
      </c>
      <c r="F30" s="2">
        <v>219.91</v>
      </c>
      <c r="G30" s="1">
        <v>58408632</v>
      </c>
      <c r="H30" s="2">
        <f t="shared" si="0"/>
        <v>219.23</v>
      </c>
      <c r="I30" s="2">
        <f t="shared" si="1"/>
        <v>220.19</v>
      </c>
      <c r="J30" s="16">
        <f>testdata47[[#This Row],[close]]-0.5*(testdata47[[#This Row],[HH]]+testdata47[[#This Row],[LL]])</f>
        <v>0.20000000000001705</v>
      </c>
      <c r="K30" s="16">
        <f>K29+kR*(testdata47[[#This Row],[SM]]-K29)</f>
        <v>0.20000000000001705</v>
      </c>
      <c r="L30" s="16">
        <f>L29+kS*(testdata47[[#This Row],[EMAn1]]-L29)</f>
        <v>0.20000000000001705</v>
      </c>
      <c r="M30" s="16">
        <f>testdata47[[#This Row],[HH]]-testdata47[[#This Row],[LL]]</f>
        <v>0.96000000000000796</v>
      </c>
      <c r="N30" s="16">
        <f>N29+kR*(testdata47[[#This Row],[HH-LL]]-N29)</f>
        <v>0.96000000000000796</v>
      </c>
      <c r="O30" s="16">
        <f>O29+kS*(testdata47[[#This Row],[EMAd1]]-O29)</f>
        <v>0.96000000000000796</v>
      </c>
      <c r="P30" s="13">
        <f>100*(testdata47[[#This Row],[EMAn2]]/(0.5*testdata47[[#This Row],[EMAd2]]))</f>
        <v>41.666666666669869</v>
      </c>
      <c r="Q30" s="13">
        <f>Q29+kU*(testdata47[[#This Row],[SMI]]-Q29)</f>
        <v>40.441453943412874</v>
      </c>
    </row>
    <row r="31" spans="1:17" x14ac:dyDescent="0.25">
      <c r="A31" s="6">
        <v>29</v>
      </c>
      <c r="B31" s="3">
        <v>42780</v>
      </c>
      <c r="C31" s="2">
        <v>219.71</v>
      </c>
      <c r="D31" s="2">
        <v>220.8</v>
      </c>
      <c r="E31" s="2">
        <v>219.33</v>
      </c>
      <c r="F31" s="2">
        <v>220.79</v>
      </c>
      <c r="G31" s="1">
        <v>75266840</v>
      </c>
      <c r="H31" s="2">
        <f t="shared" si="0"/>
        <v>219.33</v>
      </c>
      <c r="I31" s="2">
        <f t="shared" si="1"/>
        <v>220.8</v>
      </c>
      <c r="J31" s="16">
        <f>testdata47[[#This Row],[close]]-0.5*(testdata47[[#This Row],[HH]]+testdata47[[#This Row],[LL]])</f>
        <v>0.72499999999999432</v>
      </c>
      <c r="K31" s="16">
        <f>K30+kR*(testdata47[[#This Row],[SM]]-K30)</f>
        <v>0.72499999999999432</v>
      </c>
      <c r="L31" s="16">
        <f>L30+kS*(testdata47[[#This Row],[EMAn1]]-L30)</f>
        <v>0.72499999999999432</v>
      </c>
      <c r="M31" s="16">
        <f>testdata47[[#This Row],[HH]]-testdata47[[#This Row],[LL]]</f>
        <v>1.4699999999999989</v>
      </c>
      <c r="N31" s="16">
        <f>N30+kR*(testdata47[[#This Row],[HH-LL]]-N30)</f>
        <v>1.4699999999999989</v>
      </c>
      <c r="O31" s="16">
        <f>O30+kS*(testdata47[[#This Row],[EMAd1]]-O30)</f>
        <v>1.4699999999999989</v>
      </c>
      <c r="P31" s="12">
        <f>100*(testdata47[[#This Row],[EMAn2]]/(0.5*testdata47[[#This Row],[EMAd2]]))</f>
        <v>98.639455782312226</v>
      </c>
      <c r="Q31" s="12">
        <f>Q30+kU*(testdata47[[#This Row],[SMI]]-Q30)</f>
        <v>59.840787889712658</v>
      </c>
    </row>
    <row r="32" spans="1:17" x14ac:dyDescent="0.25">
      <c r="A32" s="6">
        <v>30</v>
      </c>
      <c r="B32" s="3">
        <v>42781</v>
      </c>
      <c r="C32" s="2">
        <v>220.55</v>
      </c>
      <c r="D32" s="2">
        <v>222.15</v>
      </c>
      <c r="E32" s="2">
        <v>220.5</v>
      </c>
      <c r="F32" s="2">
        <v>221.94</v>
      </c>
      <c r="G32" s="1">
        <v>91860344</v>
      </c>
      <c r="H32" s="2">
        <f t="shared" si="0"/>
        <v>220.5</v>
      </c>
      <c r="I32" s="2">
        <f t="shared" si="1"/>
        <v>222.15</v>
      </c>
      <c r="J32" s="16">
        <f>testdata47[[#This Row],[close]]-0.5*(testdata47[[#This Row],[HH]]+testdata47[[#This Row],[LL]])</f>
        <v>0.61500000000000909</v>
      </c>
      <c r="K32" s="16">
        <f>K31+kR*(testdata47[[#This Row],[SM]]-K31)</f>
        <v>0.61500000000000909</v>
      </c>
      <c r="L32" s="16">
        <f>L31+kS*(testdata47[[#This Row],[EMAn1]]-L31)</f>
        <v>0.61500000000000909</v>
      </c>
      <c r="M32" s="16">
        <f>testdata47[[#This Row],[HH]]-testdata47[[#This Row],[LL]]</f>
        <v>1.6500000000000057</v>
      </c>
      <c r="N32" s="16">
        <f>N31+kR*(testdata47[[#This Row],[HH-LL]]-N31)</f>
        <v>1.6500000000000057</v>
      </c>
      <c r="O32" s="16">
        <f>O31+kS*(testdata47[[#This Row],[EMAd1]]-O31)</f>
        <v>1.6500000000000057</v>
      </c>
      <c r="P32" s="12">
        <f>100*(testdata47[[#This Row],[EMAn2]]/(0.5*testdata47[[#This Row],[EMAd2]]))</f>
        <v>74.545454545455385</v>
      </c>
      <c r="Q32" s="12">
        <f>Q31+kU*(testdata47[[#This Row],[SMI]]-Q31)</f>
        <v>64.7423434416269</v>
      </c>
    </row>
    <row r="33" spans="1:17" x14ac:dyDescent="0.25">
      <c r="A33" s="6">
        <v>31</v>
      </c>
      <c r="B33" s="3">
        <v>42782</v>
      </c>
      <c r="C33" s="2">
        <v>221.98</v>
      </c>
      <c r="D33" s="2">
        <v>222.16</v>
      </c>
      <c r="E33" s="2">
        <v>220.93</v>
      </c>
      <c r="F33" s="2">
        <v>221.75</v>
      </c>
      <c r="G33" s="1">
        <v>89676304</v>
      </c>
      <c r="H33" s="2">
        <f t="shared" si="0"/>
        <v>220.93</v>
      </c>
      <c r="I33" s="2">
        <f t="shared" si="1"/>
        <v>222.16</v>
      </c>
      <c r="J33" s="16">
        <f>testdata47[[#This Row],[close]]-0.5*(testdata47[[#This Row],[HH]]+testdata47[[#This Row],[LL]])</f>
        <v>0.20499999999998408</v>
      </c>
      <c r="K33" s="16">
        <f>K32+kR*(testdata47[[#This Row],[SM]]-K32)</f>
        <v>0.20499999999998408</v>
      </c>
      <c r="L33" s="16">
        <f>L32+kS*(testdata47[[#This Row],[EMAn1]]-L32)</f>
        <v>0.20499999999998408</v>
      </c>
      <c r="M33" s="16">
        <f>testdata47[[#This Row],[HH]]-testdata47[[#This Row],[LL]]</f>
        <v>1.2299999999999898</v>
      </c>
      <c r="N33" s="16">
        <f>N32+kR*(testdata47[[#This Row],[HH-LL]]-N32)</f>
        <v>1.2299999999999898</v>
      </c>
      <c r="O33" s="16">
        <f>O32+kS*(testdata47[[#This Row],[EMAd1]]-O32)</f>
        <v>1.2299999999999898</v>
      </c>
      <c r="P33" s="12">
        <f>100*(testdata47[[#This Row],[EMAn2]]/(0.5*testdata47[[#This Row],[EMAd2]]))</f>
        <v>33.333333333331019</v>
      </c>
      <c r="Q33" s="12">
        <f>Q32+kU*(testdata47[[#This Row],[SMI]]-Q32)</f>
        <v>54.272673405528273</v>
      </c>
    </row>
    <row r="34" spans="1:17" x14ac:dyDescent="0.25">
      <c r="A34" s="6">
        <v>32</v>
      </c>
      <c r="B34" s="3">
        <v>42783</v>
      </c>
      <c r="C34" s="2">
        <v>221.03</v>
      </c>
      <c r="D34" s="2">
        <v>222.1</v>
      </c>
      <c r="E34" s="2">
        <v>221.01</v>
      </c>
      <c r="F34" s="2">
        <v>222.1</v>
      </c>
      <c r="G34" s="1">
        <v>81718352</v>
      </c>
      <c r="H34" s="2">
        <f t="shared" si="0"/>
        <v>221.01</v>
      </c>
      <c r="I34" s="2">
        <f t="shared" si="1"/>
        <v>222.1</v>
      </c>
      <c r="J34" s="16">
        <f>testdata47[[#This Row],[close]]-0.5*(testdata47[[#This Row],[HH]]+testdata47[[#This Row],[LL]])</f>
        <v>0.54499999999998749</v>
      </c>
      <c r="K34" s="16">
        <f>K33+kR*(testdata47[[#This Row],[SM]]-K33)</f>
        <v>0.54499999999998749</v>
      </c>
      <c r="L34" s="16">
        <f>L33+kS*(testdata47[[#This Row],[EMAn1]]-L33)</f>
        <v>0.54499999999998749</v>
      </c>
      <c r="M34" s="16">
        <f>testdata47[[#This Row],[HH]]-testdata47[[#This Row],[LL]]</f>
        <v>1.0900000000000034</v>
      </c>
      <c r="N34" s="16">
        <f>N33+kR*(testdata47[[#This Row],[HH-LL]]-N33)</f>
        <v>1.0900000000000034</v>
      </c>
      <c r="O34" s="16">
        <f>O33+kS*(testdata47[[#This Row],[EMAd1]]-O33)</f>
        <v>1.0900000000000034</v>
      </c>
      <c r="P34" s="12">
        <f>100*(testdata47[[#This Row],[EMAn2]]/(0.5*testdata47[[#This Row],[EMAd2]]))</f>
        <v>99.999999999997385</v>
      </c>
      <c r="Q34" s="12">
        <f>Q33+kU*(testdata47[[#This Row],[SMI]]-Q33)</f>
        <v>69.515115603684649</v>
      </c>
    </row>
    <row r="35" spans="1:17" x14ac:dyDescent="0.25">
      <c r="A35" s="6">
        <v>33</v>
      </c>
      <c r="B35" s="3">
        <v>42787</v>
      </c>
      <c r="C35" s="2">
        <v>222.51</v>
      </c>
      <c r="D35" s="2">
        <v>223.62</v>
      </c>
      <c r="E35" s="2">
        <v>222.5</v>
      </c>
      <c r="F35" s="2">
        <v>223.43</v>
      </c>
      <c r="G35" s="1">
        <v>94146880</v>
      </c>
      <c r="H35" s="2">
        <f t="shared" si="0"/>
        <v>222.5</v>
      </c>
      <c r="I35" s="2">
        <f t="shared" si="1"/>
        <v>223.62</v>
      </c>
      <c r="J35" s="16">
        <f>testdata47[[#This Row],[close]]-0.5*(testdata47[[#This Row],[HH]]+testdata47[[#This Row],[LL]])</f>
        <v>0.37000000000000455</v>
      </c>
      <c r="K35" s="16">
        <f>K34+kR*(testdata47[[#This Row],[SM]]-K34)</f>
        <v>0.37000000000000455</v>
      </c>
      <c r="L35" s="16">
        <f>L34+kS*(testdata47[[#This Row],[EMAn1]]-L34)</f>
        <v>0.37000000000000455</v>
      </c>
      <c r="M35" s="16">
        <f>testdata47[[#This Row],[HH]]-testdata47[[#This Row],[LL]]</f>
        <v>1.1200000000000045</v>
      </c>
      <c r="N35" s="16">
        <f>N34+kR*(testdata47[[#This Row],[HH-LL]]-N34)</f>
        <v>1.1200000000000045</v>
      </c>
      <c r="O35" s="16">
        <f>O34+kS*(testdata47[[#This Row],[EMAd1]]-O34)</f>
        <v>1.1200000000000045</v>
      </c>
      <c r="P35" s="12">
        <f>100*(testdata47[[#This Row],[EMAn2]]/(0.5*testdata47[[#This Row],[EMAd2]]))</f>
        <v>66.071428571429109</v>
      </c>
      <c r="Q35" s="12">
        <f>Q34+kU*(testdata47[[#This Row],[SMI]]-Q34)</f>
        <v>68.367219926266131</v>
      </c>
    </row>
    <row r="36" spans="1:17" x14ac:dyDescent="0.25">
      <c r="A36" s="6">
        <v>34</v>
      </c>
      <c r="B36" s="3">
        <v>42788</v>
      </c>
      <c r="C36" s="2">
        <v>222.98</v>
      </c>
      <c r="D36" s="2">
        <v>223.47</v>
      </c>
      <c r="E36" s="2">
        <v>222.8</v>
      </c>
      <c r="F36" s="2">
        <v>223.23</v>
      </c>
      <c r="G36" s="1">
        <v>65747160</v>
      </c>
      <c r="H36" s="2">
        <f t="shared" si="0"/>
        <v>222.8</v>
      </c>
      <c r="I36" s="2">
        <f t="shared" si="1"/>
        <v>223.47</v>
      </c>
      <c r="J36" s="16">
        <f>testdata47[[#This Row],[close]]-0.5*(testdata47[[#This Row],[HH]]+testdata47[[#This Row],[LL]])</f>
        <v>9.4999999999998863E-2</v>
      </c>
      <c r="K36" s="16">
        <f>K35+kR*(testdata47[[#This Row],[SM]]-K35)</f>
        <v>9.4999999999998863E-2</v>
      </c>
      <c r="L36" s="16">
        <f>L35+kS*(testdata47[[#This Row],[EMAn1]]-L35)</f>
        <v>9.4999999999998863E-2</v>
      </c>
      <c r="M36" s="16">
        <f>testdata47[[#This Row],[HH]]-testdata47[[#This Row],[LL]]</f>
        <v>0.66999999999998749</v>
      </c>
      <c r="N36" s="16">
        <f>N35+kR*(testdata47[[#This Row],[HH-LL]]-N35)</f>
        <v>0.66999999999998749</v>
      </c>
      <c r="O36" s="16">
        <f>O35+kS*(testdata47[[#This Row],[EMAd1]]-O35)</f>
        <v>0.66999999999998749</v>
      </c>
      <c r="P36" s="12">
        <f>100*(testdata47[[#This Row],[EMAn2]]/(0.5*testdata47[[#This Row],[EMAd2]]))</f>
        <v>28.358208955224068</v>
      </c>
      <c r="Q36" s="12">
        <f>Q35+kU*(testdata47[[#This Row],[SMI]]-Q35)</f>
        <v>55.030882935918783</v>
      </c>
    </row>
    <row r="37" spans="1:17" x14ac:dyDescent="0.25">
      <c r="A37" s="6">
        <v>35</v>
      </c>
      <c r="B37" s="3">
        <v>42789</v>
      </c>
      <c r="C37" s="2">
        <v>223.79</v>
      </c>
      <c r="D37" s="2">
        <v>223.81</v>
      </c>
      <c r="E37" s="2">
        <v>222.55</v>
      </c>
      <c r="F37" s="2">
        <v>223.38</v>
      </c>
      <c r="G37" s="1">
        <v>78978816</v>
      </c>
      <c r="H37" s="2">
        <f t="shared" si="0"/>
        <v>222.55</v>
      </c>
      <c r="I37" s="2">
        <f t="shared" si="1"/>
        <v>223.81</v>
      </c>
      <c r="J37" s="16">
        <f>testdata47[[#This Row],[close]]-0.5*(testdata47[[#This Row],[HH]]+testdata47[[#This Row],[LL]])</f>
        <v>0.19999999999998863</v>
      </c>
      <c r="K37" s="16">
        <f>K36+kR*(testdata47[[#This Row],[SM]]-K36)</f>
        <v>0.19999999999998863</v>
      </c>
      <c r="L37" s="16">
        <f>L36+kS*(testdata47[[#This Row],[EMAn1]]-L36)</f>
        <v>0.19999999999998863</v>
      </c>
      <c r="M37" s="16">
        <f>testdata47[[#This Row],[HH]]-testdata47[[#This Row],[LL]]</f>
        <v>1.2599999999999909</v>
      </c>
      <c r="N37" s="16">
        <f>N36+kR*(testdata47[[#This Row],[HH-LL]]-N36)</f>
        <v>1.2599999999999909</v>
      </c>
      <c r="O37" s="16">
        <f>O36+kS*(testdata47[[#This Row],[EMAd1]]-O36)</f>
        <v>1.2599999999999909</v>
      </c>
      <c r="P37" s="12">
        <f>100*(testdata47[[#This Row],[EMAn2]]/(0.5*testdata47[[#This Row],[EMAd2]]))</f>
        <v>31.746031746030173</v>
      </c>
      <c r="Q37" s="12">
        <f>Q36+kU*(testdata47[[#This Row],[SMI]]-Q36)</f>
        <v>47.269265872622583</v>
      </c>
    </row>
    <row r="38" spans="1:17" x14ac:dyDescent="0.25">
      <c r="A38" s="6">
        <v>36</v>
      </c>
      <c r="B38" s="3">
        <v>42790</v>
      </c>
      <c r="C38" s="2">
        <v>222.45</v>
      </c>
      <c r="D38" s="2">
        <v>223.71</v>
      </c>
      <c r="E38" s="2">
        <v>222.41</v>
      </c>
      <c r="F38" s="2">
        <v>223.66</v>
      </c>
      <c r="G38" s="1">
        <v>87198608</v>
      </c>
      <c r="H38" s="2">
        <f t="shared" si="0"/>
        <v>222.41</v>
      </c>
      <c r="I38" s="2">
        <f t="shared" si="1"/>
        <v>223.71</v>
      </c>
      <c r="J38" s="16">
        <f>testdata47[[#This Row],[close]]-0.5*(testdata47[[#This Row],[HH]]+testdata47[[#This Row],[LL]])</f>
        <v>0.59999999999999432</v>
      </c>
      <c r="K38" s="16">
        <f>K37+kR*(testdata47[[#This Row],[SM]]-K37)</f>
        <v>0.59999999999999432</v>
      </c>
      <c r="L38" s="16">
        <f>L37+kS*(testdata47[[#This Row],[EMAn1]]-L37)</f>
        <v>0.59999999999999432</v>
      </c>
      <c r="M38" s="16">
        <f>testdata47[[#This Row],[HH]]-testdata47[[#This Row],[LL]]</f>
        <v>1.3000000000000114</v>
      </c>
      <c r="N38" s="16">
        <f>N37+kR*(testdata47[[#This Row],[HH-LL]]-N37)</f>
        <v>1.3000000000000114</v>
      </c>
      <c r="O38" s="16">
        <f>O37+kS*(testdata47[[#This Row],[EMAd1]]-O37)</f>
        <v>1.3000000000000114</v>
      </c>
      <c r="P38" s="12">
        <f>100*(testdata47[[#This Row],[EMAn2]]/(0.5*testdata47[[#This Row],[EMAd2]]))</f>
        <v>92.30769230769063</v>
      </c>
      <c r="Q38" s="12">
        <f>Q37+kU*(testdata47[[#This Row],[SMI]]-Q37)</f>
        <v>62.28207468431193</v>
      </c>
    </row>
    <row r="39" spans="1:17" x14ac:dyDescent="0.25">
      <c r="A39" s="6">
        <v>37</v>
      </c>
      <c r="B39" s="3">
        <v>42793</v>
      </c>
      <c r="C39" s="2">
        <v>223.57</v>
      </c>
      <c r="D39" s="2">
        <v>224.2</v>
      </c>
      <c r="E39" s="2">
        <v>223.29</v>
      </c>
      <c r="F39" s="2">
        <v>224.01</v>
      </c>
      <c r="G39" s="1">
        <v>59819992</v>
      </c>
      <c r="H39" s="2">
        <f t="shared" si="0"/>
        <v>223.29</v>
      </c>
      <c r="I39" s="2">
        <f t="shared" si="1"/>
        <v>224.2</v>
      </c>
      <c r="J39" s="16">
        <f>testdata47[[#This Row],[close]]-0.5*(testdata47[[#This Row],[HH]]+testdata47[[#This Row],[LL]])</f>
        <v>0.26499999999998636</v>
      </c>
      <c r="K39" s="16">
        <f>K38+kR*(testdata47[[#This Row],[SM]]-K38)</f>
        <v>0.26499999999998636</v>
      </c>
      <c r="L39" s="16">
        <f>L38+kS*(testdata47[[#This Row],[EMAn1]]-L38)</f>
        <v>0.26499999999998636</v>
      </c>
      <c r="M39" s="16">
        <f>testdata47[[#This Row],[HH]]-testdata47[[#This Row],[LL]]</f>
        <v>0.90999999999999659</v>
      </c>
      <c r="N39" s="16">
        <f>N38+kR*(testdata47[[#This Row],[HH-LL]]-N38)</f>
        <v>0.90999999999999659</v>
      </c>
      <c r="O39" s="16">
        <f>O38+kS*(testdata47[[#This Row],[EMAd1]]-O38)</f>
        <v>0.90999999999999659</v>
      </c>
      <c r="P39" s="12">
        <f>100*(testdata47[[#This Row],[EMAn2]]/(0.5*testdata47[[#This Row],[EMAd2]]))</f>
        <v>58.241758241755463</v>
      </c>
      <c r="Q39" s="12">
        <f>Q38+kU*(testdata47[[#This Row],[SMI]]-Q38)</f>
        <v>60.93530253679311</v>
      </c>
    </row>
    <row r="40" spans="1:17" x14ac:dyDescent="0.25">
      <c r="A40" s="6">
        <v>38</v>
      </c>
      <c r="B40" s="3">
        <v>42794</v>
      </c>
      <c r="C40" s="2">
        <v>223.6</v>
      </c>
      <c r="D40" s="2">
        <v>223.86</v>
      </c>
      <c r="E40" s="2">
        <v>222.98</v>
      </c>
      <c r="F40" s="2">
        <v>223.41</v>
      </c>
      <c r="G40" s="1">
        <v>102631472</v>
      </c>
      <c r="H40" s="2">
        <f t="shared" si="0"/>
        <v>222.98</v>
      </c>
      <c r="I40" s="2">
        <f t="shared" si="1"/>
        <v>223.86</v>
      </c>
      <c r="J40" s="16">
        <f>testdata47[[#This Row],[close]]-0.5*(testdata47[[#This Row],[HH]]+testdata47[[#This Row],[LL]])</f>
        <v>-1.0000000000019327E-2</v>
      </c>
      <c r="K40" s="16">
        <f>K39+kR*(testdata47[[#This Row],[SM]]-K39)</f>
        <v>-1.0000000000019327E-2</v>
      </c>
      <c r="L40" s="16">
        <f>L39+kS*(testdata47[[#This Row],[EMAn1]]-L39)</f>
        <v>-1.0000000000019327E-2</v>
      </c>
      <c r="M40" s="16">
        <f>testdata47[[#This Row],[HH]]-testdata47[[#This Row],[LL]]</f>
        <v>0.88000000000002387</v>
      </c>
      <c r="N40" s="16">
        <f>N39+kR*(testdata47[[#This Row],[HH-LL]]-N39)</f>
        <v>0.88000000000002387</v>
      </c>
      <c r="O40" s="16">
        <f>O39+kS*(testdata47[[#This Row],[EMAd1]]-O39)</f>
        <v>0.88000000000002387</v>
      </c>
      <c r="P40" s="12">
        <f>100*(testdata47[[#This Row],[EMAn2]]/(0.5*testdata47[[#This Row],[EMAd2]]))</f>
        <v>-2.2727272727316032</v>
      </c>
      <c r="Q40" s="12">
        <f>Q39+kU*(testdata47[[#This Row],[SMI]]-Q39)</f>
        <v>39.865959266951542</v>
      </c>
    </row>
    <row r="41" spans="1:17" x14ac:dyDescent="0.25">
      <c r="A41" s="6">
        <v>39</v>
      </c>
      <c r="B41" s="3">
        <v>42795</v>
      </c>
      <c r="C41" s="2">
        <v>225.22</v>
      </c>
      <c r="D41" s="2">
        <v>227.04</v>
      </c>
      <c r="E41" s="2">
        <v>225.2</v>
      </c>
      <c r="F41" s="2">
        <v>226.53</v>
      </c>
      <c r="G41" s="1">
        <v>157879712</v>
      </c>
      <c r="H41" s="2">
        <f t="shared" si="0"/>
        <v>225.2</v>
      </c>
      <c r="I41" s="2">
        <f t="shared" si="1"/>
        <v>227.04</v>
      </c>
      <c r="J41" s="16">
        <f>testdata47[[#This Row],[close]]-0.5*(testdata47[[#This Row],[HH]]+testdata47[[#This Row],[LL]])</f>
        <v>0.40999999999999659</v>
      </c>
      <c r="K41" s="16">
        <f>K40+kR*(testdata47[[#This Row],[SM]]-K40)</f>
        <v>0.40999999999999659</v>
      </c>
      <c r="L41" s="16">
        <f>L40+kS*(testdata47[[#This Row],[EMAn1]]-L40)</f>
        <v>0.40999999999999659</v>
      </c>
      <c r="M41" s="16">
        <f>testdata47[[#This Row],[HH]]-testdata47[[#This Row],[LL]]</f>
        <v>1.8400000000000034</v>
      </c>
      <c r="N41" s="16">
        <f>N40+kR*(testdata47[[#This Row],[HH-LL]]-N40)</f>
        <v>1.8400000000000034</v>
      </c>
      <c r="O41" s="16">
        <f>O40+kS*(testdata47[[#This Row],[EMAd1]]-O40)</f>
        <v>1.8400000000000034</v>
      </c>
      <c r="P41" s="12">
        <f>100*(testdata47[[#This Row],[EMAn2]]/(0.5*testdata47[[#This Row],[EMAd2]]))</f>
        <v>44.565217391303896</v>
      </c>
      <c r="Q41" s="12">
        <f>Q40+kU*(testdata47[[#This Row],[SMI]]-Q40)</f>
        <v>41.43237864173566</v>
      </c>
    </row>
    <row r="42" spans="1:17" x14ac:dyDescent="0.25">
      <c r="A42" s="6">
        <v>40</v>
      </c>
      <c r="B42" s="3">
        <v>42796</v>
      </c>
      <c r="C42" s="2">
        <v>226.33</v>
      </c>
      <c r="D42" s="2">
        <v>226.34</v>
      </c>
      <c r="E42" s="2">
        <v>225.05</v>
      </c>
      <c r="F42" s="2">
        <v>225.11</v>
      </c>
      <c r="G42" s="1">
        <v>74353376</v>
      </c>
      <c r="H42" s="2">
        <f t="shared" si="0"/>
        <v>225.05</v>
      </c>
      <c r="I42" s="2">
        <f t="shared" si="1"/>
        <v>226.34</v>
      </c>
      <c r="J42" s="16">
        <f>testdata47[[#This Row],[close]]-0.5*(testdata47[[#This Row],[HH]]+testdata47[[#This Row],[LL]])</f>
        <v>-0.58499999999997954</v>
      </c>
      <c r="K42" s="16">
        <f>K41+kR*(testdata47[[#This Row],[SM]]-K41)</f>
        <v>-0.58499999999997954</v>
      </c>
      <c r="L42" s="16">
        <f>L41+kS*(testdata47[[#This Row],[EMAn1]]-L41)</f>
        <v>-0.58499999999997954</v>
      </c>
      <c r="M42" s="16">
        <f>testdata47[[#This Row],[HH]]-testdata47[[#This Row],[LL]]</f>
        <v>1.289999999999992</v>
      </c>
      <c r="N42" s="16">
        <f>N41+kR*(testdata47[[#This Row],[HH-LL]]-N41)</f>
        <v>1.289999999999992</v>
      </c>
      <c r="O42" s="16">
        <f>O41+kS*(testdata47[[#This Row],[EMAd1]]-O41)</f>
        <v>1.289999999999992</v>
      </c>
      <c r="P42" s="12">
        <f>100*(testdata47[[#This Row],[EMAn2]]/(0.5*testdata47[[#This Row],[EMAd2]]))</f>
        <v>-90.697674418602034</v>
      </c>
      <c r="Q42" s="12">
        <f>Q41+kU*(testdata47[[#This Row],[SMI]]-Q41)</f>
        <v>-2.610972378376907</v>
      </c>
    </row>
    <row r="43" spans="1:17" x14ac:dyDescent="0.25">
      <c r="A43" s="6">
        <v>41</v>
      </c>
      <c r="B43" s="3">
        <v>42797</v>
      </c>
      <c r="C43" s="2">
        <v>225.01</v>
      </c>
      <c r="D43" s="2">
        <v>225.43</v>
      </c>
      <c r="E43" s="2">
        <v>224.6</v>
      </c>
      <c r="F43" s="2">
        <v>225.25</v>
      </c>
      <c r="G43" s="1">
        <v>86767480</v>
      </c>
      <c r="H43" s="2">
        <f t="shared" si="0"/>
        <v>224.6</v>
      </c>
      <c r="I43" s="2">
        <f t="shared" si="1"/>
        <v>225.43</v>
      </c>
      <c r="J43" s="16">
        <f>testdata47[[#This Row],[close]]-0.5*(testdata47[[#This Row],[HH]]+testdata47[[#This Row],[LL]])</f>
        <v>0.23500000000001364</v>
      </c>
      <c r="K43" s="16">
        <f>K42+kR*(testdata47[[#This Row],[SM]]-K42)</f>
        <v>0.23500000000001364</v>
      </c>
      <c r="L43" s="16">
        <f>L42+kS*(testdata47[[#This Row],[EMAn1]]-L42)</f>
        <v>0.23500000000001364</v>
      </c>
      <c r="M43" s="16">
        <f>testdata47[[#This Row],[HH]]-testdata47[[#This Row],[LL]]</f>
        <v>0.83000000000001251</v>
      </c>
      <c r="N43" s="16">
        <f>N42+kR*(testdata47[[#This Row],[HH-LL]]-N42)</f>
        <v>0.83000000000001251</v>
      </c>
      <c r="O43" s="16">
        <f>O42+kS*(testdata47[[#This Row],[EMAd1]]-O42)</f>
        <v>0.83000000000001251</v>
      </c>
      <c r="P43" s="12">
        <f>100*(testdata47[[#This Row],[EMAn2]]/(0.5*testdata47[[#This Row],[EMAd2]]))</f>
        <v>56.626506024098823</v>
      </c>
      <c r="Q43" s="12">
        <f>Q42+kU*(testdata47[[#This Row],[SMI]]-Q42)</f>
        <v>17.13485375578167</v>
      </c>
    </row>
    <row r="44" spans="1:17" x14ac:dyDescent="0.25">
      <c r="A44" s="6">
        <v>42</v>
      </c>
      <c r="B44" s="3">
        <v>42800</v>
      </c>
      <c r="C44" s="2">
        <v>224.38</v>
      </c>
      <c r="D44" s="2">
        <v>224.97</v>
      </c>
      <c r="E44" s="2">
        <v>223.92</v>
      </c>
      <c r="F44" s="2">
        <v>224.58</v>
      </c>
      <c r="G44" s="1">
        <v>58630368</v>
      </c>
      <c r="H44" s="2">
        <f t="shared" si="0"/>
        <v>223.92</v>
      </c>
      <c r="I44" s="2">
        <f t="shared" si="1"/>
        <v>224.97</v>
      </c>
      <c r="J44" s="16">
        <f>testdata47[[#This Row],[close]]-0.5*(testdata47[[#This Row],[HH]]+testdata47[[#This Row],[LL]])</f>
        <v>0.13500000000001933</v>
      </c>
      <c r="K44" s="16">
        <f>K43+kR*(testdata47[[#This Row],[SM]]-K43)</f>
        <v>0.13500000000001933</v>
      </c>
      <c r="L44" s="16">
        <f>L43+kS*(testdata47[[#This Row],[EMAn1]]-L43)</f>
        <v>0.13500000000001933</v>
      </c>
      <c r="M44" s="16">
        <f>testdata47[[#This Row],[HH]]-testdata47[[#This Row],[LL]]</f>
        <v>1.0500000000000114</v>
      </c>
      <c r="N44" s="16">
        <f>N43+kR*(testdata47[[#This Row],[HH-LL]]-N43)</f>
        <v>1.0500000000000114</v>
      </c>
      <c r="O44" s="16">
        <f>O43+kS*(testdata47[[#This Row],[EMAd1]]-O43)</f>
        <v>1.0500000000000114</v>
      </c>
      <c r="P44" s="12">
        <f>100*(testdata47[[#This Row],[EMAn2]]/(0.5*testdata47[[#This Row],[EMAd2]]))</f>
        <v>25.714285714289115</v>
      </c>
      <c r="Q44" s="12">
        <f>Q43+kU*(testdata47[[#This Row],[SMI]]-Q43)</f>
        <v>19.994664408617485</v>
      </c>
    </row>
    <row r="45" spans="1:17" x14ac:dyDescent="0.25">
      <c r="A45" s="6">
        <v>43</v>
      </c>
      <c r="B45" s="3">
        <v>42801</v>
      </c>
      <c r="C45" s="2">
        <v>224.25</v>
      </c>
      <c r="D45" s="2">
        <v>224.64</v>
      </c>
      <c r="E45" s="2">
        <v>223.68</v>
      </c>
      <c r="F45" s="2">
        <v>223.91</v>
      </c>
      <c r="G45" s="1">
        <v>68910464</v>
      </c>
      <c r="H45" s="2">
        <f t="shared" si="0"/>
        <v>223.68</v>
      </c>
      <c r="I45" s="2">
        <f t="shared" si="1"/>
        <v>224.64</v>
      </c>
      <c r="J45" s="16">
        <f>testdata47[[#This Row],[close]]-0.5*(testdata47[[#This Row],[HH]]+testdata47[[#This Row],[LL]])</f>
        <v>-0.25</v>
      </c>
      <c r="K45" s="16">
        <f>K44+kR*(testdata47[[#This Row],[SM]]-K44)</f>
        <v>-0.25</v>
      </c>
      <c r="L45" s="16">
        <f>L44+kS*(testdata47[[#This Row],[EMAn1]]-L44)</f>
        <v>-0.25</v>
      </c>
      <c r="M45" s="16">
        <f>testdata47[[#This Row],[HH]]-testdata47[[#This Row],[LL]]</f>
        <v>0.95999999999997954</v>
      </c>
      <c r="N45" s="16">
        <f>N44+kR*(testdata47[[#This Row],[HH-LL]]-N44)</f>
        <v>0.95999999999997954</v>
      </c>
      <c r="O45" s="16">
        <f>O44+kS*(testdata47[[#This Row],[EMAd1]]-O44)</f>
        <v>0.95999999999997954</v>
      </c>
      <c r="P45" s="12">
        <f>100*(testdata47[[#This Row],[EMAn2]]/(0.5*testdata47[[#This Row],[EMAd2]]))</f>
        <v>-52.083333333334444</v>
      </c>
      <c r="Q45" s="12">
        <f>Q44+kU*(testdata47[[#This Row],[SMI]]-Q44)</f>
        <v>-4.0313348386998236</v>
      </c>
    </row>
    <row r="46" spans="1:17" x14ac:dyDescent="0.25">
      <c r="A46" s="6">
        <v>44</v>
      </c>
      <c r="B46" s="3">
        <v>42802</v>
      </c>
      <c r="C46" s="2">
        <v>224.23</v>
      </c>
      <c r="D46" s="2">
        <v>224.51</v>
      </c>
      <c r="E46" s="2">
        <v>223.34</v>
      </c>
      <c r="F46" s="2">
        <v>223.49</v>
      </c>
      <c r="G46" s="1">
        <v>82739456</v>
      </c>
      <c r="H46" s="2">
        <f t="shared" si="0"/>
        <v>223.34</v>
      </c>
      <c r="I46" s="2">
        <f t="shared" si="1"/>
        <v>224.51</v>
      </c>
      <c r="J46" s="16">
        <f>testdata47[[#This Row],[close]]-0.5*(testdata47[[#This Row],[HH]]+testdata47[[#This Row],[LL]])</f>
        <v>-0.43500000000000227</v>
      </c>
      <c r="K46" s="16">
        <f>K45+kR*(testdata47[[#This Row],[SM]]-K45)</f>
        <v>-0.43500000000000227</v>
      </c>
      <c r="L46" s="16">
        <f>L45+kS*(testdata47[[#This Row],[EMAn1]]-L45)</f>
        <v>-0.43500000000000227</v>
      </c>
      <c r="M46" s="16">
        <f>testdata47[[#This Row],[HH]]-testdata47[[#This Row],[LL]]</f>
        <v>1.1699999999999875</v>
      </c>
      <c r="N46" s="16">
        <f>N45+kR*(testdata47[[#This Row],[HH-LL]]-N45)</f>
        <v>1.1699999999999875</v>
      </c>
      <c r="O46" s="16">
        <f>O45+kS*(testdata47[[#This Row],[EMAd1]]-O45)</f>
        <v>1.1699999999999875</v>
      </c>
      <c r="P46" s="12">
        <f>100*(testdata47[[#This Row],[EMAn2]]/(0.5*testdata47[[#This Row],[EMAd2]]))</f>
        <v>-74.358974358975544</v>
      </c>
      <c r="Q46" s="12">
        <f>Q45+kU*(testdata47[[#This Row],[SMI]]-Q45)</f>
        <v>-27.473881345458398</v>
      </c>
    </row>
    <row r="47" spans="1:17" x14ac:dyDescent="0.25">
      <c r="A47" s="6">
        <v>45</v>
      </c>
      <c r="B47" s="3">
        <v>42803</v>
      </c>
      <c r="C47" s="2">
        <v>223.62</v>
      </c>
      <c r="D47" s="2">
        <v>224.13</v>
      </c>
      <c r="E47" s="2">
        <v>222.72</v>
      </c>
      <c r="F47" s="2">
        <v>223.78</v>
      </c>
      <c r="G47" s="1">
        <v>95986360</v>
      </c>
      <c r="H47" s="2">
        <f t="shared" si="0"/>
        <v>222.72</v>
      </c>
      <c r="I47" s="2">
        <f t="shared" si="1"/>
        <v>224.13</v>
      </c>
      <c r="J47" s="16">
        <f>testdata47[[#This Row],[close]]-0.5*(testdata47[[#This Row],[HH]]+testdata47[[#This Row],[LL]])</f>
        <v>0.35499999999998977</v>
      </c>
      <c r="K47" s="16">
        <f>K46+kR*(testdata47[[#This Row],[SM]]-K46)</f>
        <v>0.35499999999998977</v>
      </c>
      <c r="L47" s="16">
        <f>L46+kS*(testdata47[[#This Row],[EMAn1]]-L46)</f>
        <v>0.35499999999998977</v>
      </c>
      <c r="M47" s="16">
        <f>testdata47[[#This Row],[HH]]-testdata47[[#This Row],[LL]]</f>
        <v>1.4099999999999966</v>
      </c>
      <c r="N47" s="16">
        <f>N46+kR*(testdata47[[#This Row],[HH-LL]]-N46)</f>
        <v>1.4099999999999966</v>
      </c>
      <c r="O47" s="16">
        <f>O46+kS*(testdata47[[#This Row],[EMAd1]]-O46)</f>
        <v>1.4099999999999966</v>
      </c>
      <c r="P47" s="12">
        <f>100*(testdata47[[#This Row],[EMAn2]]/(0.5*testdata47[[#This Row],[EMAd2]]))</f>
        <v>50.354609929076688</v>
      </c>
      <c r="Q47" s="12">
        <f>Q46+kU*(testdata47[[#This Row],[SMI]]-Q46)</f>
        <v>-1.5310509206133709</v>
      </c>
    </row>
    <row r="48" spans="1:17" x14ac:dyDescent="0.25">
      <c r="A48" s="6">
        <v>46</v>
      </c>
      <c r="B48" s="3">
        <v>42804</v>
      </c>
      <c r="C48" s="2">
        <v>224.82</v>
      </c>
      <c r="D48" s="2">
        <v>224.87</v>
      </c>
      <c r="E48" s="2">
        <v>223.52</v>
      </c>
      <c r="F48" s="2">
        <v>224.56</v>
      </c>
      <c r="G48" s="1">
        <v>86785840</v>
      </c>
      <c r="H48" s="2">
        <f t="shared" si="0"/>
        <v>223.52</v>
      </c>
      <c r="I48" s="2">
        <f t="shared" si="1"/>
        <v>224.87</v>
      </c>
      <c r="J48" s="16">
        <f>testdata47[[#This Row],[close]]-0.5*(testdata47[[#This Row],[HH]]+testdata47[[#This Row],[LL]])</f>
        <v>0.36500000000000909</v>
      </c>
      <c r="K48" s="16">
        <f>K47+kR*(testdata47[[#This Row],[SM]]-K47)</f>
        <v>0.36500000000000909</v>
      </c>
      <c r="L48" s="16">
        <f>L47+kS*(testdata47[[#This Row],[EMAn1]]-L47)</f>
        <v>0.36500000000000909</v>
      </c>
      <c r="M48" s="16">
        <f>testdata47[[#This Row],[HH]]-testdata47[[#This Row],[LL]]</f>
        <v>1.3499999999999943</v>
      </c>
      <c r="N48" s="16">
        <f>N47+kR*(testdata47[[#This Row],[HH-LL]]-N47)</f>
        <v>1.3499999999999943</v>
      </c>
      <c r="O48" s="16">
        <f>O47+kS*(testdata47[[#This Row],[EMAd1]]-O47)</f>
        <v>1.3499999999999943</v>
      </c>
      <c r="P48" s="12">
        <f>100*(testdata47[[#This Row],[EMAn2]]/(0.5*testdata47[[#This Row],[EMAd2]]))</f>
        <v>54.074074074075654</v>
      </c>
      <c r="Q48" s="12">
        <f>Q47+kU*(testdata47[[#This Row],[SMI]]-Q47)</f>
        <v>17.003990744282969</v>
      </c>
    </row>
    <row r="49" spans="1:17" x14ac:dyDescent="0.25">
      <c r="A49" s="6">
        <v>47</v>
      </c>
      <c r="B49" s="3">
        <v>42807</v>
      </c>
      <c r="C49" s="2">
        <v>224.49</v>
      </c>
      <c r="D49" s="2">
        <v>224.72</v>
      </c>
      <c r="E49" s="2">
        <v>224.13</v>
      </c>
      <c r="F49" s="2">
        <v>224.67</v>
      </c>
      <c r="G49" s="1">
        <v>60604724</v>
      </c>
      <c r="H49" s="2">
        <f t="shared" si="0"/>
        <v>224.13</v>
      </c>
      <c r="I49" s="2">
        <f t="shared" si="1"/>
        <v>224.72</v>
      </c>
      <c r="J49" s="16">
        <f>testdata47[[#This Row],[close]]-0.5*(testdata47[[#This Row],[HH]]+testdata47[[#This Row],[LL]])</f>
        <v>0.24499999999997613</v>
      </c>
      <c r="K49" s="16">
        <f>K48+kR*(testdata47[[#This Row],[SM]]-K48)</f>
        <v>0.24499999999997613</v>
      </c>
      <c r="L49" s="16">
        <f>L48+kS*(testdata47[[#This Row],[EMAn1]]-L48)</f>
        <v>0.24499999999997613</v>
      </c>
      <c r="M49" s="16">
        <f>testdata47[[#This Row],[HH]]-testdata47[[#This Row],[LL]]</f>
        <v>0.59000000000000341</v>
      </c>
      <c r="N49" s="16">
        <f>N48+kR*(testdata47[[#This Row],[HH-LL]]-N48)</f>
        <v>0.59000000000000341</v>
      </c>
      <c r="O49" s="16">
        <f>O48+kS*(testdata47[[#This Row],[EMAd1]]-O48)</f>
        <v>0.59000000000000341</v>
      </c>
      <c r="P49" s="12">
        <f>100*(testdata47[[#This Row],[EMAn2]]/(0.5*testdata47[[#This Row],[EMAd2]]))</f>
        <v>83.050847457618545</v>
      </c>
      <c r="Q49" s="12">
        <f>Q48+kU*(testdata47[[#This Row],[SMI]]-Q48)</f>
        <v>39.019609648728164</v>
      </c>
    </row>
    <row r="50" spans="1:17" x14ac:dyDescent="0.25">
      <c r="A50" s="6">
        <v>48</v>
      </c>
      <c r="B50" s="3">
        <v>42808</v>
      </c>
      <c r="C50" s="2">
        <v>224.08</v>
      </c>
      <c r="D50" s="2">
        <v>224.13</v>
      </c>
      <c r="E50" s="2">
        <v>223.14</v>
      </c>
      <c r="F50" s="2">
        <v>223.81</v>
      </c>
      <c r="G50" s="1">
        <v>63382108</v>
      </c>
      <c r="H50" s="2">
        <f t="shared" si="0"/>
        <v>223.14</v>
      </c>
      <c r="I50" s="2">
        <f t="shared" si="1"/>
        <v>224.13</v>
      </c>
      <c r="J50" s="16">
        <f>testdata47[[#This Row],[close]]-0.5*(testdata47[[#This Row],[HH]]+testdata47[[#This Row],[LL]])</f>
        <v>0.17500000000001137</v>
      </c>
      <c r="K50" s="16">
        <f>K49+kR*(testdata47[[#This Row],[SM]]-K49)</f>
        <v>0.17500000000001137</v>
      </c>
      <c r="L50" s="16">
        <f>L49+kS*(testdata47[[#This Row],[EMAn1]]-L49)</f>
        <v>0.17500000000001137</v>
      </c>
      <c r="M50" s="16">
        <f>testdata47[[#This Row],[HH]]-testdata47[[#This Row],[LL]]</f>
        <v>0.99000000000000909</v>
      </c>
      <c r="N50" s="16">
        <f>N49+kR*(testdata47[[#This Row],[HH-LL]]-N49)</f>
        <v>0.99000000000000909</v>
      </c>
      <c r="O50" s="16">
        <f>O49+kS*(testdata47[[#This Row],[EMAd1]]-O49)</f>
        <v>0.99000000000000909</v>
      </c>
      <c r="P50" s="12">
        <f>100*(testdata47[[#This Row],[EMAn2]]/(0.5*testdata47[[#This Row],[EMAd2]]))</f>
        <v>35.353535353537325</v>
      </c>
      <c r="Q50" s="12">
        <f>Q49+kU*(testdata47[[#This Row],[SMI]]-Q49)</f>
        <v>37.797584883664548</v>
      </c>
    </row>
    <row r="51" spans="1:17" x14ac:dyDescent="0.25">
      <c r="A51" s="6">
        <v>49</v>
      </c>
      <c r="B51" s="3">
        <v>42809</v>
      </c>
      <c r="C51" s="2">
        <v>224.44</v>
      </c>
      <c r="D51" s="2">
        <v>226.21</v>
      </c>
      <c r="E51" s="2">
        <v>224.18</v>
      </c>
      <c r="F51" s="2">
        <v>225.75</v>
      </c>
      <c r="G51" s="1">
        <v>101699816</v>
      </c>
      <c r="H51" s="2">
        <f t="shared" si="0"/>
        <v>224.18</v>
      </c>
      <c r="I51" s="2">
        <f t="shared" si="1"/>
        <v>226.21</v>
      </c>
      <c r="J51" s="16">
        <f>testdata47[[#This Row],[close]]-0.5*(testdata47[[#This Row],[HH]]+testdata47[[#This Row],[LL]])</f>
        <v>0.55500000000000682</v>
      </c>
      <c r="K51" s="16">
        <f>K50+kR*(testdata47[[#This Row],[SM]]-K50)</f>
        <v>0.55500000000000682</v>
      </c>
      <c r="L51" s="16">
        <f>L50+kS*(testdata47[[#This Row],[EMAn1]]-L50)</f>
        <v>0.55500000000000682</v>
      </c>
      <c r="M51" s="16">
        <f>testdata47[[#This Row],[HH]]-testdata47[[#This Row],[LL]]</f>
        <v>2.0300000000000011</v>
      </c>
      <c r="N51" s="16">
        <f>N50+kR*(testdata47[[#This Row],[HH-LL]]-N50)</f>
        <v>2.0300000000000011</v>
      </c>
      <c r="O51" s="16">
        <f>O50+kS*(testdata47[[#This Row],[EMAd1]]-O50)</f>
        <v>2.0300000000000011</v>
      </c>
      <c r="P51" s="12">
        <f>100*(testdata47[[#This Row],[EMAn2]]/(0.5*testdata47[[#This Row],[EMAd2]]))</f>
        <v>54.679802955665672</v>
      </c>
      <c r="Q51" s="12">
        <f>Q50+kU*(testdata47[[#This Row],[SMI]]-Q50)</f>
        <v>43.42499090766492</v>
      </c>
    </row>
    <row r="52" spans="1:17" x14ac:dyDescent="0.25">
      <c r="A52" s="6">
        <v>50</v>
      </c>
      <c r="B52" s="3">
        <v>42810</v>
      </c>
      <c r="C52" s="2">
        <v>225.9</v>
      </c>
      <c r="D52" s="2">
        <v>225.99</v>
      </c>
      <c r="E52" s="2">
        <v>224.95</v>
      </c>
      <c r="F52" s="2">
        <v>225.31</v>
      </c>
      <c r="G52" s="1">
        <v>82924856</v>
      </c>
      <c r="H52" s="2">
        <f t="shared" si="0"/>
        <v>224.95</v>
      </c>
      <c r="I52" s="2">
        <f t="shared" si="1"/>
        <v>225.99</v>
      </c>
      <c r="J52" s="16">
        <f>testdata47[[#This Row],[close]]-0.5*(testdata47[[#This Row],[HH]]+testdata47[[#This Row],[LL]])</f>
        <v>-0.15999999999999659</v>
      </c>
      <c r="K52" s="16">
        <f>K51+kR*(testdata47[[#This Row],[SM]]-K51)</f>
        <v>-0.15999999999999659</v>
      </c>
      <c r="L52" s="16">
        <f>L51+kS*(testdata47[[#This Row],[EMAn1]]-L51)</f>
        <v>-0.15999999999999659</v>
      </c>
      <c r="M52" s="16">
        <f>testdata47[[#This Row],[HH]]-testdata47[[#This Row],[LL]]</f>
        <v>1.0400000000000205</v>
      </c>
      <c r="N52" s="16">
        <f>N51+kR*(testdata47[[#This Row],[HH-LL]]-N51)</f>
        <v>1.0400000000000205</v>
      </c>
      <c r="O52" s="16">
        <f>O51+kS*(testdata47[[#This Row],[EMAd1]]-O51)</f>
        <v>1.0400000000000205</v>
      </c>
      <c r="P52" s="12">
        <f>100*(testdata47[[#This Row],[EMAn2]]/(0.5*testdata47[[#This Row],[EMAd2]]))</f>
        <v>-30.769230769229505</v>
      </c>
      <c r="Q52" s="12">
        <f>Q51+kU*(testdata47[[#This Row],[SMI]]-Q51)</f>
        <v>18.693583682033445</v>
      </c>
    </row>
    <row r="53" spans="1:17" x14ac:dyDescent="0.25">
      <c r="A53" s="6">
        <v>51</v>
      </c>
      <c r="B53" s="3">
        <v>42811</v>
      </c>
      <c r="C53" s="2">
        <v>225.59</v>
      </c>
      <c r="D53" s="2">
        <v>225.8</v>
      </c>
      <c r="E53" s="2">
        <v>224.91</v>
      </c>
      <c r="F53" s="2">
        <v>224.91</v>
      </c>
      <c r="G53" s="1">
        <v>93798120</v>
      </c>
      <c r="H53" s="2">
        <f t="shared" si="0"/>
        <v>224.91</v>
      </c>
      <c r="I53" s="2">
        <f t="shared" si="1"/>
        <v>225.8</v>
      </c>
      <c r="J53" s="16">
        <f>testdata47[[#This Row],[close]]-0.5*(testdata47[[#This Row],[HH]]+testdata47[[#This Row],[LL]])</f>
        <v>-0.4450000000000216</v>
      </c>
      <c r="K53" s="16">
        <f>K52+kR*(testdata47[[#This Row],[SM]]-K52)</f>
        <v>-0.4450000000000216</v>
      </c>
      <c r="L53" s="16">
        <f>L52+kS*(testdata47[[#This Row],[EMAn1]]-L52)</f>
        <v>-0.4450000000000216</v>
      </c>
      <c r="M53" s="16">
        <f>testdata47[[#This Row],[HH]]-testdata47[[#This Row],[LL]]</f>
        <v>0.89000000000001478</v>
      </c>
      <c r="N53" s="16">
        <f>N52+kR*(testdata47[[#This Row],[HH-LL]]-N52)</f>
        <v>0.89000000000001478</v>
      </c>
      <c r="O53" s="16">
        <f>O52+kS*(testdata47[[#This Row],[EMAd1]]-O52)</f>
        <v>0.89000000000001478</v>
      </c>
      <c r="P53" s="10">
        <f>100*(testdata47[[#This Row],[EMAn2]]/(0.5*testdata47[[#This Row],[EMAd2]]))</f>
        <v>-100.0000000000032</v>
      </c>
      <c r="Q53" s="10">
        <f>Q52+kU*(testdata47[[#This Row],[SMI]]-Q52)</f>
        <v>-20.87094421197877</v>
      </c>
    </row>
    <row r="54" spans="1:17" x14ac:dyDescent="0.25">
      <c r="A54" s="6">
        <v>52</v>
      </c>
      <c r="B54" s="3">
        <v>42814</v>
      </c>
      <c r="C54" s="2">
        <v>224.91</v>
      </c>
      <c r="D54" s="2">
        <v>225.22</v>
      </c>
      <c r="E54" s="2">
        <v>224.24</v>
      </c>
      <c r="F54" s="2">
        <v>224.66</v>
      </c>
      <c r="G54" s="1">
        <v>55368008</v>
      </c>
      <c r="H54" s="2">
        <f t="shared" si="0"/>
        <v>224.24</v>
      </c>
      <c r="I54" s="2">
        <f t="shared" si="1"/>
        <v>225.22</v>
      </c>
      <c r="J54" s="16">
        <f>testdata47[[#This Row],[close]]-0.5*(testdata47[[#This Row],[HH]]+testdata47[[#This Row],[LL]])</f>
        <v>-7.00000000000216E-2</v>
      </c>
      <c r="K54" s="16">
        <f>K53+kR*(testdata47[[#This Row],[SM]]-K53)</f>
        <v>-7.00000000000216E-2</v>
      </c>
      <c r="L54" s="16">
        <f>L53+kS*(testdata47[[#This Row],[EMAn1]]-L53)</f>
        <v>-7.00000000000216E-2</v>
      </c>
      <c r="M54" s="16">
        <f>testdata47[[#This Row],[HH]]-testdata47[[#This Row],[LL]]</f>
        <v>0.97999999999998977</v>
      </c>
      <c r="N54" s="16">
        <f>N53+kR*(testdata47[[#This Row],[HH-LL]]-N53)</f>
        <v>0.97999999999998977</v>
      </c>
      <c r="O54" s="16">
        <f>O53+kS*(testdata47[[#This Row],[EMAd1]]-O53)</f>
        <v>0.97999999999998977</v>
      </c>
      <c r="P54" s="12">
        <f>100*(testdata47[[#This Row],[EMAn2]]/(0.5*testdata47[[#This Row],[EMAd2]]))</f>
        <v>-14.285714285718843</v>
      </c>
      <c r="Q54" s="12">
        <f>Q53+kU*(testdata47[[#This Row],[SMI]]-Q53)</f>
        <v>-18.675867569892127</v>
      </c>
    </row>
    <row r="55" spans="1:17" x14ac:dyDescent="0.25">
      <c r="A55" s="6">
        <v>53</v>
      </c>
      <c r="B55" s="3">
        <v>42815</v>
      </c>
      <c r="C55" s="2">
        <v>225.33</v>
      </c>
      <c r="D55" s="2">
        <v>225.46</v>
      </c>
      <c r="E55" s="2">
        <v>221.64</v>
      </c>
      <c r="F55" s="2">
        <v>221.78</v>
      </c>
      <c r="G55" s="1">
        <v>138912016</v>
      </c>
      <c r="H55" s="2">
        <f t="shared" si="0"/>
        <v>221.64</v>
      </c>
      <c r="I55" s="2">
        <f t="shared" si="1"/>
        <v>225.46</v>
      </c>
      <c r="J55" s="16">
        <f>testdata47[[#This Row],[close]]-0.5*(testdata47[[#This Row],[HH]]+testdata47[[#This Row],[LL]])</f>
        <v>-1.7700000000000102</v>
      </c>
      <c r="K55" s="16">
        <f>K54+kR*(testdata47[[#This Row],[SM]]-K54)</f>
        <v>-1.7700000000000102</v>
      </c>
      <c r="L55" s="16">
        <f>L54+kS*(testdata47[[#This Row],[EMAn1]]-L54)</f>
        <v>-1.7700000000000102</v>
      </c>
      <c r="M55" s="16">
        <f>testdata47[[#This Row],[HH]]-testdata47[[#This Row],[LL]]</f>
        <v>3.8200000000000216</v>
      </c>
      <c r="N55" s="16">
        <f>N54+kR*(testdata47[[#This Row],[HH-LL]]-N54)</f>
        <v>3.8200000000000216</v>
      </c>
      <c r="O55" s="16">
        <f>O54+kS*(testdata47[[#This Row],[EMAd1]]-O54)</f>
        <v>3.8200000000000216</v>
      </c>
      <c r="P55" s="12">
        <f>100*(testdata47[[#This Row],[EMAn2]]/(0.5*testdata47[[#This Row],[EMAd2]]))</f>
        <v>-92.670157068062835</v>
      </c>
      <c r="Q55" s="12">
        <f>Q54+kU*(testdata47[[#This Row],[SMI]]-Q54)</f>
        <v>-43.340630735949027</v>
      </c>
    </row>
    <row r="56" spans="1:17" x14ac:dyDescent="0.25">
      <c r="A56" s="6">
        <v>54</v>
      </c>
      <c r="B56" s="3">
        <v>42816</v>
      </c>
      <c r="C56" s="2">
        <v>221.82</v>
      </c>
      <c r="D56" s="2">
        <v>222.61</v>
      </c>
      <c r="E56" s="2">
        <v>221.13</v>
      </c>
      <c r="F56" s="2">
        <v>222.3</v>
      </c>
      <c r="G56" s="1">
        <v>102826864</v>
      </c>
      <c r="H56" s="2">
        <f t="shared" si="0"/>
        <v>221.13</v>
      </c>
      <c r="I56" s="2">
        <f t="shared" si="1"/>
        <v>222.61</v>
      </c>
      <c r="J56" s="16">
        <f>testdata47[[#This Row],[close]]-0.5*(testdata47[[#This Row],[HH]]+testdata47[[#This Row],[LL]])</f>
        <v>0.43000000000000682</v>
      </c>
      <c r="K56" s="16">
        <f>K55+kR*(testdata47[[#This Row],[SM]]-K55)</f>
        <v>0.43000000000000682</v>
      </c>
      <c r="L56" s="16">
        <f>L55+kS*(testdata47[[#This Row],[EMAn1]]-L55)</f>
        <v>0.43000000000000682</v>
      </c>
      <c r="M56" s="16">
        <f>testdata47[[#This Row],[HH]]-testdata47[[#This Row],[LL]]</f>
        <v>1.4800000000000182</v>
      </c>
      <c r="N56" s="16">
        <f>N55+kR*(testdata47[[#This Row],[HH-LL]]-N55)</f>
        <v>1.4800000000000182</v>
      </c>
      <c r="O56" s="16">
        <f>O55+kS*(testdata47[[#This Row],[EMAd1]]-O55)</f>
        <v>1.4800000000000182</v>
      </c>
      <c r="P56" s="12">
        <f>100*(testdata47[[#This Row],[EMAn2]]/(0.5*testdata47[[#This Row],[EMAd2]]))</f>
        <v>58.108108108108311</v>
      </c>
      <c r="Q56" s="12">
        <f>Q55+kU*(testdata47[[#This Row],[SMI]]-Q55)</f>
        <v>-9.5243844545965786</v>
      </c>
    </row>
    <row r="57" spans="1:17" x14ac:dyDescent="0.25">
      <c r="A57" s="6">
        <v>55</v>
      </c>
      <c r="B57" s="3">
        <v>42817</v>
      </c>
      <c r="C57" s="2">
        <v>222.04</v>
      </c>
      <c r="D57" s="2">
        <v>223.31</v>
      </c>
      <c r="E57" s="2">
        <v>221.66</v>
      </c>
      <c r="F57" s="2">
        <v>222.06</v>
      </c>
      <c r="G57" s="1">
        <v>105821032</v>
      </c>
      <c r="H57" s="2">
        <f t="shared" si="0"/>
        <v>221.66</v>
      </c>
      <c r="I57" s="2">
        <f t="shared" si="1"/>
        <v>223.31</v>
      </c>
      <c r="J57" s="16">
        <f>testdata47[[#This Row],[close]]-0.5*(testdata47[[#This Row],[HH]]+testdata47[[#This Row],[LL]])</f>
        <v>-0.42500000000001137</v>
      </c>
      <c r="K57" s="16">
        <f>K56+kR*(testdata47[[#This Row],[SM]]-K56)</f>
        <v>-0.42500000000001137</v>
      </c>
      <c r="L57" s="16">
        <f>L56+kS*(testdata47[[#This Row],[EMAn1]]-L56)</f>
        <v>-0.42500000000001137</v>
      </c>
      <c r="M57" s="16">
        <f>testdata47[[#This Row],[HH]]-testdata47[[#This Row],[LL]]</f>
        <v>1.6500000000000057</v>
      </c>
      <c r="N57" s="16">
        <f>N56+kR*(testdata47[[#This Row],[HH-LL]]-N56)</f>
        <v>1.6500000000000057</v>
      </c>
      <c r="O57" s="16">
        <f>O56+kS*(testdata47[[#This Row],[EMAd1]]-O56)</f>
        <v>1.6500000000000057</v>
      </c>
      <c r="P57" s="12">
        <f>100*(testdata47[[#This Row],[EMAn2]]/(0.5*testdata47[[#This Row],[EMAd2]]))</f>
        <v>-51.515151515152709</v>
      </c>
      <c r="Q57" s="12">
        <f>Q56+kU*(testdata47[[#This Row],[SMI]]-Q56)</f>
        <v>-23.521306808115288</v>
      </c>
    </row>
    <row r="58" spans="1:17" x14ac:dyDescent="0.25">
      <c r="A58" s="6">
        <v>56</v>
      </c>
      <c r="B58" s="3">
        <v>42818</v>
      </c>
      <c r="C58" s="2">
        <v>222.4</v>
      </c>
      <c r="D58" s="2">
        <v>223.02</v>
      </c>
      <c r="E58" s="2">
        <v>221.05</v>
      </c>
      <c r="F58" s="2">
        <v>221.9</v>
      </c>
      <c r="G58" s="1">
        <v>118567344</v>
      </c>
      <c r="H58" s="2">
        <f t="shared" si="0"/>
        <v>221.05</v>
      </c>
      <c r="I58" s="2">
        <f t="shared" si="1"/>
        <v>223.02</v>
      </c>
      <c r="J58" s="16">
        <f>testdata47[[#This Row],[close]]-0.5*(testdata47[[#This Row],[HH]]+testdata47[[#This Row],[LL]])</f>
        <v>-0.13500000000001933</v>
      </c>
      <c r="K58" s="16">
        <f>K57+kR*(testdata47[[#This Row],[SM]]-K57)</f>
        <v>-0.13500000000001933</v>
      </c>
      <c r="L58" s="16">
        <f>L57+kS*(testdata47[[#This Row],[EMAn1]]-L57)</f>
        <v>-0.13500000000001933</v>
      </c>
      <c r="M58" s="16">
        <f>testdata47[[#This Row],[HH]]-testdata47[[#This Row],[LL]]</f>
        <v>1.9699999999999989</v>
      </c>
      <c r="N58" s="16">
        <f>N57+kR*(testdata47[[#This Row],[HH-LL]]-N57)</f>
        <v>1.9699999999999989</v>
      </c>
      <c r="O58" s="16">
        <f>O57+kS*(testdata47[[#This Row],[EMAd1]]-O57)</f>
        <v>1.9699999999999989</v>
      </c>
      <c r="P58" s="12">
        <f>100*(testdata47[[#This Row],[EMAn2]]/(0.5*testdata47[[#This Row],[EMAd2]]))</f>
        <v>-13.705583756347147</v>
      </c>
      <c r="Q58" s="12">
        <f>Q57+kU*(testdata47[[#This Row],[SMI]]-Q57)</f>
        <v>-20.249399124192575</v>
      </c>
    </row>
    <row r="59" spans="1:17" x14ac:dyDescent="0.25">
      <c r="A59" s="6">
        <v>57</v>
      </c>
      <c r="B59" s="3">
        <v>42821</v>
      </c>
      <c r="C59" s="2">
        <v>220.07</v>
      </c>
      <c r="D59" s="2">
        <v>221.96</v>
      </c>
      <c r="E59" s="2">
        <v>219.77</v>
      </c>
      <c r="F59" s="2">
        <v>221.67</v>
      </c>
      <c r="G59" s="1">
        <v>92167056</v>
      </c>
      <c r="H59" s="2">
        <f t="shared" si="0"/>
        <v>219.77</v>
      </c>
      <c r="I59" s="2">
        <f t="shared" si="1"/>
        <v>221.96</v>
      </c>
      <c r="J59" s="16">
        <f>testdata47[[#This Row],[close]]-0.5*(testdata47[[#This Row],[HH]]+testdata47[[#This Row],[LL]])</f>
        <v>0.8049999999999784</v>
      </c>
      <c r="K59" s="16">
        <f>K58+kR*(testdata47[[#This Row],[SM]]-K58)</f>
        <v>0.8049999999999784</v>
      </c>
      <c r="L59" s="16">
        <f>L58+kS*(testdata47[[#This Row],[EMAn1]]-L58)</f>
        <v>0.8049999999999784</v>
      </c>
      <c r="M59" s="16">
        <f>testdata47[[#This Row],[HH]]-testdata47[[#This Row],[LL]]</f>
        <v>2.1899999999999977</v>
      </c>
      <c r="N59" s="16">
        <f>N58+kR*(testdata47[[#This Row],[HH-LL]]-N58)</f>
        <v>2.1899999999999977</v>
      </c>
      <c r="O59" s="16">
        <f>O58+kS*(testdata47[[#This Row],[EMAd1]]-O58)</f>
        <v>2.1899999999999977</v>
      </c>
      <c r="P59" s="12">
        <f>100*(testdata47[[#This Row],[EMAn2]]/(0.5*testdata47[[#This Row],[EMAd2]]))</f>
        <v>73.515981735157922</v>
      </c>
      <c r="Q59" s="12">
        <f>Q58+kU*(testdata47[[#This Row],[SMI]]-Q58)</f>
        <v>11.005727828924257</v>
      </c>
    </row>
    <row r="60" spans="1:17" x14ac:dyDescent="0.25">
      <c r="A60" s="6">
        <v>58</v>
      </c>
      <c r="B60" s="3">
        <v>42822</v>
      </c>
      <c r="C60" s="2">
        <v>221.34</v>
      </c>
      <c r="D60" s="2">
        <v>223.75</v>
      </c>
      <c r="E60" s="2">
        <v>221.22</v>
      </c>
      <c r="F60" s="2">
        <v>223.29</v>
      </c>
      <c r="G60" s="1">
        <v>98521432</v>
      </c>
      <c r="H60" s="2">
        <f t="shared" si="0"/>
        <v>221.22</v>
      </c>
      <c r="I60" s="2">
        <f t="shared" si="1"/>
        <v>223.75</v>
      </c>
      <c r="J60" s="16">
        <f>testdata47[[#This Row],[close]]-0.5*(testdata47[[#This Row],[HH]]+testdata47[[#This Row],[LL]])</f>
        <v>0.8049999999999784</v>
      </c>
      <c r="K60" s="16">
        <f>K59+kR*(testdata47[[#This Row],[SM]]-K59)</f>
        <v>0.8049999999999784</v>
      </c>
      <c r="L60" s="16">
        <f>L59+kS*(testdata47[[#This Row],[EMAn1]]-L59)</f>
        <v>0.8049999999999784</v>
      </c>
      <c r="M60" s="16">
        <f>testdata47[[#This Row],[HH]]-testdata47[[#This Row],[LL]]</f>
        <v>2.5300000000000011</v>
      </c>
      <c r="N60" s="16">
        <f>N59+kR*(testdata47[[#This Row],[HH-LL]]-N59)</f>
        <v>2.5300000000000011</v>
      </c>
      <c r="O60" s="16">
        <f>O59+kS*(testdata47[[#This Row],[EMAd1]]-O59)</f>
        <v>2.5300000000000011</v>
      </c>
      <c r="P60" s="12">
        <f>100*(testdata47[[#This Row],[EMAn2]]/(0.5*testdata47[[#This Row],[EMAd2]]))</f>
        <v>63.636363636361907</v>
      </c>
      <c r="Q60" s="12">
        <f>Q59+kU*(testdata47[[#This Row],[SMI]]-Q59)</f>
        <v>28.549273098070138</v>
      </c>
    </row>
    <row r="61" spans="1:17" x14ac:dyDescent="0.25">
      <c r="A61" s="6">
        <v>59</v>
      </c>
      <c r="B61" s="3">
        <v>42823</v>
      </c>
      <c r="C61" s="2">
        <v>222.97</v>
      </c>
      <c r="D61" s="2">
        <v>223.75</v>
      </c>
      <c r="E61" s="2">
        <v>222.72</v>
      </c>
      <c r="F61" s="2">
        <v>223.5</v>
      </c>
      <c r="G61" s="1">
        <v>65288636</v>
      </c>
      <c r="H61" s="2">
        <f t="shared" si="0"/>
        <v>222.72</v>
      </c>
      <c r="I61" s="2">
        <f t="shared" si="1"/>
        <v>223.75</v>
      </c>
      <c r="J61" s="16">
        <f>testdata47[[#This Row],[close]]-0.5*(testdata47[[#This Row],[HH]]+testdata47[[#This Row],[LL]])</f>
        <v>0.26499999999998636</v>
      </c>
      <c r="K61" s="16">
        <f>K60+kR*(testdata47[[#This Row],[SM]]-K60)</f>
        <v>0.26499999999998636</v>
      </c>
      <c r="L61" s="16">
        <f>L60+kS*(testdata47[[#This Row],[EMAn1]]-L60)</f>
        <v>0.26499999999998636</v>
      </c>
      <c r="M61" s="16">
        <f>testdata47[[#This Row],[HH]]-testdata47[[#This Row],[LL]]</f>
        <v>1.0300000000000011</v>
      </c>
      <c r="N61" s="16">
        <f>N60+kR*(testdata47[[#This Row],[HH-LL]]-N60)</f>
        <v>1.0300000000000011</v>
      </c>
      <c r="O61" s="16">
        <f>O60+kS*(testdata47[[#This Row],[EMAd1]]-O60)</f>
        <v>1.0300000000000011</v>
      </c>
      <c r="P61" s="12">
        <f>100*(testdata47[[#This Row],[EMAn2]]/(0.5*testdata47[[#This Row],[EMAd2]]))</f>
        <v>51.45631067960894</v>
      </c>
      <c r="Q61" s="12">
        <f>Q60+kU*(testdata47[[#This Row],[SMI]]-Q60)</f>
        <v>36.184952291916403</v>
      </c>
    </row>
    <row r="62" spans="1:17" x14ac:dyDescent="0.25">
      <c r="A62" s="6">
        <v>60</v>
      </c>
      <c r="B62" s="3">
        <v>42824</v>
      </c>
      <c r="C62" s="2">
        <v>223.43</v>
      </c>
      <c r="D62" s="2">
        <v>224.43</v>
      </c>
      <c r="E62" s="2">
        <v>223.24</v>
      </c>
      <c r="F62" s="2">
        <v>224.21</v>
      </c>
      <c r="G62" s="1">
        <v>59795288</v>
      </c>
      <c r="H62" s="2">
        <f t="shared" si="0"/>
        <v>223.24</v>
      </c>
      <c r="I62" s="2">
        <f t="shared" si="1"/>
        <v>224.43</v>
      </c>
      <c r="J62" s="16">
        <f>testdata47[[#This Row],[close]]-0.5*(testdata47[[#This Row],[HH]]+testdata47[[#This Row],[LL]])</f>
        <v>0.375</v>
      </c>
      <c r="K62" s="16">
        <f>K61+kR*(testdata47[[#This Row],[SM]]-K61)</f>
        <v>0.375</v>
      </c>
      <c r="L62" s="16">
        <f>L61+kS*(testdata47[[#This Row],[EMAn1]]-L61)</f>
        <v>0.375</v>
      </c>
      <c r="M62" s="16">
        <f>testdata47[[#This Row],[HH]]-testdata47[[#This Row],[LL]]</f>
        <v>1.1899999999999977</v>
      </c>
      <c r="N62" s="16">
        <f>N61+kR*(testdata47[[#This Row],[HH-LL]]-N61)</f>
        <v>1.1899999999999977</v>
      </c>
      <c r="O62" s="16">
        <f>O61+kS*(testdata47[[#This Row],[EMAd1]]-O61)</f>
        <v>1.1899999999999977</v>
      </c>
      <c r="P62" s="12">
        <f>100*(testdata47[[#This Row],[EMAn2]]/(0.5*testdata47[[#This Row],[EMAd2]]))</f>
        <v>63.025210084033731</v>
      </c>
      <c r="Q62" s="12">
        <f>Q61+kU*(testdata47[[#This Row],[SMI]]-Q61)</f>
        <v>45.131704889288841</v>
      </c>
    </row>
    <row r="63" spans="1:17" x14ac:dyDescent="0.25">
      <c r="A63" s="6">
        <v>61</v>
      </c>
      <c r="B63" s="3">
        <v>42825</v>
      </c>
      <c r="C63" s="2">
        <v>223.84</v>
      </c>
      <c r="D63" s="2">
        <v>224.42</v>
      </c>
      <c r="E63" s="2">
        <v>223.63</v>
      </c>
      <c r="F63" s="2">
        <v>223.69</v>
      </c>
      <c r="G63" s="1">
        <v>77706304</v>
      </c>
      <c r="H63" s="2">
        <f t="shared" si="0"/>
        <v>223.63</v>
      </c>
      <c r="I63" s="2">
        <f t="shared" si="1"/>
        <v>224.42</v>
      </c>
      <c r="J63" s="16">
        <f>testdata47[[#This Row],[close]]-0.5*(testdata47[[#This Row],[HH]]+testdata47[[#This Row],[LL]])</f>
        <v>-0.33499999999997954</v>
      </c>
      <c r="K63" s="16">
        <f>K62+kR*(testdata47[[#This Row],[SM]]-K62)</f>
        <v>-0.33499999999997954</v>
      </c>
      <c r="L63" s="16">
        <f>L62+kS*(testdata47[[#This Row],[EMAn1]]-L62)</f>
        <v>-0.33499999999997954</v>
      </c>
      <c r="M63" s="16">
        <f>testdata47[[#This Row],[HH]]-testdata47[[#This Row],[LL]]</f>
        <v>0.78999999999999204</v>
      </c>
      <c r="N63" s="16">
        <f>N62+kR*(testdata47[[#This Row],[HH-LL]]-N62)</f>
        <v>0.78999999999999204</v>
      </c>
      <c r="O63" s="16">
        <f>O62+kS*(testdata47[[#This Row],[EMAd1]]-O62)</f>
        <v>0.78999999999999204</v>
      </c>
      <c r="P63" s="12">
        <f>100*(testdata47[[#This Row],[EMAn2]]/(0.5*testdata47[[#This Row],[EMAd2]]))</f>
        <v>-84.810126582274165</v>
      </c>
      <c r="Q63" s="12">
        <f>Q62+kU*(testdata47[[#This Row],[SMI]]-Q62)</f>
        <v>1.8177610654345102</v>
      </c>
    </row>
    <row r="64" spans="1:17" x14ac:dyDescent="0.25">
      <c r="A64" s="6">
        <v>62</v>
      </c>
      <c r="B64" s="3">
        <v>42828</v>
      </c>
      <c r="C64" s="2">
        <v>223.74</v>
      </c>
      <c r="D64" s="2">
        <v>223.96</v>
      </c>
      <c r="E64" s="2">
        <v>221.95</v>
      </c>
      <c r="F64" s="2">
        <v>223.3</v>
      </c>
      <c r="G64" s="1">
        <v>90156280</v>
      </c>
      <c r="H64" s="2">
        <f t="shared" si="0"/>
        <v>221.95</v>
      </c>
      <c r="I64" s="2">
        <f t="shared" si="1"/>
        <v>223.96</v>
      </c>
      <c r="J64" s="16">
        <f>testdata47[[#This Row],[close]]-0.5*(testdata47[[#This Row],[HH]]+testdata47[[#This Row],[LL]])</f>
        <v>0.34500000000002728</v>
      </c>
      <c r="K64" s="16">
        <f>K63+kR*(testdata47[[#This Row],[SM]]-K63)</f>
        <v>0.34500000000002728</v>
      </c>
      <c r="L64" s="16">
        <f>L63+kS*(testdata47[[#This Row],[EMAn1]]-L63)</f>
        <v>0.34500000000002728</v>
      </c>
      <c r="M64" s="16">
        <f>testdata47[[#This Row],[HH]]-testdata47[[#This Row],[LL]]</f>
        <v>2.0100000000000193</v>
      </c>
      <c r="N64" s="16">
        <f>N63+kR*(testdata47[[#This Row],[HH-LL]]-N63)</f>
        <v>2.0100000000000193</v>
      </c>
      <c r="O64" s="16">
        <f>O63+kS*(testdata47[[#This Row],[EMAd1]]-O63)</f>
        <v>2.0100000000000193</v>
      </c>
      <c r="P64" s="12">
        <f>100*(testdata47[[#This Row],[EMAn2]]/(0.5*testdata47[[#This Row],[EMAd2]]))</f>
        <v>34.32835820895761</v>
      </c>
      <c r="Q64" s="12">
        <f>Q63+kU*(testdata47[[#This Row],[SMI]]-Q63)</f>
        <v>12.654626779942209</v>
      </c>
    </row>
    <row r="65" spans="1:17" x14ac:dyDescent="0.25">
      <c r="A65" s="6">
        <v>63</v>
      </c>
      <c r="B65" s="3">
        <v>42829</v>
      </c>
      <c r="C65" s="2">
        <v>222.98</v>
      </c>
      <c r="D65" s="2">
        <v>223.53</v>
      </c>
      <c r="E65" s="2">
        <v>222.56</v>
      </c>
      <c r="F65" s="2">
        <v>223.44</v>
      </c>
      <c r="G65" s="1">
        <v>59508952</v>
      </c>
      <c r="H65" s="2">
        <f t="shared" si="0"/>
        <v>222.56</v>
      </c>
      <c r="I65" s="2">
        <f t="shared" si="1"/>
        <v>223.53</v>
      </c>
      <c r="J65" s="16">
        <f>testdata47[[#This Row],[close]]-0.5*(testdata47[[#This Row],[HH]]+testdata47[[#This Row],[LL]])</f>
        <v>0.39499999999998181</v>
      </c>
      <c r="K65" s="16">
        <f>K64+kR*(testdata47[[#This Row],[SM]]-K64)</f>
        <v>0.39499999999998181</v>
      </c>
      <c r="L65" s="16">
        <f>L64+kS*(testdata47[[#This Row],[EMAn1]]-L64)</f>
        <v>0.39499999999998181</v>
      </c>
      <c r="M65" s="16">
        <f>testdata47[[#This Row],[HH]]-testdata47[[#This Row],[LL]]</f>
        <v>0.96999999999999886</v>
      </c>
      <c r="N65" s="16">
        <f>N64+kR*(testdata47[[#This Row],[HH-LL]]-N64)</f>
        <v>0.96999999999999886</v>
      </c>
      <c r="O65" s="16">
        <f>O64+kS*(testdata47[[#This Row],[EMAd1]]-O64)</f>
        <v>0.96999999999999886</v>
      </c>
      <c r="P65" s="12">
        <f>100*(testdata47[[#This Row],[EMAn2]]/(0.5*testdata47[[#This Row],[EMAd2]]))</f>
        <v>81.443298969068508</v>
      </c>
      <c r="Q65" s="12">
        <f>Q64+kU*(testdata47[[#This Row],[SMI]]-Q64)</f>
        <v>35.584184176317642</v>
      </c>
    </row>
    <row r="66" spans="1:17" x14ac:dyDescent="0.25">
      <c r="A66" s="6">
        <v>64</v>
      </c>
      <c r="B66" s="3">
        <v>42830</v>
      </c>
      <c r="C66" s="2">
        <v>224.18</v>
      </c>
      <c r="D66" s="2">
        <v>225.25</v>
      </c>
      <c r="E66" s="2">
        <v>222.55</v>
      </c>
      <c r="F66" s="2">
        <v>222.78</v>
      </c>
      <c r="G66" s="1">
        <v>114663488</v>
      </c>
      <c r="H66" s="2">
        <f t="shared" si="0"/>
        <v>222.55</v>
      </c>
      <c r="I66" s="2">
        <f t="shared" si="1"/>
        <v>225.25</v>
      </c>
      <c r="J66" s="16">
        <f>testdata47[[#This Row],[close]]-0.5*(testdata47[[#This Row],[HH]]+testdata47[[#This Row],[LL]])</f>
        <v>-1.1200000000000045</v>
      </c>
      <c r="K66" s="16">
        <f>K65+kR*(testdata47[[#This Row],[SM]]-K65)</f>
        <v>-1.1200000000000045</v>
      </c>
      <c r="L66" s="16">
        <f>L65+kS*(testdata47[[#This Row],[EMAn1]]-L65)</f>
        <v>-1.1200000000000045</v>
      </c>
      <c r="M66" s="16">
        <f>testdata47[[#This Row],[HH]]-testdata47[[#This Row],[LL]]</f>
        <v>2.6999999999999886</v>
      </c>
      <c r="N66" s="16">
        <f>N65+kR*(testdata47[[#This Row],[HH-LL]]-N65)</f>
        <v>2.6999999999999886</v>
      </c>
      <c r="O66" s="16">
        <f>O65+kS*(testdata47[[#This Row],[EMAd1]]-O65)</f>
        <v>2.6999999999999886</v>
      </c>
      <c r="P66" s="12">
        <f>100*(testdata47[[#This Row],[EMAn2]]/(0.5*testdata47[[#This Row],[EMAd2]]))</f>
        <v>-82.962962962963644</v>
      </c>
      <c r="Q66" s="12">
        <f>Q65+kU*(testdata47[[#This Row],[SMI]]-Q65)</f>
        <v>-3.9315315367761201</v>
      </c>
    </row>
    <row r="67" spans="1:17" x14ac:dyDescent="0.25">
      <c r="A67" s="6">
        <v>65</v>
      </c>
      <c r="B67" s="3">
        <v>42831</v>
      </c>
      <c r="C67" s="2">
        <v>222.93</v>
      </c>
      <c r="D67" s="2">
        <v>223.97</v>
      </c>
      <c r="E67" s="2">
        <v>222.44</v>
      </c>
      <c r="F67" s="2">
        <v>223.4</v>
      </c>
      <c r="G67" s="1">
        <v>72861232</v>
      </c>
      <c r="H67" s="2">
        <f t="shared" si="0"/>
        <v>222.44</v>
      </c>
      <c r="I67" s="2">
        <f t="shared" si="1"/>
        <v>223.97</v>
      </c>
      <c r="J67" s="16">
        <f>testdata47[[#This Row],[close]]-0.5*(testdata47[[#This Row],[HH]]+testdata47[[#This Row],[LL]])</f>
        <v>0.1950000000000216</v>
      </c>
      <c r="K67" s="16">
        <f>K66+kR*(testdata47[[#This Row],[SM]]-K66)</f>
        <v>0.1950000000000216</v>
      </c>
      <c r="L67" s="16">
        <f>L66+kS*(testdata47[[#This Row],[EMAn1]]-L66)</f>
        <v>0.1950000000000216</v>
      </c>
      <c r="M67" s="16">
        <f>testdata47[[#This Row],[HH]]-testdata47[[#This Row],[LL]]</f>
        <v>1.5300000000000011</v>
      </c>
      <c r="N67" s="16">
        <f>N66+kR*(testdata47[[#This Row],[HH-LL]]-N66)</f>
        <v>1.5300000000000011</v>
      </c>
      <c r="O67" s="16">
        <f>O66+kS*(testdata47[[#This Row],[EMAd1]]-O66)</f>
        <v>1.5300000000000011</v>
      </c>
      <c r="P67" s="12">
        <f>100*(testdata47[[#This Row],[EMAn2]]/(0.5*testdata47[[#This Row],[EMAd2]]))</f>
        <v>25.490196078434181</v>
      </c>
      <c r="Q67" s="12">
        <f>Q66+kU*(testdata47[[#This Row],[SMI]]-Q66)</f>
        <v>5.8757110016273124</v>
      </c>
    </row>
    <row r="68" spans="1:17" x14ac:dyDescent="0.25">
      <c r="A68" s="6">
        <v>66</v>
      </c>
      <c r="B68" s="3">
        <v>42832</v>
      </c>
      <c r="C68" s="2">
        <v>223.13</v>
      </c>
      <c r="D68" s="2">
        <v>223.93</v>
      </c>
      <c r="E68" s="2">
        <v>222.64</v>
      </c>
      <c r="F68" s="2">
        <v>223.17</v>
      </c>
      <c r="G68" s="1">
        <v>78422128</v>
      </c>
      <c r="H68" s="2">
        <f t="shared" si="0"/>
        <v>222.64</v>
      </c>
      <c r="I68" s="2">
        <f t="shared" si="1"/>
        <v>223.93</v>
      </c>
      <c r="J68" s="16">
        <f>testdata47[[#This Row],[close]]-0.5*(testdata47[[#This Row],[HH]]+testdata47[[#This Row],[LL]])</f>
        <v>-0.11500000000000909</v>
      </c>
      <c r="K68" s="16">
        <f>K67+kR*(testdata47[[#This Row],[SM]]-K67)</f>
        <v>-0.11500000000000909</v>
      </c>
      <c r="L68" s="16">
        <f>L67+kS*(testdata47[[#This Row],[EMAn1]]-L67)</f>
        <v>-0.11500000000000909</v>
      </c>
      <c r="M68" s="16">
        <f>testdata47[[#This Row],[HH]]-testdata47[[#This Row],[LL]]</f>
        <v>1.2900000000000205</v>
      </c>
      <c r="N68" s="16">
        <f>N67+kR*(testdata47[[#This Row],[HH-LL]]-N67)</f>
        <v>1.2900000000000205</v>
      </c>
      <c r="O68" s="16">
        <f>O67+kS*(testdata47[[#This Row],[EMAd1]]-O67)</f>
        <v>1.2900000000000205</v>
      </c>
      <c r="P68" s="12">
        <f>100*(testdata47[[#This Row],[EMAn2]]/(0.5*testdata47[[#This Row],[EMAd2]]))</f>
        <v>-17.829457364342215</v>
      </c>
      <c r="Q68" s="12">
        <f>Q67+kU*(testdata47[[#This Row],[SMI]]-Q67)</f>
        <v>-2.026011787029196</v>
      </c>
    </row>
    <row r="69" spans="1:17" x14ac:dyDescent="0.25">
      <c r="A69" s="6">
        <v>67</v>
      </c>
      <c r="B69" s="3">
        <v>42835</v>
      </c>
      <c r="C69" s="2">
        <v>223.33</v>
      </c>
      <c r="D69" s="2">
        <v>224.18</v>
      </c>
      <c r="E69" s="2">
        <v>222.73</v>
      </c>
      <c r="F69" s="2">
        <v>223.31</v>
      </c>
      <c r="G69" s="1">
        <v>71258848</v>
      </c>
      <c r="H69" s="2">
        <f t="shared" si="0"/>
        <v>222.73</v>
      </c>
      <c r="I69" s="2">
        <f t="shared" si="1"/>
        <v>224.18</v>
      </c>
      <c r="J69" s="16">
        <f>testdata47[[#This Row],[close]]-0.5*(testdata47[[#This Row],[HH]]+testdata47[[#This Row],[LL]])</f>
        <v>-0.14499999999998181</v>
      </c>
      <c r="K69" s="16">
        <f>K68+kR*(testdata47[[#This Row],[SM]]-K68)</f>
        <v>-0.14499999999998181</v>
      </c>
      <c r="L69" s="16">
        <f>L68+kS*(testdata47[[#This Row],[EMAn1]]-L68)</f>
        <v>-0.14499999999998181</v>
      </c>
      <c r="M69" s="16">
        <f>testdata47[[#This Row],[HH]]-testdata47[[#This Row],[LL]]</f>
        <v>1.4500000000000171</v>
      </c>
      <c r="N69" s="16">
        <f>N68+kR*(testdata47[[#This Row],[HH-LL]]-N68)</f>
        <v>1.4500000000000171</v>
      </c>
      <c r="O69" s="16">
        <f>O68+kS*(testdata47[[#This Row],[EMAd1]]-O68)</f>
        <v>1.4500000000000171</v>
      </c>
      <c r="P69" s="12">
        <f>100*(testdata47[[#This Row],[EMAn2]]/(0.5*testdata47[[#This Row],[EMAd2]]))</f>
        <v>-19.999999999997257</v>
      </c>
      <c r="Q69" s="12">
        <f>Q68+kU*(testdata47[[#This Row],[SMI]]-Q68)</f>
        <v>-8.0173411913518819</v>
      </c>
    </row>
    <row r="70" spans="1:17" x14ac:dyDescent="0.25">
      <c r="A70" s="6">
        <v>68</v>
      </c>
      <c r="B70" s="3">
        <v>42836</v>
      </c>
      <c r="C70" s="2">
        <v>222.89</v>
      </c>
      <c r="D70" s="2">
        <v>223.15</v>
      </c>
      <c r="E70" s="2">
        <v>221.41</v>
      </c>
      <c r="F70" s="2">
        <v>223.04</v>
      </c>
      <c r="G70" s="1">
        <v>92789720</v>
      </c>
      <c r="H70" s="2">
        <f t="shared" si="0"/>
        <v>221.41</v>
      </c>
      <c r="I70" s="2">
        <f t="shared" si="1"/>
        <v>223.15</v>
      </c>
      <c r="J70" s="16">
        <f>testdata47[[#This Row],[close]]-0.5*(testdata47[[#This Row],[HH]]+testdata47[[#This Row],[LL]])</f>
        <v>0.75999999999999091</v>
      </c>
      <c r="K70" s="16">
        <f>K69+kR*(testdata47[[#This Row],[SM]]-K69)</f>
        <v>0.75999999999999091</v>
      </c>
      <c r="L70" s="16">
        <f>L69+kS*(testdata47[[#This Row],[EMAn1]]-L69)</f>
        <v>0.75999999999999091</v>
      </c>
      <c r="M70" s="16">
        <f>testdata47[[#This Row],[HH]]-testdata47[[#This Row],[LL]]</f>
        <v>1.7400000000000091</v>
      </c>
      <c r="N70" s="16">
        <f>N69+kR*(testdata47[[#This Row],[HH-LL]]-N69)</f>
        <v>1.7400000000000091</v>
      </c>
      <c r="O70" s="16">
        <f>O69+kS*(testdata47[[#This Row],[EMAd1]]-O69)</f>
        <v>1.7400000000000091</v>
      </c>
      <c r="P70" s="12">
        <f>100*(testdata47[[#This Row],[EMAn2]]/(0.5*testdata47[[#This Row],[EMAd2]]))</f>
        <v>87.356321839078959</v>
      </c>
      <c r="Q70" s="12">
        <f>Q69+kU*(testdata47[[#This Row],[SMI]]-Q69)</f>
        <v>23.773879818791727</v>
      </c>
    </row>
    <row r="71" spans="1:17" x14ac:dyDescent="0.25">
      <c r="A71" s="6">
        <v>69</v>
      </c>
      <c r="B71" s="3">
        <v>42837</v>
      </c>
      <c r="C71" s="2">
        <v>222.74</v>
      </c>
      <c r="D71" s="2">
        <v>222.95</v>
      </c>
      <c r="E71" s="2">
        <v>221.82</v>
      </c>
      <c r="F71" s="2">
        <v>222.06</v>
      </c>
      <c r="G71" s="1">
        <v>86275816</v>
      </c>
      <c r="H71" s="2">
        <f t="shared" si="0"/>
        <v>221.82</v>
      </c>
      <c r="I71" s="2">
        <f t="shared" si="1"/>
        <v>222.95</v>
      </c>
      <c r="J71" s="16">
        <f>testdata47[[#This Row],[close]]-0.5*(testdata47[[#This Row],[HH]]+testdata47[[#This Row],[LL]])</f>
        <v>-0.32499999999998863</v>
      </c>
      <c r="K71" s="16">
        <f>K70+kR*(testdata47[[#This Row],[SM]]-K70)</f>
        <v>-0.32499999999998863</v>
      </c>
      <c r="L71" s="16">
        <f>L70+kS*(testdata47[[#This Row],[EMAn1]]-L70)</f>
        <v>-0.32499999999998863</v>
      </c>
      <c r="M71" s="16">
        <f>testdata47[[#This Row],[HH]]-testdata47[[#This Row],[LL]]</f>
        <v>1.1299999999999955</v>
      </c>
      <c r="N71" s="16">
        <f>N70+kR*(testdata47[[#This Row],[HH-LL]]-N70)</f>
        <v>1.1299999999999955</v>
      </c>
      <c r="O71" s="16">
        <f>O70+kS*(testdata47[[#This Row],[EMAd1]]-O70)</f>
        <v>1.1299999999999955</v>
      </c>
      <c r="P71" s="12">
        <f>100*(testdata47[[#This Row],[EMAn2]]/(0.5*testdata47[[#This Row],[EMAd2]]))</f>
        <v>-57.522123893803531</v>
      </c>
      <c r="Q71" s="12">
        <f>Q70+kU*(testdata47[[#This Row],[SMI]]-Q70)</f>
        <v>-3.3247880854066878</v>
      </c>
    </row>
    <row r="72" spans="1:17" x14ac:dyDescent="0.25">
      <c r="A72" s="6">
        <v>70</v>
      </c>
      <c r="B72" s="3">
        <v>42838</v>
      </c>
      <c r="C72" s="2">
        <v>221.69</v>
      </c>
      <c r="D72" s="2">
        <v>222.5</v>
      </c>
      <c r="E72" s="2">
        <v>220.62</v>
      </c>
      <c r="F72" s="2">
        <v>220.62</v>
      </c>
      <c r="G72" s="1">
        <v>97885392</v>
      </c>
      <c r="H72" s="2">
        <f t="shared" si="0"/>
        <v>220.62</v>
      </c>
      <c r="I72" s="2">
        <f t="shared" si="1"/>
        <v>222.5</v>
      </c>
      <c r="J72" s="16">
        <f>testdata47[[#This Row],[close]]-0.5*(testdata47[[#This Row],[HH]]+testdata47[[#This Row],[LL]])</f>
        <v>-0.93999999999999773</v>
      </c>
      <c r="K72" s="16">
        <f>K71+kR*(testdata47[[#This Row],[SM]]-K71)</f>
        <v>-0.93999999999999773</v>
      </c>
      <c r="L72" s="16">
        <f>L71+kS*(testdata47[[#This Row],[EMAn1]]-L71)</f>
        <v>-0.93999999999999773</v>
      </c>
      <c r="M72" s="16">
        <f>testdata47[[#This Row],[HH]]-testdata47[[#This Row],[LL]]</f>
        <v>1.8799999999999955</v>
      </c>
      <c r="N72" s="16">
        <f>N71+kR*(testdata47[[#This Row],[HH-LL]]-N71)</f>
        <v>1.8799999999999955</v>
      </c>
      <c r="O72" s="16">
        <f>O71+kS*(testdata47[[#This Row],[EMAd1]]-O71)</f>
        <v>1.8799999999999955</v>
      </c>
      <c r="P72" s="12">
        <f>100*(testdata47[[#This Row],[EMAn2]]/(0.5*testdata47[[#This Row],[EMAd2]]))</f>
        <v>-100</v>
      </c>
      <c r="Q72" s="12">
        <f>Q71+kU*(testdata47[[#This Row],[SMI]]-Q71)</f>
        <v>-35.549858723604459</v>
      </c>
    </row>
    <row r="73" spans="1:17" x14ac:dyDescent="0.25">
      <c r="A73" s="6">
        <v>71</v>
      </c>
      <c r="B73" s="3">
        <v>42842</v>
      </c>
      <c r="C73" s="2">
        <v>221.19</v>
      </c>
      <c r="D73" s="2">
        <v>222.58</v>
      </c>
      <c r="E73" s="2">
        <v>220.97</v>
      </c>
      <c r="F73" s="2">
        <v>222.58</v>
      </c>
      <c r="G73" s="1">
        <v>72091488</v>
      </c>
      <c r="H73" s="2">
        <f t="shared" si="0"/>
        <v>220.97</v>
      </c>
      <c r="I73" s="2">
        <f t="shared" si="1"/>
        <v>222.58</v>
      </c>
      <c r="J73" s="16">
        <f>testdata47[[#This Row],[close]]-0.5*(testdata47[[#This Row],[HH]]+testdata47[[#This Row],[LL]])</f>
        <v>0.80500000000000682</v>
      </c>
      <c r="K73" s="16">
        <f>K72+kR*(testdata47[[#This Row],[SM]]-K72)</f>
        <v>0.80500000000000682</v>
      </c>
      <c r="L73" s="16">
        <f>L72+kS*(testdata47[[#This Row],[EMAn1]]-L72)</f>
        <v>0.80500000000000682</v>
      </c>
      <c r="M73" s="16">
        <f>testdata47[[#This Row],[HH]]-testdata47[[#This Row],[LL]]</f>
        <v>1.6100000000000136</v>
      </c>
      <c r="N73" s="16">
        <f>N72+kR*(testdata47[[#This Row],[HH-LL]]-N72)</f>
        <v>1.6100000000000136</v>
      </c>
      <c r="O73" s="16">
        <f>O72+kS*(testdata47[[#This Row],[EMAd1]]-O72)</f>
        <v>1.6100000000000136</v>
      </c>
      <c r="P73" s="12">
        <f>100*(testdata47[[#This Row],[EMAn2]]/(0.5*testdata47[[#This Row],[EMAd2]]))</f>
        <v>100</v>
      </c>
      <c r="Q73" s="12">
        <f>Q72+kU*(testdata47[[#This Row],[SMI]]-Q72)</f>
        <v>9.6334275175970276</v>
      </c>
    </row>
    <row r="74" spans="1:17" x14ac:dyDescent="0.25">
      <c r="A74" s="6">
        <v>72</v>
      </c>
      <c r="B74" s="3">
        <v>42843</v>
      </c>
      <c r="C74" s="2">
        <v>221.77</v>
      </c>
      <c r="D74" s="2">
        <v>222.5</v>
      </c>
      <c r="E74" s="2">
        <v>221.16</v>
      </c>
      <c r="F74" s="2">
        <v>221.91</v>
      </c>
      <c r="G74" s="1">
        <v>87710560</v>
      </c>
      <c r="H74" s="2">
        <f t="shared" si="0"/>
        <v>221.16</v>
      </c>
      <c r="I74" s="2">
        <f t="shared" si="1"/>
        <v>222.5</v>
      </c>
      <c r="J74" s="16">
        <f>testdata47[[#This Row],[close]]-0.5*(testdata47[[#This Row],[HH]]+testdata47[[#This Row],[LL]])</f>
        <v>8.0000000000012506E-2</v>
      </c>
      <c r="K74" s="16">
        <f>K73+kR*(testdata47[[#This Row],[SM]]-K73)</f>
        <v>8.0000000000012506E-2</v>
      </c>
      <c r="L74" s="16">
        <f>L73+kS*(testdata47[[#This Row],[EMAn1]]-L73)</f>
        <v>8.0000000000012506E-2</v>
      </c>
      <c r="M74" s="16">
        <f>testdata47[[#This Row],[HH]]-testdata47[[#This Row],[LL]]</f>
        <v>1.3400000000000034</v>
      </c>
      <c r="N74" s="16">
        <f>N73+kR*(testdata47[[#This Row],[HH-LL]]-N73)</f>
        <v>1.3400000000000034</v>
      </c>
      <c r="O74" s="16">
        <f>O73+kS*(testdata47[[#This Row],[EMAd1]]-O73)</f>
        <v>1.3400000000000034</v>
      </c>
      <c r="P74" s="12">
        <f>100*(testdata47[[#This Row],[EMAn2]]/(0.5*testdata47[[#This Row],[EMAd2]]))</f>
        <v>11.940298507464522</v>
      </c>
      <c r="Q74" s="12">
        <f>Q73+kU*(testdata47[[#This Row],[SMI]]-Q73)</f>
        <v>10.402384514219525</v>
      </c>
    </row>
    <row r="75" spans="1:17" x14ac:dyDescent="0.25">
      <c r="A75" s="6">
        <v>73</v>
      </c>
      <c r="B75" s="3">
        <v>42844</v>
      </c>
      <c r="C75" s="2">
        <v>222.53</v>
      </c>
      <c r="D75" s="2">
        <v>222.94</v>
      </c>
      <c r="E75" s="2">
        <v>221.26</v>
      </c>
      <c r="F75" s="2">
        <v>221.5</v>
      </c>
      <c r="G75" s="1">
        <v>72401856</v>
      </c>
      <c r="H75" s="2">
        <f t="shared" si="0"/>
        <v>221.26</v>
      </c>
      <c r="I75" s="2">
        <f t="shared" si="1"/>
        <v>222.94</v>
      </c>
      <c r="J75" s="16">
        <f>testdata47[[#This Row],[close]]-0.5*(testdata47[[#This Row],[HH]]+testdata47[[#This Row],[LL]])</f>
        <v>-0.59999999999999432</v>
      </c>
      <c r="K75" s="16">
        <f>K74+kR*(testdata47[[#This Row],[SM]]-K74)</f>
        <v>-0.59999999999999432</v>
      </c>
      <c r="L75" s="16">
        <f>L74+kS*(testdata47[[#This Row],[EMAn1]]-L74)</f>
        <v>-0.59999999999999432</v>
      </c>
      <c r="M75" s="16">
        <f>testdata47[[#This Row],[HH]]-testdata47[[#This Row],[LL]]</f>
        <v>1.6800000000000068</v>
      </c>
      <c r="N75" s="16">
        <f>N74+kR*(testdata47[[#This Row],[HH-LL]]-N74)</f>
        <v>1.6800000000000068</v>
      </c>
      <c r="O75" s="16">
        <f>O74+kS*(testdata47[[#This Row],[EMAd1]]-O74)</f>
        <v>1.6800000000000068</v>
      </c>
      <c r="P75" s="12">
        <f>100*(testdata47[[#This Row],[EMAn2]]/(0.5*testdata47[[#This Row],[EMAd2]]))</f>
        <v>-71.428571428570464</v>
      </c>
      <c r="Q75" s="12">
        <f>Q74+kU*(testdata47[[#This Row],[SMI]]-Q74)</f>
        <v>-16.874600800043801</v>
      </c>
    </row>
    <row r="76" spans="1:17" x14ac:dyDescent="0.25">
      <c r="A76" s="6">
        <v>74</v>
      </c>
      <c r="B76" s="3">
        <v>42845</v>
      </c>
      <c r="C76" s="2">
        <v>222.18</v>
      </c>
      <c r="D76" s="2">
        <v>223.79</v>
      </c>
      <c r="E76" s="2">
        <v>221.83</v>
      </c>
      <c r="F76" s="2">
        <v>223.31</v>
      </c>
      <c r="G76" s="1">
        <v>97560568</v>
      </c>
      <c r="H76" s="2">
        <f t="shared" si="0"/>
        <v>221.83</v>
      </c>
      <c r="I76" s="2">
        <f t="shared" si="1"/>
        <v>223.79</v>
      </c>
      <c r="J76" s="16">
        <f>testdata47[[#This Row],[close]]-0.5*(testdata47[[#This Row],[HH]]+testdata47[[#This Row],[LL]])</f>
        <v>0.5</v>
      </c>
      <c r="K76" s="16">
        <f>K75+kR*(testdata47[[#This Row],[SM]]-K75)</f>
        <v>0.5</v>
      </c>
      <c r="L76" s="16">
        <f>L75+kS*(testdata47[[#This Row],[EMAn1]]-L75)</f>
        <v>0.5</v>
      </c>
      <c r="M76" s="16">
        <f>testdata47[[#This Row],[HH]]-testdata47[[#This Row],[LL]]</f>
        <v>1.9599999999999795</v>
      </c>
      <c r="N76" s="16">
        <f>N75+kR*(testdata47[[#This Row],[HH-LL]]-N75)</f>
        <v>1.9599999999999795</v>
      </c>
      <c r="O76" s="16">
        <f>O75+kS*(testdata47[[#This Row],[EMAd1]]-O75)</f>
        <v>1.9599999999999795</v>
      </c>
      <c r="P76" s="12">
        <f>100*(testdata47[[#This Row],[EMAn2]]/(0.5*testdata47[[#This Row],[EMAd2]]))</f>
        <v>51.020408163265841</v>
      </c>
      <c r="Q76" s="12">
        <f>Q75+kU*(testdata47[[#This Row],[SMI]]-Q75)</f>
        <v>5.7570688543927417</v>
      </c>
    </row>
    <row r="77" spans="1:17" x14ac:dyDescent="0.25">
      <c r="A77" s="6">
        <v>75</v>
      </c>
      <c r="B77" s="3">
        <v>42846</v>
      </c>
      <c r="C77" s="2">
        <v>223.22</v>
      </c>
      <c r="D77" s="2">
        <v>223.28</v>
      </c>
      <c r="E77" s="2">
        <v>222.16</v>
      </c>
      <c r="F77" s="2">
        <v>222.6</v>
      </c>
      <c r="G77" s="1">
        <v>116338368</v>
      </c>
      <c r="H77" s="2">
        <f t="shared" si="0"/>
        <v>222.16</v>
      </c>
      <c r="I77" s="2">
        <f t="shared" si="1"/>
        <v>223.28</v>
      </c>
      <c r="J77" s="16">
        <f>testdata47[[#This Row],[close]]-0.5*(testdata47[[#This Row],[HH]]+testdata47[[#This Row],[LL]])</f>
        <v>-0.12000000000000455</v>
      </c>
      <c r="K77" s="16">
        <f>K76+kR*(testdata47[[#This Row],[SM]]-K76)</f>
        <v>-0.12000000000000455</v>
      </c>
      <c r="L77" s="16">
        <f>L76+kS*(testdata47[[#This Row],[EMAn1]]-L76)</f>
        <v>-0.12000000000000455</v>
      </c>
      <c r="M77" s="16">
        <f>testdata47[[#This Row],[HH]]-testdata47[[#This Row],[LL]]</f>
        <v>1.1200000000000045</v>
      </c>
      <c r="N77" s="16">
        <f>N76+kR*(testdata47[[#This Row],[HH-LL]]-N76)</f>
        <v>1.1200000000000045</v>
      </c>
      <c r="O77" s="16">
        <f>O76+kS*(testdata47[[#This Row],[EMAd1]]-O76)</f>
        <v>1.1200000000000045</v>
      </c>
      <c r="P77" s="12">
        <f>100*(testdata47[[#This Row],[EMAn2]]/(0.5*testdata47[[#This Row],[EMAd2]]))</f>
        <v>-21.428571428572155</v>
      </c>
      <c r="Q77" s="12">
        <f>Q76+kU*(testdata47[[#This Row],[SMI]]-Q76)</f>
        <v>-3.30481123992889</v>
      </c>
    </row>
    <row r="78" spans="1:17" x14ac:dyDescent="0.25">
      <c r="A78" s="6">
        <v>76</v>
      </c>
      <c r="B78" s="3">
        <v>42849</v>
      </c>
      <c r="C78" s="2">
        <v>225.05</v>
      </c>
      <c r="D78" s="2">
        <v>225.27</v>
      </c>
      <c r="E78" s="2">
        <v>222.57</v>
      </c>
      <c r="F78" s="2">
        <v>225.04</v>
      </c>
      <c r="G78" s="1">
        <v>125633672</v>
      </c>
      <c r="H78" s="2">
        <f t="shared" si="0"/>
        <v>222.57</v>
      </c>
      <c r="I78" s="2">
        <f t="shared" si="1"/>
        <v>225.27</v>
      </c>
      <c r="J78" s="16">
        <f>testdata47[[#This Row],[close]]-0.5*(testdata47[[#This Row],[HH]]+testdata47[[#This Row],[LL]])</f>
        <v>1.1199999999999761</v>
      </c>
      <c r="K78" s="16">
        <f>K77+kR*(testdata47[[#This Row],[SM]]-K77)</f>
        <v>1.1199999999999761</v>
      </c>
      <c r="L78" s="16">
        <f>L77+kS*(testdata47[[#This Row],[EMAn1]]-L77)</f>
        <v>1.1199999999999761</v>
      </c>
      <c r="M78" s="16">
        <f>testdata47[[#This Row],[HH]]-testdata47[[#This Row],[LL]]</f>
        <v>2.7000000000000171</v>
      </c>
      <c r="N78" s="16">
        <f>N77+kR*(testdata47[[#This Row],[HH-LL]]-N77)</f>
        <v>2.7000000000000171</v>
      </c>
      <c r="O78" s="16">
        <f>O77+kS*(testdata47[[#This Row],[EMAd1]]-O77)</f>
        <v>2.7000000000000171</v>
      </c>
      <c r="P78" s="12">
        <f>100*(testdata47[[#This Row],[EMAn2]]/(0.5*testdata47[[#This Row],[EMAd2]]))</f>
        <v>82.962962962960674</v>
      </c>
      <c r="Q78" s="12">
        <f>Q77+kU*(testdata47[[#This Row],[SMI]]-Q77)</f>
        <v>25.451113494367632</v>
      </c>
    </row>
    <row r="79" spans="1:17" x14ac:dyDescent="0.25">
      <c r="A79" s="6">
        <v>77</v>
      </c>
      <c r="B79" s="3">
        <v>42850</v>
      </c>
      <c r="C79" s="2">
        <v>225.75</v>
      </c>
      <c r="D79" s="2">
        <v>226.73</v>
      </c>
      <c r="E79" s="2">
        <v>225.65</v>
      </c>
      <c r="F79" s="2">
        <v>226.35</v>
      </c>
      <c r="G79" s="1">
        <v>80831256</v>
      </c>
      <c r="H79" s="2">
        <f t="shared" si="0"/>
        <v>225.65</v>
      </c>
      <c r="I79" s="2">
        <f t="shared" si="1"/>
        <v>226.73</v>
      </c>
      <c r="J79" s="16">
        <f>testdata47[[#This Row],[close]]-0.5*(testdata47[[#This Row],[HH]]+testdata47[[#This Row],[LL]])</f>
        <v>0.15999999999999659</v>
      </c>
      <c r="K79" s="16">
        <f>K78+kR*(testdata47[[#This Row],[SM]]-K78)</f>
        <v>0.15999999999999659</v>
      </c>
      <c r="L79" s="16">
        <f>L78+kS*(testdata47[[#This Row],[EMAn1]]-L78)</f>
        <v>0.15999999999999659</v>
      </c>
      <c r="M79" s="16">
        <f>testdata47[[#This Row],[HH]]-testdata47[[#This Row],[LL]]</f>
        <v>1.0799999999999841</v>
      </c>
      <c r="N79" s="16">
        <f>N78+kR*(testdata47[[#This Row],[HH-LL]]-N78)</f>
        <v>1.0799999999999841</v>
      </c>
      <c r="O79" s="16">
        <f>O78+kS*(testdata47[[#This Row],[EMAd1]]-O78)</f>
        <v>1.0799999999999841</v>
      </c>
      <c r="P79" s="12">
        <f>100*(testdata47[[#This Row],[EMAn2]]/(0.5*testdata47[[#This Row],[EMAd2]]))</f>
        <v>29.629629629629434</v>
      </c>
      <c r="Q79" s="12">
        <f>Q78+kU*(testdata47[[#This Row],[SMI]]-Q78)</f>
        <v>26.843952206121568</v>
      </c>
    </row>
    <row r="80" spans="1:17" x14ac:dyDescent="0.25">
      <c r="A80" s="6">
        <v>78</v>
      </c>
      <c r="B80" s="3">
        <v>42851</v>
      </c>
      <c r="C80" s="2">
        <v>226.31</v>
      </c>
      <c r="D80" s="2">
        <v>227.28</v>
      </c>
      <c r="E80" s="2">
        <v>226.16</v>
      </c>
      <c r="F80" s="2">
        <v>226.21</v>
      </c>
      <c r="G80" s="1">
        <v>89266768</v>
      </c>
      <c r="H80" s="2">
        <f t="shared" ref="H80:H143" si="2">MIN(E80:E80)</f>
        <v>226.16</v>
      </c>
      <c r="I80" s="2">
        <f t="shared" ref="I80:I143" si="3">MAX(D80:D80)</f>
        <v>227.28</v>
      </c>
      <c r="J80" s="16">
        <f>testdata47[[#This Row],[close]]-0.5*(testdata47[[#This Row],[HH]]+testdata47[[#This Row],[LL]])</f>
        <v>-0.50999999999999091</v>
      </c>
      <c r="K80" s="16">
        <f>K79+kR*(testdata47[[#This Row],[SM]]-K79)</f>
        <v>-0.50999999999999091</v>
      </c>
      <c r="L80" s="16">
        <f>L79+kS*(testdata47[[#This Row],[EMAn1]]-L79)</f>
        <v>-0.50999999999999091</v>
      </c>
      <c r="M80" s="16">
        <f>testdata47[[#This Row],[HH]]-testdata47[[#This Row],[LL]]</f>
        <v>1.1200000000000045</v>
      </c>
      <c r="N80" s="16">
        <f>N79+kR*(testdata47[[#This Row],[HH-LL]]-N79)</f>
        <v>1.1200000000000045</v>
      </c>
      <c r="O80" s="16">
        <f>O79+kS*(testdata47[[#This Row],[EMAd1]]-O79)</f>
        <v>1.1200000000000045</v>
      </c>
      <c r="P80" s="12">
        <f>100*(testdata47[[#This Row],[EMAn2]]/(0.5*testdata47[[#This Row],[EMAd2]]))</f>
        <v>-91.07142857142658</v>
      </c>
      <c r="Q80" s="12">
        <f>Q79+kU*(testdata47[[#This Row],[SMI]]-Q79)</f>
        <v>-12.461174719727811</v>
      </c>
    </row>
    <row r="81" spans="1:17" x14ac:dyDescent="0.25">
      <c r="A81" s="6">
        <v>79</v>
      </c>
      <c r="B81" s="3">
        <v>42852</v>
      </c>
      <c r="C81" s="2">
        <v>226.56</v>
      </c>
      <c r="D81" s="2">
        <v>226.73</v>
      </c>
      <c r="E81" s="2">
        <v>225.81</v>
      </c>
      <c r="F81" s="2">
        <v>226.4</v>
      </c>
      <c r="G81" s="1">
        <v>60503960</v>
      </c>
      <c r="H81" s="2">
        <f t="shared" si="2"/>
        <v>225.81</v>
      </c>
      <c r="I81" s="2">
        <f t="shared" si="3"/>
        <v>226.73</v>
      </c>
      <c r="J81" s="16">
        <f>testdata47[[#This Row],[close]]-0.5*(testdata47[[#This Row],[HH]]+testdata47[[#This Row],[LL]])</f>
        <v>0.13000000000002387</v>
      </c>
      <c r="K81" s="16">
        <f>K80+kR*(testdata47[[#This Row],[SM]]-K80)</f>
        <v>0.13000000000002387</v>
      </c>
      <c r="L81" s="16">
        <f>L80+kS*(testdata47[[#This Row],[EMAn1]]-L80)</f>
        <v>0.13000000000002387</v>
      </c>
      <c r="M81" s="16">
        <f>testdata47[[#This Row],[HH]]-testdata47[[#This Row],[LL]]</f>
        <v>0.91999999999998749</v>
      </c>
      <c r="N81" s="16">
        <f>N80+kR*(testdata47[[#This Row],[HH-LL]]-N80)</f>
        <v>0.91999999999998749</v>
      </c>
      <c r="O81" s="16">
        <f>O80+kS*(testdata47[[#This Row],[EMAd1]]-O80)</f>
        <v>0.91999999999998749</v>
      </c>
      <c r="P81" s="12">
        <f>100*(testdata47[[#This Row],[EMAn2]]/(0.5*testdata47[[#This Row],[EMAd2]]))</f>
        <v>28.260869565222968</v>
      </c>
      <c r="Q81" s="12">
        <f>Q80+kU*(testdata47[[#This Row],[SMI]]-Q80)</f>
        <v>1.1128400419224498</v>
      </c>
    </row>
    <row r="82" spans="1:17" x14ac:dyDescent="0.25">
      <c r="A82" s="6">
        <v>80</v>
      </c>
      <c r="B82" s="3">
        <v>42853</v>
      </c>
      <c r="C82" s="2">
        <v>226.68</v>
      </c>
      <c r="D82" s="2">
        <v>226.71</v>
      </c>
      <c r="E82" s="2">
        <v>225.76</v>
      </c>
      <c r="F82" s="2">
        <v>225.91</v>
      </c>
      <c r="G82" s="1">
        <v>66956400</v>
      </c>
      <c r="H82" s="2">
        <f t="shared" si="2"/>
        <v>225.76</v>
      </c>
      <c r="I82" s="2">
        <f t="shared" si="3"/>
        <v>226.71</v>
      </c>
      <c r="J82" s="16">
        <f>testdata47[[#This Row],[close]]-0.5*(testdata47[[#This Row],[HH]]+testdata47[[#This Row],[LL]])</f>
        <v>-0.32500000000001705</v>
      </c>
      <c r="K82" s="16">
        <f>K81+kR*(testdata47[[#This Row],[SM]]-K81)</f>
        <v>-0.32500000000001705</v>
      </c>
      <c r="L82" s="16">
        <f>L81+kS*(testdata47[[#This Row],[EMAn1]]-L81)</f>
        <v>-0.32500000000001705</v>
      </c>
      <c r="M82" s="16">
        <f>testdata47[[#This Row],[HH]]-testdata47[[#This Row],[LL]]</f>
        <v>0.95000000000001705</v>
      </c>
      <c r="N82" s="16">
        <f>N81+kR*(testdata47[[#This Row],[HH-LL]]-N81)</f>
        <v>0.95000000000001705</v>
      </c>
      <c r="O82" s="16">
        <f>O81+kS*(testdata47[[#This Row],[EMAd1]]-O81)</f>
        <v>0.95000000000001705</v>
      </c>
      <c r="P82" s="12">
        <f>100*(testdata47[[#This Row],[EMAn2]]/(0.5*testdata47[[#This Row],[EMAd2]]))</f>
        <v>-68.421052631581318</v>
      </c>
      <c r="Q82" s="12">
        <f>Q81+kU*(testdata47[[#This Row],[SMI]]-Q81)</f>
        <v>-22.065124182578806</v>
      </c>
    </row>
    <row r="83" spans="1:17" x14ac:dyDescent="0.25">
      <c r="A83" s="6">
        <v>81</v>
      </c>
      <c r="B83" s="3">
        <v>42856</v>
      </c>
      <c r="C83" s="2">
        <v>226.48</v>
      </c>
      <c r="D83" s="2">
        <v>226.94</v>
      </c>
      <c r="E83" s="2">
        <v>226.02</v>
      </c>
      <c r="F83" s="2">
        <v>226.48</v>
      </c>
      <c r="G83" s="1">
        <v>70486576</v>
      </c>
      <c r="H83" s="2">
        <f t="shared" si="2"/>
        <v>226.02</v>
      </c>
      <c r="I83" s="2">
        <f t="shared" si="3"/>
        <v>226.94</v>
      </c>
      <c r="J83" s="16">
        <f>testdata47[[#This Row],[close]]-0.5*(testdata47[[#This Row],[HH]]+testdata47[[#This Row],[LL]])</f>
        <v>0</v>
      </c>
      <c r="K83" s="16">
        <f>K82+kR*(testdata47[[#This Row],[SM]]-K82)</f>
        <v>0</v>
      </c>
      <c r="L83" s="16">
        <f>L82+kS*(testdata47[[#This Row],[EMAn1]]-L82)</f>
        <v>0</v>
      </c>
      <c r="M83" s="16">
        <f>testdata47[[#This Row],[HH]]-testdata47[[#This Row],[LL]]</f>
        <v>0.91999999999998749</v>
      </c>
      <c r="N83" s="16">
        <f>N82+kR*(testdata47[[#This Row],[HH-LL]]-N82)</f>
        <v>0.91999999999998749</v>
      </c>
      <c r="O83" s="16">
        <f>O82+kS*(testdata47[[#This Row],[EMAd1]]-O82)</f>
        <v>0.91999999999998749</v>
      </c>
      <c r="P83" s="10">
        <f>100*(testdata47[[#This Row],[EMAn2]]/(0.5*testdata47[[#This Row],[EMAd2]]))</f>
        <v>0</v>
      </c>
      <c r="Q83" s="10">
        <f>Q82+kU*(testdata47[[#This Row],[SMI]]-Q82)</f>
        <v>-14.710082788385872</v>
      </c>
    </row>
    <row r="84" spans="1:17" x14ac:dyDescent="0.25">
      <c r="A84" s="6">
        <v>82</v>
      </c>
      <c r="B84" s="3">
        <v>42857</v>
      </c>
      <c r="C84" s="2">
        <v>226.63</v>
      </c>
      <c r="D84" s="2">
        <v>226.76</v>
      </c>
      <c r="E84" s="2">
        <v>226.12</v>
      </c>
      <c r="F84" s="2">
        <v>226.56</v>
      </c>
      <c r="G84" s="1">
        <v>60467504</v>
      </c>
      <c r="H84" s="2">
        <f t="shared" si="2"/>
        <v>226.12</v>
      </c>
      <c r="I84" s="2">
        <f t="shared" si="3"/>
        <v>226.76</v>
      </c>
      <c r="J84" s="16">
        <f>testdata47[[#This Row],[close]]-0.5*(testdata47[[#This Row],[HH]]+testdata47[[#This Row],[LL]])</f>
        <v>0.12000000000000455</v>
      </c>
      <c r="K84" s="16">
        <f>K83+kR*(testdata47[[#This Row],[SM]]-K83)</f>
        <v>0.12000000000000455</v>
      </c>
      <c r="L84" s="16">
        <f>L83+kS*(testdata47[[#This Row],[EMAn1]]-L83)</f>
        <v>0.12000000000000455</v>
      </c>
      <c r="M84" s="16">
        <f>testdata47[[#This Row],[HH]]-testdata47[[#This Row],[LL]]</f>
        <v>0.63999999999998636</v>
      </c>
      <c r="N84" s="16">
        <f>N83+kR*(testdata47[[#This Row],[HH-LL]]-N83)</f>
        <v>0.63999999999998636</v>
      </c>
      <c r="O84" s="16">
        <f>O83+kS*(testdata47[[#This Row],[EMAd1]]-O83)</f>
        <v>0.63999999999998636</v>
      </c>
      <c r="P84" s="12">
        <f>100*(testdata47[[#This Row],[EMAn2]]/(0.5*testdata47[[#This Row],[EMAd2]]))</f>
        <v>37.500000000002217</v>
      </c>
      <c r="Q84" s="12">
        <f>Q83+kU*(testdata47[[#This Row],[SMI]]-Q83)</f>
        <v>2.6932781410768243</v>
      </c>
    </row>
    <row r="85" spans="1:17" x14ac:dyDescent="0.25">
      <c r="A85" s="6">
        <v>83</v>
      </c>
      <c r="B85" s="3">
        <v>42858</v>
      </c>
      <c r="C85" s="2">
        <v>226.11</v>
      </c>
      <c r="D85" s="2">
        <v>226.66</v>
      </c>
      <c r="E85" s="2">
        <v>225.55</v>
      </c>
      <c r="F85" s="2">
        <v>226.29</v>
      </c>
      <c r="G85" s="1">
        <v>77078864</v>
      </c>
      <c r="H85" s="2">
        <f t="shared" si="2"/>
        <v>225.55</v>
      </c>
      <c r="I85" s="2">
        <f t="shared" si="3"/>
        <v>226.66</v>
      </c>
      <c r="J85" s="16">
        <f>testdata47[[#This Row],[close]]-0.5*(testdata47[[#This Row],[HH]]+testdata47[[#This Row],[LL]])</f>
        <v>0.18499999999997385</v>
      </c>
      <c r="K85" s="16">
        <f>K84+kR*(testdata47[[#This Row],[SM]]-K84)</f>
        <v>0.18499999999997385</v>
      </c>
      <c r="L85" s="16">
        <f>L84+kS*(testdata47[[#This Row],[EMAn1]]-L84)</f>
        <v>0.18499999999997385</v>
      </c>
      <c r="M85" s="16">
        <f>testdata47[[#This Row],[HH]]-testdata47[[#This Row],[LL]]</f>
        <v>1.1099999999999852</v>
      </c>
      <c r="N85" s="16">
        <f>N84+kR*(testdata47[[#This Row],[HH-LL]]-N84)</f>
        <v>1.1099999999999852</v>
      </c>
      <c r="O85" s="16">
        <f>O84+kS*(testdata47[[#This Row],[EMAd1]]-O84)</f>
        <v>1.1099999999999852</v>
      </c>
      <c r="P85" s="12">
        <f>100*(testdata47[[#This Row],[EMAn2]]/(0.5*testdata47[[#This Row],[EMAd2]]))</f>
        <v>33.333333333329065</v>
      </c>
      <c r="Q85" s="12">
        <f>Q84+kU*(testdata47[[#This Row],[SMI]]-Q84)</f>
        <v>12.906629871827571</v>
      </c>
    </row>
    <row r="86" spans="1:17" x14ac:dyDescent="0.25">
      <c r="A86" s="6">
        <v>84</v>
      </c>
      <c r="B86" s="3">
        <v>42859</v>
      </c>
      <c r="C86" s="2">
        <v>226.62</v>
      </c>
      <c r="D86" s="2">
        <v>226.71</v>
      </c>
      <c r="E86" s="2">
        <v>225.62</v>
      </c>
      <c r="F86" s="2">
        <v>226.55</v>
      </c>
      <c r="G86" s="1">
        <v>64774736</v>
      </c>
      <c r="H86" s="2">
        <f t="shared" si="2"/>
        <v>225.62</v>
      </c>
      <c r="I86" s="2">
        <f t="shared" si="3"/>
        <v>226.71</v>
      </c>
      <c r="J86" s="16">
        <f>testdata47[[#This Row],[close]]-0.5*(testdata47[[#This Row],[HH]]+testdata47[[#This Row],[LL]])</f>
        <v>0.38499999999999091</v>
      </c>
      <c r="K86" s="16">
        <f>K85+kR*(testdata47[[#This Row],[SM]]-K85)</f>
        <v>0.38499999999999091</v>
      </c>
      <c r="L86" s="16">
        <f>L85+kS*(testdata47[[#This Row],[EMAn1]]-L85)</f>
        <v>0.38499999999999091</v>
      </c>
      <c r="M86" s="16">
        <f>testdata47[[#This Row],[HH]]-testdata47[[#This Row],[LL]]</f>
        <v>1.0900000000000034</v>
      </c>
      <c r="N86" s="16">
        <f>N85+kR*(testdata47[[#This Row],[HH-LL]]-N85)</f>
        <v>1.0900000000000034</v>
      </c>
      <c r="O86" s="16">
        <f>O85+kS*(testdata47[[#This Row],[EMAd1]]-O85)</f>
        <v>1.0900000000000034</v>
      </c>
      <c r="P86" s="12">
        <f>100*(testdata47[[#This Row],[EMAn2]]/(0.5*testdata47[[#This Row],[EMAd2]]))</f>
        <v>70.642201834860501</v>
      </c>
      <c r="Q86" s="12">
        <f>Q85+kU*(testdata47[[#This Row],[SMI]]-Q85)</f>
        <v>32.151820526171882</v>
      </c>
    </row>
    <row r="87" spans="1:17" x14ac:dyDescent="0.25">
      <c r="A87" s="6">
        <v>85</v>
      </c>
      <c r="B87" s="3">
        <v>42860</v>
      </c>
      <c r="C87" s="2">
        <v>226.96</v>
      </c>
      <c r="D87" s="2">
        <v>227.46</v>
      </c>
      <c r="E87" s="2">
        <v>226.48</v>
      </c>
      <c r="F87" s="2">
        <v>227.44</v>
      </c>
      <c r="G87" s="1">
        <v>65342296</v>
      </c>
      <c r="H87" s="2">
        <f t="shared" si="2"/>
        <v>226.48</v>
      </c>
      <c r="I87" s="2">
        <f t="shared" si="3"/>
        <v>227.46</v>
      </c>
      <c r="J87" s="16">
        <f>testdata47[[#This Row],[close]]-0.5*(testdata47[[#This Row],[HH]]+testdata47[[#This Row],[LL]])</f>
        <v>0.46999999999999886</v>
      </c>
      <c r="K87" s="16">
        <f>K86+kR*(testdata47[[#This Row],[SM]]-K86)</f>
        <v>0.46999999999999886</v>
      </c>
      <c r="L87" s="16">
        <f>L86+kS*(testdata47[[#This Row],[EMAn1]]-L86)</f>
        <v>0.46999999999999886</v>
      </c>
      <c r="M87" s="16">
        <f>testdata47[[#This Row],[HH]]-testdata47[[#This Row],[LL]]</f>
        <v>0.98000000000001819</v>
      </c>
      <c r="N87" s="16">
        <f>N86+kR*(testdata47[[#This Row],[HH-LL]]-N86)</f>
        <v>0.98000000000001819</v>
      </c>
      <c r="O87" s="16">
        <f>O86+kS*(testdata47[[#This Row],[EMAd1]]-O86)</f>
        <v>0.98000000000001819</v>
      </c>
      <c r="P87" s="12">
        <f>100*(testdata47[[#This Row],[EMAn2]]/(0.5*testdata47[[#This Row],[EMAd2]]))</f>
        <v>95.918367346936762</v>
      </c>
      <c r="Q87" s="12">
        <f>Q86+kU*(testdata47[[#This Row],[SMI]]-Q86)</f>
        <v>53.407336133093509</v>
      </c>
    </row>
    <row r="88" spans="1:17" x14ac:dyDescent="0.25">
      <c r="A88" s="6">
        <v>86</v>
      </c>
      <c r="B88" s="3">
        <v>42863</v>
      </c>
      <c r="C88" s="2">
        <v>227.49</v>
      </c>
      <c r="D88" s="2">
        <v>227.65</v>
      </c>
      <c r="E88" s="2">
        <v>226.94</v>
      </c>
      <c r="F88" s="2">
        <v>227.41</v>
      </c>
      <c r="G88" s="1">
        <v>50993060</v>
      </c>
      <c r="H88" s="2">
        <f t="shared" si="2"/>
        <v>226.94</v>
      </c>
      <c r="I88" s="2">
        <f t="shared" si="3"/>
        <v>227.65</v>
      </c>
      <c r="J88" s="16">
        <f>testdata47[[#This Row],[close]]-0.5*(testdata47[[#This Row],[HH]]+testdata47[[#This Row],[LL]])</f>
        <v>0.11499999999998067</v>
      </c>
      <c r="K88" s="16">
        <f>K87+kR*(testdata47[[#This Row],[SM]]-K87)</f>
        <v>0.11499999999998067</v>
      </c>
      <c r="L88" s="16">
        <f>L87+kS*(testdata47[[#This Row],[EMAn1]]-L87)</f>
        <v>0.11499999999998067</v>
      </c>
      <c r="M88" s="16">
        <f>testdata47[[#This Row],[HH]]-testdata47[[#This Row],[LL]]</f>
        <v>0.71000000000000796</v>
      </c>
      <c r="N88" s="16">
        <f>N87+kR*(testdata47[[#This Row],[HH-LL]]-N87)</f>
        <v>0.71000000000000796</v>
      </c>
      <c r="O88" s="16">
        <f>O87+kS*(testdata47[[#This Row],[EMAd1]]-O87)</f>
        <v>0.71000000000000796</v>
      </c>
      <c r="P88" s="12">
        <f>100*(testdata47[[#This Row],[EMAn2]]/(0.5*testdata47[[#This Row],[EMAd2]]))</f>
        <v>32.394366197177291</v>
      </c>
      <c r="Q88" s="12">
        <f>Q87+kU*(testdata47[[#This Row],[SMI]]-Q87)</f>
        <v>46.403012821121436</v>
      </c>
    </row>
    <row r="89" spans="1:17" x14ac:dyDescent="0.25">
      <c r="A89" s="6">
        <v>87</v>
      </c>
      <c r="B89" s="3">
        <v>42864</v>
      </c>
      <c r="C89" s="2">
        <v>227.69</v>
      </c>
      <c r="D89" s="2">
        <v>227.91</v>
      </c>
      <c r="E89" s="2">
        <v>226.82</v>
      </c>
      <c r="F89" s="2">
        <v>227.2</v>
      </c>
      <c r="G89" s="1">
        <v>54130976</v>
      </c>
      <c r="H89" s="2">
        <f t="shared" si="2"/>
        <v>226.82</v>
      </c>
      <c r="I89" s="2">
        <f t="shared" si="3"/>
        <v>227.91</v>
      </c>
      <c r="J89" s="16">
        <f>testdata47[[#This Row],[close]]-0.5*(testdata47[[#This Row],[HH]]+testdata47[[#This Row],[LL]])</f>
        <v>-0.16500000000002046</v>
      </c>
      <c r="K89" s="16">
        <f>K88+kR*(testdata47[[#This Row],[SM]]-K88)</f>
        <v>-0.16500000000002046</v>
      </c>
      <c r="L89" s="16">
        <f>L88+kS*(testdata47[[#This Row],[EMAn1]]-L88)</f>
        <v>-0.16500000000002046</v>
      </c>
      <c r="M89" s="16">
        <f>testdata47[[#This Row],[HH]]-testdata47[[#This Row],[LL]]</f>
        <v>1.0900000000000034</v>
      </c>
      <c r="N89" s="16">
        <f>N88+kR*(testdata47[[#This Row],[HH-LL]]-N88)</f>
        <v>1.0900000000000034</v>
      </c>
      <c r="O89" s="16">
        <f>O88+kS*(testdata47[[#This Row],[EMAd1]]-O88)</f>
        <v>1.0900000000000034</v>
      </c>
      <c r="P89" s="12">
        <f>100*(testdata47[[#This Row],[EMAn2]]/(0.5*testdata47[[#This Row],[EMAd2]]))</f>
        <v>-30.275229357801827</v>
      </c>
      <c r="Q89" s="12">
        <f>Q88+kU*(testdata47[[#This Row],[SMI]]-Q88)</f>
        <v>20.843598761480351</v>
      </c>
    </row>
    <row r="90" spans="1:17" x14ac:dyDescent="0.25">
      <c r="A90" s="6">
        <v>88</v>
      </c>
      <c r="B90" s="3">
        <v>42865</v>
      </c>
      <c r="C90" s="2">
        <v>227.15</v>
      </c>
      <c r="D90" s="2">
        <v>227.61</v>
      </c>
      <c r="E90" s="2">
        <v>226.92</v>
      </c>
      <c r="F90" s="2">
        <v>227.61</v>
      </c>
      <c r="G90" s="1">
        <v>57219496</v>
      </c>
      <c r="H90" s="2">
        <f t="shared" si="2"/>
        <v>226.92</v>
      </c>
      <c r="I90" s="2">
        <f t="shared" si="3"/>
        <v>227.61</v>
      </c>
      <c r="J90" s="16">
        <f>testdata47[[#This Row],[close]]-0.5*(testdata47[[#This Row],[HH]]+testdata47[[#This Row],[LL]])</f>
        <v>0.34500000000002728</v>
      </c>
      <c r="K90" s="16">
        <f>K89+kR*(testdata47[[#This Row],[SM]]-K89)</f>
        <v>0.34500000000002728</v>
      </c>
      <c r="L90" s="16">
        <f>L89+kS*(testdata47[[#This Row],[EMAn1]]-L89)</f>
        <v>0.34500000000002728</v>
      </c>
      <c r="M90" s="16">
        <f>testdata47[[#This Row],[HH]]-testdata47[[#This Row],[LL]]</f>
        <v>0.69000000000002615</v>
      </c>
      <c r="N90" s="16">
        <f>N89+kR*(testdata47[[#This Row],[HH-LL]]-N89)</f>
        <v>0.69000000000002615</v>
      </c>
      <c r="O90" s="16">
        <f>O89+kS*(testdata47[[#This Row],[EMAd1]]-O89)</f>
        <v>0.69000000000002615</v>
      </c>
      <c r="P90" s="10">
        <f>100*(testdata47[[#This Row],[EMAn2]]/(0.5*testdata47[[#This Row],[EMAd2]]))</f>
        <v>100.00000000000414</v>
      </c>
      <c r="Q90" s="10">
        <f>Q89+kU*(testdata47[[#This Row],[SMI]]-Q89)</f>
        <v>47.229065840988277</v>
      </c>
    </row>
    <row r="91" spans="1:17" x14ac:dyDescent="0.25">
      <c r="A91" s="6">
        <v>89</v>
      </c>
      <c r="B91" s="3">
        <v>42866</v>
      </c>
      <c r="C91" s="2">
        <v>227.11</v>
      </c>
      <c r="D91" s="2">
        <v>227.32</v>
      </c>
      <c r="E91" s="2">
        <v>225.95</v>
      </c>
      <c r="F91" s="2">
        <v>227.14</v>
      </c>
      <c r="G91" s="1">
        <v>65718612</v>
      </c>
      <c r="H91" s="2">
        <f t="shared" si="2"/>
        <v>225.95</v>
      </c>
      <c r="I91" s="2">
        <f t="shared" si="3"/>
        <v>227.32</v>
      </c>
      <c r="J91" s="16">
        <f>testdata47[[#This Row],[close]]-0.5*(testdata47[[#This Row],[HH]]+testdata47[[#This Row],[LL]])</f>
        <v>0.50499999999999545</v>
      </c>
      <c r="K91" s="16">
        <f>K90+kR*(testdata47[[#This Row],[SM]]-K90)</f>
        <v>0.50499999999999545</v>
      </c>
      <c r="L91" s="16">
        <f>L90+kS*(testdata47[[#This Row],[EMAn1]]-L90)</f>
        <v>0.50499999999999545</v>
      </c>
      <c r="M91" s="16">
        <f>testdata47[[#This Row],[HH]]-testdata47[[#This Row],[LL]]</f>
        <v>1.3700000000000045</v>
      </c>
      <c r="N91" s="16">
        <f>N90+kR*(testdata47[[#This Row],[HH-LL]]-N90)</f>
        <v>1.3700000000000045</v>
      </c>
      <c r="O91" s="16">
        <f>O90+kS*(testdata47[[#This Row],[EMAd1]]-O90)</f>
        <v>1.3700000000000045</v>
      </c>
      <c r="P91" s="12">
        <f>100*(testdata47[[#This Row],[EMAn2]]/(0.5*testdata47[[#This Row],[EMAd2]]))</f>
        <v>73.722627737225366</v>
      </c>
      <c r="Q91" s="12">
        <f>Q90+kU*(testdata47[[#This Row],[SMI]]-Q90)</f>
        <v>56.060253139733973</v>
      </c>
    </row>
    <row r="92" spans="1:17" x14ac:dyDescent="0.25">
      <c r="A92" s="6">
        <v>90</v>
      </c>
      <c r="B92" s="3">
        <v>42867</v>
      </c>
      <c r="C92" s="2">
        <v>226.87</v>
      </c>
      <c r="D92" s="2">
        <v>227.19</v>
      </c>
      <c r="E92" s="2">
        <v>226.47</v>
      </c>
      <c r="F92" s="2">
        <v>226.76</v>
      </c>
      <c r="G92" s="1">
        <v>56817892</v>
      </c>
      <c r="H92" s="2">
        <f t="shared" si="2"/>
        <v>226.47</v>
      </c>
      <c r="I92" s="2">
        <f t="shared" si="3"/>
        <v>227.19</v>
      </c>
      <c r="J92" s="16">
        <f>testdata47[[#This Row],[close]]-0.5*(testdata47[[#This Row],[HH]]+testdata47[[#This Row],[LL]])</f>
        <v>-6.9999999999993179E-2</v>
      </c>
      <c r="K92" s="16">
        <f>K91+kR*(testdata47[[#This Row],[SM]]-K91)</f>
        <v>-6.9999999999993179E-2</v>
      </c>
      <c r="L92" s="16">
        <f>L91+kS*(testdata47[[#This Row],[EMAn1]]-L91)</f>
        <v>-6.9999999999993179E-2</v>
      </c>
      <c r="M92" s="16">
        <f>testdata47[[#This Row],[HH]]-testdata47[[#This Row],[LL]]</f>
        <v>0.71999999999999886</v>
      </c>
      <c r="N92" s="16">
        <f>N91+kR*(testdata47[[#This Row],[HH-LL]]-N91)</f>
        <v>0.71999999999999886</v>
      </c>
      <c r="O92" s="16">
        <f>O91+kS*(testdata47[[#This Row],[EMAd1]]-O91)</f>
        <v>0.71999999999999886</v>
      </c>
      <c r="P92" s="12">
        <f>100*(testdata47[[#This Row],[EMAn2]]/(0.5*testdata47[[#This Row],[EMAd2]]))</f>
        <v>-19.444444444442581</v>
      </c>
      <c r="Q92" s="12">
        <f>Q91+kU*(testdata47[[#This Row],[SMI]]-Q91)</f>
        <v>30.892020611675122</v>
      </c>
    </row>
    <row r="93" spans="1:17" x14ac:dyDescent="0.25">
      <c r="A93" s="6">
        <v>91</v>
      </c>
      <c r="B93" s="3">
        <v>42870</v>
      </c>
      <c r="C93" s="2">
        <v>227.23</v>
      </c>
      <c r="D93" s="2">
        <v>228.15</v>
      </c>
      <c r="E93" s="2">
        <v>227.21</v>
      </c>
      <c r="F93" s="2">
        <v>228.01</v>
      </c>
      <c r="G93" s="1">
        <v>65255528</v>
      </c>
      <c r="H93" s="2">
        <f t="shared" si="2"/>
        <v>227.21</v>
      </c>
      <c r="I93" s="2">
        <f t="shared" si="3"/>
        <v>228.15</v>
      </c>
      <c r="J93" s="16">
        <f>testdata47[[#This Row],[close]]-0.5*(testdata47[[#This Row],[HH]]+testdata47[[#This Row],[LL]])</f>
        <v>0.32999999999998408</v>
      </c>
      <c r="K93" s="16">
        <f>K92+kR*(testdata47[[#This Row],[SM]]-K92)</f>
        <v>0.32999999999998408</v>
      </c>
      <c r="L93" s="16">
        <f>L92+kS*(testdata47[[#This Row],[EMAn1]]-L92)</f>
        <v>0.32999999999998408</v>
      </c>
      <c r="M93" s="16">
        <f>testdata47[[#This Row],[HH]]-testdata47[[#This Row],[LL]]</f>
        <v>0.93999999999999773</v>
      </c>
      <c r="N93" s="16">
        <f>N92+kR*(testdata47[[#This Row],[HH-LL]]-N92)</f>
        <v>0.93999999999999773</v>
      </c>
      <c r="O93" s="16">
        <f>O92+kS*(testdata47[[#This Row],[EMAd1]]-O92)</f>
        <v>0.93999999999999773</v>
      </c>
      <c r="P93" s="12">
        <f>100*(testdata47[[#This Row],[EMAn2]]/(0.5*testdata47[[#This Row],[EMAd2]]))</f>
        <v>70.212765957443594</v>
      </c>
      <c r="Q93" s="12">
        <f>Q92+kU*(testdata47[[#This Row],[SMI]]-Q92)</f>
        <v>43.998935726931279</v>
      </c>
    </row>
    <row r="94" spans="1:17" x14ac:dyDescent="0.25">
      <c r="A94" s="6">
        <v>92</v>
      </c>
      <c r="B94" s="3">
        <v>42871</v>
      </c>
      <c r="C94" s="2">
        <v>228.34</v>
      </c>
      <c r="D94" s="2">
        <v>228.36</v>
      </c>
      <c r="E94" s="2">
        <v>227.38</v>
      </c>
      <c r="F94" s="2">
        <v>227.8</v>
      </c>
      <c r="G94" s="1">
        <v>54003024</v>
      </c>
      <c r="H94" s="2">
        <f t="shared" si="2"/>
        <v>227.38</v>
      </c>
      <c r="I94" s="2">
        <f t="shared" si="3"/>
        <v>228.36</v>
      </c>
      <c r="J94" s="16">
        <f>testdata47[[#This Row],[close]]-0.5*(testdata47[[#This Row],[HH]]+testdata47[[#This Row],[LL]])</f>
        <v>-6.9999999999993179E-2</v>
      </c>
      <c r="K94" s="16">
        <f>K93+kR*(testdata47[[#This Row],[SM]]-K93)</f>
        <v>-6.9999999999993179E-2</v>
      </c>
      <c r="L94" s="16">
        <f>L93+kS*(testdata47[[#This Row],[EMAn1]]-L93)</f>
        <v>-6.9999999999993179E-2</v>
      </c>
      <c r="M94" s="16">
        <f>testdata47[[#This Row],[HH]]-testdata47[[#This Row],[LL]]</f>
        <v>0.98000000000001819</v>
      </c>
      <c r="N94" s="16">
        <f>N93+kR*(testdata47[[#This Row],[HH-LL]]-N93)</f>
        <v>0.98000000000001819</v>
      </c>
      <c r="O94" s="16">
        <f>O93+kS*(testdata47[[#This Row],[EMAd1]]-O93)</f>
        <v>0.98000000000001819</v>
      </c>
      <c r="P94" s="12">
        <f>100*(testdata47[[#This Row],[EMAn2]]/(0.5*testdata47[[#This Row],[EMAd2]]))</f>
        <v>-14.285714285712627</v>
      </c>
      <c r="Q94" s="12">
        <f>Q93+kU*(testdata47[[#This Row],[SMI]]-Q93)</f>
        <v>24.570719056049978</v>
      </c>
    </row>
    <row r="95" spans="1:17" x14ac:dyDescent="0.25">
      <c r="A95" s="6">
        <v>93</v>
      </c>
      <c r="B95" s="3">
        <v>42872</v>
      </c>
      <c r="C95" s="2">
        <v>225.93</v>
      </c>
      <c r="D95" s="2">
        <v>226.44</v>
      </c>
      <c r="E95" s="2">
        <v>223.7</v>
      </c>
      <c r="F95" s="2">
        <v>223.76</v>
      </c>
      <c r="G95" s="1">
        <v>181451968</v>
      </c>
      <c r="H95" s="2">
        <f t="shared" si="2"/>
        <v>223.7</v>
      </c>
      <c r="I95" s="2">
        <f t="shared" si="3"/>
        <v>226.44</v>
      </c>
      <c r="J95" s="16">
        <f>testdata47[[#This Row],[close]]-0.5*(testdata47[[#This Row],[HH]]+testdata47[[#This Row],[LL]])</f>
        <v>-1.3100000000000023</v>
      </c>
      <c r="K95" s="16">
        <f>K94+kR*(testdata47[[#This Row],[SM]]-K94)</f>
        <v>-1.3100000000000023</v>
      </c>
      <c r="L95" s="16">
        <f>L94+kS*(testdata47[[#This Row],[EMAn1]]-L94)</f>
        <v>-1.3100000000000023</v>
      </c>
      <c r="M95" s="16">
        <f>testdata47[[#This Row],[HH]]-testdata47[[#This Row],[LL]]</f>
        <v>2.7400000000000091</v>
      </c>
      <c r="N95" s="16">
        <f>N94+kR*(testdata47[[#This Row],[HH-LL]]-N94)</f>
        <v>2.7400000000000091</v>
      </c>
      <c r="O95" s="16">
        <f>O94+kS*(testdata47[[#This Row],[EMAd1]]-O94)</f>
        <v>2.7400000000000091</v>
      </c>
      <c r="P95" s="12">
        <f>100*(testdata47[[#This Row],[EMAn2]]/(0.5*testdata47[[#This Row],[EMAd2]]))</f>
        <v>-95.620437956204228</v>
      </c>
      <c r="Q95" s="12">
        <f>Q94+kU*(testdata47[[#This Row],[SMI]]-Q94)</f>
        <v>-15.492999948034754</v>
      </c>
    </row>
    <row r="96" spans="1:17" x14ac:dyDescent="0.25">
      <c r="A96" s="6">
        <v>94</v>
      </c>
      <c r="B96" s="3">
        <v>42873</v>
      </c>
      <c r="C96" s="2">
        <v>223.68</v>
      </c>
      <c r="D96" s="2">
        <v>225.59</v>
      </c>
      <c r="E96" s="2">
        <v>223.39</v>
      </c>
      <c r="F96" s="2">
        <v>224.66</v>
      </c>
      <c r="G96" s="1">
        <v>112816072</v>
      </c>
      <c r="H96" s="2">
        <f t="shared" si="2"/>
        <v>223.39</v>
      </c>
      <c r="I96" s="2">
        <f t="shared" si="3"/>
        <v>225.59</v>
      </c>
      <c r="J96" s="16">
        <f>testdata47[[#This Row],[close]]-0.5*(testdata47[[#This Row],[HH]]+testdata47[[#This Row],[LL]])</f>
        <v>0.16999999999998749</v>
      </c>
      <c r="K96" s="16">
        <f>K95+kR*(testdata47[[#This Row],[SM]]-K95)</f>
        <v>0.16999999999998749</v>
      </c>
      <c r="L96" s="16">
        <f>L95+kS*(testdata47[[#This Row],[EMAn1]]-L95)</f>
        <v>0.16999999999998749</v>
      </c>
      <c r="M96" s="16">
        <f>testdata47[[#This Row],[HH]]-testdata47[[#This Row],[LL]]</f>
        <v>2.2000000000000171</v>
      </c>
      <c r="N96" s="16">
        <f>N95+kR*(testdata47[[#This Row],[HH-LL]]-N95)</f>
        <v>2.2000000000000171</v>
      </c>
      <c r="O96" s="16">
        <f>O95+kS*(testdata47[[#This Row],[EMAd1]]-O95)</f>
        <v>2.2000000000000171</v>
      </c>
      <c r="P96" s="12">
        <f>100*(testdata47[[#This Row],[EMAn2]]/(0.5*testdata47[[#This Row],[EMAd2]]))</f>
        <v>15.454545454544197</v>
      </c>
      <c r="Q96" s="12">
        <f>Q95+kU*(testdata47[[#This Row],[SMI]]-Q95)</f>
        <v>-5.1771514805084369</v>
      </c>
    </row>
    <row r="97" spans="1:17" x14ac:dyDescent="0.25">
      <c r="A97" s="6">
        <v>95</v>
      </c>
      <c r="B97" s="3">
        <v>42874</v>
      </c>
      <c r="C97" s="2">
        <v>225.2</v>
      </c>
      <c r="D97" s="2">
        <v>226.86</v>
      </c>
      <c r="E97" s="2">
        <v>225.14</v>
      </c>
      <c r="F97" s="2">
        <v>226.12</v>
      </c>
      <c r="G97" s="1">
        <v>121208928</v>
      </c>
      <c r="H97" s="2">
        <f t="shared" si="2"/>
        <v>225.14</v>
      </c>
      <c r="I97" s="2">
        <f t="shared" si="3"/>
        <v>226.86</v>
      </c>
      <c r="J97" s="16">
        <f>testdata47[[#This Row],[close]]-0.5*(testdata47[[#This Row],[HH]]+testdata47[[#This Row],[LL]])</f>
        <v>0.12000000000000455</v>
      </c>
      <c r="K97" s="16">
        <f>K96+kR*(testdata47[[#This Row],[SM]]-K96)</f>
        <v>0.12000000000000455</v>
      </c>
      <c r="L97" s="16">
        <f>L96+kS*(testdata47[[#This Row],[EMAn1]]-L96)</f>
        <v>0.12000000000000455</v>
      </c>
      <c r="M97" s="16">
        <f>testdata47[[#This Row],[HH]]-testdata47[[#This Row],[LL]]</f>
        <v>1.7200000000000273</v>
      </c>
      <c r="N97" s="16">
        <f>N96+kR*(testdata47[[#This Row],[HH-LL]]-N96)</f>
        <v>1.7200000000000273</v>
      </c>
      <c r="O97" s="16">
        <f>O96+kS*(testdata47[[#This Row],[EMAd1]]-O96)</f>
        <v>1.7200000000000273</v>
      </c>
      <c r="P97" s="12">
        <f>100*(testdata47[[#This Row],[EMAn2]]/(0.5*testdata47[[#This Row],[EMAd2]]))</f>
        <v>13.95348837209333</v>
      </c>
      <c r="Q97" s="12">
        <f>Q96+kU*(testdata47[[#This Row],[SMI]]-Q96)</f>
        <v>1.1997284703588189</v>
      </c>
    </row>
    <row r="98" spans="1:17" x14ac:dyDescent="0.25">
      <c r="A98" s="6">
        <v>96</v>
      </c>
      <c r="B98" s="3">
        <v>42877</v>
      </c>
      <c r="C98" s="2">
        <v>226.68</v>
      </c>
      <c r="D98" s="2">
        <v>227.45</v>
      </c>
      <c r="E98" s="2">
        <v>226.61</v>
      </c>
      <c r="F98" s="2">
        <v>227.27</v>
      </c>
      <c r="G98" s="1">
        <v>64298244</v>
      </c>
      <c r="H98" s="2">
        <f t="shared" si="2"/>
        <v>226.61</v>
      </c>
      <c r="I98" s="2">
        <f t="shared" si="3"/>
        <v>227.45</v>
      </c>
      <c r="J98" s="16">
        <f>testdata47[[#This Row],[close]]-0.5*(testdata47[[#This Row],[HH]]+testdata47[[#This Row],[LL]])</f>
        <v>0.24000000000000909</v>
      </c>
      <c r="K98" s="16">
        <f>K97+kR*(testdata47[[#This Row],[SM]]-K97)</f>
        <v>0.24000000000000909</v>
      </c>
      <c r="L98" s="16">
        <f>L97+kS*(testdata47[[#This Row],[EMAn1]]-L97)</f>
        <v>0.24000000000000909</v>
      </c>
      <c r="M98" s="16">
        <f>testdata47[[#This Row],[HH]]-testdata47[[#This Row],[LL]]</f>
        <v>0.83999999999997499</v>
      </c>
      <c r="N98" s="16">
        <f>N97+kR*(testdata47[[#This Row],[HH-LL]]-N97)</f>
        <v>0.83999999999997499</v>
      </c>
      <c r="O98" s="16">
        <f>O97+kS*(testdata47[[#This Row],[EMAd1]]-O97)</f>
        <v>0.83999999999997499</v>
      </c>
      <c r="P98" s="12">
        <f>100*(testdata47[[#This Row],[EMAn2]]/(0.5*testdata47[[#This Row],[EMAd2]]))</f>
        <v>57.142857142861011</v>
      </c>
      <c r="Q98" s="12">
        <f>Q97+kU*(testdata47[[#This Row],[SMI]]-Q97)</f>
        <v>19.847438027859546</v>
      </c>
    </row>
    <row r="99" spans="1:17" x14ac:dyDescent="0.25">
      <c r="A99" s="6">
        <v>97</v>
      </c>
      <c r="B99" s="3">
        <v>42878</v>
      </c>
      <c r="C99" s="2">
        <v>227.68</v>
      </c>
      <c r="D99" s="2">
        <v>227.96</v>
      </c>
      <c r="E99" s="2">
        <v>227.26</v>
      </c>
      <c r="F99" s="2">
        <v>227.78</v>
      </c>
      <c r="G99" s="1">
        <v>50946640</v>
      </c>
      <c r="H99" s="2">
        <f t="shared" si="2"/>
        <v>227.26</v>
      </c>
      <c r="I99" s="2">
        <f t="shared" si="3"/>
        <v>227.96</v>
      </c>
      <c r="J99" s="16">
        <f>testdata47[[#This Row],[close]]-0.5*(testdata47[[#This Row],[HH]]+testdata47[[#This Row],[LL]])</f>
        <v>0.16999999999998749</v>
      </c>
      <c r="K99" s="16">
        <f>K98+kR*(testdata47[[#This Row],[SM]]-K98)</f>
        <v>0.16999999999998749</v>
      </c>
      <c r="L99" s="16">
        <f>L98+kS*(testdata47[[#This Row],[EMAn1]]-L98)</f>
        <v>0.16999999999998749</v>
      </c>
      <c r="M99" s="16">
        <f>testdata47[[#This Row],[HH]]-testdata47[[#This Row],[LL]]</f>
        <v>0.70000000000001705</v>
      </c>
      <c r="N99" s="16">
        <f>N98+kR*(testdata47[[#This Row],[HH-LL]]-N98)</f>
        <v>0.70000000000001705</v>
      </c>
      <c r="O99" s="16">
        <f>O98+kS*(testdata47[[#This Row],[EMAd1]]-O98)</f>
        <v>0.70000000000001705</v>
      </c>
      <c r="P99" s="12">
        <f>100*(testdata47[[#This Row],[EMAn2]]/(0.5*testdata47[[#This Row],[EMAd2]]))</f>
        <v>48.571428571423816</v>
      </c>
      <c r="Q99" s="12">
        <f>Q98+kU*(testdata47[[#This Row],[SMI]]-Q98)</f>
        <v>29.422101542380968</v>
      </c>
    </row>
    <row r="100" spans="1:17" x14ac:dyDescent="0.25">
      <c r="A100" s="6">
        <v>98</v>
      </c>
      <c r="B100" s="3">
        <v>42879</v>
      </c>
      <c r="C100" s="2">
        <v>228.03</v>
      </c>
      <c r="D100" s="2">
        <v>228.42</v>
      </c>
      <c r="E100" s="2">
        <v>227.66</v>
      </c>
      <c r="F100" s="2">
        <v>228.31</v>
      </c>
      <c r="G100" s="1">
        <v>51831288</v>
      </c>
      <c r="H100" s="2">
        <f t="shared" si="2"/>
        <v>227.66</v>
      </c>
      <c r="I100" s="2">
        <f t="shared" si="3"/>
        <v>228.42</v>
      </c>
      <c r="J100" s="16">
        <f>testdata47[[#This Row],[close]]-0.5*(testdata47[[#This Row],[HH]]+testdata47[[#This Row],[LL]])</f>
        <v>0.27000000000001023</v>
      </c>
      <c r="K100" s="16">
        <f>K99+kR*(testdata47[[#This Row],[SM]]-K99)</f>
        <v>0.27000000000001023</v>
      </c>
      <c r="L100" s="16">
        <f>L99+kS*(testdata47[[#This Row],[EMAn1]]-L99)</f>
        <v>0.27000000000001023</v>
      </c>
      <c r="M100" s="16">
        <f>testdata47[[#This Row],[HH]]-testdata47[[#This Row],[LL]]</f>
        <v>0.75999999999999091</v>
      </c>
      <c r="N100" s="16">
        <f>N99+kR*(testdata47[[#This Row],[HH-LL]]-N99)</f>
        <v>0.75999999999999091</v>
      </c>
      <c r="O100" s="16">
        <f>O99+kS*(testdata47[[#This Row],[EMAd1]]-O99)</f>
        <v>0.75999999999999091</v>
      </c>
      <c r="P100" s="12">
        <f>100*(testdata47[[#This Row],[EMAn2]]/(0.5*testdata47[[#This Row],[EMAd2]]))</f>
        <v>71.052631578950908</v>
      </c>
      <c r="Q100" s="12">
        <f>Q99+kU*(testdata47[[#This Row],[SMI]]-Q99)</f>
        <v>43.298944887904284</v>
      </c>
    </row>
    <row r="101" spans="1:17" x14ac:dyDescent="0.25">
      <c r="A101" s="6">
        <v>99</v>
      </c>
      <c r="B101" s="3">
        <v>42880</v>
      </c>
      <c r="C101" s="2">
        <v>228.87</v>
      </c>
      <c r="D101" s="2">
        <v>229.7</v>
      </c>
      <c r="E101" s="2">
        <v>228.64</v>
      </c>
      <c r="F101" s="2">
        <v>229.4</v>
      </c>
      <c r="G101" s="1">
        <v>67524256</v>
      </c>
      <c r="H101" s="2">
        <f t="shared" si="2"/>
        <v>228.64</v>
      </c>
      <c r="I101" s="2">
        <f t="shared" si="3"/>
        <v>229.7</v>
      </c>
      <c r="J101" s="16">
        <f>testdata47[[#This Row],[close]]-0.5*(testdata47[[#This Row],[HH]]+testdata47[[#This Row],[LL]])</f>
        <v>0.23000000000001819</v>
      </c>
      <c r="K101" s="16">
        <f>K100+kR*(testdata47[[#This Row],[SM]]-K100)</f>
        <v>0.23000000000001819</v>
      </c>
      <c r="L101" s="16">
        <f>L100+kS*(testdata47[[#This Row],[EMAn1]]-L100)</f>
        <v>0.23000000000001819</v>
      </c>
      <c r="M101" s="16">
        <f>testdata47[[#This Row],[HH]]-testdata47[[#This Row],[LL]]</f>
        <v>1.0600000000000023</v>
      </c>
      <c r="N101" s="16">
        <f>N100+kR*(testdata47[[#This Row],[HH-LL]]-N100)</f>
        <v>1.0600000000000023</v>
      </c>
      <c r="O101" s="16">
        <f>O100+kS*(testdata47[[#This Row],[EMAd1]]-O100)</f>
        <v>1.0600000000000023</v>
      </c>
      <c r="P101" s="12">
        <f>100*(testdata47[[#This Row],[EMAn2]]/(0.5*testdata47[[#This Row],[EMAd2]]))</f>
        <v>43.396226415097679</v>
      </c>
      <c r="Q101" s="12">
        <f>Q100+kU*(testdata47[[#This Row],[SMI]]-Q100)</f>
        <v>43.331372063635413</v>
      </c>
    </row>
    <row r="102" spans="1:17" x14ac:dyDescent="0.25">
      <c r="A102" s="6">
        <v>100</v>
      </c>
      <c r="B102" s="3">
        <v>42881</v>
      </c>
      <c r="C102" s="2">
        <v>229.19</v>
      </c>
      <c r="D102" s="2">
        <v>229.53</v>
      </c>
      <c r="E102" s="2">
        <v>229.1</v>
      </c>
      <c r="F102" s="2">
        <v>229.35</v>
      </c>
      <c r="G102" s="1">
        <v>49142620</v>
      </c>
      <c r="H102" s="2">
        <f t="shared" si="2"/>
        <v>229.1</v>
      </c>
      <c r="I102" s="2">
        <f t="shared" si="3"/>
        <v>229.53</v>
      </c>
      <c r="J102" s="16">
        <f>testdata47[[#This Row],[close]]-0.5*(testdata47[[#This Row],[HH]]+testdata47[[#This Row],[LL]])</f>
        <v>3.4999999999996589E-2</v>
      </c>
      <c r="K102" s="16">
        <f>K101+kR*(testdata47[[#This Row],[SM]]-K101)</f>
        <v>3.4999999999996589E-2</v>
      </c>
      <c r="L102" s="16">
        <f>L101+kS*(testdata47[[#This Row],[EMAn1]]-L101)</f>
        <v>3.4999999999996589E-2</v>
      </c>
      <c r="M102" s="16">
        <f>testdata47[[#This Row],[HH]]-testdata47[[#This Row],[LL]]</f>
        <v>0.43000000000000682</v>
      </c>
      <c r="N102" s="16">
        <f>N101+kR*(testdata47[[#This Row],[HH-LL]]-N101)</f>
        <v>0.43000000000000682</v>
      </c>
      <c r="O102" s="16">
        <f>O101+kS*(testdata47[[#This Row],[EMAd1]]-O101)</f>
        <v>0.43000000000000682</v>
      </c>
      <c r="P102" s="12">
        <f>100*(testdata47[[#This Row],[EMAn2]]/(0.5*testdata47[[#This Row],[EMAd2]]))</f>
        <v>16.279069767440017</v>
      </c>
      <c r="Q102" s="12">
        <f>Q101+kU*(testdata47[[#This Row],[SMI]]-Q101)</f>
        <v>34.313937964903616</v>
      </c>
    </row>
    <row r="103" spans="1:17" x14ac:dyDescent="0.25">
      <c r="A103" s="6">
        <v>101</v>
      </c>
      <c r="B103" s="3">
        <v>42885</v>
      </c>
      <c r="C103" s="2">
        <v>229</v>
      </c>
      <c r="D103" s="2">
        <v>229.43</v>
      </c>
      <c r="E103" s="2">
        <v>228.83</v>
      </c>
      <c r="F103" s="2">
        <v>229.15</v>
      </c>
      <c r="G103" s="1">
        <v>37098796</v>
      </c>
      <c r="H103" s="2">
        <f t="shared" si="2"/>
        <v>228.83</v>
      </c>
      <c r="I103" s="2">
        <f t="shared" si="3"/>
        <v>229.43</v>
      </c>
      <c r="J103" s="16">
        <f>testdata47[[#This Row],[close]]-0.5*(testdata47[[#This Row],[HH]]+testdata47[[#This Row],[LL]])</f>
        <v>2.0000000000010232E-2</v>
      </c>
      <c r="K103" s="16">
        <f>K102+kR*(testdata47[[#This Row],[SM]]-K102)</f>
        <v>2.0000000000010232E-2</v>
      </c>
      <c r="L103" s="16">
        <f>L102+kS*(testdata47[[#This Row],[EMAn1]]-L102)</f>
        <v>2.0000000000010232E-2</v>
      </c>
      <c r="M103" s="16">
        <f>testdata47[[#This Row],[HH]]-testdata47[[#This Row],[LL]]</f>
        <v>0.59999999999999432</v>
      </c>
      <c r="N103" s="16">
        <f>N102+kR*(testdata47[[#This Row],[HH-LL]]-N102)</f>
        <v>0.59999999999999432</v>
      </c>
      <c r="O103" s="16">
        <f>O102+kS*(testdata47[[#This Row],[EMAd1]]-O102)</f>
        <v>0.59999999999999432</v>
      </c>
      <c r="P103" s="12">
        <f>100*(testdata47[[#This Row],[EMAn2]]/(0.5*testdata47[[#This Row],[EMAd2]]))</f>
        <v>6.6666666666701406</v>
      </c>
      <c r="Q103" s="12">
        <f>Q102+kU*(testdata47[[#This Row],[SMI]]-Q102)</f>
        <v>25.098180865492459</v>
      </c>
    </row>
    <row r="104" spans="1:17" x14ac:dyDescent="0.25">
      <c r="A104" s="6">
        <v>102</v>
      </c>
      <c r="B104" s="3">
        <v>42886</v>
      </c>
      <c r="C104" s="2">
        <v>229.47</v>
      </c>
      <c r="D104" s="2">
        <v>229.51</v>
      </c>
      <c r="E104" s="2">
        <v>228.34</v>
      </c>
      <c r="F104" s="2">
        <v>229.09</v>
      </c>
      <c r="G104" s="1">
        <v>96742576</v>
      </c>
      <c r="H104" s="2">
        <f t="shared" si="2"/>
        <v>228.34</v>
      </c>
      <c r="I104" s="2">
        <f t="shared" si="3"/>
        <v>229.51</v>
      </c>
      <c r="J104" s="16">
        <f>testdata47[[#This Row],[close]]-0.5*(testdata47[[#This Row],[HH]]+testdata47[[#This Row],[LL]])</f>
        <v>0.16499999999999204</v>
      </c>
      <c r="K104" s="16">
        <f>K103+kR*(testdata47[[#This Row],[SM]]-K103)</f>
        <v>0.16499999999999204</v>
      </c>
      <c r="L104" s="16">
        <f>L103+kS*(testdata47[[#This Row],[EMAn1]]-L103)</f>
        <v>0.16499999999999204</v>
      </c>
      <c r="M104" s="16">
        <f>testdata47[[#This Row],[HH]]-testdata47[[#This Row],[LL]]</f>
        <v>1.1699999999999875</v>
      </c>
      <c r="N104" s="16">
        <f>N103+kR*(testdata47[[#This Row],[HH-LL]]-N103)</f>
        <v>1.1699999999999875</v>
      </c>
      <c r="O104" s="16">
        <f>O103+kS*(testdata47[[#This Row],[EMAd1]]-O103)</f>
        <v>1.1699999999999875</v>
      </c>
      <c r="P104" s="12">
        <f>100*(testdata47[[#This Row],[EMAn2]]/(0.5*testdata47[[#This Row],[EMAd2]]))</f>
        <v>28.205128205127146</v>
      </c>
      <c r="Q104" s="12">
        <f>Q103+kU*(testdata47[[#This Row],[SMI]]-Q103)</f>
        <v>26.133829978704021</v>
      </c>
    </row>
    <row r="105" spans="1:17" x14ac:dyDescent="0.25">
      <c r="A105" s="6">
        <v>103</v>
      </c>
      <c r="B105" s="3">
        <v>42887</v>
      </c>
      <c r="C105" s="2">
        <v>229.6</v>
      </c>
      <c r="D105" s="2">
        <v>230.94</v>
      </c>
      <c r="E105" s="2">
        <v>229.28</v>
      </c>
      <c r="F105" s="2">
        <v>230.92</v>
      </c>
      <c r="G105" s="1">
        <v>72678144</v>
      </c>
      <c r="H105" s="2">
        <f t="shared" si="2"/>
        <v>229.28</v>
      </c>
      <c r="I105" s="2">
        <f t="shared" si="3"/>
        <v>230.94</v>
      </c>
      <c r="J105" s="16">
        <f>testdata47[[#This Row],[close]]-0.5*(testdata47[[#This Row],[HH]]+testdata47[[#This Row],[LL]])</f>
        <v>0.80999999999997385</v>
      </c>
      <c r="K105" s="16">
        <f>K104+kR*(testdata47[[#This Row],[SM]]-K104)</f>
        <v>0.80999999999997385</v>
      </c>
      <c r="L105" s="16">
        <f>L104+kS*(testdata47[[#This Row],[EMAn1]]-L104)</f>
        <v>0.80999999999997385</v>
      </c>
      <c r="M105" s="16">
        <f>testdata47[[#This Row],[HH]]-testdata47[[#This Row],[LL]]</f>
        <v>1.6599999999999966</v>
      </c>
      <c r="N105" s="16">
        <f>N104+kR*(testdata47[[#This Row],[HH-LL]]-N104)</f>
        <v>1.6599999999999966</v>
      </c>
      <c r="O105" s="16">
        <f>O104+kS*(testdata47[[#This Row],[EMAd1]]-O104)</f>
        <v>1.6599999999999966</v>
      </c>
      <c r="P105" s="12">
        <f>100*(testdata47[[#This Row],[EMAn2]]/(0.5*testdata47[[#This Row],[EMAd2]]))</f>
        <v>97.590361445780189</v>
      </c>
      <c r="Q105" s="12">
        <f>Q104+kU*(testdata47[[#This Row],[SMI]]-Q104)</f>
        <v>49.952673801062744</v>
      </c>
    </row>
    <row r="106" spans="1:17" x14ac:dyDescent="0.25">
      <c r="A106" s="6">
        <v>104</v>
      </c>
      <c r="B106" s="3">
        <v>42888</v>
      </c>
      <c r="C106" s="2">
        <v>230.97</v>
      </c>
      <c r="D106" s="2">
        <v>231.86</v>
      </c>
      <c r="E106" s="2">
        <v>230.65</v>
      </c>
      <c r="F106" s="2">
        <v>231.69</v>
      </c>
      <c r="G106" s="1">
        <v>93444032</v>
      </c>
      <c r="H106" s="2">
        <f t="shared" si="2"/>
        <v>230.65</v>
      </c>
      <c r="I106" s="2">
        <f t="shared" si="3"/>
        <v>231.86</v>
      </c>
      <c r="J106" s="16">
        <f>testdata47[[#This Row],[close]]-0.5*(testdata47[[#This Row],[HH]]+testdata47[[#This Row],[LL]])</f>
        <v>0.43500000000000227</v>
      </c>
      <c r="K106" s="16">
        <f>K105+kR*(testdata47[[#This Row],[SM]]-K105)</f>
        <v>0.43500000000000227</v>
      </c>
      <c r="L106" s="16">
        <f>L105+kS*(testdata47[[#This Row],[EMAn1]]-L105)</f>
        <v>0.43500000000000227</v>
      </c>
      <c r="M106" s="16">
        <f>testdata47[[#This Row],[HH]]-testdata47[[#This Row],[LL]]</f>
        <v>1.210000000000008</v>
      </c>
      <c r="N106" s="16">
        <f>N105+kR*(testdata47[[#This Row],[HH-LL]]-N105)</f>
        <v>1.210000000000008</v>
      </c>
      <c r="O106" s="16">
        <f>O105+kS*(testdata47[[#This Row],[EMAd1]]-O105)</f>
        <v>1.210000000000008</v>
      </c>
      <c r="P106" s="12">
        <f>100*(testdata47[[#This Row],[EMAn2]]/(0.5*testdata47[[#This Row],[EMAd2]]))</f>
        <v>71.900826446280902</v>
      </c>
      <c r="Q106" s="12">
        <f>Q105+kU*(testdata47[[#This Row],[SMI]]-Q105)</f>
        <v>57.26872468280213</v>
      </c>
    </row>
    <row r="107" spans="1:17" x14ac:dyDescent="0.25">
      <c r="A107" s="6">
        <v>105</v>
      </c>
      <c r="B107" s="3">
        <v>42891</v>
      </c>
      <c r="C107" s="2">
        <v>231.5</v>
      </c>
      <c r="D107" s="2">
        <v>231.81</v>
      </c>
      <c r="E107" s="2">
        <v>231.3</v>
      </c>
      <c r="F107" s="2">
        <v>231.51</v>
      </c>
      <c r="G107" s="1">
        <v>47107480</v>
      </c>
      <c r="H107" s="2">
        <f t="shared" si="2"/>
        <v>231.3</v>
      </c>
      <c r="I107" s="2">
        <f t="shared" si="3"/>
        <v>231.81</v>
      </c>
      <c r="J107" s="16">
        <f>testdata47[[#This Row],[close]]-0.5*(testdata47[[#This Row],[HH]]+testdata47[[#This Row],[LL]])</f>
        <v>-4.5000000000015916E-2</v>
      </c>
      <c r="K107" s="16">
        <f>K106+kR*(testdata47[[#This Row],[SM]]-K106)</f>
        <v>-4.5000000000015916E-2</v>
      </c>
      <c r="L107" s="16">
        <f>L106+kS*(testdata47[[#This Row],[EMAn1]]-L106)</f>
        <v>-4.5000000000015916E-2</v>
      </c>
      <c r="M107" s="16">
        <f>testdata47[[#This Row],[HH]]-testdata47[[#This Row],[LL]]</f>
        <v>0.50999999999999091</v>
      </c>
      <c r="N107" s="16">
        <f>N106+kR*(testdata47[[#This Row],[HH-LL]]-N106)</f>
        <v>0.50999999999999091</v>
      </c>
      <c r="O107" s="16">
        <f>O106+kS*(testdata47[[#This Row],[EMAd1]]-O106)</f>
        <v>0.50999999999999091</v>
      </c>
      <c r="P107" s="12">
        <f>100*(testdata47[[#This Row],[EMAn2]]/(0.5*testdata47[[#This Row],[EMAd2]]))</f>
        <v>-17.647058823535968</v>
      </c>
      <c r="Q107" s="12">
        <f>Q106+kU*(testdata47[[#This Row],[SMI]]-Q106)</f>
        <v>32.296796847356099</v>
      </c>
    </row>
    <row r="108" spans="1:17" x14ac:dyDescent="0.25">
      <c r="A108" s="6">
        <v>106</v>
      </c>
      <c r="B108" s="3">
        <v>42892</v>
      </c>
      <c r="C108" s="2">
        <v>230.9</v>
      </c>
      <c r="D108" s="2">
        <v>231.51</v>
      </c>
      <c r="E108" s="2">
        <v>230.69</v>
      </c>
      <c r="F108" s="2">
        <v>230.77</v>
      </c>
      <c r="G108" s="1">
        <v>53089976</v>
      </c>
      <c r="H108" s="2">
        <f t="shared" si="2"/>
        <v>230.69</v>
      </c>
      <c r="I108" s="2">
        <f t="shared" si="3"/>
        <v>231.51</v>
      </c>
      <c r="J108" s="16">
        <f>testdata47[[#This Row],[close]]-0.5*(testdata47[[#This Row],[HH]]+testdata47[[#This Row],[LL]])</f>
        <v>-0.32999999999998408</v>
      </c>
      <c r="K108" s="16">
        <f>K107+kR*(testdata47[[#This Row],[SM]]-K107)</f>
        <v>-0.32999999999998408</v>
      </c>
      <c r="L108" s="16">
        <f>L107+kS*(testdata47[[#This Row],[EMAn1]]-L107)</f>
        <v>-0.32999999999998408</v>
      </c>
      <c r="M108" s="16">
        <f>testdata47[[#This Row],[HH]]-testdata47[[#This Row],[LL]]</f>
        <v>0.81999999999999318</v>
      </c>
      <c r="N108" s="16">
        <f>N107+kR*(testdata47[[#This Row],[HH-LL]]-N107)</f>
        <v>0.81999999999999318</v>
      </c>
      <c r="O108" s="16">
        <f>O107+kS*(testdata47[[#This Row],[EMAd1]]-O107)</f>
        <v>0.81999999999999318</v>
      </c>
      <c r="P108" s="12">
        <f>100*(testdata47[[#This Row],[EMAn2]]/(0.5*testdata47[[#This Row],[EMAd2]]))</f>
        <v>-80.487804878045566</v>
      </c>
      <c r="Q108" s="12">
        <f>Q107+kU*(testdata47[[#This Row],[SMI]]-Q107)</f>
        <v>-5.2980703944444585</v>
      </c>
    </row>
    <row r="109" spans="1:17" x14ac:dyDescent="0.25">
      <c r="A109" s="6">
        <v>107</v>
      </c>
      <c r="B109" s="3">
        <v>42893</v>
      </c>
      <c r="C109" s="2">
        <v>231.14</v>
      </c>
      <c r="D109" s="2">
        <v>231.45</v>
      </c>
      <c r="E109" s="2">
        <v>230.41</v>
      </c>
      <c r="F109" s="2">
        <v>231.2</v>
      </c>
      <c r="G109" s="1">
        <v>57061952</v>
      </c>
      <c r="H109" s="2">
        <f t="shared" si="2"/>
        <v>230.41</v>
      </c>
      <c r="I109" s="2">
        <f t="shared" si="3"/>
        <v>231.45</v>
      </c>
      <c r="J109" s="16">
        <f>testdata47[[#This Row],[close]]-0.5*(testdata47[[#This Row],[HH]]+testdata47[[#This Row],[LL]])</f>
        <v>0.26999999999998181</v>
      </c>
      <c r="K109" s="16">
        <f>K108+kR*(testdata47[[#This Row],[SM]]-K108)</f>
        <v>0.26999999999998181</v>
      </c>
      <c r="L109" s="16">
        <f>L108+kS*(testdata47[[#This Row],[EMAn1]]-L108)</f>
        <v>0.26999999999998181</v>
      </c>
      <c r="M109" s="16">
        <f>testdata47[[#This Row],[HH]]-testdata47[[#This Row],[LL]]</f>
        <v>1.039999999999992</v>
      </c>
      <c r="N109" s="16">
        <f>N108+kR*(testdata47[[#This Row],[HH-LL]]-N108)</f>
        <v>1.039999999999992</v>
      </c>
      <c r="O109" s="16">
        <f>O108+kS*(testdata47[[#This Row],[EMAd1]]-O108)</f>
        <v>1.039999999999992</v>
      </c>
      <c r="P109" s="12">
        <f>100*(testdata47[[#This Row],[EMAn2]]/(0.5*testdata47[[#This Row],[EMAd2]]))</f>
        <v>51.923076923073822</v>
      </c>
      <c r="Q109" s="12">
        <f>Q108+kU*(testdata47[[#This Row],[SMI]]-Q108)</f>
        <v>13.775645378061633</v>
      </c>
    </row>
    <row r="110" spans="1:17" x14ac:dyDescent="0.25">
      <c r="A110" s="6">
        <v>108</v>
      </c>
      <c r="B110" s="3">
        <v>42894</v>
      </c>
      <c r="C110" s="2">
        <v>231.31</v>
      </c>
      <c r="D110" s="2">
        <v>231.84</v>
      </c>
      <c r="E110" s="2">
        <v>230.74</v>
      </c>
      <c r="F110" s="2">
        <v>231.32</v>
      </c>
      <c r="G110" s="1">
        <v>69504536</v>
      </c>
      <c r="H110" s="2">
        <f t="shared" si="2"/>
        <v>230.74</v>
      </c>
      <c r="I110" s="2">
        <f t="shared" si="3"/>
        <v>231.84</v>
      </c>
      <c r="J110" s="16">
        <f>testdata47[[#This Row],[close]]-0.5*(testdata47[[#This Row],[HH]]+testdata47[[#This Row],[LL]])</f>
        <v>2.9999999999972715E-2</v>
      </c>
      <c r="K110" s="16">
        <f>K109+kR*(testdata47[[#This Row],[SM]]-K109)</f>
        <v>2.9999999999972715E-2</v>
      </c>
      <c r="L110" s="16">
        <f>L109+kS*(testdata47[[#This Row],[EMAn1]]-L109)</f>
        <v>2.9999999999972715E-2</v>
      </c>
      <c r="M110" s="16">
        <f>testdata47[[#This Row],[HH]]-testdata47[[#This Row],[LL]]</f>
        <v>1.0999999999999943</v>
      </c>
      <c r="N110" s="16">
        <f>N109+kR*(testdata47[[#This Row],[HH-LL]]-N109)</f>
        <v>1.0999999999999943</v>
      </c>
      <c r="O110" s="16">
        <f>O109+kS*(testdata47[[#This Row],[EMAd1]]-O109)</f>
        <v>1.0999999999999943</v>
      </c>
      <c r="P110" s="12">
        <f>100*(testdata47[[#This Row],[EMAn2]]/(0.5*testdata47[[#This Row],[EMAd2]]))</f>
        <v>5.4545454545405221</v>
      </c>
      <c r="Q110" s="12">
        <f>Q109+kU*(testdata47[[#This Row],[SMI]]-Q109)</f>
        <v>11.001945403554597</v>
      </c>
    </row>
    <row r="111" spans="1:17" x14ac:dyDescent="0.25">
      <c r="A111" s="6">
        <v>109</v>
      </c>
      <c r="B111" s="3">
        <v>42895</v>
      </c>
      <c r="C111" s="2">
        <v>231.61</v>
      </c>
      <c r="D111" s="2">
        <v>232.48</v>
      </c>
      <c r="E111" s="2">
        <v>229.58</v>
      </c>
      <c r="F111" s="2">
        <v>230.96</v>
      </c>
      <c r="G111" s="1">
        <v>139383184</v>
      </c>
      <c r="H111" s="2">
        <f t="shared" si="2"/>
        <v>229.58</v>
      </c>
      <c r="I111" s="2">
        <f t="shared" si="3"/>
        <v>232.48</v>
      </c>
      <c r="J111" s="16">
        <f>testdata47[[#This Row],[close]]-0.5*(testdata47[[#This Row],[HH]]+testdata47[[#This Row],[LL]])</f>
        <v>-6.9999999999993179E-2</v>
      </c>
      <c r="K111" s="16">
        <f>K110+kR*(testdata47[[#This Row],[SM]]-K110)</f>
        <v>-6.9999999999993179E-2</v>
      </c>
      <c r="L111" s="16">
        <f>L110+kS*(testdata47[[#This Row],[EMAn1]]-L110)</f>
        <v>-6.9999999999993179E-2</v>
      </c>
      <c r="M111" s="16">
        <f>testdata47[[#This Row],[HH]]-testdata47[[#This Row],[LL]]</f>
        <v>2.8999999999999773</v>
      </c>
      <c r="N111" s="16">
        <f>N110+kR*(testdata47[[#This Row],[HH-LL]]-N110)</f>
        <v>2.8999999999999773</v>
      </c>
      <c r="O111" s="16">
        <f>O110+kS*(testdata47[[#This Row],[EMAd1]]-O110)</f>
        <v>2.8999999999999773</v>
      </c>
      <c r="P111" s="12">
        <f>100*(testdata47[[#This Row],[EMAn2]]/(0.5*testdata47[[#This Row],[EMAd2]]))</f>
        <v>-4.8275862068961191</v>
      </c>
      <c r="Q111" s="12">
        <f>Q110+kU*(testdata47[[#This Row],[SMI]]-Q110)</f>
        <v>5.7254348667376922</v>
      </c>
    </row>
    <row r="112" spans="1:17" x14ac:dyDescent="0.25">
      <c r="A112" s="6">
        <v>110</v>
      </c>
      <c r="B112" s="3">
        <v>42898</v>
      </c>
      <c r="C112" s="2">
        <v>230.7</v>
      </c>
      <c r="D112" s="2">
        <v>230.97</v>
      </c>
      <c r="E112" s="2">
        <v>229.99</v>
      </c>
      <c r="F112" s="2">
        <v>230.92</v>
      </c>
      <c r="G112" s="1">
        <v>90748160</v>
      </c>
      <c r="H112" s="2">
        <f t="shared" si="2"/>
        <v>229.99</v>
      </c>
      <c r="I112" s="2">
        <f t="shared" si="3"/>
        <v>230.97</v>
      </c>
      <c r="J112" s="16">
        <f>testdata47[[#This Row],[close]]-0.5*(testdata47[[#This Row],[HH]]+testdata47[[#This Row],[LL]])</f>
        <v>0.4399999999999693</v>
      </c>
      <c r="K112" s="16">
        <f>K111+kR*(testdata47[[#This Row],[SM]]-K111)</f>
        <v>0.4399999999999693</v>
      </c>
      <c r="L112" s="16">
        <f>L111+kS*(testdata47[[#This Row],[EMAn1]]-L111)</f>
        <v>0.4399999999999693</v>
      </c>
      <c r="M112" s="16">
        <f>testdata47[[#This Row],[HH]]-testdata47[[#This Row],[LL]]</f>
        <v>0.97999999999998977</v>
      </c>
      <c r="N112" s="16">
        <f>N111+kR*(testdata47[[#This Row],[HH-LL]]-N111)</f>
        <v>0.97999999999998977</v>
      </c>
      <c r="O112" s="16">
        <f>O111+kS*(testdata47[[#This Row],[EMAd1]]-O111)</f>
        <v>0.97999999999998977</v>
      </c>
      <c r="P112" s="12">
        <f>100*(testdata47[[#This Row],[EMAn2]]/(0.5*testdata47[[#This Row],[EMAd2]]))</f>
        <v>89.795918367341613</v>
      </c>
      <c r="Q112" s="12">
        <f>Q111+kU*(testdata47[[#This Row],[SMI]]-Q111)</f>
        <v>33.748929366939002</v>
      </c>
    </row>
    <row r="113" spans="1:17" x14ac:dyDescent="0.25">
      <c r="A113" s="6">
        <v>111</v>
      </c>
      <c r="B113" s="3">
        <v>42899</v>
      </c>
      <c r="C113" s="2">
        <v>231.51</v>
      </c>
      <c r="D113" s="2">
        <v>232.1</v>
      </c>
      <c r="E113" s="2">
        <v>231.13</v>
      </c>
      <c r="F113" s="2">
        <v>232.05</v>
      </c>
      <c r="G113" s="1">
        <v>63303744</v>
      </c>
      <c r="H113" s="2">
        <f t="shared" si="2"/>
        <v>231.13</v>
      </c>
      <c r="I113" s="2">
        <f t="shared" si="3"/>
        <v>232.1</v>
      </c>
      <c r="J113" s="16">
        <f>testdata47[[#This Row],[close]]-0.5*(testdata47[[#This Row],[HH]]+testdata47[[#This Row],[LL]])</f>
        <v>0.43500000000000227</v>
      </c>
      <c r="K113" s="16">
        <f>K112+kR*(testdata47[[#This Row],[SM]]-K112)</f>
        <v>0.43500000000000227</v>
      </c>
      <c r="L113" s="16">
        <f>L112+kS*(testdata47[[#This Row],[EMAn1]]-L112)</f>
        <v>0.43500000000000227</v>
      </c>
      <c r="M113" s="16">
        <f>testdata47[[#This Row],[HH]]-testdata47[[#This Row],[LL]]</f>
        <v>0.96999999999999886</v>
      </c>
      <c r="N113" s="16">
        <f>N112+kR*(testdata47[[#This Row],[HH-LL]]-N112)</f>
        <v>0.96999999999999886</v>
      </c>
      <c r="O113" s="16">
        <f>O112+kS*(testdata47[[#This Row],[EMAd1]]-O112)</f>
        <v>0.96999999999999886</v>
      </c>
      <c r="P113" s="12">
        <f>100*(testdata47[[#This Row],[EMAn2]]/(0.5*testdata47[[#This Row],[EMAd2]]))</f>
        <v>89.690721649485113</v>
      </c>
      <c r="Q113" s="12">
        <f>Q112+kU*(testdata47[[#This Row],[SMI]]-Q112)</f>
        <v>52.396193461121037</v>
      </c>
    </row>
    <row r="114" spans="1:17" x14ac:dyDescent="0.25">
      <c r="A114" s="6">
        <v>112</v>
      </c>
      <c r="B114" s="3">
        <v>42900</v>
      </c>
      <c r="C114" s="2">
        <v>232.34</v>
      </c>
      <c r="D114" s="2">
        <v>232.35</v>
      </c>
      <c r="E114" s="2">
        <v>230.85</v>
      </c>
      <c r="F114" s="2">
        <v>231.75</v>
      </c>
      <c r="G114" s="1">
        <v>82837904</v>
      </c>
      <c r="H114" s="2">
        <f t="shared" si="2"/>
        <v>230.85</v>
      </c>
      <c r="I114" s="2">
        <f t="shared" si="3"/>
        <v>232.35</v>
      </c>
      <c r="J114" s="16">
        <f>testdata47[[#This Row],[close]]-0.5*(testdata47[[#This Row],[HH]]+testdata47[[#This Row],[LL]])</f>
        <v>0.15000000000000568</v>
      </c>
      <c r="K114" s="16">
        <f>K113+kR*(testdata47[[#This Row],[SM]]-K113)</f>
        <v>0.15000000000000568</v>
      </c>
      <c r="L114" s="16">
        <f>L113+kS*(testdata47[[#This Row],[EMAn1]]-L113)</f>
        <v>0.15000000000000568</v>
      </c>
      <c r="M114" s="16">
        <f>testdata47[[#This Row],[HH]]-testdata47[[#This Row],[LL]]</f>
        <v>1.5</v>
      </c>
      <c r="N114" s="16">
        <f>N113+kR*(testdata47[[#This Row],[HH-LL]]-N113)</f>
        <v>1.5</v>
      </c>
      <c r="O114" s="16">
        <f>O113+kS*(testdata47[[#This Row],[EMAd1]]-O113)</f>
        <v>1.5</v>
      </c>
      <c r="P114" s="12">
        <f>100*(testdata47[[#This Row],[EMAn2]]/(0.5*testdata47[[#This Row],[EMAd2]]))</f>
        <v>20.00000000000076</v>
      </c>
      <c r="Q114" s="12">
        <f>Q113+kU*(testdata47[[#This Row],[SMI]]-Q113)</f>
        <v>41.597462307414276</v>
      </c>
    </row>
    <row r="115" spans="1:17" x14ac:dyDescent="0.25">
      <c r="A115" s="6">
        <v>113</v>
      </c>
      <c r="B115" s="3">
        <v>42901</v>
      </c>
      <c r="C115" s="2">
        <v>230.27</v>
      </c>
      <c r="D115" s="2">
        <v>231.44</v>
      </c>
      <c r="E115" s="2">
        <v>229.97</v>
      </c>
      <c r="F115" s="2">
        <v>231.31</v>
      </c>
      <c r="G115" s="1">
        <v>70046440</v>
      </c>
      <c r="H115" s="2">
        <f t="shared" si="2"/>
        <v>229.97</v>
      </c>
      <c r="I115" s="2">
        <f t="shared" si="3"/>
        <v>231.44</v>
      </c>
      <c r="J115" s="16">
        <f>testdata47[[#This Row],[close]]-0.5*(testdata47[[#This Row],[HH]]+testdata47[[#This Row],[LL]])</f>
        <v>0.60500000000001819</v>
      </c>
      <c r="K115" s="16">
        <f>K114+kR*(testdata47[[#This Row],[SM]]-K114)</f>
        <v>0.60500000000001819</v>
      </c>
      <c r="L115" s="16">
        <f>L114+kS*(testdata47[[#This Row],[EMAn1]]-L114)</f>
        <v>0.60500000000001819</v>
      </c>
      <c r="M115" s="16">
        <f>testdata47[[#This Row],[HH]]-testdata47[[#This Row],[LL]]</f>
        <v>1.4699999999999989</v>
      </c>
      <c r="N115" s="16">
        <f>N114+kR*(testdata47[[#This Row],[HH-LL]]-N114)</f>
        <v>1.4699999999999989</v>
      </c>
      <c r="O115" s="16">
        <f>O114+kS*(testdata47[[#This Row],[EMAd1]]-O114)</f>
        <v>1.4699999999999989</v>
      </c>
      <c r="P115" s="12">
        <f>100*(testdata47[[#This Row],[EMAn2]]/(0.5*testdata47[[#This Row],[EMAd2]]))</f>
        <v>82.312925170070557</v>
      </c>
      <c r="Q115" s="12">
        <f>Q114+kU*(testdata47[[#This Row],[SMI]]-Q114)</f>
        <v>55.169283261633034</v>
      </c>
    </row>
    <row r="116" spans="1:17" x14ac:dyDescent="0.25">
      <c r="A116" s="6">
        <v>114</v>
      </c>
      <c r="B116" s="3">
        <v>42902</v>
      </c>
      <c r="C116" s="2">
        <v>231.48</v>
      </c>
      <c r="D116" s="2">
        <v>231.54</v>
      </c>
      <c r="E116" s="2">
        <v>230.4</v>
      </c>
      <c r="F116" s="2">
        <v>231.36</v>
      </c>
      <c r="G116" s="1">
        <v>88676880</v>
      </c>
      <c r="H116" s="2">
        <f t="shared" si="2"/>
        <v>230.4</v>
      </c>
      <c r="I116" s="2">
        <f t="shared" si="3"/>
        <v>231.54</v>
      </c>
      <c r="J116" s="16">
        <f>testdata47[[#This Row],[close]]-0.5*(testdata47[[#This Row],[HH]]+testdata47[[#This Row],[LL]])</f>
        <v>0.39000000000001478</v>
      </c>
      <c r="K116" s="16">
        <f>K115+kR*(testdata47[[#This Row],[SM]]-K115)</f>
        <v>0.39000000000001478</v>
      </c>
      <c r="L116" s="16">
        <f>L115+kS*(testdata47[[#This Row],[EMAn1]]-L115)</f>
        <v>0.39000000000001478</v>
      </c>
      <c r="M116" s="16">
        <f>testdata47[[#This Row],[HH]]-testdata47[[#This Row],[LL]]</f>
        <v>1.1399999999999864</v>
      </c>
      <c r="N116" s="16">
        <f>N115+kR*(testdata47[[#This Row],[HH-LL]]-N115)</f>
        <v>1.1399999999999864</v>
      </c>
      <c r="O116" s="16">
        <f>O115+kS*(testdata47[[#This Row],[EMAd1]]-O115)</f>
        <v>1.1399999999999864</v>
      </c>
      <c r="P116" s="12">
        <f>100*(testdata47[[#This Row],[EMAn2]]/(0.5*testdata47[[#This Row],[EMAd2]]))</f>
        <v>68.421052631582356</v>
      </c>
      <c r="Q116" s="12">
        <f>Q115+kU*(testdata47[[#This Row],[SMI]]-Q115)</f>
        <v>59.586539718282808</v>
      </c>
    </row>
    <row r="117" spans="1:17" x14ac:dyDescent="0.25">
      <c r="A117" s="6">
        <v>115</v>
      </c>
      <c r="B117" s="3">
        <v>42905</v>
      </c>
      <c r="C117" s="2">
        <v>232.26</v>
      </c>
      <c r="D117" s="2">
        <v>233.35</v>
      </c>
      <c r="E117" s="2">
        <v>232.16</v>
      </c>
      <c r="F117" s="2">
        <v>233.28</v>
      </c>
      <c r="G117" s="1">
        <v>68299992</v>
      </c>
      <c r="H117" s="2">
        <f t="shared" si="2"/>
        <v>232.16</v>
      </c>
      <c r="I117" s="2">
        <f t="shared" si="3"/>
        <v>233.35</v>
      </c>
      <c r="J117" s="16">
        <f>testdata47[[#This Row],[close]]-0.5*(testdata47[[#This Row],[HH]]+testdata47[[#This Row],[LL]])</f>
        <v>0.52500000000000568</v>
      </c>
      <c r="K117" s="16">
        <f>K116+kR*(testdata47[[#This Row],[SM]]-K116)</f>
        <v>0.52500000000000568</v>
      </c>
      <c r="L117" s="16">
        <f>L116+kS*(testdata47[[#This Row],[EMAn1]]-L116)</f>
        <v>0.52500000000000568</v>
      </c>
      <c r="M117" s="16">
        <f>testdata47[[#This Row],[HH]]-testdata47[[#This Row],[LL]]</f>
        <v>1.1899999999999977</v>
      </c>
      <c r="N117" s="16">
        <f>N116+kR*(testdata47[[#This Row],[HH-LL]]-N116)</f>
        <v>1.1899999999999977</v>
      </c>
      <c r="O117" s="16">
        <f>O116+kS*(testdata47[[#This Row],[EMAd1]]-O116)</f>
        <v>1.1899999999999977</v>
      </c>
      <c r="P117" s="12">
        <f>100*(testdata47[[#This Row],[EMAn2]]/(0.5*testdata47[[#This Row],[EMAd2]]))</f>
        <v>88.235294117648181</v>
      </c>
      <c r="Q117" s="12">
        <f>Q116+kU*(testdata47[[#This Row],[SMI]]-Q116)</f>
        <v>69.13612451807127</v>
      </c>
    </row>
    <row r="118" spans="1:17" x14ac:dyDescent="0.25">
      <c r="A118" s="6">
        <v>116</v>
      </c>
      <c r="B118" s="3">
        <v>42906</v>
      </c>
      <c r="C118" s="2">
        <v>232.89</v>
      </c>
      <c r="D118" s="2">
        <v>232.9</v>
      </c>
      <c r="E118" s="2">
        <v>231.69</v>
      </c>
      <c r="F118" s="2">
        <v>231.71</v>
      </c>
      <c r="G118" s="1">
        <v>59681776</v>
      </c>
      <c r="H118" s="2">
        <f t="shared" si="2"/>
        <v>231.69</v>
      </c>
      <c r="I118" s="2">
        <f t="shared" si="3"/>
        <v>232.9</v>
      </c>
      <c r="J118" s="16">
        <f>testdata47[[#This Row],[close]]-0.5*(testdata47[[#This Row],[HH]]+testdata47[[#This Row],[LL]])</f>
        <v>-0.58500000000000796</v>
      </c>
      <c r="K118" s="16">
        <f>K117+kR*(testdata47[[#This Row],[SM]]-K117)</f>
        <v>-0.58500000000000796</v>
      </c>
      <c r="L118" s="16">
        <f>L117+kS*(testdata47[[#This Row],[EMAn1]]-L117)</f>
        <v>-0.58500000000000796</v>
      </c>
      <c r="M118" s="16">
        <f>testdata47[[#This Row],[HH]]-testdata47[[#This Row],[LL]]</f>
        <v>1.210000000000008</v>
      </c>
      <c r="N118" s="16">
        <f>N117+kR*(testdata47[[#This Row],[HH-LL]]-N117)</f>
        <v>1.210000000000008</v>
      </c>
      <c r="O118" s="16">
        <f>O117+kS*(testdata47[[#This Row],[EMAd1]]-O117)</f>
        <v>1.210000000000008</v>
      </c>
      <c r="P118" s="12">
        <f>100*(testdata47[[#This Row],[EMAn2]]/(0.5*testdata47[[#This Row],[EMAd2]]))</f>
        <v>-96.69421487603374</v>
      </c>
      <c r="Q118" s="12">
        <f>Q117+kU*(testdata47[[#This Row],[SMI]]-Q117)</f>
        <v>13.859344720036269</v>
      </c>
    </row>
    <row r="119" spans="1:17" x14ac:dyDescent="0.25">
      <c r="A119" s="6">
        <v>117</v>
      </c>
      <c r="B119" s="3">
        <v>42907</v>
      </c>
      <c r="C119" s="2">
        <v>232.1</v>
      </c>
      <c r="D119" s="2">
        <v>232.26</v>
      </c>
      <c r="E119" s="2">
        <v>231.14</v>
      </c>
      <c r="F119" s="2">
        <v>231.65</v>
      </c>
      <c r="G119" s="1">
        <v>58707680</v>
      </c>
      <c r="H119" s="2">
        <f t="shared" si="2"/>
        <v>231.14</v>
      </c>
      <c r="I119" s="2">
        <f t="shared" si="3"/>
        <v>232.26</v>
      </c>
      <c r="J119" s="16">
        <f>testdata47[[#This Row],[close]]-0.5*(testdata47[[#This Row],[HH]]+testdata47[[#This Row],[LL]])</f>
        <v>-4.9999999999982947E-2</v>
      </c>
      <c r="K119" s="16">
        <f>K118+kR*(testdata47[[#This Row],[SM]]-K118)</f>
        <v>-4.9999999999982947E-2</v>
      </c>
      <c r="L119" s="16">
        <f>L118+kS*(testdata47[[#This Row],[EMAn1]]-L118)</f>
        <v>-4.9999999999982947E-2</v>
      </c>
      <c r="M119" s="16">
        <f>testdata47[[#This Row],[HH]]-testdata47[[#This Row],[LL]]</f>
        <v>1.1200000000000045</v>
      </c>
      <c r="N119" s="16">
        <f>N118+kR*(testdata47[[#This Row],[HH-LL]]-N118)</f>
        <v>1.1200000000000045</v>
      </c>
      <c r="O119" s="16">
        <f>O118+kS*(testdata47[[#This Row],[EMAd1]]-O118)</f>
        <v>1.1200000000000045</v>
      </c>
      <c r="P119" s="12">
        <f>100*(testdata47[[#This Row],[EMAn2]]/(0.5*testdata47[[#This Row],[EMAd2]]))</f>
        <v>-8.9285714285683468</v>
      </c>
      <c r="Q119" s="12">
        <f>Q118+kU*(testdata47[[#This Row],[SMI]]-Q118)</f>
        <v>6.263372670501397</v>
      </c>
    </row>
    <row r="120" spans="1:17" x14ac:dyDescent="0.25">
      <c r="A120" s="6">
        <v>118</v>
      </c>
      <c r="B120" s="3">
        <v>42908</v>
      </c>
      <c r="C120" s="2">
        <v>231.66</v>
      </c>
      <c r="D120" s="2">
        <v>232.21</v>
      </c>
      <c r="E120" s="2">
        <v>231.36</v>
      </c>
      <c r="F120" s="2">
        <v>231.55</v>
      </c>
      <c r="G120" s="1">
        <v>46301224</v>
      </c>
      <c r="H120" s="2">
        <f t="shared" si="2"/>
        <v>231.36</v>
      </c>
      <c r="I120" s="2">
        <f t="shared" si="3"/>
        <v>232.21</v>
      </c>
      <c r="J120" s="16">
        <f>testdata47[[#This Row],[close]]-0.5*(testdata47[[#This Row],[HH]]+testdata47[[#This Row],[LL]])</f>
        <v>-0.23500000000001364</v>
      </c>
      <c r="K120" s="16">
        <f>K119+kR*(testdata47[[#This Row],[SM]]-K119)</f>
        <v>-0.23500000000001364</v>
      </c>
      <c r="L120" s="16">
        <f>L119+kS*(testdata47[[#This Row],[EMAn1]]-L119)</f>
        <v>-0.23500000000001364</v>
      </c>
      <c r="M120" s="16">
        <f>testdata47[[#This Row],[HH]]-testdata47[[#This Row],[LL]]</f>
        <v>0.84999999999999432</v>
      </c>
      <c r="N120" s="16">
        <f>N119+kR*(testdata47[[#This Row],[HH-LL]]-N119)</f>
        <v>0.84999999999999432</v>
      </c>
      <c r="O120" s="16">
        <f>O119+kS*(testdata47[[#This Row],[EMAd1]]-O119)</f>
        <v>0.84999999999999432</v>
      </c>
      <c r="P120" s="12">
        <f>100*(testdata47[[#This Row],[EMAn2]]/(0.5*testdata47[[#This Row],[EMAd2]]))</f>
        <v>-55.2941176470624</v>
      </c>
      <c r="Q120" s="12">
        <f>Q119+kU*(testdata47[[#This Row],[SMI]]-Q119)</f>
        <v>-14.255790768686534</v>
      </c>
    </row>
    <row r="121" spans="1:17" x14ac:dyDescent="0.25">
      <c r="A121" s="6">
        <v>119</v>
      </c>
      <c r="B121" s="3">
        <v>42909</v>
      </c>
      <c r="C121" s="2">
        <v>231.61</v>
      </c>
      <c r="D121" s="2">
        <v>232.19</v>
      </c>
      <c r="E121" s="2">
        <v>231.19</v>
      </c>
      <c r="F121" s="2">
        <v>231.82</v>
      </c>
      <c r="G121" s="1">
        <v>70253848</v>
      </c>
      <c r="H121" s="2">
        <f t="shared" si="2"/>
        <v>231.19</v>
      </c>
      <c r="I121" s="2">
        <f t="shared" si="3"/>
        <v>232.19</v>
      </c>
      <c r="J121" s="16">
        <f>testdata47[[#This Row],[close]]-0.5*(testdata47[[#This Row],[HH]]+testdata47[[#This Row],[LL]])</f>
        <v>0.12999999999999545</v>
      </c>
      <c r="K121" s="16">
        <f>K120+kR*(testdata47[[#This Row],[SM]]-K120)</f>
        <v>0.12999999999999545</v>
      </c>
      <c r="L121" s="16">
        <f>L120+kS*(testdata47[[#This Row],[EMAn1]]-L120)</f>
        <v>0.12999999999999545</v>
      </c>
      <c r="M121" s="16">
        <f>testdata47[[#This Row],[HH]]-testdata47[[#This Row],[LL]]</f>
        <v>1</v>
      </c>
      <c r="N121" s="16">
        <f>N120+kR*(testdata47[[#This Row],[HH-LL]]-N120)</f>
        <v>1</v>
      </c>
      <c r="O121" s="16">
        <f>O120+kS*(testdata47[[#This Row],[EMAd1]]-O120)</f>
        <v>1</v>
      </c>
      <c r="P121" s="12">
        <f>100*(testdata47[[#This Row],[EMAn2]]/(0.5*testdata47[[#This Row],[EMAd2]]))</f>
        <v>25.999999999999091</v>
      </c>
      <c r="Q121" s="12">
        <f>Q120+kU*(testdata47[[#This Row],[SMI]]-Q120)</f>
        <v>-0.83719384579132594</v>
      </c>
    </row>
    <row r="122" spans="1:17" x14ac:dyDescent="0.25">
      <c r="A122" s="6">
        <v>120</v>
      </c>
      <c r="B122" s="3">
        <v>42912</v>
      </c>
      <c r="C122" s="2">
        <v>232.56</v>
      </c>
      <c r="D122" s="2">
        <v>233.02</v>
      </c>
      <c r="E122" s="2">
        <v>231.74</v>
      </c>
      <c r="F122" s="2">
        <v>231.98</v>
      </c>
      <c r="G122" s="1">
        <v>59465848</v>
      </c>
      <c r="H122" s="2">
        <f t="shared" si="2"/>
        <v>231.74</v>
      </c>
      <c r="I122" s="2">
        <f t="shared" si="3"/>
        <v>233.02</v>
      </c>
      <c r="J122" s="16">
        <f>testdata47[[#This Row],[close]]-0.5*(testdata47[[#This Row],[HH]]+testdata47[[#This Row],[LL]])</f>
        <v>-0.40000000000000568</v>
      </c>
      <c r="K122" s="16">
        <f>K121+kR*(testdata47[[#This Row],[SM]]-K121)</f>
        <v>-0.40000000000000568</v>
      </c>
      <c r="L122" s="16">
        <f>L121+kS*(testdata47[[#This Row],[EMAn1]]-L121)</f>
        <v>-0.40000000000000568</v>
      </c>
      <c r="M122" s="16">
        <f>testdata47[[#This Row],[HH]]-testdata47[[#This Row],[LL]]</f>
        <v>1.2800000000000011</v>
      </c>
      <c r="N122" s="16">
        <f>N121+kR*(testdata47[[#This Row],[HH-LL]]-N121)</f>
        <v>1.2800000000000011</v>
      </c>
      <c r="O122" s="16">
        <f>O121+kS*(testdata47[[#This Row],[EMAd1]]-O121)</f>
        <v>1.2800000000000011</v>
      </c>
      <c r="P122" s="12">
        <f>100*(testdata47[[#This Row],[EMAn2]]/(0.5*testdata47[[#This Row],[EMAd2]]))</f>
        <v>-62.500000000000831</v>
      </c>
      <c r="Q122" s="12">
        <f>Q121+kU*(testdata47[[#This Row],[SMI]]-Q121)</f>
        <v>-21.391462563861161</v>
      </c>
    </row>
    <row r="123" spans="1:17" x14ac:dyDescent="0.25">
      <c r="A123" s="6">
        <v>121</v>
      </c>
      <c r="B123" s="3">
        <v>42913</v>
      </c>
      <c r="C123" s="2">
        <v>231.74</v>
      </c>
      <c r="D123" s="2">
        <v>232.06</v>
      </c>
      <c r="E123" s="2">
        <v>230.09</v>
      </c>
      <c r="F123" s="2">
        <v>230.11</v>
      </c>
      <c r="G123" s="1">
        <v>86259016</v>
      </c>
      <c r="H123" s="2">
        <f t="shared" si="2"/>
        <v>230.09</v>
      </c>
      <c r="I123" s="2">
        <f t="shared" si="3"/>
        <v>232.06</v>
      </c>
      <c r="J123" s="16">
        <f>testdata47[[#This Row],[close]]-0.5*(testdata47[[#This Row],[HH]]+testdata47[[#This Row],[LL]])</f>
        <v>-0.96499999999997499</v>
      </c>
      <c r="K123" s="16">
        <f>K122+kR*(testdata47[[#This Row],[SM]]-K122)</f>
        <v>-0.96499999999997499</v>
      </c>
      <c r="L123" s="16">
        <f>L122+kS*(testdata47[[#This Row],[EMAn1]]-L122)</f>
        <v>-0.96499999999997499</v>
      </c>
      <c r="M123" s="16">
        <f>testdata47[[#This Row],[HH]]-testdata47[[#This Row],[LL]]</f>
        <v>1.9699999999999989</v>
      </c>
      <c r="N123" s="16">
        <f>N122+kR*(testdata47[[#This Row],[HH-LL]]-N122)</f>
        <v>1.9699999999999989</v>
      </c>
      <c r="O123" s="16">
        <f>O122+kS*(testdata47[[#This Row],[EMAd1]]-O122)</f>
        <v>1.9699999999999989</v>
      </c>
      <c r="P123" s="12">
        <f>100*(testdata47[[#This Row],[EMAn2]]/(0.5*testdata47[[#This Row],[EMAd2]]))</f>
        <v>-97.969543147205641</v>
      </c>
      <c r="Q123" s="12">
        <f>Q122+kU*(testdata47[[#This Row],[SMI]]-Q122)</f>
        <v>-46.917489424975983</v>
      </c>
    </row>
    <row r="124" spans="1:17" x14ac:dyDescent="0.25">
      <c r="A124" s="6">
        <v>122</v>
      </c>
      <c r="B124" s="3">
        <v>42914</v>
      </c>
      <c r="C124" s="2">
        <v>231.22</v>
      </c>
      <c r="D124" s="2">
        <v>232.38</v>
      </c>
      <c r="E124" s="2">
        <v>230.97</v>
      </c>
      <c r="F124" s="2">
        <v>232.17</v>
      </c>
      <c r="G124" s="1">
        <v>73458688</v>
      </c>
      <c r="H124" s="2">
        <f t="shared" si="2"/>
        <v>230.97</v>
      </c>
      <c r="I124" s="2">
        <f t="shared" si="3"/>
        <v>232.38</v>
      </c>
      <c r="J124" s="16">
        <f>testdata47[[#This Row],[close]]-0.5*(testdata47[[#This Row],[HH]]+testdata47[[#This Row],[LL]])</f>
        <v>0.49499999999997613</v>
      </c>
      <c r="K124" s="16">
        <f>K123+kR*(testdata47[[#This Row],[SM]]-K123)</f>
        <v>0.49499999999997613</v>
      </c>
      <c r="L124" s="16">
        <f>L123+kS*(testdata47[[#This Row],[EMAn1]]-L123)</f>
        <v>0.49499999999997613</v>
      </c>
      <c r="M124" s="16">
        <f>testdata47[[#This Row],[HH]]-testdata47[[#This Row],[LL]]</f>
        <v>1.4099999999999966</v>
      </c>
      <c r="N124" s="16">
        <f>N123+kR*(testdata47[[#This Row],[HH-LL]]-N123)</f>
        <v>1.4099999999999966</v>
      </c>
      <c r="O124" s="16">
        <f>O123+kS*(testdata47[[#This Row],[EMAd1]]-O123)</f>
        <v>1.4099999999999966</v>
      </c>
      <c r="P124" s="12">
        <f>100*(testdata47[[#This Row],[EMAn2]]/(0.5*testdata47[[#This Row],[EMAd2]]))</f>
        <v>70.212765957443594</v>
      </c>
      <c r="Q124" s="12">
        <f>Q123+kU*(testdata47[[#This Row],[SMI]]-Q123)</f>
        <v>-7.8740709641694622</v>
      </c>
    </row>
    <row r="125" spans="1:17" x14ac:dyDescent="0.25">
      <c r="A125" s="6">
        <v>123</v>
      </c>
      <c r="B125" s="3">
        <v>42915</v>
      </c>
      <c r="C125" s="2">
        <v>232.33</v>
      </c>
      <c r="D125" s="2">
        <v>232.39</v>
      </c>
      <c r="E125" s="2">
        <v>228.8</v>
      </c>
      <c r="F125" s="2">
        <v>230.13</v>
      </c>
      <c r="G125" s="1">
        <v>112165824</v>
      </c>
      <c r="H125" s="2">
        <f t="shared" si="2"/>
        <v>228.8</v>
      </c>
      <c r="I125" s="2">
        <f t="shared" si="3"/>
        <v>232.39</v>
      </c>
      <c r="J125" s="16">
        <f>testdata47[[#This Row],[close]]-0.5*(testdata47[[#This Row],[HH]]+testdata47[[#This Row],[LL]])</f>
        <v>-0.46500000000000341</v>
      </c>
      <c r="K125" s="16">
        <f>K124+kR*(testdata47[[#This Row],[SM]]-K124)</f>
        <v>-0.46500000000000341</v>
      </c>
      <c r="L125" s="16">
        <f>L124+kS*(testdata47[[#This Row],[EMAn1]]-L124)</f>
        <v>-0.46500000000000341</v>
      </c>
      <c r="M125" s="16">
        <f>testdata47[[#This Row],[HH]]-testdata47[[#This Row],[LL]]</f>
        <v>3.589999999999975</v>
      </c>
      <c r="N125" s="16">
        <f>N124+kR*(testdata47[[#This Row],[HH-LL]]-N124)</f>
        <v>3.589999999999975</v>
      </c>
      <c r="O125" s="16">
        <f>O124+kS*(testdata47[[#This Row],[EMAd1]]-O124)</f>
        <v>3.589999999999975</v>
      </c>
      <c r="P125" s="12">
        <f>100*(testdata47[[#This Row],[EMAn2]]/(0.5*testdata47[[#This Row],[EMAd2]]))</f>
        <v>-25.905292479109004</v>
      </c>
      <c r="Q125" s="12">
        <f>Q124+kU*(testdata47[[#This Row],[SMI]]-Q124)</f>
        <v>-13.884478135815975</v>
      </c>
    </row>
    <row r="126" spans="1:17" x14ac:dyDescent="0.25">
      <c r="A126" s="6">
        <v>124</v>
      </c>
      <c r="B126" s="3">
        <v>42916</v>
      </c>
      <c r="C126" s="2">
        <v>231.01</v>
      </c>
      <c r="D126" s="2">
        <v>231.42</v>
      </c>
      <c r="E126" s="2">
        <v>230.34</v>
      </c>
      <c r="F126" s="2">
        <v>230.56</v>
      </c>
      <c r="G126" s="1">
        <v>91055080</v>
      </c>
      <c r="H126" s="2">
        <f t="shared" si="2"/>
        <v>230.34</v>
      </c>
      <c r="I126" s="2">
        <f t="shared" si="3"/>
        <v>231.42</v>
      </c>
      <c r="J126" s="16">
        <f>testdata47[[#This Row],[close]]-0.5*(testdata47[[#This Row],[HH]]+testdata47[[#This Row],[LL]])</f>
        <v>-0.31999999999999318</v>
      </c>
      <c r="K126" s="16">
        <f>K125+kR*(testdata47[[#This Row],[SM]]-K125)</f>
        <v>-0.31999999999999318</v>
      </c>
      <c r="L126" s="16">
        <f>L125+kS*(testdata47[[#This Row],[EMAn1]]-L125)</f>
        <v>-0.31999999999999318</v>
      </c>
      <c r="M126" s="16">
        <f>testdata47[[#This Row],[HH]]-testdata47[[#This Row],[LL]]</f>
        <v>1.0799999999999841</v>
      </c>
      <c r="N126" s="16">
        <f>N125+kR*(testdata47[[#This Row],[HH-LL]]-N125)</f>
        <v>1.0799999999999841</v>
      </c>
      <c r="O126" s="16">
        <f>O125+kS*(testdata47[[#This Row],[EMAd1]]-O125)</f>
        <v>1.0799999999999841</v>
      </c>
      <c r="P126" s="12">
        <f>100*(testdata47[[#This Row],[EMAn2]]/(0.5*testdata47[[#This Row],[EMAd2]]))</f>
        <v>-59.259259259258869</v>
      </c>
      <c r="Q126" s="12">
        <f>Q125+kU*(testdata47[[#This Row],[SMI]]-Q125)</f>
        <v>-29.009405176963604</v>
      </c>
    </row>
    <row r="127" spans="1:17" x14ac:dyDescent="0.25">
      <c r="A127" s="6">
        <v>125</v>
      </c>
      <c r="B127" s="3">
        <v>42919</v>
      </c>
      <c r="C127" s="2">
        <v>231.59</v>
      </c>
      <c r="D127" s="2">
        <v>232.06</v>
      </c>
      <c r="E127" s="2">
        <v>230.95</v>
      </c>
      <c r="F127" s="2">
        <v>230.95</v>
      </c>
      <c r="G127" s="1">
        <v>41063396</v>
      </c>
      <c r="H127" s="2">
        <f t="shared" si="2"/>
        <v>230.95</v>
      </c>
      <c r="I127" s="2">
        <f t="shared" si="3"/>
        <v>232.06</v>
      </c>
      <c r="J127" s="16">
        <f>testdata47[[#This Row],[close]]-0.5*(testdata47[[#This Row],[HH]]+testdata47[[#This Row],[LL]])</f>
        <v>-0.55500000000000682</v>
      </c>
      <c r="K127" s="16">
        <f>K126+kR*(testdata47[[#This Row],[SM]]-K126)</f>
        <v>-0.55500000000000682</v>
      </c>
      <c r="L127" s="16">
        <f>L126+kS*(testdata47[[#This Row],[EMAn1]]-L126)</f>
        <v>-0.55500000000000682</v>
      </c>
      <c r="M127" s="16">
        <f>testdata47[[#This Row],[HH]]-testdata47[[#This Row],[LL]]</f>
        <v>1.1100000000000136</v>
      </c>
      <c r="N127" s="16">
        <f>N126+kR*(testdata47[[#This Row],[HH-LL]]-N126)</f>
        <v>1.1100000000000136</v>
      </c>
      <c r="O127" s="16">
        <f>O126+kS*(testdata47[[#This Row],[EMAd1]]-O126)</f>
        <v>1.1100000000000136</v>
      </c>
      <c r="P127" s="12">
        <f>100*(testdata47[[#This Row],[EMAn2]]/(0.5*testdata47[[#This Row],[EMAd2]]))</f>
        <v>-100</v>
      </c>
      <c r="Q127" s="12">
        <f>Q126+kU*(testdata47[[#This Row],[SMI]]-Q126)</f>
        <v>-52.672936784642403</v>
      </c>
    </row>
    <row r="128" spans="1:17" x14ac:dyDescent="0.25">
      <c r="A128" s="6">
        <v>126</v>
      </c>
      <c r="B128" s="3">
        <v>42921</v>
      </c>
      <c r="C128" s="2">
        <v>231.35</v>
      </c>
      <c r="D128" s="2">
        <v>231.71</v>
      </c>
      <c r="E128" s="2">
        <v>230.46</v>
      </c>
      <c r="F128" s="2">
        <v>231.48</v>
      </c>
      <c r="G128" s="1">
        <v>57082112</v>
      </c>
      <c r="H128" s="2">
        <f t="shared" si="2"/>
        <v>230.46</v>
      </c>
      <c r="I128" s="2">
        <f t="shared" si="3"/>
        <v>231.71</v>
      </c>
      <c r="J128" s="16">
        <f>testdata47[[#This Row],[close]]-0.5*(testdata47[[#This Row],[HH]]+testdata47[[#This Row],[LL]])</f>
        <v>0.39499999999998181</v>
      </c>
      <c r="K128" s="16">
        <f>K127+kR*(testdata47[[#This Row],[SM]]-K127)</f>
        <v>0.39499999999998181</v>
      </c>
      <c r="L128" s="16">
        <f>L127+kS*(testdata47[[#This Row],[EMAn1]]-L127)</f>
        <v>0.39499999999998181</v>
      </c>
      <c r="M128" s="16">
        <f>testdata47[[#This Row],[HH]]-testdata47[[#This Row],[LL]]</f>
        <v>1.25</v>
      </c>
      <c r="N128" s="16">
        <f>N127+kR*(testdata47[[#This Row],[HH-LL]]-N127)</f>
        <v>1.25</v>
      </c>
      <c r="O128" s="16">
        <f>O127+kS*(testdata47[[#This Row],[EMAd1]]-O127)</f>
        <v>1.25</v>
      </c>
      <c r="P128" s="12">
        <f>100*(testdata47[[#This Row],[EMAn2]]/(0.5*testdata47[[#This Row],[EMAd2]]))</f>
        <v>63.19999999999709</v>
      </c>
      <c r="Q128" s="12">
        <f>Q127+kU*(testdata47[[#This Row],[SMI]]-Q127)</f>
        <v>-14.04862452309591</v>
      </c>
    </row>
    <row r="129" spans="1:17" x14ac:dyDescent="0.25">
      <c r="A129" s="6">
        <v>127</v>
      </c>
      <c r="B129" s="3">
        <v>42922</v>
      </c>
      <c r="C129" s="2">
        <v>230.64</v>
      </c>
      <c r="D129" s="2">
        <v>230.77</v>
      </c>
      <c r="E129" s="2">
        <v>229.16</v>
      </c>
      <c r="F129" s="2">
        <v>229.36</v>
      </c>
      <c r="G129" s="1">
        <v>69339864</v>
      </c>
      <c r="H129" s="2">
        <f t="shared" si="2"/>
        <v>229.16</v>
      </c>
      <c r="I129" s="2">
        <f t="shared" si="3"/>
        <v>230.77</v>
      </c>
      <c r="J129" s="16">
        <f>testdata47[[#This Row],[close]]-0.5*(testdata47[[#This Row],[HH]]+testdata47[[#This Row],[LL]])</f>
        <v>-0.60499999999998977</v>
      </c>
      <c r="K129" s="16">
        <f>K128+kR*(testdata47[[#This Row],[SM]]-K128)</f>
        <v>-0.60499999999998977</v>
      </c>
      <c r="L129" s="16">
        <f>L128+kS*(testdata47[[#This Row],[EMAn1]]-L128)</f>
        <v>-0.60499999999998977</v>
      </c>
      <c r="M129" s="16">
        <f>testdata47[[#This Row],[HH]]-testdata47[[#This Row],[LL]]</f>
        <v>1.6100000000000136</v>
      </c>
      <c r="N129" s="16">
        <f>N128+kR*(testdata47[[#This Row],[HH-LL]]-N128)</f>
        <v>1.6100000000000136</v>
      </c>
      <c r="O129" s="16">
        <f>O128+kS*(testdata47[[#This Row],[EMAd1]]-O128)</f>
        <v>1.6100000000000136</v>
      </c>
      <c r="P129" s="12">
        <f>100*(testdata47[[#This Row],[EMAn2]]/(0.5*testdata47[[#This Row],[EMAd2]]))</f>
        <v>-75.155279503103685</v>
      </c>
      <c r="Q129" s="12">
        <f>Q128+kU*(testdata47[[#This Row],[SMI]]-Q128)</f>
        <v>-34.417509516431835</v>
      </c>
    </row>
    <row r="130" spans="1:17" x14ac:dyDescent="0.25">
      <c r="A130" s="6">
        <v>128</v>
      </c>
      <c r="B130" s="3">
        <v>42923</v>
      </c>
      <c r="C130" s="2">
        <v>229.99</v>
      </c>
      <c r="D130" s="2">
        <v>231.01</v>
      </c>
      <c r="E130" s="2">
        <v>229.38</v>
      </c>
      <c r="F130" s="2">
        <v>230.85</v>
      </c>
      <c r="G130" s="1">
        <v>60799664</v>
      </c>
      <c r="H130" s="2">
        <f t="shared" si="2"/>
        <v>229.38</v>
      </c>
      <c r="I130" s="2">
        <f t="shared" si="3"/>
        <v>231.01</v>
      </c>
      <c r="J130" s="16">
        <f>testdata47[[#This Row],[close]]-0.5*(testdata47[[#This Row],[HH]]+testdata47[[#This Row],[LL]])</f>
        <v>0.65500000000000114</v>
      </c>
      <c r="K130" s="16">
        <f>K129+kR*(testdata47[[#This Row],[SM]]-K129)</f>
        <v>0.65500000000000114</v>
      </c>
      <c r="L130" s="16">
        <f>L129+kS*(testdata47[[#This Row],[EMAn1]]-L129)</f>
        <v>0.65500000000000114</v>
      </c>
      <c r="M130" s="16">
        <f>testdata47[[#This Row],[HH]]-testdata47[[#This Row],[LL]]</f>
        <v>1.6299999999999955</v>
      </c>
      <c r="N130" s="16">
        <f>N129+kR*(testdata47[[#This Row],[HH-LL]]-N129)</f>
        <v>1.6299999999999955</v>
      </c>
      <c r="O130" s="16">
        <f>O129+kS*(testdata47[[#This Row],[EMAd1]]-O129)</f>
        <v>1.6299999999999955</v>
      </c>
      <c r="P130" s="12">
        <f>100*(testdata47[[#This Row],[EMAn2]]/(0.5*testdata47[[#This Row],[EMAd2]]))</f>
        <v>80.368098159509572</v>
      </c>
      <c r="Q130" s="12">
        <f>Q129+kU*(testdata47[[#This Row],[SMI]]-Q129)</f>
        <v>3.8443597088819672</v>
      </c>
    </row>
    <row r="131" spans="1:17" x14ac:dyDescent="0.25">
      <c r="A131" s="6">
        <v>129</v>
      </c>
      <c r="B131" s="3">
        <v>42926</v>
      </c>
      <c r="C131" s="2">
        <v>230.7</v>
      </c>
      <c r="D131" s="2">
        <v>231.51</v>
      </c>
      <c r="E131" s="2">
        <v>230.52</v>
      </c>
      <c r="F131" s="2">
        <v>231.1</v>
      </c>
      <c r="G131" s="1">
        <v>38451396</v>
      </c>
      <c r="H131" s="2">
        <f t="shared" si="2"/>
        <v>230.52</v>
      </c>
      <c r="I131" s="2">
        <f t="shared" si="3"/>
        <v>231.51</v>
      </c>
      <c r="J131" s="16">
        <f>testdata47[[#This Row],[close]]-0.5*(testdata47[[#This Row],[HH]]+testdata47[[#This Row],[LL]])</f>
        <v>8.5000000000007958E-2</v>
      </c>
      <c r="K131" s="16">
        <f>K130+kR*(testdata47[[#This Row],[SM]]-K130)</f>
        <v>8.5000000000007958E-2</v>
      </c>
      <c r="L131" s="16">
        <f>L130+kS*(testdata47[[#This Row],[EMAn1]]-L130)</f>
        <v>8.5000000000007958E-2</v>
      </c>
      <c r="M131" s="16">
        <f>testdata47[[#This Row],[HH]]-testdata47[[#This Row],[LL]]</f>
        <v>0.98999999999998067</v>
      </c>
      <c r="N131" s="16">
        <f>N130+kR*(testdata47[[#This Row],[HH-LL]]-N130)</f>
        <v>0.98999999999998067</v>
      </c>
      <c r="O131" s="16">
        <f>O130+kS*(testdata47[[#This Row],[EMAd1]]-O130)</f>
        <v>0.98999999999998067</v>
      </c>
      <c r="P131" s="12">
        <f>100*(testdata47[[#This Row],[EMAn2]]/(0.5*testdata47[[#This Row],[EMAd2]]))</f>
        <v>17.171717171719113</v>
      </c>
      <c r="Q131" s="12">
        <f>Q130+kU*(testdata47[[#This Row],[SMI]]-Q130)</f>
        <v>8.2868121964943491</v>
      </c>
    </row>
    <row r="132" spans="1:17" x14ac:dyDescent="0.25">
      <c r="A132" s="6">
        <v>130</v>
      </c>
      <c r="B132" s="3">
        <v>42927</v>
      </c>
      <c r="C132" s="2">
        <v>230.9</v>
      </c>
      <c r="D132" s="2">
        <v>231.27</v>
      </c>
      <c r="E132" s="2">
        <v>229.65</v>
      </c>
      <c r="F132" s="2">
        <v>230.93</v>
      </c>
      <c r="G132" s="1">
        <v>52810484</v>
      </c>
      <c r="H132" s="2">
        <f t="shared" si="2"/>
        <v>229.65</v>
      </c>
      <c r="I132" s="2">
        <f t="shared" si="3"/>
        <v>231.27</v>
      </c>
      <c r="J132" s="16">
        <f>testdata47[[#This Row],[close]]-0.5*(testdata47[[#This Row],[HH]]+testdata47[[#This Row],[LL]])</f>
        <v>0.46999999999999886</v>
      </c>
      <c r="K132" s="16">
        <f>K131+kR*(testdata47[[#This Row],[SM]]-K131)</f>
        <v>0.46999999999999886</v>
      </c>
      <c r="L132" s="16">
        <f>L131+kS*(testdata47[[#This Row],[EMAn1]]-L131)</f>
        <v>0.46999999999999886</v>
      </c>
      <c r="M132" s="16">
        <f>testdata47[[#This Row],[HH]]-testdata47[[#This Row],[LL]]</f>
        <v>1.6200000000000045</v>
      </c>
      <c r="N132" s="16">
        <f>N131+kR*(testdata47[[#This Row],[HH-LL]]-N131)</f>
        <v>1.6200000000000045</v>
      </c>
      <c r="O132" s="16">
        <f>O131+kS*(testdata47[[#This Row],[EMAd1]]-O131)</f>
        <v>1.6200000000000045</v>
      </c>
      <c r="P132" s="12">
        <f>100*(testdata47[[#This Row],[EMAn2]]/(0.5*testdata47[[#This Row],[EMAd2]]))</f>
        <v>58.024691358024384</v>
      </c>
      <c r="Q132" s="12">
        <f>Q131+kU*(testdata47[[#This Row],[SMI]]-Q131)</f>
        <v>24.866105250337693</v>
      </c>
    </row>
    <row r="133" spans="1:17" x14ac:dyDescent="0.25">
      <c r="A133" s="6">
        <v>131</v>
      </c>
      <c r="B133" s="3">
        <v>42928</v>
      </c>
      <c r="C133" s="2">
        <v>231.99</v>
      </c>
      <c r="D133" s="2">
        <v>232.84</v>
      </c>
      <c r="E133" s="2">
        <v>231.99</v>
      </c>
      <c r="F133" s="2">
        <v>232.66</v>
      </c>
      <c r="G133" s="1">
        <v>62517696</v>
      </c>
      <c r="H133" s="2">
        <f t="shared" si="2"/>
        <v>231.99</v>
      </c>
      <c r="I133" s="2">
        <f t="shared" si="3"/>
        <v>232.84</v>
      </c>
      <c r="J133" s="16">
        <f>testdata47[[#This Row],[close]]-0.5*(testdata47[[#This Row],[HH]]+testdata47[[#This Row],[LL]])</f>
        <v>0.24499999999997613</v>
      </c>
      <c r="K133" s="16">
        <f>K132+kR*(testdata47[[#This Row],[SM]]-K132)</f>
        <v>0.24499999999997613</v>
      </c>
      <c r="L133" s="16">
        <f>L132+kS*(testdata47[[#This Row],[EMAn1]]-L132)</f>
        <v>0.24499999999997613</v>
      </c>
      <c r="M133" s="16">
        <f>testdata47[[#This Row],[HH]]-testdata47[[#This Row],[LL]]</f>
        <v>0.84999999999999432</v>
      </c>
      <c r="N133" s="16">
        <f>N132+kR*(testdata47[[#This Row],[HH-LL]]-N132)</f>
        <v>0.84999999999999432</v>
      </c>
      <c r="O133" s="16">
        <f>O132+kS*(testdata47[[#This Row],[EMAd1]]-O132)</f>
        <v>0.84999999999999432</v>
      </c>
      <c r="P133" s="12">
        <f>100*(testdata47[[#This Row],[EMAn2]]/(0.5*testdata47[[#This Row],[EMAd2]]))</f>
        <v>57.647058823524176</v>
      </c>
      <c r="Q133" s="12">
        <f>Q132+kU*(testdata47[[#This Row],[SMI]]-Q132)</f>
        <v>35.79308977473319</v>
      </c>
    </row>
    <row r="134" spans="1:17" x14ac:dyDescent="0.25">
      <c r="A134" s="6">
        <v>132</v>
      </c>
      <c r="B134" s="3">
        <v>42929</v>
      </c>
      <c r="C134" s="2">
        <v>232.67</v>
      </c>
      <c r="D134" s="2">
        <v>233.18</v>
      </c>
      <c r="E134" s="2">
        <v>232.42</v>
      </c>
      <c r="F134" s="2">
        <v>233.05</v>
      </c>
      <c r="G134" s="1">
        <v>41396728</v>
      </c>
      <c r="H134" s="2">
        <f t="shared" si="2"/>
        <v>232.42</v>
      </c>
      <c r="I134" s="2">
        <f t="shared" si="3"/>
        <v>233.18</v>
      </c>
      <c r="J134" s="16">
        <f>testdata47[[#This Row],[close]]-0.5*(testdata47[[#This Row],[HH]]+testdata47[[#This Row],[LL]])</f>
        <v>0.25</v>
      </c>
      <c r="K134" s="16">
        <f>K133+kR*(testdata47[[#This Row],[SM]]-K133)</f>
        <v>0.25</v>
      </c>
      <c r="L134" s="16">
        <f>L133+kS*(testdata47[[#This Row],[EMAn1]]-L133)</f>
        <v>0.25</v>
      </c>
      <c r="M134" s="16">
        <f>testdata47[[#This Row],[HH]]-testdata47[[#This Row],[LL]]</f>
        <v>0.76000000000001933</v>
      </c>
      <c r="N134" s="16">
        <f>N133+kR*(testdata47[[#This Row],[HH-LL]]-N133)</f>
        <v>0.76000000000001933</v>
      </c>
      <c r="O134" s="16">
        <f>O133+kS*(testdata47[[#This Row],[EMAd1]]-O133)</f>
        <v>0.76000000000001933</v>
      </c>
      <c r="P134" s="12">
        <f>100*(testdata47[[#This Row],[EMAn2]]/(0.5*testdata47[[#This Row],[EMAd2]]))</f>
        <v>65.789473684208858</v>
      </c>
      <c r="Q134" s="12">
        <f>Q133+kU*(testdata47[[#This Row],[SMI]]-Q133)</f>
        <v>45.791884411225077</v>
      </c>
    </row>
    <row r="135" spans="1:17" x14ac:dyDescent="0.25">
      <c r="A135" s="6">
        <v>133</v>
      </c>
      <c r="B135" s="3">
        <v>42930</v>
      </c>
      <c r="C135" s="2">
        <v>233.06</v>
      </c>
      <c r="D135" s="2">
        <v>234.53</v>
      </c>
      <c r="E135" s="2">
        <v>232.95</v>
      </c>
      <c r="F135" s="2">
        <v>234.14</v>
      </c>
      <c r="G135" s="1">
        <v>63201796</v>
      </c>
      <c r="H135" s="2">
        <f t="shared" si="2"/>
        <v>232.95</v>
      </c>
      <c r="I135" s="2">
        <f t="shared" si="3"/>
        <v>234.53</v>
      </c>
      <c r="J135" s="16">
        <f>testdata47[[#This Row],[close]]-0.5*(testdata47[[#This Row],[HH]]+testdata47[[#This Row],[LL]])</f>
        <v>0.39999999999997726</v>
      </c>
      <c r="K135" s="16">
        <f>K134+kR*(testdata47[[#This Row],[SM]]-K134)</f>
        <v>0.39999999999997726</v>
      </c>
      <c r="L135" s="16">
        <f>L134+kS*(testdata47[[#This Row],[EMAn1]]-L134)</f>
        <v>0.39999999999997726</v>
      </c>
      <c r="M135" s="16">
        <f>testdata47[[#This Row],[HH]]-testdata47[[#This Row],[LL]]</f>
        <v>1.5800000000000125</v>
      </c>
      <c r="N135" s="16">
        <f>N134+kR*(testdata47[[#This Row],[HH-LL]]-N134)</f>
        <v>1.5800000000000125</v>
      </c>
      <c r="O135" s="16">
        <f>O134+kS*(testdata47[[#This Row],[EMAd1]]-O134)</f>
        <v>1.5800000000000125</v>
      </c>
      <c r="P135" s="12">
        <f>100*(testdata47[[#This Row],[EMAn2]]/(0.5*testdata47[[#This Row],[EMAd2]]))</f>
        <v>50.63291139240178</v>
      </c>
      <c r="Q135" s="12">
        <f>Q134+kU*(testdata47[[#This Row],[SMI]]-Q134)</f>
        <v>47.405560071617309</v>
      </c>
    </row>
    <row r="136" spans="1:17" x14ac:dyDescent="0.25">
      <c r="A136" s="6">
        <v>134</v>
      </c>
      <c r="B136" s="3">
        <v>42933</v>
      </c>
      <c r="C136" s="2">
        <v>234.05</v>
      </c>
      <c r="D136" s="2">
        <v>234.47</v>
      </c>
      <c r="E136" s="2">
        <v>233.92</v>
      </c>
      <c r="F136" s="2">
        <v>234.11</v>
      </c>
      <c r="G136" s="1">
        <v>35167316</v>
      </c>
      <c r="H136" s="2">
        <f t="shared" si="2"/>
        <v>233.92</v>
      </c>
      <c r="I136" s="2">
        <f t="shared" si="3"/>
        <v>234.47</v>
      </c>
      <c r="J136" s="16">
        <f>testdata47[[#This Row],[close]]-0.5*(testdata47[[#This Row],[HH]]+testdata47[[#This Row],[LL]])</f>
        <v>-8.4999999999979536E-2</v>
      </c>
      <c r="K136" s="16">
        <f>K135+kR*(testdata47[[#This Row],[SM]]-K135)</f>
        <v>-8.4999999999979536E-2</v>
      </c>
      <c r="L136" s="16">
        <f>L135+kS*(testdata47[[#This Row],[EMAn1]]-L135)</f>
        <v>-8.4999999999979536E-2</v>
      </c>
      <c r="M136" s="16">
        <f>testdata47[[#This Row],[HH]]-testdata47[[#This Row],[LL]]</f>
        <v>0.55000000000001137</v>
      </c>
      <c r="N136" s="16">
        <f>N135+kR*(testdata47[[#This Row],[HH-LL]]-N135)</f>
        <v>0.55000000000001137</v>
      </c>
      <c r="O136" s="16">
        <f>O135+kS*(testdata47[[#This Row],[EMAd1]]-O135)</f>
        <v>0.55000000000001137</v>
      </c>
      <c r="P136" s="12">
        <f>100*(testdata47[[#This Row],[EMAn2]]/(0.5*testdata47[[#This Row],[EMAd2]]))</f>
        <v>-30.909090909082831</v>
      </c>
      <c r="Q136" s="12">
        <f>Q135+kU*(testdata47[[#This Row],[SMI]]-Q135)</f>
        <v>21.300676411383932</v>
      </c>
    </row>
    <row r="137" spans="1:17" x14ac:dyDescent="0.25">
      <c r="A137" s="6">
        <v>135</v>
      </c>
      <c r="B137" s="3">
        <v>42934</v>
      </c>
      <c r="C137" s="2">
        <v>233.66</v>
      </c>
      <c r="D137" s="2">
        <v>234.29</v>
      </c>
      <c r="E137" s="2">
        <v>233.29</v>
      </c>
      <c r="F137" s="2">
        <v>234.24</v>
      </c>
      <c r="G137" s="1">
        <v>44827112</v>
      </c>
      <c r="H137" s="2">
        <f t="shared" si="2"/>
        <v>233.29</v>
      </c>
      <c r="I137" s="2">
        <f t="shared" si="3"/>
        <v>234.29</v>
      </c>
      <c r="J137" s="16">
        <f>testdata47[[#This Row],[close]]-0.5*(testdata47[[#This Row],[HH]]+testdata47[[#This Row],[LL]])</f>
        <v>0.45000000000001705</v>
      </c>
      <c r="K137" s="16">
        <f>K136+kR*(testdata47[[#This Row],[SM]]-K136)</f>
        <v>0.45000000000001705</v>
      </c>
      <c r="L137" s="16">
        <f>L136+kS*(testdata47[[#This Row],[EMAn1]]-L136)</f>
        <v>0.45000000000001705</v>
      </c>
      <c r="M137" s="16">
        <f>testdata47[[#This Row],[HH]]-testdata47[[#This Row],[LL]]</f>
        <v>1</v>
      </c>
      <c r="N137" s="16">
        <f>N136+kR*(testdata47[[#This Row],[HH-LL]]-N136)</f>
        <v>1</v>
      </c>
      <c r="O137" s="16">
        <f>O136+kS*(testdata47[[#This Row],[EMAd1]]-O136)</f>
        <v>1</v>
      </c>
      <c r="P137" s="12">
        <f>100*(testdata47[[#This Row],[EMAn2]]/(0.5*testdata47[[#This Row],[EMAd2]]))</f>
        <v>90.000000000003411</v>
      </c>
      <c r="Q137" s="12">
        <f>Q136+kU*(testdata47[[#This Row],[SMI]]-Q136)</f>
        <v>44.200450940923758</v>
      </c>
    </row>
    <row r="138" spans="1:17" x14ac:dyDescent="0.25">
      <c r="A138" s="6">
        <v>136</v>
      </c>
      <c r="B138" s="3">
        <v>42935</v>
      </c>
      <c r="C138" s="2">
        <v>234.58</v>
      </c>
      <c r="D138" s="2">
        <v>235.51</v>
      </c>
      <c r="E138" s="2">
        <v>234.57</v>
      </c>
      <c r="F138" s="2">
        <v>235.5</v>
      </c>
      <c r="G138" s="1">
        <v>53523280</v>
      </c>
      <c r="H138" s="2">
        <f t="shared" si="2"/>
        <v>234.57</v>
      </c>
      <c r="I138" s="2">
        <f t="shared" si="3"/>
        <v>235.51</v>
      </c>
      <c r="J138" s="16">
        <f>testdata47[[#This Row],[close]]-0.5*(testdata47[[#This Row],[HH]]+testdata47[[#This Row],[LL]])</f>
        <v>0.46000000000000796</v>
      </c>
      <c r="K138" s="16">
        <f>K137+kR*(testdata47[[#This Row],[SM]]-K137)</f>
        <v>0.46000000000000796</v>
      </c>
      <c r="L138" s="16">
        <f>L137+kS*(testdata47[[#This Row],[EMAn1]]-L137)</f>
        <v>0.46000000000000796</v>
      </c>
      <c r="M138" s="16">
        <f>testdata47[[#This Row],[HH]]-testdata47[[#This Row],[LL]]</f>
        <v>0.93999999999999773</v>
      </c>
      <c r="N138" s="16">
        <f>N137+kR*(testdata47[[#This Row],[HH-LL]]-N137)</f>
        <v>0.93999999999999773</v>
      </c>
      <c r="O138" s="16">
        <f>O137+kS*(testdata47[[#This Row],[EMAd1]]-O137)</f>
        <v>0.93999999999999773</v>
      </c>
      <c r="P138" s="12">
        <f>100*(testdata47[[#This Row],[EMAn2]]/(0.5*testdata47[[#This Row],[EMAd2]]))</f>
        <v>97.872340425533849</v>
      </c>
      <c r="Q138" s="12">
        <f>Q137+kU*(testdata47[[#This Row],[SMI]]-Q137)</f>
        <v>62.091080769127117</v>
      </c>
    </row>
    <row r="139" spans="1:17" x14ac:dyDescent="0.25">
      <c r="A139" s="6">
        <v>137</v>
      </c>
      <c r="B139" s="3">
        <v>42936</v>
      </c>
      <c r="C139" s="2">
        <v>235.78</v>
      </c>
      <c r="D139" s="2">
        <v>235.91</v>
      </c>
      <c r="E139" s="2">
        <v>235.01</v>
      </c>
      <c r="F139" s="2">
        <v>235.61</v>
      </c>
      <c r="G139" s="1">
        <v>49434036</v>
      </c>
      <c r="H139" s="2">
        <f t="shared" si="2"/>
        <v>235.01</v>
      </c>
      <c r="I139" s="2">
        <f t="shared" si="3"/>
        <v>235.91</v>
      </c>
      <c r="J139" s="16">
        <f>testdata47[[#This Row],[close]]-0.5*(testdata47[[#This Row],[HH]]+testdata47[[#This Row],[LL]])</f>
        <v>0.15000000000003411</v>
      </c>
      <c r="K139" s="16">
        <f>K138+kR*(testdata47[[#This Row],[SM]]-K138)</f>
        <v>0.15000000000003411</v>
      </c>
      <c r="L139" s="16">
        <f>L138+kS*(testdata47[[#This Row],[EMAn1]]-L138)</f>
        <v>0.15000000000003411</v>
      </c>
      <c r="M139" s="16">
        <f>testdata47[[#This Row],[HH]]-testdata47[[#This Row],[LL]]</f>
        <v>0.90000000000000568</v>
      </c>
      <c r="N139" s="16">
        <f>N138+kR*(testdata47[[#This Row],[HH-LL]]-N138)</f>
        <v>0.90000000000000568</v>
      </c>
      <c r="O139" s="16">
        <f>O138+kS*(testdata47[[#This Row],[EMAd1]]-O138)</f>
        <v>0.90000000000000568</v>
      </c>
      <c r="P139" s="12">
        <f>100*(testdata47[[#This Row],[EMAn2]]/(0.5*testdata47[[#This Row],[EMAd2]]))</f>
        <v>33.333333333340704</v>
      </c>
      <c r="Q139" s="12">
        <f>Q138+kU*(testdata47[[#This Row],[SMI]]-Q138)</f>
        <v>52.505164957198318</v>
      </c>
    </row>
    <row r="140" spans="1:17" x14ac:dyDescent="0.25">
      <c r="A140" s="6">
        <v>138</v>
      </c>
      <c r="B140" s="3">
        <v>42937</v>
      </c>
      <c r="C140" s="2">
        <v>234.98</v>
      </c>
      <c r="D140" s="2">
        <v>235.43</v>
      </c>
      <c r="E140" s="2">
        <v>234.73</v>
      </c>
      <c r="F140" s="2">
        <v>235.4</v>
      </c>
      <c r="G140" s="1">
        <v>93037592</v>
      </c>
      <c r="H140" s="2">
        <f t="shared" si="2"/>
        <v>234.73</v>
      </c>
      <c r="I140" s="2">
        <f t="shared" si="3"/>
        <v>235.43</v>
      </c>
      <c r="J140" s="16">
        <f>testdata47[[#This Row],[close]]-0.5*(testdata47[[#This Row],[HH]]+testdata47[[#This Row],[LL]])</f>
        <v>0.3200000000000216</v>
      </c>
      <c r="K140" s="16">
        <f>K139+kR*(testdata47[[#This Row],[SM]]-K139)</f>
        <v>0.3200000000000216</v>
      </c>
      <c r="L140" s="16">
        <f>L139+kS*(testdata47[[#This Row],[EMAn1]]-L139)</f>
        <v>0.3200000000000216</v>
      </c>
      <c r="M140" s="16">
        <f>testdata47[[#This Row],[HH]]-testdata47[[#This Row],[LL]]</f>
        <v>0.70000000000001705</v>
      </c>
      <c r="N140" s="16">
        <f>N139+kR*(testdata47[[#This Row],[HH-LL]]-N139)</f>
        <v>0.70000000000001705</v>
      </c>
      <c r="O140" s="16">
        <f>O139+kS*(testdata47[[#This Row],[EMAd1]]-O139)</f>
        <v>0.70000000000001705</v>
      </c>
      <c r="P140" s="12">
        <f>100*(testdata47[[#This Row],[EMAn2]]/(0.5*testdata47[[#This Row],[EMAd2]]))</f>
        <v>91.428571428575381</v>
      </c>
      <c r="Q140" s="12">
        <f>Q139+kU*(testdata47[[#This Row],[SMI]]-Q139)</f>
        <v>65.479633780990667</v>
      </c>
    </row>
    <row r="141" spans="1:17" x14ac:dyDescent="0.25">
      <c r="A141" s="6">
        <v>139</v>
      </c>
      <c r="B141" s="3">
        <v>42940</v>
      </c>
      <c r="C141" s="2">
        <v>235.31</v>
      </c>
      <c r="D141" s="2">
        <v>235.49</v>
      </c>
      <c r="E141" s="2">
        <v>234.83</v>
      </c>
      <c r="F141" s="2">
        <v>235.34</v>
      </c>
      <c r="G141" s="1">
        <v>48896096</v>
      </c>
      <c r="H141" s="2">
        <f t="shared" si="2"/>
        <v>234.83</v>
      </c>
      <c r="I141" s="2">
        <f t="shared" si="3"/>
        <v>235.49</v>
      </c>
      <c r="J141" s="16">
        <f>testdata47[[#This Row],[close]]-0.5*(testdata47[[#This Row],[HH]]+testdata47[[#This Row],[LL]])</f>
        <v>0.1799999999999784</v>
      </c>
      <c r="K141" s="16">
        <f>K140+kR*(testdata47[[#This Row],[SM]]-K140)</f>
        <v>0.1799999999999784</v>
      </c>
      <c r="L141" s="16">
        <f>L140+kS*(testdata47[[#This Row],[EMAn1]]-L140)</f>
        <v>0.1799999999999784</v>
      </c>
      <c r="M141" s="16">
        <f>testdata47[[#This Row],[HH]]-testdata47[[#This Row],[LL]]</f>
        <v>0.65999999999999659</v>
      </c>
      <c r="N141" s="16">
        <f>N140+kR*(testdata47[[#This Row],[HH-LL]]-N140)</f>
        <v>0.65999999999999659</v>
      </c>
      <c r="O141" s="16">
        <f>O140+kS*(testdata47[[#This Row],[EMAd1]]-O140)</f>
        <v>0.65999999999999659</v>
      </c>
      <c r="P141" s="12">
        <f>100*(testdata47[[#This Row],[EMAn2]]/(0.5*testdata47[[#This Row],[EMAd2]]))</f>
        <v>54.54545454544828</v>
      </c>
      <c r="Q141" s="12">
        <f>Q140+kU*(testdata47[[#This Row],[SMI]]-Q140)</f>
        <v>61.834907369143203</v>
      </c>
    </row>
    <row r="142" spans="1:17" x14ac:dyDescent="0.25">
      <c r="A142" s="6">
        <v>140</v>
      </c>
      <c r="B142" s="3">
        <v>42941</v>
      </c>
      <c r="C142" s="2">
        <v>236.16</v>
      </c>
      <c r="D142" s="2">
        <v>236.28</v>
      </c>
      <c r="E142" s="2">
        <v>235.67</v>
      </c>
      <c r="F142" s="2">
        <v>235.91</v>
      </c>
      <c r="G142" s="1">
        <v>57593908</v>
      </c>
      <c r="H142" s="2">
        <f t="shared" si="2"/>
        <v>235.67</v>
      </c>
      <c r="I142" s="2">
        <f t="shared" si="3"/>
        <v>236.28</v>
      </c>
      <c r="J142" s="16">
        <f>testdata47[[#This Row],[close]]-0.5*(testdata47[[#This Row],[HH]]+testdata47[[#This Row],[LL]])</f>
        <v>-6.4999999999997726E-2</v>
      </c>
      <c r="K142" s="16">
        <f>K141+kR*(testdata47[[#This Row],[SM]]-K141)</f>
        <v>-6.4999999999997726E-2</v>
      </c>
      <c r="L142" s="16">
        <f>L141+kS*(testdata47[[#This Row],[EMAn1]]-L141)</f>
        <v>-6.4999999999997726E-2</v>
      </c>
      <c r="M142" s="16">
        <f>testdata47[[#This Row],[HH]]-testdata47[[#This Row],[LL]]</f>
        <v>0.61000000000001364</v>
      </c>
      <c r="N142" s="16">
        <f>N141+kR*(testdata47[[#This Row],[HH-LL]]-N141)</f>
        <v>0.61000000000001364</v>
      </c>
      <c r="O142" s="16">
        <f>O141+kS*(testdata47[[#This Row],[EMAd1]]-O141)</f>
        <v>0.61000000000001364</v>
      </c>
      <c r="P142" s="12">
        <f>100*(testdata47[[#This Row],[EMAn2]]/(0.5*testdata47[[#This Row],[EMAd2]]))</f>
        <v>-21.311475409834841</v>
      </c>
      <c r="Q142" s="12">
        <f>Q141+kU*(testdata47[[#This Row],[SMI]]-Q141)</f>
        <v>34.119446442817186</v>
      </c>
    </row>
    <row r="143" spans="1:17" x14ac:dyDescent="0.25">
      <c r="A143" s="6">
        <v>141</v>
      </c>
      <c r="B143" s="3">
        <v>42942</v>
      </c>
      <c r="C143" s="2">
        <v>236.23</v>
      </c>
      <c r="D143" s="2">
        <v>236.27</v>
      </c>
      <c r="E143" s="2">
        <v>235.64</v>
      </c>
      <c r="F143" s="2">
        <v>235.92</v>
      </c>
      <c r="G143" s="1">
        <v>49895744</v>
      </c>
      <c r="H143" s="2">
        <f t="shared" si="2"/>
        <v>235.64</v>
      </c>
      <c r="I143" s="2">
        <f t="shared" si="3"/>
        <v>236.27</v>
      </c>
      <c r="J143" s="16">
        <f>testdata47[[#This Row],[close]]-0.5*(testdata47[[#This Row],[HH]]+testdata47[[#This Row],[LL]])</f>
        <v>-3.4999999999996589E-2</v>
      </c>
      <c r="K143" s="16">
        <f>K142+kR*(testdata47[[#This Row],[SM]]-K142)</f>
        <v>-3.4999999999996589E-2</v>
      </c>
      <c r="L143" s="16">
        <f>L142+kS*(testdata47[[#This Row],[EMAn1]]-L142)</f>
        <v>-3.4999999999996589E-2</v>
      </c>
      <c r="M143" s="16">
        <f>testdata47[[#This Row],[HH]]-testdata47[[#This Row],[LL]]</f>
        <v>0.63000000000002387</v>
      </c>
      <c r="N143" s="16">
        <f>N142+kR*(testdata47[[#This Row],[HH-LL]]-N142)</f>
        <v>0.63000000000002387</v>
      </c>
      <c r="O143" s="16">
        <f>O142+kS*(testdata47[[#This Row],[EMAd1]]-O142)</f>
        <v>0.63000000000002387</v>
      </c>
      <c r="P143" s="12">
        <f>100*(testdata47[[#This Row],[EMAn2]]/(0.5*testdata47[[#This Row],[EMAd2]]))</f>
        <v>-11.111111111109608</v>
      </c>
      <c r="Q143" s="12">
        <f>Q142+kU*(testdata47[[#This Row],[SMI]]-Q142)</f>
        <v>19.04259392484159</v>
      </c>
    </row>
    <row r="144" spans="1:17" x14ac:dyDescent="0.25">
      <c r="A144" s="6">
        <v>142</v>
      </c>
      <c r="B144" s="3">
        <v>42943</v>
      </c>
      <c r="C144" s="2">
        <v>236.43</v>
      </c>
      <c r="D144" s="2">
        <v>236.47</v>
      </c>
      <c r="E144" s="2">
        <v>234.26</v>
      </c>
      <c r="F144" s="2">
        <v>235.7</v>
      </c>
      <c r="G144" s="1">
        <v>74217968</v>
      </c>
      <c r="H144" s="2">
        <f t="shared" ref="H144:H207" si="4">MIN(E144:E144)</f>
        <v>234.26</v>
      </c>
      <c r="I144" s="2">
        <f t="shared" ref="I144:I207" si="5">MAX(D144:D144)</f>
        <v>236.47</v>
      </c>
      <c r="J144" s="16">
        <f>testdata47[[#This Row],[close]]-0.5*(testdata47[[#This Row],[HH]]+testdata47[[#This Row],[LL]])</f>
        <v>0.33499999999997954</v>
      </c>
      <c r="K144" s="16">
        <f>K143+kR*(testdata47[[#This Row],[SM]]-K143)</f>
        <v>0.33499999999997954</v>
      </c>
      <c r="L144" s="16">
        <f>L143+kS*(testdata47[[#This Row],[EMAn1]]-L143)</f>
        <v>0.33499999999997954</v>
      </c>
      <c r="M144" s="16">
        <f>testdata47[[#This Row],[HH]]-testdata47[[#This Row],[LL]]</f>
        <v>2.210000000000008</v>
      </c>
      <c r="N144" s="16">
        <f>N143+kR*(testdata47[[#This Row],[HH-LL]]-N143)</f>
        <v>2.210000000000008</v>
      </c>
      <c r="O144" s="16">
        <f>O143+kS*(testdata47[[#This Row],[EMAd1]]-O143)</f>
        <v>2.210000000000008</v>
      </c>
      <c r="P144" s="12">
        <f>100*(testdata47[[#This Row],[EMAn2]]/(0.5*testdata47[[#This Row],[EMAd2]]))</f>
        <v>30.316742081446002</v>
      </c>
      <c r="Q144" s="12">
        <f>Q143+kU*(testdata47[[#This Row],[SMI]]-Q143)</f>
        <v>22.800643310376394</v>
      </c>
    </row>
    <row r="145" spans="1:17" x14ac:dyDescent="0.25">
      <c r="A145" s="6">
        <v>143</v>
      </c>
      <c r="B145" s="3">
        <v>42944</v>
      </c>
      <c r="C145" s="2">
        <v>235.18</v>
      </c>
      <c r="D145" s="2">
        <v>235.57</v>
      </c>
      <c r="E145" s="2">
        <v>234.68</v>
      </c>
      <c r="F145" s="2">
        <v>235.43</v>
      </c>
      <c r="G145" s="1">
        <v>52531244</v>
      </c>
      <c r="H145" s="2">
        <f t="shared" si="4"/>
        <v>234.68</v>
      </c>
      <c r="I145" s="2">
        <f t="shared" si="5"/>
        <v>235.57</v>
      </c>
      <c r="J145" s="16">
        <f>testdata47[[#This Row],[close]]-0.5*(testdata47[[#This Row],[HH]]+testdata47[[#This Row],[LL]])</f>
        <v>0.30500000000000682</v>
      </c>
      <c r="K145" s="16">
        <f>K144+kR*(testdata47[[#This Row],[SM]]-K144)</f>
        <v>0.30500000000000682</v>
      </c>
      <c r="L145" s="16">
        <f>L144+kS*(testdata47[[#This Row],[EMAn1]]-L144)</f>
        <v>0.30500000000000682</v>
      </c>
      <c r="M145" s="16">
        <f>testdata47[[#This Row],[HH]]-testdata47[[#This Row],[LL]]</f>
        <v>0.88999999999998636</v>
      </c>
      <c r="N145" s="16">
        <f>N144+kR*(testdata47[[#This Row],[HH-LL]]-N144)</f>
        <v>0.88999999999998636</v>
      </c>
      <c r="O145" s="16">
        <f>O144+kS*(testdata47[[#This Row],[EMAd1]]-O144)</f>
        <v>0.88999999999998636</v>
      </c>
      <c r="P145" s="12">
        <f>100*(testdata47[[#This Row],[EMAn2]]/(0.5*testdata47[[#This Row],[EMAd2]]))</f>
        <v>68.539325842699213</v>
      </c>
      <c r="Q145" s="12">
        <f>Q144+kU*(testdata47[[#This Row],[SMI]]-Q144)</f>
        <v>38.046870821150662</v>
      </c>
    </row>
    <row r="146" spans="1:17" x14ac:dyDescent="0.25">
      <c r="A146" s="6">
        <v>144</v>
      </c>
      <c r="B146" s="3">
        <v>42947</v>
      </c>
      <c r="C146" s="2">
        <v>235.87</v>
      </c>
      <c r="D146" s="2">
        <v>235.97</v>
      </c>
      <c r="E146" s="2">
        <v>235.07</v>
      </c>
      <c r="F146" s="2">
        <v>235.29</v>
      </c>
      <c r="G146" s="1">
        <v>69049712</v>
      </c>
      <c r="H146" s="2">
        <f t="shared" si="4"/>
        <v>235.07</v>
      </c>
      <c r="I146" s="2">
        <f t="shared" si="5"/>
        <v>235.97</v>
      </c>
      <c r="J146" s="16">
        <f>testdata47[[#This Row],[close]]-0.5*(testdata47[[#This Row],[HH]]+testdata47[[#This Row],[LL]])</f>
        <v>-0.22999999999998977</v>
      </c>
      <c r="K146" s="16">
        <f>K145+kR*(testdata47[[#This Row],[SM]]-K145)</f>
        <v>-0.22999999999998977</v>
      </c>
      <c r="L146" s="16">
        <f>L145+kS*(testdata47[[#This Row],[EMAn1]]-L145)</f>
        <v>-0.22999999999998977</v>
      </c>
      <c r="M146" s="16">
        <f>testdata47[[#This Row],[HH]]-testdata47[[#This Row],[LL]]</f>
        <v>0.90000000000000568</v>
      </c>
      <c r="N146" s="16">
        <f>N145+kR*(testdata47[[#This Row],[HH-LL]]-N145)</f>
        <v>0.90000000000000568</v>
      </c>
      <c r="O146" s="16">
        <f>O145+kS*(testdata47[[#This Row],[EMAd1]]-O145)</f>
        <v>0.90000000000000568</v>
      </c>
      <c r="P146" s="12">
        <f>100*(testdata47[[#This Row],[EMAn2]]/(0.5*testdata47[[#This Row],[EMAd2]]))</f>
        <v>-51.111111111108507</v>
      </c>
      <c r="Q146" s="12">
        <f>Q145+kU*(testdata47[[#This Row],[SMI]]-Q145)</f>
        <v>8.3275435103976108</v>
      </c>
    </row>
    <row r="147" spans="1:17" x14ac:dyDescent="0.25">
      <c r="A147" s="6">
        <v>145</v>
      </c>
      <c r="B147" s="3">
        <v>42948</v>
      </c>
      <c r="C147" s="2">
        <v>235.95</v>
      </c>
      <c r="D147" s="2">
        <v>235.99</v>
      </c>
      <c r="E147" s="2">
        <v>235.24</v>
      </c>
      <c r="F147" s="2">
        <v>235.82</v>
      </c>
      <c r="G147" s="1">
        <v>57735292</v>
      </c>
      <c r="H147" s="2">
        <f t="shared" si="4"/>
        <v>235.24</v>
      </c>
      <c r="I147" s="2">
        <f t="shared" si="5"/>
        <v>235.99</v>
      </c>
      <c r="J147" s="16">
        <f>testdata47[[#This Row],[close]]-0.5*(testdata47[[#This Row],[HH]]+testdata47[[#This Row],[LL]])</f>
        <v>0.20499999999998408</v>
      </c>
      <c r="K147" s="16">
        <f>K146+kR*(testdata47[[#This Row],[SM]]-K146)</f>
        <v>0.20499999999998408</v>
      </c>
      <c r="L147" s="16">
        <f>L146+kS*(testdata47[[#This Row],[EMAn1]]-L146)</f>
        <v>0.20499999999998408</v>
      </c>
      <c r="M147" s="16">
        <f>testdata47[[#This Row],[HH]]-testdata47[[#This Row],[LL]]</f>
        <v>0.75</v>
      </c>
      <c r="N147" s="16">
        <f>N146+kR*(testdata47[[#This Row],[HH-LL]]-N146)</f>
        <v>0.75</v>
      </c>
      <c r="O147" s="16">
        <f>O146+kS*(testdata47[[#This Row],[EMAd1]]-O146)</f>
        <v>0.75</v>
      </c>
      <c r="P147" s="12">
        <f>100*(testdata47[[#This Row],[EMAn2]]/(0.5*testdata47[[#This Row],[EMAd2]]))</f>
        <v>54.666666666662422</v>
      </c>
      <c r="Q147" s="12">
        <f>Q146+kU*(testdata47[[#This Row],[SMI]]-Q146)</f>
        <v>23.773917895819213</v>
      </c>
    </row>
    <row r="148" spans="1:17" x14ac:dyDescent="0.25">
      <c r="A148" s="6">
        <v>146</v>
      </c>
      <c r="B148" s="3">
        <v>42949</v>
      </c>
      <c r="C148" s="2">
        <v>235.96</v>
      </c>
      <c r="D148" s="2">
        <v>236.09</v>
      </c>
      <c r="E148" s="2">
        <v>234.91</v>
      </c>
      <c r="F148" s="2">
        <v>235.93</v>
      </c>
      <c r="G148" s="1">
        <v>49513776</v>
      </c>
      <c r="H148" s="2">
        <f t="shared" si="4"/>
        <v>234.91</v>
      </c>
      <c r="I148" s="2">
        <f t="shared" si="5"/>
        <v>236.09</v>
      </c>
      <c r="J148" s="16">
        <f>testdata47[[#This Row],[close]]-0.5*(testdata47[[#This Row],[HH]]+testdata47[[#This Row],[LL]])</f>
        <v>0.43000000000000682</v>
      </c>
      <c r="K148" s="16">
        <f>K147+kR*(testdata47[[#This Row],[SM]]-K147)</f>
        <v>0.43000000000000682</v>
      </c>
      <c r="L148" s="16">
        <f>L147+kS*(testdata47[[#This Row],[EMAn1]]-L147)</f>
        <v>0.43000000000000682</v>
      </c>
      <c r="M148" s="16">
        <f>testdata47[[#This Row],[HH]]-testdata47[[#This Row],[LL]]</f>
        <v>1.1800000000000068</v>
      </c>
      <c r="N148" s="16">
        <f>N147+kR*(testdata47[[#This Row],[HH-LL]]-N147)</f>
        <v>1.1800000000000068</v>
      </c>
      <c r="O148" s="16">
        <f>O147+kS*(testdata47[[#This Row],[EMAd1]]-O147)</f>
        <v>1.1800000000000068</v>
      </c>
      <c r="P148" s="12">
        <f>100*(testdata47[[#This Row],[EMAn2]]/(0.5*testdata47[[#This Row],[EMAd2]]))</f>
        <v>72.88135593220413</v>
      </c>
      <c r="Q148" s="12">
        <f>Q147+kU*(testdata47[[#This Row],[SMI]]-Q147)</f>
        <v>40.143063907947521</v>
      </c>
    </row>
    <row r="149" spans="1:17" x14ac:dyDescent="0.25">
      <c r="A149" s="6">
        <v>147</v>
      </c>
      <c r="B149" s="3">
        <v>42950</v>
      </c>
      <c r="C149" s="2">
        <v>235.81</v>
      </c>
      <c r="D149" s="2">
        <v>235.84</v>
      </c>
      <c r="E149" s="2">
        <v>235.17</v>
      </c>
      <c r="F149" s="2">
        <v>235.48</v>
      </c>
      <c r="G149" s="1">
        <v>42848608</v>
      </c>
      <c r="H149" s="2">
        <f t="shared" si="4"/>
        <v>235.17</v>
      </c>
      <c r="I149" s="2">
        <f t="shared" si="5"/>
        <v>235.84</v>
      </c>
      <c r="J149" s="16">
        <f>testdata47[[#This Row],[close]]-0.5*(testdata47[[#This Row],[HH]]+testdata47[[#This Row],[LL]])</f>
        <v>-2.5000000000005684E-2</v>
      </c>
      <c r="K149" s="16">
        <f>K148+kR*(testdata47[[#This Row],[SM]]-K148)</f>
        <v>-2.5000000000005684E-2</v>
      </c>
      <c r="L149" s="16">
        <f>L148+kS*(testdata47[[#This Row],[EMAn1]]-L148)</f>
        <v>-2.5000000000005684E-2</v>
      </c>
      <c r="M149" s="16">
        <f>testdata47[[#This Row],[HH]]-testdata47[[#This Row],[LL]]</f>
        <v>0.67000000000001592</v>
      </c>
      <c r="N149" s="16">
        <f>N148+kR*(testdata47[[#This Row],[HH-LL]]-N148)</f>
        <v>0.67000000000001592</v>
      </c>
      <c r="O149" s="16">
        <f>O148+kS*(testdata47[[#This Row],[EMAd1]]-O148)</f>
        <v>0.67000000000001592</v>
      </c>
      <c r="P149" s="12">
        <f>100*(testdata47[[#This Row],[EMAn2]]/(0.5*testdata47[[#This Row],[EMAd2]]))</f>
        <v>-7.4626865671656981</v>
      </c>
      <c r="Q149" s="12">
        <f>Q148+kU*(testdata47[[#This Row],[SMI]]-Q148)</f>
        <v>24.274480416243115</v>
      </c>
    </row>
    <row r="150" spans="1:17" x14ac:dyDescent="0.25">
      <c r="A150" s="6">
        <v>148</v>
      </c>
      <c r="B150" s="3">
        <v>42951</v>
      </c>
      <c r="C150" s="2">
        <v>236.01</v>
      </c>
      <c r="D150" s="2">
        <v>236.27</v>
      </c>
      <c r="E150" s="2">
        <v>235.49</v>
      </c>
      <c r="F150" s="2">
        <v>235.9</v>
      </c>
      <c r="G150" s="1">
        <v>63127488</v>
      </c>
      <c r="H150" s="2">
        <f t="shared" si="4"/>
        <v>235.49</v>
      </c>
      <c r="I150" s="2">
        <f t="shared" si="5"/>
        <v>236.27</v>
      </c>
      <c r="J150" s="16">
        <f>testdata47[[#This Row],[close]]-0.5*(testdata47[[#This Row],[HH]]+testdata47[[#This Row],[LL]])</f>
        <v>2.0000000000010232E-2</v>
      </c>
      <c r="K150" s="16">
        <f>K149+kR*(testdata47[[#This Row],[SM]]-K149)</f>
        <v>2.0000000000010232E-2</v>
      </c>
      <c r="L150" s="16">
        <f>L149+kS*(testdata47[[#This Row],[EMAn1]]-L149)</f>
        <v>2.0000000000010232E-2</v>
      </c>
      <c r="M150" s="16">
        <f>testdata47[[#This Row],[HH]]-testdata47[[#This Row],[LL]]</f>
        <v>0.78000000000000114</v>
      </c>
      <c r="N150" s="16">
        <f>N149+kR*(testdata47[[#This Row],[HH-LL]]-N149)</f>
        <v>0.78000000000000114</v>
      </c>
      <c r="O150" s="16">
        <f>O149+kS*(testdata47[[#This Row],[EMAd1]]-O149)</f>
        <v>0.78000000000000114</v>
      </c>
      <c r="P150" s="12">
        <f>100*(testdata47[[#This Row],[EMAn2]]/(0.5*testdata47[[#This Row],[EMAd2]]))</f>
        <v>5.1282051282077443</v>
      </c>
      <c r="Q150" s="12">
        <f>Q149+kU*(testdata47[[#This Row],[SMI]]-Q149)</f>
        <v>17.892388653564659</v>
      </c>
    </row>
    <row r="151" spans="1:17" x14ac:dyDescent="0.25">
      <c r="A151" s="6">
        <v>149</v>
      </c>
      <c r="B151" s="3">
        <v>42954</v>
      </c>
      <c r="C151" s="2">
        <v>235.98</v>
      </c>
      <c r="D151" s="2">
        <v>236.34</v>
      </c>
      <c r="E151" s="2">
        <v>235.87</v>
      </c>
      <c r="F151" s="2">
        <v>236.34</v>
      </c>
      <c r="G151" s="1">
        <v>33555464</v>
      </c>
      <c r="H151" s="2">
        <f t="shared" si="4"/>
        <v>235.87</v>
      </c>
      <c r="I151" s="2">
        <f t="shared" si="5"/>
        <v>236.34</v>
      </c>
      <c r="J151" s="16">
        <f>testdata47[[#This Row],[close]]-0.5*(testdata47[[#This Row],[HH]]+testdata47[[#This Row],[LL]])</f>
        <v>0.23499999999998522</v>
      </c>
      <c r="K151" s="16">
        <f>K150+kR*(testdata47[[#This Row],[SM]]-K150)</f>
        <v>0.23499999999998522</v>
      </c>
      <c r="L151" s="16">
        <f>L150+kS*(testdata47[[#This Row],[EMAn1]]-L150)</f>
        <v>0.23499999999998522</v>
      </c>
      <c r="M151" s="18">
        <f>testdata47[[#This Row],[HH]]-testdata47[[#This Row],[LL]]</f>
        <v>0.46999999999999886</v>
      </c>
      <c r="N151" s="16">
        <f>N150+kR*(testdata47[[#This Row],[HH-LL]]-N150)</f>
        <v>0.46999999999999886</v>
      </c>
      <c r="O151" s="16">
        <f>O150+kS*(testdata47[[#This Row],[EMAd1]]-O150)</f>
        <v>0.46999999999999886</v>
      </c>
      <c r="P151" s="21">
        <f>100*(testdata47[[#This Row],[EMAn2]]/(0.5*testdata47[[#This Row],[EMAd2]]))</f>
        <v>99.999999999993946</v>
      </c>
      <c r="Q151" s="12">
        <f>Q150+kU*(testdata47[[#This Row],[SMI]]-Q150)</f>
        <v>45.261592435707755</v>
      </c>
    </row>
    <row r="152" spans="1:17" x14ac:dyDescent="0.25">
      <c r="A152" s="6">
        <v>150</v>
      </c>
      <c r="B152" s="3">
        <v>42955</v>
      </c>
      <c r="C152" s="2">
        <v>236</v>
      </c>
      <c r="D152" s="2">
        <v>237.33</v>
      </c>
      <c r="E152" s="2">
        <v>235.35</v>
      </c>
      <c r="F152" s="2">
        <v>235.76</v>
      </c>
      <c r="G152" s="1">
        <v>64729500</v>
      </c>
      <c r="H152" s="2">
        <f t="shared" si="4"/>
        <v>235.35</v>
      </c>
      <c r="I152" s="2">
        <f t="shared" si="5"/>
        <v>237.33</v>
      </c>
      <c r="J152" s="16">
        <f>testdata47[[#This Row],[close]]-0.5*(testdata47[[#This Row],[HH]]+testdata47[[#This Row],[LL]])</f>
        <v>-0.58000000000001251</v>
      </c>
      <c r="K152" s="16">
        <f>K151+kR*(testdata47[[#This Row],[SM]]-K151)</f>
        <v>-0.58000000000001251</v>
      </c>
      <c r="L152" s="16">
        <f>L151+kS*(testdata47[[#This Row],[EMAn1]]-L151)</f>
        <v>-0.58000000000001251</v>
      </c>
      <c r="M152" s="16">
        <f>testdata47[[#This Row],[HH]]-testdata47[[#This Row],[LL]]</f>
        <v>1.9800000000000182</v>
      </c>
      <c r="N152" s="16">
        <f>N151+kR*(testdata47[[#This Row],[HH-LL]]-N151)</f>
        <v>1.9800000000000182</v>
      </c>
      <c r="O152" s="16">
        <f>O151+kS*(testdata47[[#This Row],[EMAd1]]-O151)</f>
        <v>1.9800000000000182</v>
      </c>
      <c r="P152" s="13">
        <f>100*(testdata47[[#This Row],[EMAn2]]/(0.5*testdata47[[#This Row],[EMAd2]]))</f>
        <v>-58.585858585859306</v>
      </c>
      <c r="Q152" s="13">
        <f>Q151+kU*(testdata47[[#This Row],[SMI]]-Q151)</f>
        <v>10.645775428518739</v>
      </c>
    </row>
    <row r="153" spans="1:17" x14ac:dyDescent="0.25">
      <c r="A153" s="6">
        <v>151</v>
      </c>
      <c r="B153" s="3">
        <v>42956</v>
      </c>
      <c r="C153" s="2">
        <v>235.01</v>
      </c>
      <c r="D153" s="2">
        <v>235.81</v>
      </c>
      <c r="E153" s="2">
        <v>234.62</v>
      </c>
      <c r="F153" s="2">
        <v>235.75</v>
      </c>
      <c r="G153" s="1">
        <v>65687312</v>
      </c>
      <c r="H153" s="2">
        <f t="shared" si="4"/>
        <v>234.62</v>
      </c>
      <c r="I153" s="2">
        <f t="shared" si="5"/>
        <v>235.81</v>
      </c>
      <c r="J153" s="16">
        <f>testdata47[[#This Row],[close]]-0.5*(testdata47[[#This Row],[HH]]+testdata47[[#This Row],[LL]])</f>
        <v>0.53499999999999659</v>
      </c>
      <c r="K153" s="16">
        <f>K152+kR*(testdata47[[#This Row],[SM]]-K152)</f>
        <v>0.53499999999999659</v>
      </c>
      <c r="L153" s="16">
        <f>L152+kS*(testdata47[[#This Row],[EMAn1]]-L152)</f>
        <v>0.53499999999999659</v>
      </c>
      <c r="M153" s="16">
        <f>testdata47[[#This Row],[HH]]-testdata47[[#This Row],[LL]]</f>
        <v>1.1899999999999977</v>
      </c>
      <c r="N153" s="16">
        <f>N152+kR*(testdata47[[#This Row],[HH-LL]]-N152)</f>
        <v>1.1899999999999977</v>
      </c>
      <c r="O153" s="16">
        <f>O152+kS*(testdata47[[#This Row],[EMAd1]]-O152)</f>
        <v>1.1899999999999977</v>
      </c>
      <c r="P153" s="12">
        <f>100*(testdata47[[#This Row],[EMAn2]]/(0.5*testdata47[[#This Row],[EMAd2]]))</f>
        <v>89.915966386554231</v>
      </c>
      <c r="Q153" s="12">
        <f>Q152+kU*(testdata47[[#This Row],[SMI]]-Q152)</f>
        <v>37.06917241453057</v>
      </c>
    </row>
    <row r="154" spans="1:17" x14ac:dyDescent="0.25">
      <c r="A154" s="6">
        <v>152</v>
      </c>
      <c r="B154" s="3">
        <v>42957</v>
      </c>
      <c r="C154" s="2">
        <v>234.84</v>
      </c>
      <c r="D154" s="2">
        <v>234.98</v>
      </c>
      <c r="E154" s="2">
        <v>232.37</v>
      </c>
      <c r="F154" s="2">
        <v>232.42</v>
      </c>
      <c r="G154" s="1">
        <v>126355448</v>
      </c>
      <c r="H154" s="2">
        <f t="shared" si="4"/>
        <v>232.37</v>
      </c>
      <c r="I154" s="2">
        <f t="shared" si="5"/>
        <v>234.98</v>
      </c>
      <c r="J154" s="16">
        <f>testdata47[[#This Row],[close]]-0.5*(testdata47[[#This Row],[HH]]+testdata47[[#This Row],[LL]])</f>
        <v>-1.2550000000000239</v>
      </c>
      <c r="K154" s="16">
        <f>K153+kR*(testdata47[[#This Row],[SM]]-K153)</f>
        <v>-1.2550000000000239</v>
      </c>
      <c r="L154" s="16">
        <f>L153+kS*(testdata47[[#This Row],[EMAn1]]-L153)</f>
        <v>-1.2550000000000239</v>
      </c>
      <c r="M154" s="16">
        <f>testdata47[[#This Row],[HH]]-testdata47[[#This Row],[LL]]</f>
        <v>2.6099999999999852</v>
      </c>
      <c r="N154" s="16">
        <f>N153+kR*(testdata47[[#This Row],[HH-LL]]-N153)</f>
        <v>2.6099999999999852</v>
      </c>
      <c r="O154" s="16">
        <f>O153+kS*(testdata47[[#This Row],[EMAd1]]-O153)</f>
        <v>2.6099999999999852</v>
      </c>
      <c r="P154" s="12">
        <f>100*(testdata47[[#This Row],[EMAn2]]/(0.5*testdata47[[#This Row],[EMAd2]]))</f>
        <v>-96.168582375481307</v>
      </c>
      <c r="Q154" s="12">
        <f>Q153+kU*(testdata47[[#This Row],[SMI]]-Q153)</f>
        <v>-7.3434125154733891</v>
      </c>
    </row>
    <row r="155" spans="1:17" x14ac:dyDescent="0.25">
      <c r="A155" s="6">
        <v>153</v>
      </c>
      <c r="B155" s="3">
        <v>42958</v>
      </c>
      <c r="C155" s="2">
        <v>232.67</v>
      </c>
      <c r="D155" s="2">
        <v>233.42</v>
      </c>
      <c r="E155" s="2">
        <v>232.41</v>
      </c>
      <c r="F155" s="2">
        <v>232.77</v>
      </c>
      <c r="G155" s="1">
        <v>78521472</v>
      </c>
      <c r="H155" s="2">
        <f t="shared" si="4"/>
        <v>232.41</v>
      </c>
      <c r="I155" s="2">
        <f t="shared" si="5"/>
        <v>233.42</v>
      </c>
      <c r="J155" s="16">
        <f>testdata47[[#This Row],[close]]-0.5*(testdata47[[#This Row],[HH]]+testdata47[[#This Row],[LL]])</f>
        <v>-0.14499999999998181</v>
      </c>
      <c r="K155" s="16">
        <f>K154+kR*(testdata47[[#This Row],[SM]]-K154)</f>
        <v>-0.14499999999998181</v>
      </c>
      <c r="L155" s="16">
        <f>L154+kS*(testdata47[[#This Row],[EMAn1]]-L154)</f>
        <v>-0.14499999999998181</v>
      </c>
      <c r="M155" s="16">
        <f>testdata47[[#This Row],[HH]]-testdata47[[#This Row],[LL]]</f>
        <v>1.0099999999999909</v>
      </c>
      <c r="N155" s="16">
        <f>N154+kR*(testdata47[[#This Row],[HH-LL]]-N154)</f>
        <v>1.0099999999999909</v>
      </c>
      <c r="O155" s="16">
        <f>O154+kS*(testdata47[[#This Row],[EMAd1]]-O154)</f>
        <v>1.0099999999999909</v>
      </c>
      <c r="P155" s="12">
        <f>100*(testdata47[[#This Row],[EMAn2]]/(0.5*testdata47[[#This Row],[EMAd2]]))</f>
        <v>-28.71287128712537</v>
      </c>
      <c r="Q155" s="12">
        <f>Q154+kU*(testdata47[[#This Row],[SMI]]-Q154)</f>
        <v>-14.466565439357382</v>
      </c>
    </row>
    <row r="156" spans="1:17" x14ac:dyDescent="0.25">
      <c r="A156" s="6">
        <v>154</v>
      </c>
      <c r="B156" s="3">
        <v>42961</v>
      </c>
      <c r="C156" s="2">
        <v>234.17</v>
      </c>
      <c r="D156" s="2">
        <v>235.31</v>
      </c>
      <c r="E156" s="2">
        <v>234.13</v>
      </c>
      <c r="F156" s="2">
        <v>235.07</v>
      </c>
      <c r="G156" s="1">
        <v>76866480</v>
      </c>
      <c r="H156" s="2">
        <f t="shared" si="4"/>
        <v>234.13</v>
      </c>
      <c r="I156" s="2">
        <f t="shared" si="5"/>
        <v>235.31</v>
      </c>
      <c r="J156" s="16">
        <f>testdata47[[#This Row],[close]]-0.5*(testdata47[[#This Row],[HH]]+testdata47[[#This Row],[LL]])</f>
        <v>0.34999999999999432</v>
      </c>
      <c r="K156" s="16">
        <f>K155+kR*(testdata47[[#This Row],[SM]]-K155)</f>
        <v>0.34999999999999432</v>
      </c>
      <c r="L156" s="16">
        <f>L155+kS*(testdata47[[#This Row],[EMAn1]]-L155)</f>
        <v>0.34999999999999432</v>
      </c>
      <c r="M156" s="16">
        <f>testdata47[[#This Row],[HH]]-testdata47[[#This Row],[LL]]</f>
        <v>1.1800000000000068</v>
      </c>
      <c r="N156" s="16">
        <f>N155+kR*(testdata47[[#This Row],[HH-LL]]-N155)</f>
        <v>1.1800000000000068</v>
      </c>
      <c r="O156" s="16">
        <f>O155+kS*(testdata47[[#This Row],[EMAd1]]-O155)</f>
        <v>1.1800000000000068</v>
      </c>
      <c r="P156" s="12">
        <f>100*(testdata47[[#This Row],[EMAn2]]/(0.5*testdata47[[#This Row],[EMAd2]]))</f>
        <v>59.322033898303786</v>
      </c>
      <c r="Q156" s="12">
        <f>Q155+kU*(testdata47[[#This Row],[SMI]]-Q155)</f>
        <v>10.129634339863006</v>
      </c>
    </row>
    <row r="157" spans="1:17" x14ac:dyDescent="0.25">
      <c r="A157" s="6">
        <v>155</v>
      </c>
      <c r="B157" s="3">
        <v>42962</v>
      </c>
      <c r="C157" s="2">
        <v>235.49</v>
      </c>
      <c r="D157" s="2">
        <v>235.51</v>
      </c>
      <c r="E157" s="2">
        <v>234.71</v>
      </c>
      <c r="F157" s="2">
        <v>235.05</v>
      </c>
      <c r="G157" s="1">
        <v>57937020</v>
      </c>
      <c r="H157" s="2">
        <f t="shared" si="4"/>
        <v>234.71</v>
      </c>
      <c r="I157" s="2">
        <f t="shared" si="5"/>
        <v>235.51</v>
      </c>
      <c r="J157" s="16">
        <f>testdata47[[#This Row],[close]]-0.5*(testdata47[[#This Row],[HH]]+testdata47[[#This Row],[LL]])</f>
        <v>-6.0000000000002274E-2</v>
      </c>
      <c r="K157" s="16">
        <f>K156+kR*(testdata47[[#This Row],[SM]]-K156)</f>
        <v>-6.0000000000002274E-2</v>
      </c>
      <c r="L157" s="16">
        <f>L156+kS*(testdata47[[#This Row],[EMAn1]]-L156)</f>
        <v>-6.0000000000002274E-2</v>
      </c>
      <c r="M157" s="16">
        <f>testdata47[[#This Row],[HH]]-testdata47[[#This Row],[LL]]</f>
        <v>0.79999999999998295</v>
      </c>
      <c r="N157" s="16">
        <f>N156+kR*(testdata47[[#This Row],[HH-LL]]-N156)</f>
        <v>0.79999999999998295</v>
      </c>
      <c r="O157" s="16">
        <f>O156+kS*(testdata47[[#This Row],[EMAd1]]-O156)</f>
        <v>0.79999999999998295</v>
      </c>
      <c r="P157" s="12">
        <f>100*(testdata47[[#This Row],[EMAn2]]/(0.5*testdata47[[#This Row],[EMAd2]]))</f>
        <v>-15.000000000000888</v>
      </c>
      <c r="Q157" s="12">
        <f>Q156+kU*(testdata47[[#This Row],[SMI]]-Q156)</f>
        <v>1.7530895599083749</v>
      </c>
    </row>
    <row r="158" spans="1:17" x14ac:dyDescent="0.25">
      <c r="A158" s="6">
        <v>156</v>
      </c>
      <c r="B158" s="3">
        <v>42963</v>
      </c>
      <c r="C158" s="2">
        <v>235.62</v>
      </c>
      <c r="D158" s="2">
        <v>236.06</v>
      </c>
      <c r="E158" s="2">
        <v>234.99</v>
      </c>
      <c r="F158" s="2">
        <v>235.46</v>
      </c>
      <c r="G158" s="1">
        <v>59481648</v>
      </c>
      <c r="H158" s="2">
        <f t="shared" si="4"/>
        <v>234.99</v>
      </c>
      <c r="I158" s="2">
        <f t="shared" si="5"/>
        <v>236.06</v>
      </c>
      <c r="J158" s="16">
        <f>testdata47[[#This Row],[close]]-0.5*(testdata47[[#This Row],[HH]]+testdata47[[#This Row],[LL]])</f>
        <v>-6.4999999999997726E-2</v>
      </c>
      <c r="K158" s="16">
        <f>K157+kR*(testdata47[[#This Row],[SM]]-K157)</f>
        <v>-6.4999999999997726E-2</v>
      </c>
      <c r="L158" s="16">
        <f>L157+kS*(testdata47[[#This Row],[EMAn1]]-L157)</f>
        <v>-6.4999999999997726E-2</v>
      </c>
      <c r="M158" s="16">
        <f>testdata47[[#This Row],[HH]]-testdata47[[#This Row],[LL]]</f>
        <v>1.0699999999999932</v>
      </c>
      <c r="N158" s="16">
        <f>N157+kR*(testdata47[[#This Row],[HH-LL]]-N157)</f>
        <v>1.0699999999999932</v>
      </c>
      <c r="O158" s="16">
        <f>O157+kS*(testdata47[[#This Row],[EMAd1]]-O157)</f>
        <v>1.0699999999999932</v>
      </c>
      <c r="P158" s="12">
        <f>100*(testdata47[[#This Row],[EMAn2]]/(0.5*testdata47[[#This Row],[EMAd2]]))</f>
        <v>-12.149532710280027</v>
      </c>
      <c r="Q158" s="12">
        <f>Q157+kU*(testdata47[[#This Row],[SMI]]-Q157)</f>
        <v>-2.8811178634877592</v>
      </c>
    </row>
    <row r="159" spans="1:17" x14ac:dyDescent="0.25">
      <c r="A159" s="6">
        <v>157</v>
      </c>
      <c r="B159" s="3">
        <v>42964</v>
      </c>
      <c r="C159" s="2">
        <v>234.79</v>
      </c>
      <c r="D159" s="2">
        <v>235.13</v>
      </c>
      <c r="E159" s="2">
        <v>231.79</v>
      </c>
      <c r="F159" s="2">
        <v>231.79</v>
      </c>
      <c r="G159" s="1">
        <v>134757072</v>
      </c>
      <c r="H159" s="2">
        <f t="shared" si="4"/>
        <v>231.79</v>
      </c>
      <c r="I159" s="2">
        <f t="shared" si="5"/>
        <v>235.13</v>
      </c>
      <c r="J159" s="16">
        <f>testdata47[[#This Row],[close]]-0.5*(testdata47[[#This Row],[HH]]+testdata47[[#This Row],[LL]])</f>
        <v>-1.6699999999999875</v>
      </c>
      <c r="K159" s="16">
        <f>K158+kR*(testdata47[[#This Row],[SM]]-K158)</f>
        <v>-1.6699999999999875</v>
      </c>
      <c r="L159" s="16">
        <f>L158+kS*(testdata47[[#This Row],[EMAn1]]-L158)</f>
        <v>-1.6699999999999875</v>
      </c>
      <c r="M159" s="16">
        <f>testdata47[[#This Row],[HH]]-testdata47[[#This Row],[LL]]</f>
        <v>3.3400000000000034</v>
      </c>
      <c r="N159" s="16">
        <f>N158+kR*(testdata47[[#This Row],[HH-LL]]-N158)</f>
        <v>3.3400000000000034</v>
      </c>
      <c r="O159" s="16">
        <f>O158+kS*(testdata47[[#This Row],[EMAd1]]-O158)</f>
        <v>3.3400000000000034</v>
      </c>
      <c r="P159" s="12">
        <f>100*(testdata47[[#This Row],[EMAn2]]/(0.5*testdata47[[#This Row],[EMAd2]]))</f>
        <v>-99.999999999999147</v>
      </c>
      <c r="Q159" s="12">
        <f>Q158+kU*(testdata47[[#This Row],[SMI]]-Q158)</f>
        <v>-35.25407857565822</v>
      </c>
    </row>
    <row r="160" spans="1:17" x14ac:dyDescent="0.25">
      <c r="A160" s="6">
        <v>158</v>
      </c>
      <c r="B160" s="3">
        <v>42965</v>
      </c>
      <c r="C160" s="2">
        <v>231.6</v>
      </c>
      <c r="D160" s="2">
        <v>232.83</v>
      </c>
      <c r="E160" s="2">
        <v>230.94</v>
      </c>
      <c r="F160" s="2">
        <v>231.42</v>
      </c>
      <c r="G160" s="1">
        <v>143417408</v>
      </c>
      <c r="H160" s="2">
        <f t="shared" si="4"/>
        <v>230.94</v>
      </c>
      <c r="I160" s="2">
        <f t="shared" si="5"/>
        <v>232.83</v>
      </c>
      <c r="J160" s="16">
        <f>testdata47[[#This Row],[close]]-0.5*(testdata47[[#This Row],[HH]]+testdata47[[#This Row],[LL]])</f>
        <v>-0.46500000000000341</v>
      </c>
      <c r="K160" s="16">
        <f>K159+kR*(testdata47[[#This Row],[SM]]-K159)</f>
        <v>-0.46500000000000341</v>
      </c>
      <c r="L160" s="16">
        <f>L159+kS*(testdata47[[#This Row],[EMAn1]]-L159)</f>
        <v>-0.46500000000000341</v>
      </c>
      <c r="M160" s="16">
        <f>testdata47[[#This Row],[HH]]-testdata47[[#This Row],[LL]]</f>
        <v>1.8900000000000148</v>
      </c>
      <c r="N160" s="16">
        <f>N159+kR*(testdata47[[#This Row],[HH-LL]]-N159)</f>
        <v>1.8900000000000148</v>
      </c>
      <c r="O160" s="16">
        <f>O159+kS*(testdata47[[#This Row],[EMAd1]]-O159)</f>
        <v>1.8900000000000148</v>
      </c>
      <c r="P160" s="12">
        <f>100*(testdata47[[#This Row],[EMAn2]]/(0.5*testdata47[[#This Row],[EMAd2]]))</f>
        <v>-49.206349206349181</v>
      </c>
      <c r="Q160" s="12">
        <f>Q159+kU*(testdata47[[#This Row],[SMI]]-Q159)</f>
        <v>-39.904835452555204</v>
      </c>
    </row>
    <row r="161" spans="1:17" x14ac:dyDescent="0.25">
      <c r="A161" s="6">
        <v>159</v>
      </c>
      <c r="B161" s="3">
        <v>42968</v>
      </c>
      <c r="C161" s="2">
        <v>231.36</v>
      </c>
      <c r="D161" s="2">
        <v>231.89</v>
      </c>
      <c r="E161" s="2">
        <v>230.58</v>
      </c>
      <c r="F161" s="2">
        <v>231.6</v>
      </c>
      <c r="G161" s="1">
        <v>68662792</v>
      </c>
      <c r="H161" s="2">
        <f t="shared" si="4"/>
        <v>230.58</v>
      </c>
      <c r="I161" s="2">
        <f t="shared" si="5"/>
        <v>231.89</v>
      </c>
      <c r="J161" s="16">
        <f>testdata47[[#This Row],[close]]-0.5*(testdata47[[#This Row],[HH]]+testdata47[[#This Row],[LL]])</f>
        <v>0.36499999999998067</v>
      </c>
      <c r="K161" s="16">
        <f>K160+kR*(testdata47[[#This Row],[SM]]-K160)</f>
        <v>0.36499999999998067</v>
      </c>
      <c r="L161" s="16">
        <f>L160+kS*(testdata47[[#This Row],[EMAn1]]-L160)</f>
        <v>0.36499999999998067</v>
      </c>
      <c r="M161" s="16">
        <f>testdata47[[#This Row],[HH]]-testdata47[[#This Row],[LL]]</f>
        <v>1.3099999999999739</v>
      </c>
      <c r="N161" s="16">
        <f>N160+kR*(testdata47[[#This Row],[HH-LL]]-N160)</f>
        <v>1.3099999999999739</v>
      </c>
      <c r="O161" s="16">
        <f>O160+kS*(testdata47[[#This Row],[EMAd1]]-O160)</f>
        <v>1.3099999999999739</v>
      </c>
      <c r="P161" s="12">
        <f>100*(testdata47[[#This Row],[EMAn2]]/(0.5*testdata47[[#This Row],[EMAd2]]))</f>
        <v>55.725190839692814</v>
      </c>
      <c r="Q161" s="12">
        <f>Q160+kU*(testdata47[[#This Row],[SMI]]-Q160)</f>
        <v>-8.0281600218058671</v>
      </c>
    </row>
    <row r="162" spans="1:17" x14ac:dyDescent="0.25">
      <c r="A162" s="6">
        <v>160</v>
      </c>
      <c r="B162" s="3">
        <v>42969</v>
      </c>
      <c r="C162" s="2">
        <v>232.24</v>
      </c>
      <c r="D162" s="2">
        <v>234.2</v>
      </c>
      <c r="E162" s="2">
        <v>232.22</v>
      </c>
      <c r="F162" s="2">
        <v>234.03</v>
      </c>
      <c r="G162" s="1">
        <v>66219544</v>
      </c>
      <c r="H162" s="2">
        <f t="shared" si="4"/>
        <v>232.22</v>
      </c>
      <c r="I162" s="2">
        <f t="shared" si="5"/>
        <v>234.2</v>
      </c>
      <c r="J162" s="16">
        <f>testdata47[[#This Row],[close]]-0.5*(testdata47[[#This Row],[HH]]+testdata47[[#This Row],[LL]])</f>
        <v>0.8200000000000216</v>
      </c>
      <c r="K162" s="16">
        <f>K161+kR*(testdata47[[#This Row],[SM]]-K161)</f>
        <v>0.8200000000000216</v>
      </c>
      <c r="L162" s="16">
        <f>L161+kS*(testdata47[[#This Row],[EMAn1]]-L161)</f>
        <v>0.8200000000000216</v>
      </c>
      <c r="M162" s="16">
        <f>testdata47[[#This Row],[HH]]-testdata47[[#This Row],[LL]]</f>
        <v>1.9799999999999898</v>
      </c>
      <c r="N162" s="16">
        <f>N161+kR*(testdata47[[#This Row],[HH-LL]]-N161)</f>
        <v>1.9799999999999898</v>
      </c>
      <c r="O162" s="16">
        <f>O161+kS*(testdata47[[#This Row],[EMAd1]]-O161)</f>
        <v>1.9799999999999898</v>
      </c>
      <c r="P162" s="12">
        <f>100*(testdata47[[#This Row],[EMAn2]]/(0.5*testdata47[[#This Row],[EMAd2]]))</f>
        <v>82.828282828285438</v>
      </c>
      <c r="Q162" s="12">
        <f>Q161+kU*(testdata47[[#This Row],[SMI]]-Q161)</f>
        <v>22.257320928224566</v>
      </c>
    </row>
    <row r="163" spans="1:17" x14ac:dyDescent="0.25">
      <c r="A163" s="6">
        <v>161</v>
      </c>
      <c r="B163" s="3">
        <v>42970</v>
      </c>
      <c r="C163" s="2">
        <v>232.97</v>
      </c>
      <c r="D163" s="2">
        <v>233.65</v>
      </c>
      <c r="E163" s="2">
        <v>232.81</v>
      </c>
      <c r="F163" s="2">
        <v>233.19</v>
      </c>
      <c r="G163" s="1">
        <v>52652352</v>
      </c>
      <c r="H163" s="2">
        <f t="shared" si="4"/>
        <v>232.81</v>
      </c>
      <c r="I163" s="2">
        <f t="shared" si="5"/>
        <v>233.65</v>
      </c>
      <c r="J163" s="16">
        <f>testdata47[[#This Row],[close]]-0.5*(testdata47[[#This Row],[HH]]+testdata47[[#This Row],[LL]])</f>
        <v>-4.0000000000020464E-2</v>
      </c>
      <c r="K163" s="16">
        <f>K162+kR*(testdata47[[#This Row],[SM]]-K162)</f>
        <v>-4.0000000000020464E-2</v>
      </c>
      <c r="L163" s="16">
        <f>L162+kS*(testdata47[[#This Row],[EMAn1]]-L162)</f>
        <v>-4.0000000000020464E-2</v>
      </c>
      <c r="M163" s="16">
        <f>testdata47[[#This Row],[HH]]-testdata47[[#This Row],[LL]]</f>
        <v>0.84000000000000341</v>
      </c>
      <c r="N163" s="16">
        <f>N162+kR*(testdata47[[#This Row],[HH-LL]]-N162)</f>
        <v>0.84000000000000341</v>
      </c>
      <c r="O163" s="16">
        <f>O162+kS*(testdata47[[#This Row],[EMAd1]]-O162)</f>
        <v>0.84000000000000341</v>
      </c>
      <c r="P163" s="12">
        <f>100*(testdata47[[#This Row],[EMAn2]]/(0.5*testdata47[[#This Row],[EMAd2]]))</f>
        <v>-9.5238095238143572</v>
      </c>
      <c r="Q163" s="12">
        <f>Q162+kU*(testdata47[[#This Row],[SMI]]-Q162)</f>
        <v>11.663610777544925</v>
      </c>
    </row>
    <row r="164" spans="1:17" x14ac:dyDescent="0.25">
      <c r="A164" s="6">
        <v>162</v>
      </c>
      <c r="B164" s="3">
        <v>42971</v>
      </c>
      <c r="C164" s="2">
        <v>233.61</v>
      </c>
      <c r="D164" s="2">
        <v>233.78</v>
      </c>
      <c r="E164" s="2">
        <v>232.41</v>
      </c>
      <c r="F164" s="2">
        <v>232.64</v>
      </c>
      <c r="G164" s="1">
        <v>53216420</v>
      </c>
      <c r="H164" s="2">
        <f t="shared" si="4"/>
        <v>232.41</v>
      </c>
      <c r="I164" s="2">
        <f t="shared" si="5"/>
        <v>233.78</v>
      </c>
      <c r="J164" s="16">
        <f>testdata47[[#This Row],[close]]-0.5*(testdata47[[#This Row],[HH]]+testdata47[[#This Row],[LL]])</f>
        <v>-0.45500000000001251</v>
      </c>
      <c r="K164" s="16">
        <f>K163+kR*(testdata47[[#This Row],[SM]]-K163)</f>
        <v>-0.45500000000001251</v>
      </c>
      <c r="L164" s="16">
        <f>L163+kS*(testdata47[[#This Row],[EMAn1]]-L163)</f>
        <v>-0.45500000000001251</v>
      </c>
      <c r="M164" s="16">
        <f>testdata47[[#This Row],[HH]]-testdata47[[#This Row],[LL]]</f>
        <v>1.3700000000000045</v>
      </c>
      <c r="N164" s="16">
        <f>N163+kR*(testdata47[[#This Row],[HH-LL]]-N163)</f>
        <v>1.3700000000000045</v>
      </c>
      <c r="O164" s="16">
        <f>O163+kS*(testdata47[[#This Row],[EMAd1]]-O163)</f>
        <v>1.3700000000000045</v>
      </c>
      <c r="P164" s="12">
        <f>100*(testdata47[[#This Row],[EMAn2]]/(0.5*testdata47[[#This Row],[EMAd2]]))</f>
        <v>-66.423357664235184</v>
      </c>
      <c r="Q164" s="12">
        <f>Q163+kU*(testdata47[[#This Row],[SMI]]-Q163)</f>
        <v>-14.365378703048442</v>
      </c>
    </row>
    <row r="165" spans="1:17" x14ac:dyDescent="0.25">
      <c r="A165" s="6">
        <v>163</v>
      </c>
      <c r="B165" s="3">
        <v>42972</v>
      </c>
      <c r="C165" s="2">
        <v>233.51</v>
      </c>
      <c r="D165" s="2">
        <v>234.19</v>
      </c>
      <c r="E165" s="2">
        <v>233.02</v>
      </c>
      <c r="F165" s="2">
        <v>233.19</v>
      </c>
      <c r="G165" s="1">
        <v>67589040</v>
      </c>
      <c r="H165" s="2">
        <f t="shared" si="4"/>
        <v>233.02</v>
      </c>
      <c r="I165" s="2">
        <f t="shared" si="5"/>
        <v>234.19</v>
      </c>
      <c r="J165" s="16">
        <f>testdata47[[#This Row],[close]]-0.5*(testdata47[[#This Row],[HH]]+testdata47[[#This Row],[LL]])</f>
        <v>-0.41500000000002046</v>
      </c>
      <c r="K165" s="16">
        <f>K164+kR*(testdata47[[#This Row],[SM]]-K164)</f>
        <v>-0.41500000000002046</v>
      </c>
      <c r="L165" s="16">
        <f>L164+kS*(testdata47[[#This Row],[EMAn1]]-L164)</f>
        <v>-0.41500000000002046</v>
      </c>
      <c r="M165" s="16">
        <f>testdata47[[#This Row],[HH]]-testdata47[[#This Row],[LL]]</f>
        <v>1.1699999999999875</v>
      </c>
      <c r="N165" s="16">
        <f>N164+kR*(testdata47[[#This Row],[HH-LL]]-N164)</f>
        <v>1.1699999999999875</v>
      </c>
      <c r="O165" s="16">
        <f>O164+kS*(testdata47[[#This Row],[EMAd1]]-O164)</f>
        <v>1.1699999999999875</v>
      </c>
      <c r="P165" s="12">
        <f>100*(testdata47[[#This Row],[EMAn2]]/(0.5*testdata47[[#This Row],[EMAd2]]))</f>
        <v>-70.940170940175193</v>
      </c>
      <c r="Q165" s="12">
        <f>Q164+kU*(testdata47[[#This Row],[SMI]]-Q164)</f>
        <v>-33.223642782090693</v>
      </c>
    </row>
    <row r="166" spans="1:17" x14ac:dyDescent="0.25">
      <c r="A166" s="6">
        <v>164</v>
      </c>
      <c r="B166" s="3">
        <v>42975</v>
      </c>
      <c r="C166" s="2">
        <v>233.77</v>
      </c>
      <c r="D166" s="2">
        <v>233.8</v>
      </c>
      <c r="E166" s="2">
        <v>232.74</v>
      </c>
      <c r="F166" s="2">
        <v>233.2</v>
      </c>
      <c r="G166" s="1">
        <v>42544052</v>
      </c>
      <c r="H166" s="2">
        <f t="shared" si="4"/>
        <v>232.74</v>
      </c>
      <c r="I166" s="2">
        <f t="shared" si="5"/>
        <v>233.8</v>
      </c>
      <c r="J166" s="16">
        <f>testdata47[[#This Row],[close]]-0.5*(testdata47[[#This Row],[HH]]+testdata47[[#This Row],[LL]])</f>
        <v>-7.00000000000216E-2</v>
      </c>
      <c r="K166" s="16">
        <f>K165+kR*(testdata47[[#This Row],[SM]]-K165)</f>
        <v>-7.00000000000216E-2</v>
      </c>
      <c r="L166" s="16">
        <f>L165+kS*(testdata47[[#This Row],[EMAn1]]-L165)</f>
        <v>-7.00000000000216E-2</v>
      </c>
      <c r="M166" s="16">
        <f>testdata47[[#This Row],[HH]]-testdata47[[#This Row],[LL]]</f>
        <v>1.0600000000000023</v>
      </c>
      <c r="N166" s="16">
        <f>N165+kR*(testdata47[[#This Row],[HH-LL]]-N165)</f>
        <v>1.0600000000000023</v>
      </c>
      <c r="O166" s="16">
        <f>O165+kS*(testdata47[[#This Row],[EMAd1]]-O165)</f>
        <v>1.0600000000000023</v>
      </c>
      <c r="P166" s="12">
        <f>100*(testdata47[[#This Row],[EMAn2]]/(0.5*testdata47[[#This Row],[EMAd2]]))</f>
        <v>-13.207547169815367</v>
      </c>
      <c r="Q166" s="12">
        <f>Q165+kU*(testdata47[[#This Row],[SMI]]-Q165)</f>
        <v>-26.551610911332251</v>
      </c>
    </row>
    <row r="167" spans="1:17" x14ac:dyDescent="0.25">
      <c r="A167" s="6">
        <v>165</v>
      </c>
      <c r="B167" s="3">
        <v>42976</v>
      </c>
      <c r="C167" s="2">
        <v>231.76</v>
      </c>
      <c r="D167" s="2">
        <v>233.75</v>
      </c>
      <c r="E167" s="2">
        <v>231.63</v>
      </c>
      <c r="F167" s="2">
        <v>233.46</v>
      </c>
      <c r="G167" s="1">
        <v>53629680</v>
      </c>
      <c r="H167" s="2">
        <f t="shared" si="4"/>
        <v>231.63</v>
      </c>
      <c r="I167" s="2">
        <f t="shared" si="5"/>
        <v>233.75</v>
      </c>
      <c r="J167" s="16">
        <f>testdata47[[#This Row],[close]]-0.5*(testdata47[[#This Row],[HH]]+testdata47[[#This Row],[LL]])</f>
        <v>0.77000000000001023</v>
      </c>
      <c r="K167" s="16">
        <f>K166+kR*(testdata47[[#This Row],[SM]]-K166)</f>
        <v>0.77000000000001023</v>
      </c>
      <c r="L167" s="16">
        <f>L166+kS*(testdata47[[#This Row],[EMAn1]]-L166)</f>
        <v>0.77000000000001023</v>
      </c>
      <c r="M167" s="16">
        <f>testdata47[[#This Row],[HH]]-testdata47[[#This Row],[LL]]</f>
        <v>2.1200000000000045</v>
      </c>
      <c r="N167" s="16">
        <f>N166+kR*(testdata47[[#This Row],[HH-LL]]-N166)</f>
        <v>2.1200000000000045</v>
      </c>
      <c r="O167" s="16">
        <f>O166+kS*(testdata47[[#This Row],[EMAd1]]-O166)</f>
        <v>2.1200000000000045</v>
      </c>
      <c r="P167" s="12">
        <f>100*(testdata47[[#This Row],[EMAn2]]/(0.5*testdata47[[#This Row],[EMAd2]]))</f>
        <v>72.641509433963066</v>
      </c>
      <c r="Q167" s="12">
        <f>Q166+kU*(testdata47[[#This Row],[SMI]]-Q166)</f>
        <v>6.5127625370995155</v>
      </c>
    </row>
    <row r="168" spans="1:17" x14ac:dyDescent="0.25">
      <c r="A168" s="6">
        <v>166</v>
      </c>
      <c r="B168" s="3">
        <v>42977</v>
      </c>
      <c r="C168" s="2">
        <v>233.44</v>
      </c>
      <c r="D168" s="2">
        <v>234.87</v>
      </c>
      <c r="E168" s="2">
        <v>233.24</v>
      </c>
      <c r="F168" s="2">
        <v>234.57</v>
      </c>
      <c r="G168" s="1">
        <v>65056144</v>
      </c>
      <c r="H168" s="2">
        <f t="shared" si="4"/>
        <v>233.24</v>
      </c>
      <c r="I168" s="2">
        <f t="shared" si="5"/>
        <v>234.87</v>
      </c>
      <c r="J168" s="16">
        <f>testdata47[[#This Row],[close]]-0.5*(testdata47[[#This Row],[HH]]+testdata47[[#This Row],[LL]])</f>
        <v>0.51499999999998636</v>
      </c>
      <c r="K168" s="16">
        <f>K167+kR*(testdata47[[#This Row],[SM]]-K167)</f>
        <v>0.51499999999998636</v>
      </c>
      <c r="L168" s="16">
        <f>L167+kS*(testdata47[[#This Row],[EMAn1]]-L167)</f>
        <v>0.51499999999998636</v>
      </c>
      <c r="M168" s="16">
        <f>testdata47[[#This Row],[HH]]-testdata47[[#This Row],[LL]]</f>
        <v>1.6299999999999955</v>
      </c>
      <c r="N168" s="16">
        <f>N167+kR*(testdata47[[#This Row],[HH-LL]]-N167)</f>
        <v>1.6299999999999955</v>
      </c>
      <c r="O168" s="16">
        <f>O167+kS*(testdata47[[#This Row],[EMAd1]]-O167)</f>
        <v>1.6299999999999955</v>
      </c>
      <c r="P168" s="12">
        <f>100*(testdata47[[#This Row],[EMAn2]]/(0.5*testdata47[[#This Row],[EMAd2]]))</f>
        <v>63.190184049078255</v>
      </c>
      <c r="Q168" s="12">
        <f>Q167+kU*(testdata47[[#This Row],[SMI]]-Q167)</f>
        <v>25.405236374425758</v>
      </c>
    </row>
    <row r="169" spans="1:17" x14ac:dyDescent="0.25">
      <c r="A169" s="6">
        <v>167</v>
      </c>
      <c r="B169" s="3">
        <v>42978</v>
      </c>
      <c r="C169" s="2">
        <v>235.25</v>
      </c>
      <c r="D169" s="2">
        <v>236.25</v>
      </c>
      <c r="E169" s="2">
        <v>234.61</v>
      </c>
      <c r="F169" s="2">
        <v>235.98</v>
      </c>
      <c r="G169" s="1">
        <v>108866560</v>
      </c>
      <c r="H169" s="2">
        <f t="shared" si="4"/>
        <v>234.61</v>
      </c>
      <c r="I169" s="2">
        <f t="shared" si="5"/>
        <v>236.25</v>
      </c>
      <c r="J169" s="16">
        <f>testdata47[[#This Row],[close]]-0.5*(testdata47[[#This Row],[HH]]+testdata47[[#This Row],[LL]])</f>
        <v>0.54999999999998295</v>
      </c>
      <c r="K169" s="16">
        <f>K168+kR*(testdata47[[#This Row],[SM]]-K168)</f>
        <v>0.54999999999998295</v>
      </c>
      <c r="L169" s="16">
        <f>L168+kS*(testdata47[[#This Row],[EMAn1]]-L168)</f>
        <v>0.54999999999998295</v>
      </c>
      <c r="M169" s="16">
        <f>testdata47[[#This Row],[HH]]-testdata47[[#This Row],[LL]]</f>
        <v>1.6399999999999864</v>
      </c>
      <c r="N169" s="16">
        <f>N168+kR*(testdata47[[#This Row],[HH-LL]]-N168)</f>
        <v>1.6399999999999864</v>
      </c>
      <c r="O169" s="16">
        <f>O168+kS*(testdata47[[#This Row],[EMAd1]]-O168)</f>
        <v>1.6399999999999864</v>
      </c>
      <c r="P169" s="12">
        <f>100*(testdata47[[#This Row],[EMAn2]]/(0.5*testdata47[[#This Row],[EMAd2]]))</f>
        <v>67.073170731705801</v>
      </c>
      <c r="Q169" s="12">
        <f>Q168+kU*(testdata47[[#This Row],[SMI]]-Q168)</f>
        <v>39.294547826852437</v>
      </c>
    </row>
    <row r="170" spans="1:17" x14ac:dyDescent="0.25">
      <c r="A170" s="6">
        <v>168</v>
      </c>
      <c r="B170" s="3">
        <v>42979</v>
      </c>
      <c r="C170" s="2">
        <v>236.39</v>
      </c>
      <c r="D170" s="2">
        <v>236.78</v>
      </c>
      <c r="E170" s="2">
        <v>236.15</v>
      </c>
      <c r="F170" s="2">
        <v>236.31</v>
      </c>
      <c r="G170" s="1">
        <v>65031164</v>
      </c>
      <c r="H170" s="2">
        <f t="shared" si="4"/>
        <v>236.15</v>
      </c>
      <c r="I170" s="2">
        <f t="shared" si="5"/>
        <v>236.78</v>
      </c>
      <c r="J170" s="16">
        <f>testdata47[[#This Row],[close]]-0.5*(testdata47[[#This Row],[HH]]+testdata47[[#This Row],[LL]])</f>
        <v>-0.15500000000000114</v>
      </c>
      <c r="K170" s="16">
        <f>K169+kR*(testdata47[[#This Row],[SM]]-K169)</f>
        <v>-0.15500000000000114</v>
      </c>
      <c r="L170" s="16">
        <f>L169+kS*(testdata47[[#This Row],[EMAn1]]-L169)</f>
        <v>-0.15500000000000114</v>
      </c>
      <c r="M170" s="16">
        <f>testdata47[[#This Row],[HH]]-testdata47[[#This Row],[LL]]</f>
        <v>0.62999999999999545</v>
      </c>
      <c r="N170" s="16">
        <f>N169+kR*(testdata47[[#This Row],[HH-LL]]-N169)</f>
        <v>0.62999999999999545</v>
      </c>
      <c r="O170" s="16">
        <f>O169+kS*(testdata47[[#This Row],[EMAd1]]-O169)</f>
        <v>0.62999999999999545</v>
      </c>
      <c r="P170" s="12">
        <f>100*(testdata47[[#This Row],[EMAn2]]/(0.5*testdata47[[#This Row],[EMAd2]]))</f>
        <v>-49.20634920634992</v>
      </c>
      <c r="Q170" s="12">
        <f>Q169+kU*(testdata47[[#This Row],[SMI]]-Q169)</f>
        <v>9.7942488157849823</v>
      </c>
    </row>
    <row r="171" spans="1:17" x14ac:dyDescent="0.25">
      <c r="A171" s="6">
        <v>169</v>
      </c>
      <c r="B171" s="3">
        <v>42983</v>
      </c>
      <c r="C171" s="2">
        <v>235.76</v>
      </c>
      <c r="D171" s="2">
        <v>236.01</v>
      </c>
      <c r="E171" s="2">
        <v>233.56</v>
      </c>
      <c r="F171" s="2">
        <v>234.62</v>
      </c>
      <c r="G171" s="1">
        <v>95856440</v>
      </c>
      <c r="H171" s="2">
        <f t="shared" si="4"/>
        <v>233.56</v>
      </c>
      <c r="I171" s="2">
        <f t="shared" si="5"/>
        <v>236.01</v>
      </c>
      <c r="J171" s="16">
        <f>testdata47[[#This Row],[close]]-0.5*(testdata47[[#This Row],[HH]]+testdata47[[#This Row],[LL]])</f>
        <v>-0.16499999999999204</v>
      </c>
      <c r="K171" s="16">
        <f>K170+kR*(testdata47[[#This Row],[SM]]-K170)</f>
        <v>-0.16499999999999204</v>
      </c>
      <c r="L171" s="16">
        <f>L170+kS*(testdata47[[#This Row],[EMAn1]]-L170)</f>
        <v>-0.16499999999999204</v>
      </c>
      <c r="M171" s="16">
        <f>testdata47[[#This Row],[HH]]-testdata47[[#This Row],[LL]]</f>
        <v>2.4499999999999886</v>
      </c>
      <c r="N171" s="16">
        <f>N170+kR*(testdata47[[#This Row],[HH-LL]]-N170)</f>
        <v>2.4499999999999886</v>
      </c>
      <c r="O171" s="16">
        <f>O170+kS*(testdata47[[#This Row],[EMAd1]]-O170)</f>
        <v>2.4499999999999886</v>
      </c>
      <c r="P171" s="12">
        <f>100*(testdata47[[#This Row],[EMAn2]]/(0.5*testdata47[[#This Row],[EMAd2]]))</f>
        <v>-13.469387755101453</v>
      </c>
      <c r="Q171" s="12">
        <f>Q170+kU*(testdata47[[#This Row],[SMI]]-Q170)</f>
        <v>2.0397032921561715</v>
      </c>
    </row>
    <row r="172" spans="1:17" x14ac:dyDescent="0.25">
      <c r="A172" s="6">
        <v>170</v>
      </c>
      <c r="B172" s="3">
        <v>42984</v>
      </c>
      <c r="C172" s="2">
        <v>235.36</v>
      </c>
      <c r="D172" s="2">
        <v>235.78</v>
      </c>
      <c r="E172" s="2">
        <v>234.78</v>
      </c>
      <c r="F172" s="2">
        <v>235.42</v>
      </c>
      <c r="G172" s="1">
        <v>60741564</v>
      </c>
      <c r="H172" s="2">
        <f t="shared" si="4"/>
        <v>234.78</v>
      </c>
      <c r="I172" s="2">
        <f t="shared" si="5"/>
        <v>235.78</v>
      </c>
      <c r="J172" s="16">
        <f>testdata47[[#This Row],[close]]-0.5*(testdata47[[#This Row],[HH]]+testdata47[[#This Row],[LL]])</f>
        <v>0.13999999999998636</v>
      </c>
      <c r="K172" s="16">
        <f>K171+kR*(testdata47[[#This Row],[SM]]-K171)</f>
        <v>0.13999999999998636</v>
      </c>
      <c r="L172" s="16">
        <f>L171+kS*(testdata47[[#This Row],[EMAn1]]-L171)</f>
        <v>0.13999999999998636</v>
      </c>
      <c r="M172" s="16">
        <f>testdata47[[#This Row],[HH]]-testdata47[[#This Row],[LL]]</f>
        <v>1</v>
      </c>
      <c r="N172" s="16">
        <f>N171+kR*(testdata47[[#This Row],[HH-LL]]-N171)</f>
        <v>1</v>
      </c>
      <c r="O172" s="16">
        <f>O171+kS*(testdata47[[#This Row],[EMAd1]]-O171)</f>
        <v>1</v>
      </c>
      <c r="P172" s="12">
        <f>100*(testdata47[[#This Row],[EMAn2]]/(0.5*testdata47[[#This Row],[EMAd2]]))</f>
        <v>27.999999999997272</v>
      </c>
      <c r="Q172" s="12">
        <f>Q171+kU*(testdata47[[#This Row],[SMI]]-Q171)</f>
        <v>10.693135528103205</v>
      </c>
    </row>
    <row r="173" spans="1:17" x14ac:dyDescent="0.25">
      <c r="A173" s="6">
        <v>171</v>
      </c>
      <c r="B173" s="3">
        <v>42985</v>
      </c>
      <c r="C173" s="2">
        <v>235.75</v>
      </c>
      <c r="D173" s="2">
        <v>235.77</v>
      </c>
      <c r="E173" s="2">
        <v>234.94</v>
      </c>
      <c r="F173" s="2">
        <v>235.39</v>
      </c>
      <c r="G173" s="1">
        <v>60865172</v>
      </c>
      <c r="H173" s="2">
        <f t="shared" si="4"/>
        <v>234.94</v>
      </c>
      <c r="I173" s="2">
        <f t="shared" si="5"/>
        <v>235.77</v>
      </c>
      <c r="J173" s="16">
        <f>testdata47[[#This Row],[close]]-0.5*(testdata47[[#This Row],[HH]]+testdata47[[#This Row],[LL]])</f>
        <v>3.4999999999968168E-2</v>
      </c>
      <c r="K173" s="16">
        <f>K172+kR*(testdata47[[#This Row],[SM]]-K172)</f>
        <v>3.4999999999968168E-2</v>
      </c>
      <c r="L173" s="16">
        <f>L172+kS*(testdata47[[#This Row],[EMAn1]]-L172)</f>
        <v>3.4999999999968168E-2</v>
      </c>
      <c r="M173" s="16">
        <f>testdata47[[#This Row],[HH]]-testdata47[[#This Row],[LL]]</f>
        <v>0.83000000000001251</v>
      </c>
      <c r="N173" s="16">
        <f>N172+kR*(testdata47[[#This Row],[HH-LL]]-N172)</f>
        <v>0.83000000000001251</v>
      </c>
      <c r="O173" s="16">
        <f>O172+kS*(testdata47[[#This Row],[EMAd1]]-O172)</f>
        <v>0.83000000000001251</v>
      </c>
      <c r="P173" s="12">
        <f>100*(testdata47[[#This Row],[EMAn2]]/(0.5*testdata47[[#This Row],[EMAd2]]))</f>
        <v>8.4337349397512398</v>
      </c>
      <c r="Q173" s="12">
        <f>Q172+kU*(testdata47[[#This Row],[SMI]]-Q172)</f>
        <v>9.9400019986525496</v>
      </c>
    </row>
    <row r="174" spans="1:17" x14ac:dyDescent="0.25">
      <c r="A174" s="6">
        <v>172</v>
      </c>
      <c r="B174" s="3">
        <v>42986</v>
      </c>
      <c r="C174" s="2">
        <v>235.07</v>
      </c>
      <c r="D174" s="2">
        <v>235.62</v>
      </c>
      <c r="E174" s="2">
        <v>234.85</v>
      </c>
      <c r="F174" s="2">
        <v>235.11</v>
      </c>
      <c r="G174" s="1">
        <v>66946052</v>
      </c>
      <c r="H174" s="2">
        <f t="shared" si="4"/>
        <v>234.85</v>
      </c>
      <c r="I174" s="2">
        <f t="shared" si="5"/>
        <v>235.62</v>
      </c>
      <c r="J174" s="16">
        <f>testdata47[[#This Row],[close]]-0.5*(testdata47[[#This Row],[HH]]+testdata47[[#This Row],[LL]])</f>
        <v>-0.125</v>
      </c>
      <c r="K174" s="16">
        <f>K173+kR*(testdata47[[#This Row],[SM]]-K173)</f>
        <v>-0.125</v>
      </c>
      <c r="L174" s="16">
        <f>L173+kS*(testdata47[[#This Row],[EMAn1]]-L173)</f>
        <v>-0.125</v>
      </c>
      <c r="M174" s="16">
        <f>testdata47[[#This Row],[HH]]-testdata47[[#This Row],[LL]]</f>
        <v>0.77000000000001023</v>
      </c>
      <c r="N174" s="16">
        <f>N173+kR*(testdata47[[#This Row],[HH-LL]]-N173)</f>
        <v>0.77000000000001023</v>
      </c>
      <c r="O174" s="16">
        <f>O173+kS*(testdata47[[#This Row],[EMAd1]]-O173)</f>
        <v>0.77000000000001023</v>
      </c>
      <c r="P174" s="12">
        <f>100*(testdata47[[#This Row],[EMAn2]]/(0.5*testdata47[[#This Row],[EMAd2]]))</f>
        <v>-32.467532467532031</v>
      </c>
      <c r="Q174" s="12">
        <f>Q173+kU*(testdata47[[#This Row],[SMI]]-Q173)</f>
        <v>-4.1958428234089755</v>
      </c>
    </row>
    <row r="175" spans="1:17" x14ac:dyDescent="0.25">
      <c r="A175" s="6">
        <v>173</v>
      </c>
      <c r="B175" s="3">
        <v>42989</v>
      </c>
      <c r="C175" s="2">
        <v>236.51</v>
      </c>
      <c r="D175" s="2">
        <v>237.71</v>
      </c>
      <c r="E175" s="2">
        <v>236.49</v>
      </c>
      <c r="F175" s="2">
        <v>237.62</v>
      </c>
      <c r="G175" s="1">
        <v>74845424</v>
      </c>
      <c r="H175" s="2">
        <f t="shared" si="4"/>
        <v>236.49</v>
      </c>
      <c r="I175" s="2">
        <f t="shared" si="5"/>
        <v>237.71</v>
      </c>
      <c r="J175" s="16">
        <f>testdata47[[#This Row],[close]]-0.5*(testdata47[[#This Row],[HH]]+testdata47[[#This Row],[LL]])</f>
        <v>0.51999999999998181</v>
      </c>
      <c r="K175" s="16">
        <f>K174+kR*(testdata47[[#This Row],[SM]]-K174)</f>
        <v>0.51999999999998181</v>
      </c>
      <c r="L175" s="16">
        <f>L174+kS*(testdata47[[#This Row],[EMAn1]]-L174)</f>
        <v>0.51999999999998181</v>
      </c>
      <c r="M175" s="16">
        <f>testdata47[[#This Row],[HH]]-testdata47[[#This Row],[LL]]</f>
        <v>1.2199999999999989</v>
      </c>
      <c r="N175" s="16">
        <f>N174+kR*(testdata47[[#This Row],[HH-LL]]-N174)</f>
        <v>1.2199999999999989</v>
      </c>
      <c r="O175" s="16">
        <f>O174+kS*(testdata47[[#This Row],[EMAd1]]-O174)</f>
        <v>1.2199999999999989</v>
      </c>
      <c r="P175" s="12">
        <f>100*(testdata47[[#This Row],[EMAn2]]/(0.5*testdata47[[#This Row],[EMAd2]]))</f>
        <v>85.245901639341355</v>
      </c>
      <c r="Q175" s="12">
        <f>Q174+kU*(testdata47[[#This Row],[SMI]]-Q174)</f>
        <v>25.618071997507805</v>
      </c>
    </row>
    <row r="176" spans="1:17" x14ac:dyDescent="0.25">
      <c r="A176" s="6">
        <v>174</v>
      </c>
      <c r="B176" s="3">
        <v>42990</v>
      </c>
      <c r="C176" s="2">
        <v>238.02</v>
      </c>
      <c r="D176" s="2">
        <v>238.46</v>
      </c>
      <c r="E176" s="2">
        <v>237.82</v>
      </c>
      <c r="F176" s="2">
        <v>238.42</v>
      </c>
      <c r="G176" s="1">
        <v>59670932</v>
      </c>
      <c r="H176" s="2">
        <f t="shared" si="4"/>
        <v>237.82</v>
      </c>
      <c r="I176" s="2">
        <f t="shared" si="5"/>
        <v>238.46</v>
      </c>
      <c r="J176" s="16">
        <f>testdata47[[#This Row],[close]]-0.5*(testdata47[[#This Row],[HH]]+testdata47[[#This Row],[LL]])</f>
        <v>0.28000000000000114</v>
      </c>
      <c r="K176" s="16">
        <f>K175+kR*(testdata47[[#This Row],[SM]]-K175)</f>
        <v>0.28000000000000114</v>
      </c>
      <c r="L176" s="16">
        <f>L175+kS*(testdata47[[#This Row],[EMAn1]]-L175)</f>
        <v>0.28000000000000114</v>
      </c>
      <c r="M176" s="16">
        <f>testdata47[[#This Row],[HH]]-testdata47[[#This Row],[LL]]</f>
        <v>0.64000000000001478</v>
      </c>
      <c r="N176" s="16">
        <f>N175+kR*(testdata47[[#This Row],[HH-LL]]-N175)</f>
        <v>0.64000000000001478</v>
      </c>
      <c r="O176" s="16">
        <f>O175+kS*(testdata47[[#This Row],[EMAd1]]-O175)</f>
        <v>0.64000000000001478</v>
      </c>
      <c r="P176" s="12">
        <f>100*(testdata47[[#This Row],[EMAn2]]/(0.5*testdata47[[#This Row],[EMAd2]]))</f>
        <v>87.499999999998337</v>
      </c>
      <c r="Q176" s="12">
        <f>Q175+kU*(testdata47[[#This Row],[SMI]]-Q175)</f>
        <v>46.245381331671311</v>
      </c>
    </row>
    <row r="177" spans="1:17" x14ac:dyDescent="0.25">
      <c r="A177" s="6">
        <v>175</v>
      </c>
      <c r="B177" s="3">
        <v>42991</v>
      </c>
      <c r="C177" s="2">
        <v>238.11</v>
      </c>
      <c r="D177" s="2">
        <v>238.57</v>
      </c>
      <c r="E177" s="2">
        <v>237.98</v>
      </c>
      <c r="F177" s="2">
        <v>238.54</v>
      </c>
      <c r="G177" s="1">
        <v>62116640</v>
      </c>
      <c r="H177" s="2">
        <f t="shared" si="4"/>
        <v>237.98</v>
      </c>
      <c r="I177" s="2">
        <f t="shared" si="5"/>
        <v>238.57</v>
      </c>
      <c r="J177" s="16">
        <f>testdata47[[#This Row],[close]]-0.5*(testdata47[[#This Row],[HH]]+testdata47[[#This Row],[LL]])</f>
        <v>0.26500000000001478</v>
      </c>
      <c r="K177" s="16">
        <f>K176+kR*(testdata47[[#This Row],[SM]]-K176)</f>
        <v>0.26500000000001478</v>
      </c>
      <c r="L177" s="16">
        <f>L176+kS*(testdata47[[#This Row],[EMAn1]]-L176)</f>
        <v>0.26500000000001478</v>
      </c>
      <c r="M177" s="16">
        <f>testdata47[[#This Row],[HH]]-testdata47[[#This Row],[LL]]</f>
        <v>0.59000000000000341</v>
      </c>
      <c r="N177" s="16">
        <f>N176+kR*(testdata47[[#This Row],[HH-LL]]-N176)</f>
        <v>0.59000000000000341</v>
      </c>
      <c r="O177" s="16">
        <f>O176+kS*(testdata47[[#This Row],[EMAd1]]-O176)</f>
        <v>0.59000000000000341</v>
      </c>
      <c r="P177" s="12">
        <f>100*(testdata47[[#This Row],[EMAn2]]/(0.5*testdata47[[#This Row],[EMAd2]]))</f>
        <v>89.830508474580768</v>
      </c>
      <c r="Q177" s="12">
        <f>Q176+kU*(testdata47[[#This Row],[SMI]]-Q176)</f>
        <v>60.773757045974463</v>
      </c>
    </row>
    <row r="178" spans="1:17" x14ac:dyDescent="0.25">
      <c r="A178" s="6">
        <v>176</v>
      </c>
      <c r="B178" s="3">
        <v>42992</v>
      </c>
      <c r="C178" s="2">
        <v>238.18</v>
      </c>
      <c r="D178" s="2">
        <v>238.68</v>
      </c>
      <c r="E178" s="2">
        <v>237.99</v>
      </c>
      <c r="F178" s="2">
        <v>238.46</v>
      </c>
      <c r="G178" s="1">
        <v>100101416</v>
      </c>
      <c r="H178" s="2">
        <f t="shared" si="4"/>
        <v>237.99</v>
      </c>
      <c r="I178" s="2">
        <f t="shared" si="5"/>
        <v>238.68</v>
      </c>
      <c r="J178" s="16">
        <f>testdata47[[#This Row],[close]]-0.5*(testdata47[[#This Row],[HH]]+testdata47[[#This Row],[LL]])</f>
        <v>0.125</v>
      </c>
      <c r="K178" s="16">
        <f>K177+kR*(testdata47[[#This Row],[SM]]-K177)</f>
        <v>0.125</v>
      </c>
      <c r="L178" s="16">
        <f>L177+kS*(testdata47[[#This Row],[EMAn1]]-L177)</f>
        <v>0.125</v>
      </c>
      <c r="M178" s="16">
        <f>testdata47[[#This Row],[HH]]-testdata47[[#This Row],[LL]]</f>
        <v>0.68999999999999773</v>
      </c>
      <c r="N178" s="16">
        <f>N177+kR*(testdata47[[#This Row],[HH-LL]]-N177)</f>
        <v>0.68999999999999773</v>
      </c>
      <c r="O178" s="16">
        <f>O177+kS*(testdata47[[#This Row],[EMAd1]]-O177)</f>
        <v>0.68999999999999773</v>
      </c>
      <c r="P178" s="12">
        <f>100*(testdata47[[#This Row],[EMAn2]]/(0.5*testdata47[[#This Row],[EMAd2]]))</f>
        <v>36.231884057971136</v>
      </c>
      <c r="Q178" s="12">
        <f>Q177+kU*(testdata47[[#This Row],[SMI]]-Q177)</f>
        <v>52.593132716640021</v>
      </c>
    </row>
    <row r="179" spans="1:17" x14ac:dyDescent="0.25">
      <c r="A179" s="6">
        <v>177</v>
      </c>
      <c r="B179" s="3">
        <v>42993</v>
      </c>
      <c r="C179" s="2">
        <v>238.3</v>
      </c>
      <c r="D179" s="2">
        <v>238.88</v>
      </c>
      <c r="E179" s="2">
        <v>238.19</v>
      </c>
      <c r="F179" s="2">
        <v>238.78</v>
      </c>
      <c r="G179" s="1">
        <v>99592680</v>
      </c>
      <c r="H179" s="2">
        <f t="shared" si="4"/>
        <v>238.19</v>
      </c>
      <c r="I179" s="2">
        <f t="shared" si="5"/>
        <v>238.88</v>
      </c>
      <c r="J179" s="16">
        <f>testdata47[[#This Row],[close]]-0.5*(testdata47[[#This Row],[HH]]+testdata47[[#This Row],[LL]])</f>
        <v>0.24500000000000455</v>
      </c>
      <c r="K179" s="16">
        <f>K178+kR*(testdata47[[#This Row],[SM]]-K178)</f>
        <v>0.24500000000000455</v>
      </c>
      <c r="L179" s="16">
        <f>L178+kS*(testdata47[[#This Row],[EMAn1]]-L178)</f>
        <v>0.24500000000000455</v>
      </c>
      <c r="M179" s="16">
        <f>testdata47[[#This Row],[HH]]-testdata47[[#This Row],[LL]]</f>
        <v>0.68999999999999773</v>
      </c>
      <c r="N179" s="16">
        <f>N178+kR*(testdata47[[#This Row],[HH-LL]]-N178)</f>
        <v>0.68999999999999773</v>
      </c>
      <c r="O179" s="16">
        <f>O178+kS*(testdata47[[#This Row],[EMAd1]]-O178)</f>
        <v>0.68999999999999773</v>
      </c>
      <c r="P179" s="12">
        <f>100*(testdata47[[#This Row],[EMAn2]]/(0.5*testdata47[[#This Row],[EMAd2]]))</f>
        <v>71.014492753624737</v>
      </c>
      <c r="Q179" s="12">
        <f>Q178+kU*(testdata47[[#This Row],[SMI]]-Q178)</f>
        <v>58.73358606230159</v>
      </c>
    </row>
    <row r="180" spans="1:17" x14ac:dyDescent="0.25">
      <c r="A180" s="6">
        <v>178</v>
      </c>
      <c r="B180" s="3">
        <v>42996</v>
      </c>
      <c r="C180" s="2">
        <v>239.18</v>
      </c>
      <c r="D180" s="2">
        <v>239.67</v>
      </c>
      <c r="E180" s="2">
        <v>238.87</v>
      </c>
      <c r="F180" s="2">
        <v>239.29</v>
      </c>
      <c r="G180" s="1">
        <v>48250824</v>
      </c>
      <c r="H180" s="2">
        <f t="shared" si="4"/>
        <v>238.87</v>
      </c>
      <c r="I180" s="2">
        <f t="shared" si="5"/>
        <v>239.67</v>
      </c>
      <c r="J180" s="16">
        <f>testdata47[[#This Row],[close]]-0.5*(testdata47[[#This Row],[HH]]+testdata47[[#This Row],[LL]])</f>
        <v>2.0000000000010232E-2</v>
      </c>
      <c r="K180" s="16">
        <f>K179+kR*(testdata47[[#This Row],[SM]]-K179)</f>
        <v>2.0000000000010232E-2</v>
      </c>
      <c r="L180" s="16">
        <f>L179+kS*(testdata47[[#This Row],[EMAn1]]-L179)</f>
        <v>2.0000000000010232E-2</v>
      </c>
      <c r="M180" s="16">
        <f>testdata47[[#This Row],[HH]]-testdata47[[#This Row],[LL]]</f>
        <v>0.79999999999998295</v>
      </c>
      <c r="N180" s="16">
        <f>N179+kR*(testdata47[[#This Row],[HH-LL]]-N179)</f>
        <v>0.79999999999998295</v>
      </c>
      <c r="O180" s="16">
        <f>O179+kS*(testdata47[[#This Row],[EMAd1]]-O179)</f>
        <v>0.79999999999998295</v>
      </c>
      <c r="P180" s="12">
        <f>100*(testdata47[[#This Row],[EMAn2]]/(0.5*testdata47[[#This Row],[EMAd2]]))</f>
        <v>5.0000000000026645</v>
      </c>
      <c r="Q180" s="12">
        <f>Q179+kU*(testdata47[[#This Row],[SMI]]-Q179)</f>
        <v>40.822390708201951</v>
      </c>
    </row>
    <row r="181" spans="1:17" x14ac:dyDescent="0.25">
      <c r="A181" s="6">
        <v>179</v>
      </c>
      <c r="B181" s="3">
        <v>42997</v>
      </c>
      <c r="C181" s="2">
        <v>239.56</v>
      </c>
      <c r="D181" s="2">
        <v>239.62</v>
      </c>
      <c r="E181" s="2">
        <v>239.17</v>
      </c>
      <c r="F181" s="2">
        <v>239.53</v>
      </c>
      <c r="G181" s="1">
        <v>49161788</v>
      </c>
      <c r="H181" s="2">
        <f t="shared" si="4"/>
        <v>239.17</v>
      </c>
      <c r="I181" s="2">
        <f t="shared" si="5"/>
        <v>239.62</v>
      </c>
      <c r="J181" s="16">
        <f>testdata47[[#This Row],[close]]-0.5*(testdata47[[#This Row],[HH]]+testdata47[[#This Row],[LL]])</f>
        <v>0.13500000000001933</v>
      </c>
      <c r="K181" s="16">
        <f>K180+kR*(testdata47[[#This Row],[SM]]-K180)</f>
        <v>0.13500000000001933</v>
      </c>
      <c r="L181" s="16">
        <f>L180+kS*(testdata47[[#This Row],[EMAn1]]-L180)</f>
        <v>0.13500000000001933</v>
      </c>
      <c r="M181" s="16">
        <f>testdata47[[#This Row],[HH]]-testdata47[[#This Row],[LL]]</f>
        <v>0.45000000000001705</v>
      </c>
      <c r="N181" s="16">
        <f>N180+kR*(testdata47[[#This Row],[HH-LL]]-N180)</f>
        <v>0.45000000000001705</v>
      </c>
      <c r="O181" s="16">
        <f>O180+kS*(testdata47[[#This Row],[EMAd1]]-O180)</f>
        <v>0.45000000000001705</v>
      </c>
      <c r="P181" s="12">
        <f>100*(testdata47[[#This Row],[EMAn2]]/(0.5*testdata47[[#This Row],[EMAd2]]))</f>
        <v>60.000000000006317</v>
      </c>
      <c r="Q181" s="12">
        <f>Q180+kU*(testdata47[[#This Row],[SMI]]-Q180)</f>
        <v>47.214927138803404</v>
      </c>
    </row>
    <row r="182" spans="1:17" x14ac:dyDescent="0.25">
      <c r="A182" s="6">
        <v>180</v>
      </c>
      <c r="B182" s="3">
        <v>42998</v>
      </c>
      <c r="C182" s="2">
        <v>239.62</v>
      </c>
      <c r="D182" s="2">
        <v>239.74</v>
      </c>
      <c r="E182" s="2">
        <v>238.52</v>
      </c>
      <c r="F182" s="2">
        <v>239.61</v>
      </c>
      <c r="G182" s="1">
        <v>62171164</v>
      </c>
      <c r="H182" s="2">
        <f t="shared" si="4"/>
        <v>238.52</v>
      </c>
      <c r="I182" s="2">
        <f t="shared" si="5"/>
        <v>239.74</v>
      </c>
      <c r="J182" s="16">
        <f>testdata47[[#This Row],[close]]-0.5*(testdata47[[#This Row],[HH]]+testdata47[[#This Row],[LL]])</f>
        <v>0.48000000000001819</v>
      </c>
      <c r="K182" s="16">
        <f>K181+kR*(testdata47[[#This Row],[SM]]-K181)</f>
        <v>0.48000000000001819</v>
      </c>
      <c r="L182" s="16">
        <f>L181+kS*(testdata47[[#This Row],[EMAn1]]-L181)</f>
        <v>0.48000000000001819</v>
      </c>
      <c r="M182" s="16">
        <f>testdata47[[#This Row],[HH]]-testdata47[[#This Row],[LL]]</f>
        <v>1.2199999999999989</v>
      </c>
      <c r="N182" s="16">
        <f>N181+kR*(testdata47[[#This Row],[HH-LL]]-N181)</f>
        <v>1.2199999999999989</v>
      </c>
      <c r="O182" s="16">
        <f>O181+kS*(testdata47[[#This Row],[EMAd1]]-O181)</f>
        <v>1.2199999999999989</v>
      </c>
      <c r="P182" s="12">
        <f>100*(testdata47[[#This Row],[EMAn2]]/(0.5*testdata47[[#This Row],[EMAd2]]))</f>
        <v>78.688524590166992</v>
      </c>
      <c r="Q182" s="12">
        <f>Q181+kU*(testdata47[[#This Row],[SMI]]-Q181)</f>
        <v>57.706126289257931</v>
      </c>
    </row>
    <row r="183" spans="1:17" x14ac:dyDescent="0.25">
      <c r="A183" s="6">
        <v>181</v>
      </c>
      <c r="B183" s="3">
        <v>42999</v>
      </c>
      <c r="C183" s="2">
        <v>239.44</v>
      </c>
      <c r="D183" s="2">
        <v>239.54</v>
      </c>
      <c r="E183" s="2">
        <v>238.78</v>
      </c>
      <c r="F183" s="2">
        <v>238.97</v>
      </c>
      <c r="G183" s="1">
        <v>50313136</v>
      </c>
      <c r="H183" s="2">
        <f t="shared" si="4"/>
        <v>238.78</v>
      </c>
      <c r="I183" s="2">
        <f t="shared" si="5"/>
        <v>239.54</v>
      </c>
      <c r="J183" s="16">
        <f>testdata47[[#This Row],[close]]-0.5*(testdata47[[#This Row],[HH]]+testdata47[[#This Row],[LL]])</f>
        <v>-0.18999999999999773</v>
      </c>
      <c r="K183" s="16">
        <f>K182+kR*(testdata47[[#This Row],[SM]]-K182)</f>
        <v>-0.18999999999999773</v>
      </c>
      <c r="L183" s="16">
        <f>L182+kS*(testdata47[[#This Row],[EMAn1]]-L182)</f>
        <v>-0.18999999999999773</v>
      </c>
      <c r="M183" s="16">
        <f>testdata47[[#This Row],[HH]]-testdata47[[#This Row],[LL]]</f>
        <v>0.75999999999999091</v>
      </c>
      <c r="N183" s="16">
        <f>N182+kR*(testdata47[[#This Row],[HH-LL]]-N182)</f>
        <v>0.75999999999999091</v>
      </c>
      <c r="O183" s="16">
        <f>O182+kS*(testdata47[[#This Row],[EMAd1]]-O182)</f>
        <v>0.75999999999999091</v>
      </c>
      <c r="P183" s="12">
        <f>100*(testdata47[[#This Row],[EMAn2]]/(0.5*testdata47[[#This Row],[EMAd2]]))</f>
        <v>-50</v>
      </c>
      <c r="Q183" s="12">
        <f>Q182+kU*(testdata47[[#This Row],[SMI]]-Q182)</f>
        <v>21.804084192838623</v>
      </c>
    </row>
    <row r="184" spans="1:17" x14ac:dyDescent="0.25">
      <c r="A184" s="6">
        <v>182</v>
      </c>
      <c r="B184" s="3">
        <v>43000</v>
      </c>
      <c r="C184" s="2">
        <v>238.65</v>
      </c>
      <c r="D184" s="2">
        <v>239.2</v>
      </c>
      <c r="E184" s="2">
        <v>238.62</v>
      </c>
      <c r="F184" s="2">
        <v>239.02</v>
      </c>
      <c r="G184" s="1">
        <v>53446664</v>
      </c>
      <c r="H184" s="2">
        <f t="shared" si="4"/>
        <v>238.62</v>
      </c>
      <c r="I184" s="2">
        <f t="shared" si="5"/>
        <v>239.2</v>
      </c>
      <c r="J184" s="16">
        <f>testdata47[[#This Row],[close]]-0.5*(testdata47[[#This Row],[HH]]+testdata47[[#This Row],[LL]])</f>
        <v>0.11000000000001364</v>
      </c>
      <c r="K184" s="16">
        <f>K183+kR*(testdata47[[#This Row],[SM]]-K183)</f>
        <v>0.11000000000001364</v>
      </c>
      <c r="L184" s="16">
        <f>L183+kS*(testdata47[[#This Row],[EMAn1]]-L183)</f>
        <v>0.11000000000001364</v>
      </c>
      <c r="M184" s="16">
        <f>testdata47[[#This Row],[HH]]-testdata47[[#This Row],[LL]]</f>
        <v>0.57999999999998408</v>
      </c>
      <c r="N184" s="16">
        <f>N183+kR*(testdata47[[#This Row],[HH-LL]]-N183)</f>
        <v>0.57999999999998408</v>
      </c>
      <c r="O184" s="16">
        <f>O183+kS*(testdata47[[#This Row],[EMAd1]]-O183)</f>
        <v>0.57999999999998408</v>
      </c>
      <c r="P184" s="12">
        <f>100*(testdata47[[#This Row],[EMAn2]]/(0.5*testdata47[[#This Row],[EMAd2]]))</f>
        <v>37.931034482764368</v>
      </c>
      <c r="Q184" s="12">
        <f>Q183+kU*(testdata47[[#This Row],[SMI]]-Q183)</f>
        <v>27.179734289480535</v>
      </c>
    </row>
    <row r="185" spans="1:17" x14ac:dyDescent="0.25">
      <c r="A185" s="6">
        <v>183</v>
      </c>
      <c r="B185" s="3">
        <v>43003</v>
      </c>
      <c r="C185" s="2">
        <v>238.74</v>
      </c>
      <c r="D185" s="2">
        <v>239.13</v>
      </c>
      <c r="E185" s="2">
        <v>237.72</v>
      </c>
      <c r="F185" s="2">
        <v>238.53</v>
      </c>
      <c r="G185" s="1">
        <v>59552032</v>
      </c>
      <c r="H185" s="2">
        <f t="shared" si="4"/>
        <v>237.72</v>
      </c>
      <c r="I185" s="2">
        <f t="shared" si="5"/>
        <v>239.13</v>
      </c>
      <c r="J185" s="16">
        <f>testdata47[[#This Row],[close]]-0.5*(testdata47[[#This Row],[HH]]+testdata47[[#This Row],[LL]])</f>
        <v>0.10499999999998977</v>
      </c>
      <c r="K185" s="16">
        <f>K184+kR*(testdata47[[#This Row],[SM]]-K184)</f>
        <v>0.10499999999998977</v>
      </c>
      <c r="L185" s="16">
        <f>L184+kS*(testdata47[[#This Row],[EMAn1]]-L184)</f>
        <v>0.10499999999998977</v>
      </c>
      <c r="M185" s="16">
        <f>testdata47[[#This Row],[HH]]-testdata47[[#This Row],[LL]]</f>
        <v>1.4099999999999966</v>
      </c>
      <c r="N185" s="16">
        <f>N184+kR*(testdata47[[#This Row],[HH-LL]]-N184)</f>
        <v>1.4099999999999966</v>
      </c>
      <c r="O185" s="16">
        <f>O184+kS*(testdata47[[#This Row],[EMAd1]]-O184)</f>
        <v>1.4099999999999966</v>
      </c>
      <c r="P185" s="12">
        <f>100*(testdata47[[#This Row],[EMAn2]]/(0.5*testdata47[[#This Row],[EMAd2]]))</f>
        <v>14.89361702127518</v>
      </c>
      <c r="Q185" s="12">
        <f>Q184+kU*(testdata47[[#This Row],[SMI]]-Q184)</f>
        <v>23.084361866745418</v>
      </c>
    </row>
    <row r="186" spans="1:17" x14ac:dyDescent="0.25">
      <c r="A186" s="6">
        <v>184</v>
      </c>
      <c r="B186" s="3">
        <v>43004</v>
      </c>
      <c r="C186" s="2">
        <v>239</v>
      </c>
      <c r="D186" s="2">
        <v>239.27</v>
      </c>
      <c r="E186" s="2">
        <v>238.41</v>
      </c>
      <c r="F186" s="2">
        <v>238.68</v>
      </c>
      <c r="G186" s="1">
        <v>56439616</v>
      </c>
      <c r="H186" s="2">
        <f t="shared" si="4"/>
        <v>238.41</v>
      </c>
      <c r="I186" s="2">
        <f t="shared" si="5"/>
        <v>239.27</v>
      </c>
      <c r="J186" s="16">
        <f>testdata47[[#This Row],[close]]-0.5*(testdata47[[#This Row],[HH]]+testdata47[[#This Row],[LL]])</f>
        <v>-0.15999999999999659</v>
      </c>
      <c r="K186" s="16">
        <f>K185+kR*(testdata47[[#This Row],[SM]]-K185)</f>
        <v>-0.15999999999999659</v>
      </c>
      <c r="L186" s="16">
        <f>L185+kS*(testdata47[[#This Row],[EMAn1]]-L185)</f>
        <v>-0.15999999999999659</v>
      </c>
      <c r="M186" s="16">
        <f>testdata47[[#This Row],[HH]]-testdata47[[#This Row],[LL]]</f>
        <v>0.86000000000001364</v>
      </c>
      <c r="N186" s="16">
        <f>N185+kR*(testdata47[[#This Row],[HH-LL]]-N185)</f>
        <v>0.86000000000001364</v>
      </c>
      <c r="O186" s="16">
        <f>O185+kS*(testdata47[[#This Row],[EMAd1]]-O185)</f>
        <v>0.86000000000001364</v>
      </c>
      <c r="P186" s="12">
        <f>100*(testdata47[[#This Row],[EMAn2]]/(0.5*testdata47[[#This Row],[EMAd2]]))</f>
        <v>-37.209302325580012</v>
      </c>
      <c r="Q186" s="12">
        <f>Q185+kU*(testdata47[[#This Row],[SMI]]-Q185)</f>
        <v>2.9864738026369437</v>
      </c>
    </row>
    <row r="187" spans="1:17" x14ac:dyDescent="0.25">
      <c r="A187" s="6">
        <v>185</v>
      </c>
      <c r="B187" s="3">
        <v>43005</v>
      </c>
      <c r="C187" s="2">
        <v>239.44</v>
      </c>
      <c r="D187" s="2">
        <v>240.03</v>
      </c>
      <c r="E187" s="2">
        <v>238.47</v>
      </c>
      <c r="F187" s="2">
        <v>239.6</v>
      </c>
      <c r="G187" s="1">
        <v>84532616</v>
      </c>
      <c r="H187" s="2">
        <f t="shared" si="4"/>
        <v>238.47</v>
      </c>
      <c r="I187" s="2">
        <f t="shared" si="5"/>
        <v>240.03</v>
      </c>
      <c r="J187" s="16">
        <f>testdata47[[#This Row],[close]]-0.5*(testdata47[[#This Row],[HH]]+testdata47[[#This Row],[LL]])</f>
        <v>0.34999999999999432</v>
      </c>
      <c r="K187" s="16">
        <f>K186+kR*(testdata47[[#This Row],[SM]]-K186)</f>
        <v>0.34999999999999432</v>
      </c>
      <c r="L187" s="16">
        <f>L186+kS*(testdata47[[#This Row],[EMAn1]]-L186)</f>
        <v>0.34999999999999432</v>
      </c>
      <c r="M187" s="16">
        <f>testdata47[[#This Row],[HH]]-testdata47[[#This Row],[LL]]</f>
        <v>1.5600000000000023</v>
      </c>
      <c r="N187" s="16">
        <f>N186+kR*(testdata47[[#This Row],[HH-LL]]-N186)</f>
        <v>1.5600000000000023</v>
      </c>
      <c r="O187" s="16">
        <f>O186+kS*(testdata47[[#This Row],[EMAd1]]-O186)</f>
        <v>1.5600000000000023</v>
      </c>
      <c r="P187" s="12">
        <f>100*(testdata47[[#This Row],[EMAn2]]/(0.5*testdata47[[#This Row],[EMAd2]]))</f>
        <v>44.87179487179408</v>
      </c>
      <c r="Q187" s="12">
        <f>Q186+kU*(testdata47[[#This Row],[SMI]]-Q186)</f>
        <v>16.948247492355989</v>
      </c>
    </row>
    <row r="188" spans="1:17" x14ac:dyDescent="0.25">
      <c r="A188" s="6">
        <v>186</v>
      </c>
      <c r="B188" s="3">
        <v>43006</v>
      </c>
      <c r="C188" s="2">
        <v>239.3</v>
      </c>
      <c r="D188" s="2">
        <v>239.98</v>
      </c>
      <c r="E188" s="2">
        <v>239.2</v>
      </c>
      <c r="F188" s="2">
        <v>239.89</v>
      </c>
      <c r="G188" s="1">
        <v>46730936</v>
      </c>
      <c r="H188" s="2">
        <f t="shared" si="4"/>
        <v>239.2</v>
      </c>
      <c r="I188" s="2">
        <f t="shared" si="5"/>
        <v>239.98</v>
      </c>
      <c r="J188" s="16">
        <f>testdata47[[#This Row],[close]]-0.5*(testdata47[[#This Row],[HH]]+testdata47[[#This Row],[LL]])</f>
        <v>0.30000000000001137</v>
      </c>
      <c r="K188" s="16">
        <f>K187+kR*(testdata47[[#This Row],[SM]]-K187)</f>
        <v>0.30000000000001137</v>
      </c>
      <c r="L188" s="16">
        <f>L187+kS*(testdata47[[#This Row],[EMAn1]]-L187)</f>
        <v>0.30000000000001137</v>
      </c>
      <c r="M188" s="16">
        <f>testdata47[[#This Row],[HH]]-testdata47[[#This Row],[LL]]</f>
        <v>0.78000000000000114</v>
      </c>
      <c r="N188" s="16">
        <f>N187+kR*(testdata47[[#This Row],[HH-LL]]-N187)</f>
        <v>0.78000000000000114</v>
      </c>
      <c r="O188" s="16">
        <f>O187+kS*(testdata47[[#This Row],[EMAd1]]-O187)</f>
        <v>0.78000000000000114</v>
      </c>
      <c r="P188" s="12">
        <f>100*(testdata47[[#This Row],[EMAn2]]/(0.5*testdata47[[#This Row],[EMAd2]]))</f>
        <v>76.923076923079719</v>
      </c>
      <c r="Q188" s="12">
        <f>Q187+kU*(testdata47[[#This Row],[SMI]]-Q187)</f>
        <v>36.939857302597233</v>
      </c>
    </row>
    <row r="189" spans="1:17" x14ac:dyDescent="0.25">
      <c r="A189" s="6">
        <v>187</v>
      </c>
      <c r="B189" s="3">
        <v>43007</v>
      </c>
      <c r="C189" s="2">
        <v>239.88</v>
      </c>
      <c r="D189" s="2">
        <v>240.82</v>
      </c>
      <c r="E189" s="2">
        <v>239.68</v>
      </c>
      <c r="F189" s="2">
        <v>240.74</v>
      </c>
      <c r="G189" s="1">
        <v>89308704</v>
      </c>
      <c r="H189" s="2">
        <f t="shared" si="4"/>
        <v>239.68</v>
      </c>
      <c r="I189" s="2">
        <f t="shared" si="5"/>
        <v>240.82</v>
      </c>
      <c r="J189" s="16">
        <f>testdata47[[#This Row],[close]]-0.5*(testdata47[[#This Row],[HH]]+testdata47[[#This Row],[LL]])</f>
        <v>0.49000000000000909</v>
      </c>
      <c r="K189" s="16">
        <f>K188+kR*(testdata47[[#This Row],[SM]]-K188)</f>
        <v>0.49000000000000909</v>
      </c>
      <c r="L189" s="16">
        <f>L188+kS*(testdata47[[#This Row],[EMAn1]]-L188)</f>
        <v>0.49000000000000909</v>
      </c>
      <c r="M189" s="16">
        <f>testdata47[[#This Row],[HH]]-testdata47[[#This Row],[LL]]</f>
        <v>1.1399999999999864</v>
      </c>
      <c r="N189" s="16">
        <f>N188+kR*(testdata47[[#This Row],[HH-LL]]-N188)</f>
        <v>1.1399999999999864</v>
      </c>
      <c r="O189" s="16">
        <f>O188+kS*(testdata47[[#This Row],[EMAd1]]-O188)</f>
        <v>1.1399999999999864</v>
      </c>
      <c r="P189" s="12">
        <f>100*(testdata47[[#This Row],[EMAn2]]/(0.5*testdata47[[#This Row],[EMAd2]]))</f>
        <v>85.964912280704368</v>
      </c>
      <c r="Q189" s="12">
        <f>Q188+kU*(testdata47[[#This Row],[SMI]]-Q188)</f>
        <v>53.281542295299609</v>
      </c>
    </row>
    <row r="190" spans="1:17" x14ac:dyDescent="0.25">
      <c r="A190" s="6">
        <v>188</v>
      </c>
      <c r="B190" s="3">
        <v>43010</v>
      </c>
      <c r="C190" s="2">
        <v>240.98</v>
      </c>
      <c r="D190" s="2">
        <v>241.78</v>
      </c>
      <c r="E190" s="2">
        <v>240.8</v>
      </c>
      <c r="F190" s="2">
        <v>241.78</v>
      </c>
      <c r="G190" s="1">
        <v>61596044</v>
      </c>
      <c r="H190" s="2">
        <f t="shared" si="4"/>
        <v>240.8</v>
      </c>
      <c r="I190" s="2">
        <f t="shared" si="5"/>
        <v>241.78</v>
      </c>
      <c r="J190" s="16">
        <f>testdata47[[#This Row],[close]]-0.5*(testdata47[[#This Row],[HH]]+testdata47[[#This Row],[LL]])</f>
        <v>0.48999999999998067</v>
      </c>
      <c r="K190" s="16">
        <f>K189+kR*(testdata47[[#This Row],[SM]]-K189)</f>
        <v>0.48999999999998067</v>
      </c>
      <c r="L190" s="16">
        <f>L189+kS*(testdata47[[#This Row],[EMAn1]]-L189)</f>
        <v>0.48999999999998067</v>
      </c>
      <c r="M190" s="16">
        <f>testdata47[[#This Row],[HH]]-testdata47[[#This Row],[LL]]</f>
        <v>0.97999999999998977</v>
      </c>
      <c r="N190" s="16">
        <f>N189+kR*(testdata47[[#This Row],[HH-LL]]-N189)</f>
        <v>0.97999999999998977</v>
      </c>
      <c r="O190" s="16">
        <f>O189+kS*(testdata47[[#This Row],[EMAd1]]-O189)</f>
        <v>0.97999999999998977</v>
      </c>
      <c r="P190" s="12">
        <f>100*(testdata47[[#This Row],[EMAn2]]/(0.5*testdata47[[#This Row],[EMAd2]]))</f>
        <v>99.999999999997101</v>
      </c>
      <c r="Q190" s="12">
        <f>Q189+kU*(testdata47[[#This Row],[SMI]]-Q189)</f>
        <v>68.854361530198773</v>
      </c>
    </row>
    <row r="191" spans="1:17" x14ac:dyDescent="0.25">
      <c r="A191" s="6">
        <v>189</v>
      </c>
      <c r="B191" s="3">
        <v>43011</v>
      </c>
      <c r="C191" s="2">
        <v>241.91</v>
      </c>
      <c r="D191" s="2">
        <v>242.33</v>
      </c>
      <c r="E191" s="2">
        <v>241.69</v>
      </c>
      <c r="F191" s="2">
        <v>242.3</v>
      </c>
      <c r="G191" s="1">
        <v>69722704</v>
      </c>
      <c r="H191" s="2">
        <f t="shared" si="4"/>
        <v>241.69</v>
      </c>
      <c r="I191" s="2">
        <f t="shared" si="5"/>
        <v>242.33</v>
      </c>
      <c r="J191" s="16">
        <f>testdata47[[#This Row],[close]]-0.5*(testdata47[[#This Row],[HH]]+testdata47[[#This Row],[LL]])</f>
        <v>0.29000000000002046</v>
      </c>
      <c r="K191" s="16">
        <f>K190+kR*(testdata47[[#This Row],[SM]]-K190)</f>
        <v>0.29000000000002046</v>
      </c>
      <c r="L191" s="16">
        <f>L190+kS*(testdata47[[#This Row],[EMAn1]]-L190)</f>
        <v>0.29000000000002046</v>
      </c>
      <c r="M191" s="16">
        <f>testdata47[[#This Row],[HH]]-testdata47[[#This Row],[LL]]</f>
        <v>0.64000000000001478</v>
      </c>
      <c r="N191" s="16">
        <f>N190+kR*(testdata47[[#This Row],[HH-LL]]-N190)</f>
        <v>0.64000000000001478</v>
      </c>
      <c r="O191" s="16">
        <f>O190+kS*(testdata47[[#This Row],[EMAd1]]-O190)</f>
        <v>0.64000000000001478</v>
      </c>
      <c r="P191" s="12">
        <f>100*(testdata47[[#This Row],[EMAn2]]/(0.5*testdata47[[#This Row],[EMAd2]]))</f>
        <v>90.625000000004292</v>
      </c>
      <c r="Q191" s="12">
        <f>Q190+kU*(testdata47[[#This Row],[SMI]]-Q190)</f>
        <v>76.111241020133946</v>
      </c>
    </row>
    <row r="192" spans="1:17" x14ac:dyDescent="0.25">
      <c r="A192" s="6">
        <v>190</v>
      </c>
      <c r="B192" s="3">
        <v>43012</v>
      </c>
      <c r="C192" s="2">
        <v>242.13</v>
      </c>
      <c r="D192" s="2">
        <v>242.85</v>
      </c>
      <c r="E192" s="2">
        <v>242.01</v>
      </c>
      <c r="F192" s="2">
        <v>242.58</v>
      </c>
      <c r="G192" s="1">
        <v>58392872</v>
      </c>
      <c r="H192" s="2">
        <f t="shared" si="4"/>
        <v>242.01</v>
      </c>
      <c r="I192" s="2">
        <f t="shared" si="5"/>
        <v>242.85</v>
      </c>
      <c r="J192" s="16">
        <f>testdata47[[#This Row],[close]]-0.5*(testdata47[[#This Row],[HH]]+testdata47[[#This Row],[LL]])</f>
        <v>0.15000000000000568</v>
      </c>
      <c r="K192" s="16">
        <f>K191+kR*(testdata47[[#This Row],[SM]]-K191)</f>
        <v>0.15000000000000568</v>
      </c>
      <c r="L192" s="16">
        <f>L191+kS*(testdata47[[#This Row],[EMAn1]]-L191)</f>
        <v>0.15000000000000568</v>
      </c>
      <c r="M192" s="16">
        <f>testdata47[[#This Row],[HH]]-testdata47[[#This Row],[LL]]</f>
        <v>0.84000000000000341</v>
      </c>
      <c r="N192" s="16">
        <f>N191+kR*(testdata47[[#This Row],[HH-LL]]-N191)</f>
        <v>0.84000000000000341</v>
      </c>
      <c r="O192" s="16">
        <f>O191+kS*(testdata47[[#This Row],[EMAd1]]-O191)</f>
        <v>0.84000000000000341</v>
      </c>
      <c r="P192" s="12">
        <f>100*(testdata47[[#This Row],[EMAn2]]/(0.5*testdata47[[#This Row],[EMAd2]]))</f>
        <v>35.714285714286923</v>
      </c>
      <c r="Q192" s="12">
        <f>Q191+kU*(testdata47[[#This Row],[SMI]]-Q191)</f>
        <v>62.645589251518274</v>
      </c>
    </row>
    <row r="193" spans="1:17" x14ac:dyDescent="0.25">
      <c r="A193" s="6">
        <v>191</v>
      </c>
      <c r="B193" s="3">
        <v>43013</v>
      </c>
      <c r="C193" s="2">
        <v>242.95</v>
      </c>
      <c r="D193" s="2">
        <v>244.04</v>
      </c>
      <c r="E193" s="2">
        <v>242.62</v>
      </c>
      <c r="F193" s="2">
        <v>244.02</v>
      </c>
      <c r="G193" s="1">
        <v>66291980</v>
      </c>
      <c r="H193" s="2">
        <f t="shared" si="4"/>
        <v>242.62</v>
      </c>
      <c r="I193" s="2">
        <f t="shared" si="5"/>
        <v>244.04</v>
      </c>
      <c r="J193" s="16">
        <f>testdata47[[#This Row],[close]]-0.5*(testdata47[[#This Row],[HH]]+testdata47[[#This Row],[LL]])</f>
        <v>0.69000000000002615</v>
      </c>
      <c r="K193" s="16">
        <f>K192+kR*(testdata47[[#This Row],[SM]]-K192)</f>
        <v>0.69000000000002615</v>
      </c>
      <c r="L193" s="16">
        <f>L192+kS*(testdata47[[#This Row],[EMAn1]]-L192)</f>
        <v>0.69000000000002615</v>
      </c>
      <c r="M193" s="16">
        <f>testdata47[[#This Row],[HH]]-testdata47[[#This Row],[LL]]</f>
        <v>1.4199999999999875</v>
      </c>
      <c r="N193" s="16">
        <f>N192+kR*(testdata47[[#This Row],[HH-LL]]-N192)</f>
        <v>1.4199999999999875</v>
      </c>
      <c r="O193" s="16">
        <f>O192+kS*(testdata47[[#This Row],[EMAd1]]-O192)</f>
        <v>1.4199999999999875</v>
      </c>
      <c r="P193" s="12">
        <f>100*(testdata47[[#This Row],[EMAn2]]/(0.5*testdata47[[#This Row],[EMAd2]]))</f>
        <v>97.183098591553829</v>
      </c>
      <c r="Q193" s="12">
        <f>Q192+kU*(testdata47[[#This Row],[SMI]]-Q192)</f>
        <v>74.158092364863464</v>
      </c>
    </row>
    <row r="194" spans="1:17" x14ac:dyDescent="0.25">
      <c r="A194" s="6">
        <v>192</v>
      </c>
      <c r="B194" s="3">
        <v>43014</v>
      </c>
      <c r="C194" s="2">
        <v>243.53</v>
      </c>
      <c r="D194" s="2">
        <v>244.06</v>
      </c>
      <c r="E194" s="2">
        <v>243.25</v>
      </c>
      <c r="F194" s="2">
        <v>243.74</v>
      </c>
      <c r="G194" s="1">
        <v>84161696</v>
      </c>
      <c r="H194" s="2">
        <f t="shared" si="4"/>
        <v>243.25</v>
      </c>
      <c r="I194" s="2">
        <f t="shared" si="5"/>
        <v>244.06</v>
      </c>
      <c r="J194" s="16">
        <f>testdata47[[#This Row],[close]]-0.5*(testdata47[[#This Row],[HH]]+testdata47[[#This Row],[LL]])</f>
        <v>8.5000000000007958E-2</v>
      </c>
      <c r="K194" s="16">
        <f>K193+kR*(testdata47[[#This Row],[SM]]-K193)</f>
        <v>8.5000000000007958E-2</v>
      </c>
      <c r="L194" s="16">
        <f>L193+kS*(testdata47[[#This Row],[EMAn1]]-L193)</f>
        <v>8.5000000000007958E-2</v>
      </c>
      <c r="M194" s="16">
        <f>testdata47[[#This Row],[HH]]-testdata47[[#This Row],[LL]]</f>
        <v>0.81000000000000227</v>
      </c>
      <c r="N194" s="16">
        <f>N193+kR*(testdata47[[#This Row],[HH-LL]]-N193)</f>
        <v>0.81000000000000227</v>
      </c>
      <c r="O194" s="16">
        <f>O193+kS*(testdata47[[#This Row],[EMAd1]]-O193)</f>
        <v>0.81000000000000227</v>
      </c>
      <c r="P194" s="12">
        <f>100*(testdata47[[#This Row],[EMAn2]]/(0.5*testdata47[[#This Row],[EMAd2]]))</f>
        <v>20.987654320989559</v>
      </c>
      <c r="Q194" s="12">
        <f>Q193+kU*(testdata47[[#This Row],[SMI]]-Q193)</f>
        <v>56.434613016905502</v>
      </c>
    </row>
    <row r="195" spans="1:17" x14ac:dyDescent="0.25">
      <c r="A195" s="6">
        <v>193</v>
      </c>
      <c r="B195" s="3">
        <v>43017</v>
      </c>
      <c r="C195" s="2">
        <v>243.99</v>
      </c>
      <c r="D195" s="2">
        <v>244.06</v>
      </c>
      <c r="E195" s="2">
        <v>243.05</v>
      </c>
      <c r="F195" s="2">
        <v>243.34</v>
      </c>
      <c r="G195" s="1">
        <v>37363944</v>
      </c>
      <c r="H195" s="2">
        <f t="shared" si="4"/>
        <v>243.05</v>
      </c>
      <c r="I195" s="2">
        <f t="shared" si="5"/>
        <v>244.06</v>
      </c>
      <c r="J195" s="16">
        <f>testdata47[[#This Row],[close]]-0.5*(testdata47[[#This Row],[HH]]+testdata47[[#This Row],[LL]])</f>
        <v>-0.21500000000000341</v>
      </c>
      <c r="K195" s="16">
        <f>K194+kR*(testdata47[[#This Row],[SM]]-K194)</f>
        <v>-0.21500000000000341</v>
      </c>
      <c r="L195" s="16">
        <f>L194+kS*(testdata47[[#This Row],[EMAn1]]-L194)</f>
        <v>-0.21500000000000341</v>
      </c>
      <c r="M195" s="16">
        <f>testdata47[[#This Row],[HH]]-testdata47[[#This Row],[LL]]</f>
        <v>1.0099999999999909</v>
      </c>
      <c r="N195" s="16">
        <f>N194+kR*(testdata47[[#This Row],[HH-LL]]-N194)</f>
        <v>1.0099999999999909</v>
      </c>
      <c r="O195" s="16">
        <f>O194+kS*(testdata47[[#This Row],[EMAd1]]-O194)</f>
        <v>1.0099999999999909</v>
      </c>
      <c r="P195" s="12">
        <f>100*(testdata47[[#This Row],[EMAn2]]/(0.5*testdata47[[#This Row],[EMAd2]]))</f>
        <v>-42.574257425743632</v>
      </c>
      <c r="Q195" s="12">
        <f>Q194+kU*(testdata47[[#This Row],[SMI]]-Q194)</f>
        <v>23.431656202689126</v>
      </c>
    </row>
    <row r="196" spans="1:17" x14ac:dyDescent="0.25">
      <c r="A196" s="6">
        <v>194</v>
      </c>
      <c r="B196" s="3">
        <v>43018</v>
      </c>
      <c r="C196" s="2">
        <v>243.96</v>
      </c>
      <c r="D196" s="2">
        <v>244.4</v>
      </c>
      <c r="E196" s="2">
        <v>243.37</v>
      </c>
      <c r="F196" s="2">
        <v>243.98</v>
      </c>
      <c r="G196" s="1">
        <v>44934412</v>
      </c>
      <c r="H196" s="2">
        <f t="shared" si="4"/>
        <v>243.37</v>
      </c>
      <c r="I196" s="2">
        <f t="shared" si="5"/>
        <v>244.4</v>
      </c>
      <c r="J196" s="16">
        <f>testdata47[[#This Row],[close]]-0.5*(testdata47[[#This Row],[HH]]+testdata47[[#This Row],[LL]])</f>
        <v>9.4999999999998863E-2</v>
      </c>
      <c r="K196" s="16">
        <f>K195+kR*(testdata47[[#This Row],[SM]]-K195)</f>
        <v>9.4999999999998863E-2</v>
      </c>
      <c r="L196" s="16">
        <f>L195+kS*(testdata47[[#This Row],[EMAn1]]-L195)</f>
        <v>9.4999999999998863E-2</v>
      </c>
      <c r="M196" s="16">
        <f>testdata47[[#This Row],[HH]]-testdata47[[#This Row],[LL]]</f>
        <v>1.0300000000000011</v>
      </c>
      <c r="N196" s="16">
        <f>N195+kR*(testdata47[[#This Row],[HH-LL]]-N195)</f>
        <v>1.0300000000000011</v>
      </c>
      <c r="O196" s="16">
        <f>O195+kS*(testdata47[[#This Row],[EMAd1]]-O195)</f>
        <v>1.0300000000000011</v>
      </c>
      <c r="P196" s="12">
        <f>100*(testdata47[[#This Row],[EMAn2]]/(0.5*testdata47[[#This Row],[EMAd2]]))</f>
        <v>18.446601941747332</v>
      </c>
      <c r="Q196" s="12">
        <f>Q195+kU*(testdata47[[#This Row],[SMI]]-Q195)</f>
        <v>21.769971449041861</v>
      </c>
    </row>
    <row r="197" spans="1:17" x14ac:dyDescent="0.25">
      <c r="A197" s="6">
        <v>195</v>
      </c>
      <c r="B197" s="3">
        <v>43019</v>
      </c>
      <c r="C197" s="2">
        <v>243.88</v>
      </c>
      <c r="D197" s="2">
        <v>244.37</v>
      </c>
      <c r="E197" s="2">
        <v>243.7</v>
      </c>
      <c r="F197" s="2">
        <v>244.37</v>
      </c>
      <c r="G197" s="1">
        <v>49752644</v>
      </c>
      <c r="H197" s="2">
        <f t="shared" si="4"/>
        <v>243.7</v>
      </c>
      <c r="I197" s="2">
        <f t="shared" si="5"/>
        <v>244.37</v>
      </c>
      <c r="J197" s="16">
        <f>testdata47[[#This Row],[close]]-0.5*(testdata47[[#This Row],[HH]]+testdata47[[#This Row],[LL]])</f>
        <v>0.33500000000000796</v>
      </c>
      <c r="K197" s="16">
        <f>K196+kR*(testdata47[[#This Row],[SM]]-K196)</f>
        <v>0.33500000000000796</v>
      </c>
      <c r="L197" s="16">
        <f>L196+kS*(testdata47[[#This Row],[EMAn1]]-L196)</f>
        <v>0.33500000000000796</v>
      </c>
      <c r="M197" s="16">
        <f>testdata47[[#This Row],[HH]]-testdata47[[#This Row],[LL]]</f>
        <v>0.67000000000001592</v>
      </c>
      <c r="N197" s="16">
        <f>N196+kR*(testdata47[[#This Row],[HH-LL]]-N196)</f>
        <v>0.67000000000001592</v>
      </c>
      <c r="O197" s="16">
        <f>O196+kS*(testdata47[[#This Row],[EMAd1]]-O196)</f>
        <v>0.67000000000001592</v>
      </c>
      <c r="P197" s="12">
        <f>100*(testdata47[[#This Row],[EMAn2]]/(0.5*testdata47[[#This Row],[EMAd2]]))</f>
        <v>100</v>
      </c>
      <c r="Q197" s="12">
        <f>Q196+kU*(testdata47[[#This Row],[SMI]]-Q196)</f>
        <v>47.84664763269457</v>
      </c>
    </row>
    <row r="198" spans="1:17" x14ac:dyDescent="0.25">
      <c r="A198" s="6">
        <v>196</v>
      </c>
      <c r="B198" s="3">
        <v>43020</v>
      </c>
      <c r="C198" s="2">
        <v>244.02</v>
      </c>
      <c r="D198" s="2">
        <v>244.41</v>
      </c>
      <c r="E198" s="2">
        <v>243.74</v>
      </c>
      <c r="F198" s="2">
        <v>244</v>
      </c>
      <c r="G198" s="1">
        <v>49116908</v>
      </c>
      <c r="H198" s="2">
        <f t="shared" si="4"/>
        <v>243.74</v>
      </c>
      <c r="I198" s="2">
        <f t="shared" si="5"/>
        <v>244.41</v>
      </c>
      <c r="J198" s="16">
        <f>testdata47[[#This Row],[close]]-0.5*(testdata47[[#This Row],[HH]]+testdata47[[#This Row],[LL]])</f>
        <v>-7.4999999999988631E-2</v>
      </c>
      <c r="K198" s="16">
        <f>K197+kR*(testdata47[[#This Row],[SM]]-K197)</f>
        <v>-7.4999999999988631E-2</v>
      </c>
      <c r="L198" s="16">
        <f>L197+kS*(testdata47[[#This Row],[EMAn1]]-L197)</f>
        <v>-7.4999999999988631E-2</v>
      </c>
      <c r="M198" s="16">
        <f>testdata47[[#This Row],[HH]]-testdata47[[#This Row],[LL]]</f>
        <v>0.66999999999998749</v>
      </c>
      <c r="N198" s="16">
        <f>N197+kR*(testdata47[[#This Row],[HH-LL]]-N197)</f>
        <v>0.66999999999998749</v>
      </c>
      <c r="O198" s="16">
        <f>O197+kS*(testdata47[[#This Row],[EMAd1]]-O197)</f>
        <v>0.66999999999998749</v>
      </c>
      <c r="P198" s="12">
        <f>100*(testdata47[[#This Row],[EMAn2]]/(0.5*testdata47[[#This Row],[EMAd2]]))</f>
        <v>-22.388059701489563</v>
      </c>
      <c r="Q198" s="12">
        <f>Q197+kU*(testdata47[[#This Row],[SMI]]-Q197)</f>
        <v>24.435078521299857</v>
      </c>
    </row>
    <row r="199" spans="1:17" x14ac:dyDescent="0.25">
      <c r="A199" s="6">
        <v>197</v>
      </c>
      <c r="B199" s="3">
        <v>43021</v>
      </c>
      <c r="C199" s="2">
        <v>244.48</v>
      </c>
      <c r="D199" s="2">
        <v>244.61</v>
      </c>
      <c r="E199" s="2">
        <v>244</v>
      </c>
      <c r="F199" s="2">
        <v>244.3</v>
      </c>
      <c r="G199" s="1">
        <v>57189416</v>
      </c>
      <c r="H199" s="2">
        <f t="shared" si="4"/>
        <v>244</v>
      </c>
      <c r="I199" s="2">
        <f t="shared" si="5"/>
        <v>244.61</v>
      </c>
      <c r="J199" s="16">
        <f>testdata47[[#This Row],[close]]-0.5*(testdata47[[#This Row],[HH]]+testdata47[[#This Row],[LL]])</f>
        <v>-4.9999999999954525E-3</v>
      </c>
      <c r="K199" s="16">
        <f>K198+kR*(testdata47[[#This Row],[SM]]-K198)</f>
        <v>-4.9999999999954525E-3</v>
      </c>
      <c r="L199" s="16">
        <f>L198+kS*(testdata47[[#This Row],[EMAn1]]-L198)</f>
        <v>-4.9999999999954525E-3</v>
      </c>
      <c r="M199" s="16">
        <f>testdata47[[#This Row],[HH]]-testdata47[[#This Row],[LL]]</f>
        <v>0.61000000000001364</v>
      </c>
      <c r="N199" s="16">
        <f>N198+kR*(testdata47[[#This Row],[HH-LL]]-N198)</f>
        <v>0.61000000000001364</v>
      </c>
      <c r="O199" s="16">
        <f>O198+kS*(testdata47[[#This Row],[EMAd1]]-O198)</f>
        <v>0.61000000000001364</v>
      </c>
      <c r="P199" s="12">
        <f>100*(testdata47[[#This Row],[EMAn2]]/(0.5*testdata47[[#This Row],[EMAd2]]))</f>
        <v>-1.6393442622935543</v>
      </c>
      <c r="Q199" s="12">
        <f>Q198+kU*(testdata47[[#This Row],[SMI]]-Q198)</f>
        <v>15.743604260102053</v>
      </c>
    </row>
    <row r="200" spans="1:17" x14ac:dyDescent="0.25">
      <c r="A200" s="6">
        <v>198</v>
      </c>
      <c r="B200" s="3">
        <v>43024</v>
      </c>
      <c r="C200" s="2">
        <v>244.55</v>
      </c>
      <c r="D200" s="2">
        <v>244.84</v>
      </c>
      <c r="E200" s="2">
        <v>244.18</v>
      </c>
      <c r="F200" s="2">
        <v>244.63</v>
      </c>
      <c r="G200" s="1">
        <v>39887916</v>
      </c>
      <c r="H200" s="2">
        <f t="shared" si="4"/>
        <v>244.18</v>
      </c>
      <c r="I200" s="2">
        <f t="shared" si="5"/>
        <v>244.84</v>
      </c>
      <c r="J200" s="16">
        <f>testdata47[[#This Row],[close]]-0.5*(testdata47[[#This Row],[HH]]+testdata47[[#This Row],[LL]])</f>
        <v>0.12000000000000455</v>
      </c>
      <c r="K200" s="16">
        <f>K199+kR*(testdata47[[#This Row],[SM]]-K199)</f>
        <v>0.12000000000000455</v>
      </c>
      <c r="L200" s="16">
        <f>L199+kS*(testdata47[[#This Row],[EMAn1]]-L199)</f>
        <v>0.12000000000000455</v>
      </c>
      <c r="M200" s="16">
        <f>testdata47[[#This Row],[HH]]-testdata47[[#This Row],[LL]]</f>
        <v>0.65999999999999659</v>
      </c>
      <c r="N200" s="16">
        <f>N199+kR*(testdata47[[#This Row],[HH-LL]]-N199)</f>
        <v>0.65999999999999659</v>
      </c>
      <c r="O200" s="16">
        <f>O199+kS*(testdata47[[#This Row],[EMAd1]]-O199)</f>
        <v>0.65999999999999659</v>
      </c>
      <c r="P200" s="12">
        <f>100*(testdata47[[#This Row],[EMAn2]]/(0.5*testdata47[[#This Row],[EMAd2]]))</f>
        <v>36.36363636363793</v>
      </c>
      <c r="Q200" s="12">
        <f>Q199+kU*(testdata47[[#This Row],[SMI]]-Q199)</f>
        <v>22.616948294614012</v>
      </c>
    </row>
    <row r="201" spans="1:17" x14ac:dyDescent="0.25">
      <c r="A201" s="6">
        <v>199</v>
      </c>
      <c r="B201" s="3">
        <v>43025</v>
      </c>
      <c r="C201" s="2">
        <v>244.57</v>
      </c>
      <c r="D201" s="2">
        <v>244.85</v>
      </c>
      <c r="E201" s="2">
        <v>244.33</v>
      </c>
      <c r="F201" s="2">
        <v>244.8</v>
      </c>
      <c r="G201" s="1">
        <v>32936836</v>
      </c>
      <c r="H201" s="2">
        <f t="shared" si="4"/>
        <v>244.33</v>
      </c>
      <c r="I201" s="2">
        <f t="shared" si="5"/>
        <v>244.85</v>
      </c>
      <c r="J201" s="16">
        <f>testdata47[[#This Row],[close]]-0.5*(testdata47[[#This Row],[HH]]+testdata47[[#This Row],[LL]])</f>
        <v>0.21000000000000796</v>
      </c>
      <c r="K201" s="16">
        <f>K200+kR*(testdata47[[#This Row],[SM]]-K200)</f>
        <v>0.21000000000000796</v>
      </c>
      <c r="L201" s="16">
        <f>L200+kS*(testdata47[[#This Row],[EMAn1]]-L200)</f>
        <v>0.21000000000000796</v>
      </c>
      <c r="M201" s="16">
        <f>testdata47[[#This Row],[HH]]-testdata47[[#This Row],[LL]]</f>
        <v>0.51999999999998181</v>
      </c>
      <c r="N201" s="16">
        <f>N200+kR*(testdata47[[#This Row],[HH-LL]]-N200)</f>
        <v>0.51999999999998181</v>
      </c>
      <c r="O201" s="16">
        <f>O200+kS*(testdata47[[#This Row],[EMAd1]]-O200)</f>
        <v>0.51999999999998181</v>
      </c>
      <c r="P201" s="12">
        <f>100*(testdata47[[#This Row],[EMAn2]]/(0.5*testdata47[[#This Row],[EMAd2]]))</f>
        <v>80.769230769236657</v>
      </c>
      <c r="Q201" s="12">
        <f>Q200+kU*(testdata47[[#This Row],[SMI]]-Q200)</f>
        <v>42.001042452821558</v>
      </c>
    </row>
    <row r="202" spans="1:17" x14ac:dyDescent="0.25">
      <c r="A202" s="6">
        <v>200</v>
      </c>
      <c r="B202" s="3">
        <v>43026</v>
      </c>
      <c r="C202" s="2">
        <v>245.21</v>
      </c>
      <c r="D202" s="2">
        <v>245.26</v>
      </c>
      <c r="E202" s="2">
        <v>244.83</v>
      </c>
      <c r="F202" s="2">
        <v>245.04</v>
      </c>
      <c r="G202" s="1">
        <v>42670820</v>
      </c>
      <c r="H202" s="2">
        <f t="shared" si="4"/>
        <v>244.83</v>
      </c>
      <c r="I202" s="2">
        <f t="shared" si="5"/>
        <v>245.26</v>
      </c>
      <c r="J202" s="16">
        <f>testdata47[[#This Row],[close]]-0.5*(testdata47[[#This Row],[HH]]+testdata47[[#This Row],[LL]])</f>
        <v>-5.0000000000238742E-3</v>
      </c>
      <c r="K202" s="16">
        <f>K201+kR*(testdata47[[#This Row],[SM]]-K201)</f>
        <v>-5.0000000000238742E-3</v>
      </c>
      <c r="L202" s="16">
        <f>L201+kS*(testdata47[[#This Row],[EMAn1]]-L201)</f>
        <v>-5.0000000000238742E-3</v>
      </c>
      <c r="M202" s="16">
        <f>testdata47[[#This Row],[HH]]-testdata47[[#This Row],[LL]]</f>
        <v>0.4299999999999784</v>
      </c>
      <c r="N202" s="16">
        <f>N201+kR*(testdata47[[#This Row],[HH-LL]]-N201)</f>
        <v>0.4299999999999784</v>
      </c>
      <c r="O202" s="16">
        <f>O201+kS*(testdata47[[#This Row],[EMAd1]]-O201)</f>
        <v>0.4299999999999784</v>
      </c>
      <c r="P202" s="12">
        <f>100*(testdata47[[#This Row],[EMAn2]]/(0.5*testdata47[[#This Row],[EMAd2]]))</f>
        <v>-2.3255813953600586</v>
      </c>
      <c r="Q202" s="12">
        <f>Q201+kU*(testdata47[[#This Row],[SMI]]-Q201)</f>
        <v>27.225501170094354</v>
      </c>
    </row>
    <row r="203" spans="1:17" x14ac:dyDescent="0.25">
      <c r="A203" s="6">
        <v>201</v>
      </c>
      <c r="B203" s="3">
        <v>43027</v>
      </c>
      <c r="C203" s="2">
        <v>244.18</v>
      </c>
      <c r="D203" s="2">
        <v>245.14</v>
      </c>
      <c r="E203" s="2">
        <v>243.72</v>
      </c>
      <c r="F203" s="2">
        <v>245.1</v>
      </c>
      <c r="G203" s="1">
        <v>64602432</v>
      </c>
      <c r="H203" s="2">
        <f t="shared" si="4"/>
        <v>243.72</v>
      </c>
      <c r="I203" s="2">
        <f t="shared" si="5"/>
        <v>245.14</v>
      </c>
      <c r="J203" s="16">
        <f>testdata47[[#This Row],[close]]-0.5*(testdata47[[#This Row],[HH]]+testdata47[[#This Row],[LL]])</f>
        <v>0.66999999999998749</v>
      </c>
      <c r="K203" s="16">
        <f>K202+kR*(testdata47[[#This Row],[SM]]-K202)</f>
        <v>0.66999999999998749</v>
      </c>
      <c r="L203" s="16">
        <f>L202+kS*(testdata47[[#This Row],[EMAn1]]-L202)</f>
        <v>0.66999999999998749</v>
      </c>
      <c r="M203" s="16">
        <f>testdata47[[#This Row],[HH]]-testdata47[[#This Row],[LL]]</f>
        <v>1.4199999999999875</v>
      </c>
      <c r="N203" s="16">
        <f>N202+kR*(testdata47[[#This Row],[HH-LL]]-N202)</f>
        <v>1.4199999999999875</v>
      </c>
      <c r="O203" s="16">
        <f>O202+kS*(testdata47[[#This Row],[EMAd1]]-O202)</f>
        <v>1.4199999999999875</v>
      </c>
      <c r="P203" s="12">
        <f>100*(testdata47[[#This Row],[EMAn2]]/(0.5*testdata47[[#This Row],[EMAd2]]))</f>
        <v>94.366197183097668</v>
      </c>
      <c r="Q203" s="12">
        <f>Q202+kU*(testdata47[[#This Row],[SMI]]-Q202)</f>
        <v>49.605733174428792</v>
      </c>
    </row>
    <row r="204" spans="1:17" x14ac:dyDescent="0.25">
      <c r="A204" s="6">
        <v>202</v>
      </c>
      <c r="B204" s="3">
        <v>43028</v>
      </c>
      <c r="C204" s="2">
        <v>245.98</v>
      </c>
      <c r="D204" s="2">
        <v>246.4</v>
      </c>
      <c r="E204" s="2">
        <v>245.09</v>
      </c>
      <c r="F204" s="2">
        <v>246.37</v>
      </c>
      <c r="G204" s="1">
        <v>93063952</v>
      </c>
      <c r="H204" s="2">
        <f t="shared" si="4"/>
        <v>245.09</v>
      </c>
      <c r="I204" s="2">
        <f t="shared" si="5"/>
        <v>246.4</v>
      </c>
      <c r="J204" s="16">
        <f>testdata47[[#This Row],[close]]-0.5*(testdata47[[#This Row],[HH]]+testdata47[[#This Row],[LL]])</f>
        <v>0.625</v>
      </c>
      <c r="K204" s="16">
        <f>K203+kR*(testdata47[[#This Row],[SM]]-K203)</f>
        <v>0.625</v>
      </c>
      <c r="L204" s="16">
        <f>L203+kS*(testdata47[[#This Row],[EMAn1]]-L203)</f>
        <v>0.625</v>
      </c>
      <c r="M204" s="16">
        <f>testdata47[[#This Row],[HH]]-testdata47[[#This Row],[LL]]</f>
        <v>1.3100000000000023</v>
      </c>
      <c r="N204" s="16">
        <f>N203+kR*(testdata47[[#This Row],[HH-LL]]-N203)</f>
        <v>1.3100000000000023</v>
      </c>
      <c r="O204" s="16">
        <f>O203+kS*(testdata47[[#This Row],[EMAd1]]-O203)</f>
        <v>1.3100000000000023</v>
      </c>
      <c r="P204" s="12">
        <f>100*(testdata47[[#This Row],[EMAn2]]/(0.5*testdata47[[#This Row],[EMAd2]]))</f>
        <v>95.419847328244117</v>
      </c>
      <c r="Q204" s="12">
        <f>Q203+kU*(testdata47[[#This Row],[SMI]]-Q203)</f>
        <v>64.877104559033896</v>
      </c>
    </row>
    <row r="205" spans="1:17" x14ac:dyDescent="0.25">
      <c r="A205" s="6">
        <v>203</v>
      </c>
      <c r="B205" s="3">
        <v>43031</v>
      </c>
      <c r="C205" s="2">
        <v>246.72</v>
      </c>
      <c r="D205" s="2">
        <v>246.75</v>
      </c>
      <c r="E205" s="2">
        <v>245.33</v>
      </c>
      <c r="F205" s="2">
        <v>245.41</v>
      </c>
      <c r="G205" s="1">
        <v>66701640</v>
      </c>
      <c r="H205" s="2">
        <f t="shared" si="4"/>
        <v>245.33</v>
      </c>
      <c r="I205" s="2">
        <f t="shared" si="5"/>
        <v>246.75</v>
      </c>
      <c r="J205" s="16">
        <f>testdata47[[#This Row],[close]]-0.5*(testdata47[[#This Row],[HH]]+testdata47[[#This Row],[LL]])</f>
        <v>-0.63000000000002387</v>
      </c>
      <c r="K205" s="16">
        <f>K204+kR*(testdata47[[#This Row],[SM]]-K204)</f>
        <v>-0.63000000000002387</v>
      </c>
      <c r="L205" s="16">
        <f>L204+kS*(testdata47[[#This Row],[EMAn1]]-L204)</f>
        <v>-0.63000000000002387</v>
      </c>
      <c r="M205" s="16">
        <f>testdata47[[#This Row],[HH]]-testdata47[[#This Row],[LL]]</f>
        <v>1.4199999999999875</v>
      </c>
      <c r="N205" s="16">
        <f>N204+kR*(testdata47[[#This Row],[HH-LL]]-N204)</f>
        <v>1.4199999999999875</v>
      </c>
      <c r="O205" s="16">
        <f>O204+kS*(testdata47[[#This Row],[EMAd1]]-O204)</f>
        <v>1.4199999999999875</v>
      </c>
      <c r="P205" s="12">
        <f>100*(testdata47[[#This Row],[EMAn2]]/(0.5*testdata47[[#This Row],[EMAd2]]))</f>
        <v>-88.732394366201333</v>
      </c>
      <c r="Q205" s="12">
        <f>Q204+kU*(testdata47[[#This Row],[SMI]]-Q204)</f>
        <v>13.67393825062215</v>
      </c>
    </row>
    <row r="206" spans="1:17" x14ac:dyDescent="0.25">
      <c r="A206" s="6">
        <v>204</v>
      </c>
      <c r="B206" s="3">
        <v>43032</v>
      </c>
      <c r="C206" s="2">
        <v>245.88</v>
      </c>
      <c r="D206" s="2">
        <v>246.1</v>
      </c>
      <c r="E206" s="2">
        <v>245.45</v>
      </c>
      <c r="F206" s="2">
        <v>245.84</v>
      </c>
      <c r="G206" s="1">
        <v>69853928</v>
      </c>
      <c r="H206" s="2">
        <f t="shared" si="4"/>
        <v>245.45</v>
      </c>
      <c r="I206" s="2">
        <f t="shared" si="5"/>
        <v>246.1</v>
      </c>
      <c r="J206" s="16">
        <f>testdata47[[#This Row],[close]]-0.5*(testdata47[[#This Row],[HH]]+testdata47[[#This Row],[LL]])</f>
        <v>6.5000000000026148E-2</v>
      </c>
      <c r="K206" s="16">
        <f>K205+kR*(testdata47[[#This Row],[SM]]-K205)</f>
        <v>6.5000000000026148E-2</v>
      </c>
      <c r="L206" s="16">
        <f>L205+kS*(testdata47[[#This Row],[EMAn1]]-L205)</f>
        <v>6.5000000000026148E-2</v>
      </c>
      <c r="M206" s="16">
        <f>testdata47[[#This Row],[HH]]-testdata47[[#This Row],[LL]]</f>
        <v>0.65000000000000568</v>
      </c>
      <c r="N206" s="16">
        <f>N205+kR*(testdata47[[#This Row],[HH-LL]]-N205)</f>
        <v>0.65000000000000568</v>
      </c>
      <c r="O206" s="16">
        <f>O205+kS*(testdata47[[#This Row],[EMAd1]]-O205)</f>
        <v>0.65000000000000568</v>
      </c>
      <c r="P206" s="12">
        <f>100*(testdata47[[#This Row],[EMAn2]]/(0.5*testdata47[[#This Row],[EMAd2]]))</f>
        <v>20.000000000007869</v>
      </c>
      <c r="Q206" s="12">
        <f>Q205+kU*(testdata47[[#This Row],[SMI]]-Q205)</f>
        <v>15.782625500417389</v>
      </c>
    </row>
    <row r="207" spans="1:17" x14ac:dyDescent="0.25">
      <c r="A207" s="6">
        <v>205</v>
      </c>
      <c r="B207" s="3">
        <v>43033</v>
      </c>
      <c r="C207" s="2">
        <v>245.48</v>
      </c>
      <c r="D207" s="2">
        <v>245.6</v>
      </c>
      <c r="E207" s="2">
        <v>243.39</v>
      </c>
      <c r="F207" s="2">
        <v>244.63</v>
      </c>
      <c r="G207" s="1">
        <v>108236672</v>
      </c>
      <c r="H207" s="2">
        <f t="shared" si="4"/>
        <v>243.39</v>
      </c>
      <c r="I207" s="2">
        <f t="shared" si="5"/>
        <v>245.6</v>
      </c>
      <c r="J207" s="16">
        <f>testdata47[[#This Row],[close]]-0.5*(testdata47[[#This Row],[HH]]+testdata47[[#This Row],[LL]])</f>
        <v>0.13499999999999091</v>
      </c>
      <c r="K207" s="16">
        <f>K206+kR*(testdata47[[#This Row],[SM]]-K206)</f>
        <v>0.13499999999999091</v>
      </c>
      <c r="L207" s="16">
        <f>L206+kS*(testdata47[[#This Row],[EMAn1]]-L206)</f>
        <v>0.13499999999999091</v>
      </c>
      <c r="M207" s="16">
        <f>testdata47[[#This Row],[HH]]-testdata47[[#This Row],[LL]]</f>
        <v>2.210000000000008</v>
      </c>
      <c r="N207" s="16">
        <f>N206+kR*(testdata47[[#This Row],[HH-LL]]-N206)</f>
        <v>2.210000000000008</v>
      </c>
      <c r="O207" s="16">
        <f>O206+kS*(testdata47[[#This Row],[EMAd1]]-O206)</f>
        <v>2.210000000000008</v>
      </c>
      <c r="P207" s="12">
        <f>100*(testdata47[[#This Row],[EMAn2]]/(0.5*testdata47[[#This Row],[EMAd2]]))</f>
        <v>12.217194570134879</v>
      </c>
      <c r="Q207" s="12">
        <f>Q206+kU*(testdata47[[#This Row],[SMI]]-Q206)</f>
        <v>14.594148523656552</v>
      </c>
    </row>
    <row r="208" spans="1:17" x14ac:dyDescent="0.25">
      <c r="A208" s="6">
        <v>206</v>
      </c>
      <c r="B208" s="3">
        <v>43034</v>
      </c>
      <c r="C208" s="2">
        <v>245.3</v>
      </c>
      <c r="D208" s="2">
        <v>245.59</v>
      </c>
      <c r="E208" s="2">
        <v>244.81</v>
      </c>
      <c r="F208" s="2">
        <v>244.94</v>
      </c>
      <c r="G208" s="1">
        <v>72840760</v>
      </c>
      <c r="H208" s="2">
        <f t="shared" ref="H208:H271" si="6">MIN(E208:E208)</f>
        <v>244.81</v>
      </c>
      <c r="I208" s="2">
        <f t="shared" ref="I208:I271" si="7">MAX(D208:D208)</f>
        <v>245.59</v>
      </c>
      <c r="J208" s="16">
        <f>testdata47[[#This Row],[close]]-0.5*(testdata47[[#This Row],[HH]]+testdata47[[#This Row],[LL]])</f>
        <v>-0.25999999999999091</v>
      </c>
      <c r="K208" s="16">
        <f>K207+kR*(testdata47[[#This Row],[SM]]-K207)</f>
        <v>-0.25999999999999091</v>
      </c>
      <c r="L208" s="16">
        <f>L207+kS*(testdata47[[#This Row],[EMAn1]]-L207)</f>
        <v>-0.25999999999999091</v>
      </c>
      <c r="M208" s="16">
        <f>testdata47[[#This Row],[HH]]-testdata47[[#This Row],[LL]]</f>
        <v>0.78000000000000114</v>
      </c>
      <c r="N208" s="16">
        <f>N207+kR*(testdata47[[#This Row],[HH-LL]]-N207)</f>
        <v>0.78000000000000114</v>
      </c>
      <c r="O208" s="16">
        <f>O207+kS*(testdata47[[#This Row],[EMAd1]]-O207)</f>
        <v>0.78000000000000114</v>
      </c>
      <c r="P208" s="12">
        <f>100*(testdata47[[#This Row],[EMAn2]]/(0.5*testdata47[[#This Row],[EMAd2]]))</f>
        <v>-66.666666666664241</v>
      </c>
      <c r="Q208" s="12">
        <f>Q207+kU*(testdata47[[#This Row],[SMI]]-Q207)</f>
        <v>-12.492789873117045</v>
      </c>
    </row>
    <row r="209" spans="1:17" x14ac:dyDescent="0.25">
      <c r="A209" s="6">
        <v>207</v>
      </c>
      <c r="B209" s="3">
        <v>43035</v>
      </c>
      <c r="C209" s="2">
        <v>245.76</v>
      </c>
      <c r="D209" s="2">
        <v>247.12</v>
      </c>
      <c r="E209" s="2">
        <v>244.95</v>
      </c>
      <c r="F209" s="2">
        <v>246.94</v>
      </c>
      <c r="G209" s="1">
        <v>89292576</v>
      </c>
      <c r="H209" s="2">
        <f t="shared" si="6"/>
        <v>244.95</v>
      </c>
      <c r="I209" s="2">
        <f t="shared" si="7"/>
        <v>247.12</v>
      </c>
      <c r="J209" s="16">
        <f>testdata47[[#This Row],[close]]-0.5*(testdata47[[#This Row],[HH]]+testdata47[[#This Row],[LL]])</f>
        <v>0.90500000000000114</v>
      </c>
      <c r="K209" s="16">
        <f>K208+kR*(testdata47[[#This Row],[SM]]-K208)</f>
        <v>0.90500000000000114</v>
      </c>
      <c r="L209" s="16">
        <f>L208+kS*(testdata47[[#This Row],[EMAn1]]-L208)</f>
        <v>0.90500000000000114</v>
      </c>
      <c r="M209" s="16">
        <f>testdata47[[#This Row],[HH]]-testdata47[[#This Row],[LL]]</f>
        <v>2.1700000000000159</v>
      </c>
      <c r="N209" s="16">
        <f>N208+kR*(testdata47[[#This Row],[HH-LL]]-N208)</f>
        <v>2.1700000000000159</v>
      </c>
      <c r="O209" s="16">
        <f>O208+kS*(testdata47[[#This Row],[EMAd1]]-O208)</f>
        <v>2.1700000000000159</v>
      </c>
      <c r="P209" s="12">
        <f>100*(testdata47[[#This Row],[EMAn2]]/(0.5*testdata47[[#This Row],[EMAd2]]))</f>
        <v>83.410138248847417</v>
      </c>
      <c r="Q209" s="12">
        <f>Q208+kU*(testdata47[[#This Row],[SMI]]-Q208)</f>
        <v>19.474852834204441</v>
      </c>
    </row>
    <row r="210" spans="1:17" x14ac:dyDescent="0.25">
      <c r="A210" s="6">
        <v>208</v>
      </c>
      <c r="B210" s="3">
        <v>43038</v>
      </c>
      <c r="C210" s="2">
        <v>246.33</v>
      </c>
      <c r="D210" s="2">
        <v>246.84</v>
      </c>
      <c r="E210" s="2">
        <v>245.7</v>
      </c>
      <c r="F210" s="2">
        <v>246.02</v>
      </c>
      <c r="G210" s="1">
        <v>56652224</v>
      </c>
      <c r="H210" s="2">
        <f t="shared" si="6"/>
        <v>245.7</v>
      </c>
      <c r="I210" s="2">
        <f t="shared" si="7"/>
        <v>246.84</v>
      </c>
      <c r="J210" s="16">
        <f>testdata47[[#This Row],[close]]-0.5*(testdata47[[#This Row],[HH]]+testdata47[[#This Row],[LL]])</f>
        <v>-0.24999999999997158</v>
      </c>
      <c r="K210" s="16">
        <f>K209+kR*(testdata47[[#This Row],[SM]]-K209)</f>
        <v>-0.24999999999997158</v>
      </c>
      <c r="L210" s="16">
        <f>L209+kS*(testdata47[[#This Row],[EMAn1]]-L209)</f>
        <v>-0.24999999999997158</v>
      </c>
      <c r="M210" s="16">
        <f>testdata47[[#This Row],[HH]]-testdata47[[#This Row],[LL]]</f>
        <v>1.1400000000000148</v>
      </c>
      <c r="N210" s="16">
        <f>N209+kR*(testdata47[[#This Row],[HH-LL]]-N209)</f>
        <v>1.1400000000000148</v>
      </c>
      <c r="O210" s="16">
        <f>O209+kS*(testdata47[[#This Row],[EMAd1]]-O209)</f>
        <v>1.1400000000000148</v>
      </c>
      <c r="P210" s="12">
        <f>100*(testdata47[[#This Row],[EMAn2]]/(0.5*testdata47[[#This Row],[EMAd2]]))</f>
        <v>-43.859649122801464</v>
      </c>
      <c r="Q210" s="12">
        <f>Q209+kU*(testdata47[[#This Row],[SMI]]-Q209)</f>
        <v>-1.6366478181308608</v>
      </c>
    </row>
    <row r="211" spans="1:17" x14ac:dyDescent="0.25">
      <c r="A211" s="6">
        <v>209</v>
      </c>
      <c r="B211" s="3">
        <v>43039</v>
      </c>
      <c r="C211" s="2">
        <v>246.44</v>
      </c>
      <c r="D211" s="2">
        <v>246.69</v>
      </c>
      <c r="E211" s="2">
        <v>246.08</v>
      </c>
      <c r="F211" s="2">
        <v>246.41</v>
      </c>
      <c r="G211" s="1">
        <v>62933720</v>
      </c>
      <c r="H211" s="2">
        <f t="shared" si="6"/>
        <v>246.08</v>
      </c>
      <c r="I211" s="2">
        <f t="shared" si="7"/>
        <v>246.69</v>
      </c>
      <c r="J211" s="16">
        <f>testdata47[[#This Row],[close]]-0.5*(testdata47[[#This Row],[HH]]+testdata47[[#This Row],[LL]])</f>
        <v>2.5000000000005684E-2</v>
      </c>
      <c r="K211" s="16">
        <f>K210+kR*(testdata47[[#This Row],[SM]]-K210)</f>
        <v>2.5000000000005684E-2</v>
      </c>
      <c r="L211" s="16">
        <f>L210+kS*(testdata47[[#This Row],[EMAn1]]-L210)</f>
        <v>2.5000000000005684E-2</v>
      </c>
      <c r="M211" s="16">
        <f>testdata47[[#This Row],[HH]]-testdata47[[#This Row],[LL]]</f>
        <v>0.60999999999998522</v>
      </c>
      <c r="N211" s="16">
        <f>N210+kR*(testdata47[[#This Row],[HH-LL]]-N210)</f>
        <v>0.60999999999998522</v>
      </c>
      <c r="O211" s="16">
        <f>O210+kS*(testdata47[[#This Row],[EMAd1]]-O210)</f>
        <v>0.60999999999998522</v>
      </c>
      <c r="P211" s="12">
        <f>100*(testdata47[[#This Row],[EMAn2]]/(0.5*testdata47[[#This Row],[EMAd2]]))</f>
        <v>8.1967213114774715</v>
      </c>
      <c r="Q211" s="12">
        <f>Q210+kU*(testdata47[[#This Row],[SMI]]-Q210)</f>
        <v>1.6411418917385832</v>
      </c>
    </row>
    <row r="212" spans="1:17" x14ac:dyDescent="0.25">
      <c r="A212" s="6">
        <v>210</v>
      </c>
      <c r="B212" s="3">
        <v>43040</v>
      </c>
      <c r="C212" s="2">
        <v>247.26</v>
      </c>
      <c r="D212" s="2">
        <v>247.63</v>
      </c>
      <c r="E212" s="2">
        <v>246.33</v>
      </c>
      <c r="F212" s="2">
        <v>246.73</v>
      </c>
      <c r="G212" s="1">
        <v>56565660</v>
      </c>
      <c r="H212" s="2">
        <f t="shared" si="6"/>
        <v>246.33</v>
      </c>
      <c r="I212" s="2">
        <f t="shared" si="7"/>
        <v>247.63</v>
      </c>
      <c r="J212" s="16">
        <f>testdata47[[#This Row],[close]]-0.5*(testdata47[[#This Row],[HH]]+testdata47[[#This Row],[LL]])</f>
        <v>-0.25000000000002842</v>
      </c>
      <c r="K212" s="16">
        <f>K211+kR*(testdata47[[#This Row],[SM]]-K211)</f>
        <v>-0.25000000000002842</v>
      </c>
      <c r="L212" s="16">
        <f>L211+kS*(testdata47[[#This Row],[EMAn1]]-L211)</f>
        <v>-0.25000000000002842</v>
      </c>
      <c r="M212" s="16">
        <f>testdata47[[#This Row],[HH]]-testdata47[[#This Row],[LL]]</f>
        <v>1.2999999999999829</v>
      </c>
      <c r="N212" s="16">
        <f>N211+kR*(testdata47[[#This Row],[HH-LL]]-N211)</f>
        <v>1.2999999999999829</v>
      </c>
      <c r="O212" s="16">
        <f>O211+kS*(testdata47[[#This Row],[EMAd1]]-O211)</f>
        <v>1.2999999999999829</v>
      </c>
      <c r="P212" s="12">
        <f>100*(testdata47[[#This Row],[EMAn2]]/(0.5*testdata47[[#This Row],[EMAd2]]))</f>
        <v>-38.461538461543334</v>
      </c>
      <c r="Q212" s="12">
        <f>Q211+kU*(testdata47[[#This Row],[SMI]]-Q211)</f>
        <v>-11.726418226022057</v>
      </c>
    </row>
    <row r="213" spans="1:17" x14ac:dyDescent="0.25">
      <c r="A213" s="6">
        <v>211</v>
      </c>
      <c r="B213" s="3">
        <v>43041</v>
      </c>
      <c r="C213" s="2">
        <v>246.66</v>
      </c>
      <c r="D213" s="2">
        <v>246.98</v>
      </c>
      <c r="E213" s="2">
        <v>245.49</v>
      </c>
      <c r="F213" s="2">
        <v>246.83</v>
      </c>
      <c r="G213" s="1">
        <v>58910404</v>
      </c>
      <c r="H213" s="2">
        <f t="shared" si="6"/>
        <v>245.49</v>
      </c>
      <c r="I213" s="2">
        <f t="shared" si="7"/>
        <v>246.98</v>
      </c>
      <c r="J213" s="16">
        <f>testdata47[[#This Row],[close]]-0.5*(testdata47[[#This Row],[HH]]+testdata47[[#This Row],[LL]])</f>
        <v>0.59499999999999886</v>
      </c>
      <c r="K213" s="16">
        <f>K212+kR*(testdata47[[#This Row],[SM]]-K212)</f>
        <v>0.59499999999999886</v>
      </c>
      <c r="L213" s="16">
        <f>L212+kS*(testdata47[[#This Row],[EMAn1]]-L212)</f>
        <v>0.59499999999999886</v>
      </c>
      <c r="M213" s="16">
        <f>testdata47[[#This Row],[HH]]-testdata47[[#This Row],[LL]]</f>
        <v>1.4899999999999807</v>
      </c>
      <c r="N213" s="16">
        <f>N212+kR*(testdata47[[#This Row],[HH-LL]]-N212)</f>
        <v>1.4899999999999807</v>
      </c>
      <c r="O213" s="16">
        <f>O212+kS*(testdata47[[#This Row],[EMAd1]]-O212)</f>
        <v>1.4899999999999807</v>
      </c>
      <c r="P213" s="12">
        <f>100*(testdata47[[#This Row],[EMAn2]]/(0.5*testdata47[[#This Row],[EMAd2]]))</f>
        <v>79.86577181208142</v>
      </c>
      <c r="Q213" s="12">
        <f>Q212+kU*(testdata47[[#This Row],[SMI]]-Q212)</f>
        <v>18.804311786679101</v>
      </c>
    </row>
    <row r="214" spans="1:17" x14ac:dyDescent="0.25">
      <c r="A214" s="6">
        <v>212</v>
      </c>
      <c r="B214" s="3">
        <v>43042</v>
      </c>
      <c r="C214" s="2">
        <v>247</v>
      </c>
      <c r="D214" s="2">
        <v>247.7</v>
      </c>
      <c r="E214" s="2">
        <v>246.55</v>
      </c>
      <c r="F214" s="2">
        <v>247.65</v>
      </c>
      <c r="G214" s="1">
        <v>62187496</v>
      </c>
      <c r="H214" s="2">
        <f t="shared" si="6"/>
        <v>246.55</v>
      </c>
      <c r="I214" s="2">
        <f t="shared" si="7"/>
        <v>247.7</v>
      </c>
      <c r="J214" s="16">
        <f>testdata47[[#This Row],[close]]-0.5*(testdata47[[#This Row],[HH]]+testdata47[[#This Row],[LL]])</f>
        <v>0.52500000000000568</v>
      </c>
      <c r="K214" s="16">
        <f>K213+kR*(testdata47[[#This Row],[SM]]-K213)</f>
        <v>0.52500000000000568</v>
      </c>
      <c r="L214" s="16">
        <f>L213+kS*(testdata47[[#This Row],[EMAn1]]-L213)</f>
        <v>0.52500000000000568</v>
      </c>
      <c r="M214" s="16">
        <f>testdata47[[#This Row],[HH]]-testdata47[[#This Row],[LL]]</f>
        <v>1.1499999999999773</v>
      </c>
      <c r="N214" s="16">
        <f>N213+kR*(testdata47[[#This Row],[HH-LL]]-N213)</f>
        <v>1.1499999999999773</v>
      </c>
      <c r="O214" s="16">
        <f>O213+kS*(testdata47[[#This Row],[EMAd1]]-O213)</f>
        <v>1.1499999999999773</v>
      </c>
      <c r="P214" s="12">
        <f>100*(testdata47[[#This Row],[EMAn2]]/(0.5*testdata47[[#This Row],[EMAd2]]))</f>
        <v>91.304347826089753</v>
      </c>
      <c r="Q214" s="12">
        <f>Q213+kU*(testdata47[[#This Row],[SMI]]-Q213)</f>
        <v>42.970990466482647</v>
      </c>
    </row>
    <row r="215" spans="1:17" x14ac:dyDescent="0.25">
      <c r="A215" s="6">
        <v>213</v>
      </c>
      <c r="B215" s="3">
        <v>43045</v>
      </c>
      <c r="C215" s="2">
        <v>247.51</v>
      </c>
      <c r="D215" s="2">
        <v>248.18</v>
      </c>
      <c r="E215" s="2">
        <v>247.43</v>
      </c>
      <c r="F215" s="2">
        <v>248.04</v>
      </c>
      <c r="G215" s="1">
        <v>51817160</v>
      </c>
      <c r="H215" s="2">
        <f t="shared" si="6"/>
        <v>247.43</v>
      </c>
      <c r="I215" s="2">
        <f t="shared" si="7"/>
        <v>248.18</v>
      </c>
      <c r="J215" s="16">
        <f>testdata47[[#This Row],[close]]-0.5*(testdata47[[#This Row],[HH]]+testdata47[[#This Row],[LL]])</f>
        <v>0.23499999999998522</v>
      </c>
      <c r="K215" s="16">
        <f>K214+kR*(testdata47[[#This Row],[SM]]-K214)</f>
        <v>0.23499999999998522</v>
      </c>
      <c r="L215" s="16">
        <f>L214+kS*(testdata47[[#This Row],[EMAn1]]-L214)</f>
        <v>0.23499999999998522</v>
      </c>
      <c r="M215" s="16">
        <f>testdata47[[#This Row],[HH]]-testdata47[[#This Row],[LL]]</f>
        <v>0.75</v>
      </c>
      <c r="N215" s="16">
        <f>N214+kR*(testdata47[[#This Row],[HH-LL]]-N214)</f>
        <v>0.75</v>
      </c>
      <c r="O215" s="16">
        <f>O214+kS*(testdata47[[#This Row],[EMAd1]]-O214)</f>
        <v>0.75</v>
      </c>
      <c r="P215" s="12">
        <f>100*(testdata47[[#This Row],[EMAn2]]/(0.5*testdata47[[#This Row],[EMAd2]]))</f>
        <v>62.666666666662728</v>
      </c>
      <c r="Q215" s="12">
        <f>Q214+kU*(testdata47[[#This Row],[SMI]]-Q214)</f>
        <v>49.536215866542676</v>
      </c>
    </row>
    <row r="216" spans="1:17" x14ac:dyDescent="0.25">
      <c r="A216" s="6">
        <v>214</v>
      </c>
      <c r="B216" s="3">
        <v>43046</v>
      </c>
      <c r="C216" s="2">
        <v>248.15</v>
      </c>
      <c r="D216" s="2">
        <v>248.52</v>
      </c>
      <c r="E216" s="2">
        <v>247.31</v>
      </c>
      <c r="F216" s="2">
        <v>247.86</v>
      </c>
      <c r="G216" s="1">
        <v>60008920</v>
      </c>
      <c r="H216" s="2">
        <f t="shared" si="6"/>
        <v>247.31</v>
      </c>
      <c r="I216" s="2">
        <f t="shared" si="7"/>
        <v>248.52</v>
      </c>
      <c r="J216" s="16">
        <f>testdata47[[#This Row],[close]]-0.5*(testdata47[[#This Row],[HH]]+testdata47[[#This Row],[LL]])</f>
        <v>-5.5000000000006821E-2</v>
      </c>
      <c r="K216" s="16">
        <f>K215+kR*(testdata47[[#This Row],[SM]]-K215)</f>
        <v>-5.5000000000006821E-2</v>
      </c>
      <c r="L216" s="16">
        <f>L215+kS*(testdata47[[#This Row],[EMAn1]]-L215)</f>
        <v>-5.5000000000006821E-2</v>
      </c>
      <c r="M216" s="16">
        <f>testdata47[[#This Row],[HH]]-testdata47[[#This Row],[LL]]</f>
        <v>1.210000000000008</v>
      </c>
      <c r="N216" s="16">
        <f>N215+kR*(testdata47[[#This Row],[HH-LL]]-N215)</f>
        <v>1.210000000000008</v>
      </c>
      <c r="O216" s="16">
        <f>O215+kS*(testdata47[[#This Row],[EMAd1]]-O215)</f>
        <v>1.210000000000008</v>
      </c>
      <c r="P216" s="12">
        <f>100*(testdata47[[#This Row],[EMAn2]]/(0.5*testdata47[[#This Row],[EMAd2]]))</f>
        <v>-9.0909090909101575</v>
      </c>
      <c r="Q216" s="12">
        <f>Q215+kU*(testdata47[[#This Row],[SMI]]-Q215)</f>
        <v>29.993840880725067</v>
      </c>
    </row>
    <row r="217" spans="1:17" x14ac:dyDescent="0.25">
      <c r="A217" s="6">
        <v>215</v>
      </c>
      <c r="B217" s="3">
        <v>43047</v>
      </c>
      <c r="C217" s="2">
        <v>247.67</v>
      </c>
      <c r="D217" s="2">
        <v>248.39</v>
      </c>
      <c r="E217" s="2">
        <v>247.37</v>
      </c>
      <c r="F217" s="2">
        <v>248.29</v>
      </c>
      <c r="G217" s="1">
        <v>52669760</v>
      </c>
      <c r="H217" s="2">
        <f t="shared" si="6"/>
        <v>247.37</v>
      </c>
      <c r="I217" s="2">
        <f t="shared" si="7"/>
        <v>248.39</v>
      </c>
      <c r="J217" s="16">
        <f>testdata47[[#This Row],[close]]-0.5*(testdata47[[#This Row],[HH]]+testdata47[[#This Row],[LL]])</f>
        <v>0.40999999999999659</v>
      </c>
      <c r="K217" s="16">
        <f>K216+kR*(testdata47[[#This Row],[SM]]-K216)</f>
        <v>0.40999999999999659</v>
      </c>
      <c r="L217" s="16">
        <f>L216+kS*(testdata47[[#This Row],[EMAn1]]-L216)</f>
        <v>0.40999999999999659</v>
      </c>
      <c r="M217" s="16">
        <f>testdata47[[#This Row],[HH]]-testdata47[[#This Row],[LL]]</f>
        <v>1.0199999999999818</v>
      </c>
      <c r="N217" s="16">
        <f>N216+kR*(testdata47[[#This Row],[HH-LL]]-N216)</f>
        <v>1.0199999999999818</v>
      </c>
      <c r="O217" s="16">
        <f>O216+kS*(testdata47[[#This Row],[EMAd1]]-O216)</f>
        <v>1.0199999999999818</v>
      </c>
      <c r="P217" s="12">
        <f>100*(testdata47[[#This Row],[EMAn2]]/(0.5*testdata47[[#This Row],[EMAd2]]))</f>
        <v>80.392156862745864</v>
      </c>
      <c r="Q217" s="12">
        <f>Q216+kU*(testdata47[[#This Row],[SMI]]-Q216)</f>
        <v>46.793279541398661</v>
      </c>
    </row>
    <row r="218" spans="1:17" x14ac:dyDescent="0.25">
      <c r="A218" s="6">
        <v>216</v>
      </c>
      <c r="B218" s="3">
        <v>43048</v>
      </c>
      <c r="C218" s="2">
        <v>246.96</v>
      </c>
      <c r="D218" s="2">
        <v>247.6</v>
      </c>
      <c r="E218" s="2">
        <v>245.65</v>
      </c>
      <c r="F218" s="2">
        <v>247.39</v>
      </c>
      <c r="G218" s="1">
        <v>99230672</v>
      </c>
      <c r="H218" s="2">
        <f t="shared" si="6"/>
        <v>245.65</v>
      </c>
      <c r="I218" s="2">
        <f t="shared" si="7"/>
        <v>247.6</v>
      </c>
      <c r="J218" s="16">
        <f>testdata47[[#This Row],[close]]-0.5*(testdata47[[#This Row],[HH]]+testdata47[[#This Row],[LL]])</f>
        <v>0.76499999999998636</v>
      </c>
      <c r="K218" s="16">
        <f>K217+kR*(testdata47[[#This Row],[SM]]-K217)</f>
        <v>0.76499999999998636</v>
      </c>
      <c r="L218" s="16">
        <f>L217+kS*(testdata47[[#This Row],[EMAn1]]-L217)</f>
        <v>0.76499999999998636</v>
      </c>
      <c r="M218" s="16">
        <f>testdata47[[#This Row],[HH]]-testdata47[[#This Row],[LL]]</f>
        <v>1.9499999999999886</v>
      </c>
      <c r="N218" s="16">
        <f>N217+kR*(testdata47[[#This Row],[HH-LL]]-N217)</f>
        <v>1.9499999999999886</v>
      </c>
      <c r="O218" s="16">
        <f>O217+kS*(testdata47[[#This Row],[EMAd1]]-O217)</f>
        <v>1.9499999999999886</v>
      </c>
      <c r="P218" s="12">
        <f>100*(testdata47[[#This Row],[EMAn2]]/(0.5*testdata47[[#This Row],[EMAd2]]))</f>
        <v>78.461538461537515</v>
      </c>
      <c r="Q218" s="12">
        <f>Q217+kU*(testdata47[[#This Row],[SMI]]-Q217)</f>
        <v>57.34936584811161</v>
      </c>
    </row>
    <row r="219" spans="1:17" x14ac:dyDescent="0.25">
      <c r="A219" s="6">
        <v>217</v>
      </c>
      <c r="B219" s="3">
        <v>43049</v>
      </c>
      <c r="C219" s="2">
        <v>246.96</v>
      </c>
      <c r="D219" s="2">
        <v>247.5</v>
      </c>
      <c r="E219" s="2">
        <v>246.62</v>
      </c>
      <c r="F219" s="2">
        <v>247.31</v>
      </c>
      <c r="G219" s="1">
        <v>62599644</v>
      </c>
      <c r="H219" s="2">
        <f t="shared" si="6"/>
        <v>246.62</v>
      </c>
      <c r="I219" s="2">
        <f t="shared" si="7"/>
        <v>247.5</v>
      </c>
      <c r="J219" s="16">
        <f>testdata47[[#This Row],[close]]-0.5*(testdata47[[#This Row],[HH]]+testdata47[[#This Row],[LL]])</f>
        <v>0.25</v>
      </c>
      <c r="K219" s="16">
        <f>K218+kR*(testdata47[[#This Row],[SM]]-K218)</f>
        <v>0.25</v>
      </c>
      <c r="L219" s="16">
        <f>L218+kS*(testdata47[[#This Row],[EMAn1]]-L218)</f>
        <v>0.25</v>
      </c>
      <c r="M219" s="16">
        <f>testdata47[[#This Row],[HH]]-testdata47[[#This Row],[LL]]</f>
        <v>0.87999999999999545</v>
      </c>
      <c r="N219" s="16">
        <f>N218+kR*(testdata47[[#This Row],[HH-LL]]-N218)</f>
        <v>0.87999999999999545</v>
      </c>
      <c r="O219" s="16">
        <f>O218+kS*(testdata47[[#This Row],[EMAd1]]-O218)</f>
        <v>0.87999999999999545</v>
      </c>
      <c r="P219" s="12">
        <f>100*(testdata47[[#This Row],[EMAn2]]/(0.5*testdata47[[#This Row],[EMAd2]]))</f>
        <v>56.818181818182111</v>
      </c>
      <c r="Q219" s="12">
        <f>Q218+kU*(testdata47[[#This Row],[SMI]]-Q218)</f>
        <v>57.17230450480178</v>
      </c>
    </row>
    <row r="220" spans="1:17" x14ac:dyDescent="0.25">
      <c r="A220" s="6">
        <v>218</v>
      </c>
      <c r="B220" s="3">
        <v>43052</v>
      </c>
      <c r="C220" s="2">
        <v>246.56</v>
      </c>
      <c r="D220" s="2">
        <v>247.79</v>
      </c>
      <c r="E220" s="2">
        <v>246.52</v>
      </c>
      <c r="F220" s="2">
        <v>247.54</v>
      </c>
      <c r="G220" s="1">
        <v>52418324</v>
      </c>
      <c r="H220" s="2">
        <f t="shared" si="6"/>
        <v>246.52</v>
      </c>
      <c r="I220" s="2">
        <f t="shared" si="7"/>
        <v>247.79</v>
      </c>
      <c r="J220" s="16">
        <f>testdata47[[#This Row],[close]]-0.5*(testdata47[[#This Row],[HH]]+testdata47[[#This Row],[LL]])</f>
        <v>0.38499999999999091</v>
      </c>
      <c r="K220" s="16">
        <f>K219+kR*(testdata47[[#This Row],[SM]]-K219)</f>
        <v>0.38499999999999091</v>
      </c>
      <c r="L220" s="16">
        <f>L219+kS*(testdata47[[#This Row],[EMAn1]]-L219)</f>
        <v>0.38499999999999091</v>
      </c>
      <c r="M220" s="16">
        <f>testdata47[[#This Row],[HH]]-testdata47[[#This Row],[LL]]</f>
        <v>1.2699999999999818</v>
      </c>
      <c r="N220" s="16">
        <f>N219+kR*(testdata47[[#This Row],[HH-LL]]-N219)</f>
        <v>1.2699999999999818</v>
      </c>
      <c r="O220" s="16">
        <f>O219+kS*(testdata47[[#This Row],[EMAd1]]-O219)</f>
        <v>1.2699999999999818</v>
      </c>
      <c r="P220" s="12">
        <f>100*(testdata47[[#This Row],[EMAn2]]/(0.5*testdata47[[#This Row],[EMAd2]]))</f>
        <v>60.629921259841957</v>
      </c>
      <c r="Q220" s="12">
        <f>Q219+kU*(testdata47[[#This Row],[SMI]]-Q219)</f>
        <v>58.324843423148508</v>
      </c>
    </row>
    <row r="221" spans="1:17" x14ac:dyDescent="0.25">
      <c r="A221" s="6">
        <v>219</v>
      </c>
      <c r="B221" s="3">
        <v>43053</v>
      </c>
      <c r="C221" s="2">
        <v>246.66</v>
      </c>
      <c r="D221" s="2">
        <v>247.08</v>
      </c>
      <c r="E221" s="2">
        <v>245.8</v>
      </c>
      <c r="F221" s="2">
        <v>246.96</v>
      </c>
      <c r="G221" s="1">
        <v>63988136</v>
      </c>
      <c r="H221" s="2">
        <f t="shared" si="6"/>
        <v>245.8</v>
      </c>
      <c r="I221" s="2">
        <f t="shared" si="7"/>
        <v>247.08</v>
      </c>
      <c r="J221" s="16">
        <f>testdata47[[#This Row],[close]]-0.5*(testdata47[[#This Row],[HH]]+testdata47[[#This Row],[LL]])</f>
        <v>0.52000000000001023</v>
      </c>
      <c r="K221" s="16">
        <f>K220+kR*(testdata47[[#This Row],[SM]]-K220)</f>
        <v>0.52000000000001023</v>
      </c>
      <c r="L221" s="16">
        <f>L220+kS*(testdata47[[#This Row],[EMAn1]]-L220)</f>
        <v>0.52000000000001023</v>
      </c>
      <c r="M221" s="16">
        <f>testdata47[[#This Row],[HH]]-testdata47[[#This Row],[LL]]</f>
        <v>1.2800000000000011</v>
      </c>
      <c r="N221" s="16">
        <f>N220+kR*(testdata47[[#This Row],[HH-LL]]-N220)</f>
        <v>1.2800000000000011</v>
      </c>
      <c r="O221" s="16">
        <f>O220+kS*(testdata47[[#This Row],[EMAd1]]-O220)</f>
        <v>1.2800000000000011</v>
      </c>
      <c r="P221" s="12">
        <f>100*(testdata47[[#This Row],[EMAn2]]/(0.5*testdata47[[#This Row],[EMAd2]]))</f>
        <v>81.250000000001521</v>
      </c>
      <c r="Q221" s="12">
        <f>Q220+kU*(testdata47[[#This Row],[SMI]]-Q220)</f>
        <v>65.966562282099517</v>
      </c>
    </row>
    <row r="222" spans="1:17" x14ac:dyDescent="0.25">
      <c r="A222" s="6">
        <v>220</v>
      </c>
      <c r="B222" s="3">
        <v>43054</v>
      </c>
      <c r="C222" s="2">
        <v>245.9</v>
      </c>
      <c r="D222" s="2">
        <v>246.48</v>
      </c>
      <c r="E222" s="2">
        <v>244.95</v>
      </c>
      <c r="F222" s="2">
        <v>245.73</v>
      </c>
      <c r="G222" s="1">
        <v>84334432</v>
      </c>
      <c r="H222" s="2">
        <f t="shared" si="6"/>
        <v>244.95</v>
      </c>
      <c r="I222" s="2">
        <f t="shared" si="7"/>
        <v>246.48</v>
      </c>
      <c r="J222" s="16">
        <f>testdata47[[#This Row],[close]]-0.5*(testdata47[[#This Row],[HH]]+testdata47[[#This Row],[LL]])</f>
        <v>1.5000000000014779E-2</v>
      </c>
      <c r="K222" s="16">
        <f>K221+kR*(testdata47[[#This Row],[SM]]-K221)</f>
        <v>1.5000000000014779E-2</v>
      </c>
      <c r="L222" s="16">
        <f>L221+kS*(testdata47[[#This Row],[EMAn1]]-L221)</f>
        <v>1.5000000000014779E-2</v>
      </c>
      <c r="M222" s="16">
        <f>testdata47[[#This Row],[HH]]-testdata47[[#This Row],[LL]]</f>
        <v>1.5300000000000011</v>
      </c>
      <c r="N222" s="16">
        <f>N221+kR*(testdata47[[#This Row],[HH-LL]]-N221)</f>
        <v>1.5300000000000011</v>
      </c>
      <c r="O222" s="16">
        <f>O221+kS*(testdata47[[#This Row],[EMAd1]]-O221)</f>
        <v>1.5300000000000011</v>
      </c>
      <c r="P222" s="12">
        <f>100*(testdata47[[#This Row],[EMAn2]]/(0.5*testdata47[[#This Row],[EMAd2]]))</f>
        <v>1.9607843137274206</v>
      </c>
      <c r="Q222" s="12">
        <f>Q221+kU*(testdata47[[#This Row],[SMI]]-Q221)</f>
        <v>44.631302959308819</v>
      </c>
    </row>
    <row r="223" spans="1:17" x14ac:dyDescent="0.25">
      <c r="A223" s="6">
        <v>221</v>
      </c>
      <c r="B223" s="3">
        <v>43055</v>
      </c>
      <c r="C223" s="2">
        <v>246.76</v>
      </c>
      <c r="D223" s="2">
        <v>248.22</v>
      </c>
      <c r="E223" s="2">
        <v>246.72</v>
      </c>
      <c r="F223" s="2">
        <v>247.82</v>
      </c>
      <c r="G223" s="1">
        <v>70731712</v>
      </c>
      <c r="H223" s="2">
        <f t="shared" si="6"/>
        <v>246.72</v>
      </c>
      <c r="I223" s="2">
        <f t="shared" si="7"/>
        <v>248.22</v>
      </c>
      <c r="J223" s="16">
        <f>testdata47[[#This Row],[close]]-0.5*(testdata47[[#This Row],[HH]]+testdata47[[#This Row],[LL]])</f>
        <v>0.34999999999999432</v>
      </c>
      <c r="K223" s="16">
        <f>K222+kR*(testdata47[[#This Row],[SM]]-K222)</f>
        <v>0.34999999999999432</v>
      </c>
      <c r="L223" s="16">
        <f>L222+kS*(testdata47[[#This Row],[EMAn1]]-L222)</f>
        <v>0.34999999999999432</v>
      </c>
      <c r="M223" s="16">
        <f>testdata47[[#This Row],[HH]]-testdata47[[#This Row],[LL]]</f>
        <v>1.5</v>
      </c>
      <c r="N223" s="16">
        <f>N222+kR*(testdata47[[#This Row],[HH-LL]]-N222)</f>
        <v>1.5</v>
      </c>
      <c r="O223" s="16">
        <f>O222+kS*(testdata47[[#This Row],[EMAd1]]-O222)</f>
        <v>1.5</v>
      </c>
      <c r="P223" s="12">
        <f>100*(testdata47[[#This Row],[EMAn2]]/(0.5*testdata47[[#This Row],[EMAd2]]))</f>
        <v>46.666666666665904</v>
      </c>
      <c r="Q223" s="12">
        <f>Q222+kU*(testdata47[[#This Row],[SMI]]-Q222)</f>
        <v>45.309757528427845</v>
      </c>
    </row>
    <row r="224" spans="1:17" x14ac:dyDescent="0.25">
      <c r="A224" s="6">
        <v>222</v>
      </c>
      <c r="B224" s="3">
        <v>43056</v>
      </c>
      <c r="C224" s="2">
        <v>247.43</v>
      </c>
      <c r="D224" s="2">
        <v>247.79</v>
      </c>
      <c r="E224" s="2">
        <v>247</v>
      </c>
      <c r="F224" s="2">
        <v>247.09</v>
      </c>
      <c r="G224" s="1">
        <v>79059392</v>
      </c>
      <c r="H224" s="2">
        <f t="shared" si="6"/>
        <v>247</v>
      </c>
      <c r="I224" s="2">
        <f t="shared" si="7"/>
        <v>247.79</v>
      </c>
      <c r="J224" s="16">
        <f>testdata47[[#This Row],[close]]-0.5*(testdata47[[#This Row],[HH]]+testdata47[[#This Row],[LL]])</f>
        <v>-0.3049999999999784</v>
      </c>
      <c r="K224" s="16">
        <f>K223+kR*(testdata47[[#This Row],[SM]]-K223)</f>
        <v>-0.3049999999999784</v>
      </c>
      <c r="L224" s="16">
        <f>L223+kS*(testdata47[[#This Row],[EMAn1]]-L223)</f>
        <v>-0.3049999999999784</v>
      </c>
      <c r="M224" s="16">
        <f>testdata47[[#This Row],[HH]]-testdata47[[#This Row],[LL]]</f>
        <v>0.78999999999999204</v>
      </c>
      <c r="N224" s="16">
        <f>N223+kR*(testdata47[[#This Row],[HH-LL]]-N223)</f>
        <v>0.78999999999999204</v>
      </c>
      <c r="O224" s="16">
        <f>O223+kS*(testdata47[[#This Row],[EMAd1]]-O223)</f>
        <v>0.78999999999999204</v>
      </c>
      <c r="P224" s="12">
        <f>100*(testdata47[[#This Row],[EMAn2]]/(0.5*testdata47[[#This Row],[EMAd2]]))</f>
        <v>-77.215189873413024</v>
      </c>
      <c r="Q224" s="12">
        <f>Q223+kU*(testdata47[[#This Row],[SMI]]-Q223)</f>
        <v>4.4681083944808861</v>
      </c>
    </row>
    <row r="225" spans="1:17" x14ac:dyDescent="0.25">
      <c r="A225" s="6">
        <v>223</v>
      </c>
      <c r="B225" s="3">
        <v>43059</v>
      </c>
      <c r="C225" s="2">
        <v>247.36</v>
      </c>
      <c r="D225" s="2">
        <v>247.73</v>
      </c>
      <c r="E225" s="2">
        <v>247.09</v>
      </c>
      <c r="F225" s="2">
        <v>247.51</v>
      </c>
      <c r="G225" s="1">
        <v>50171324</v>
      </c>
      <c r="H225" s="2">
        <f t="shared" si="6"/>
        <v>247.09</v>
      </c>
      <c r="I225" s="2">
        <f t="shared" si="7"/>
        <v>247.73</v>
      </c>
      <c r="J225" s="16">
        <f>testdata47[[#This Row],[close]]-0.5*(testdata47[[#This Row],[HH]]+testdata47[[#This Row],[LL]])</f>
        <v>9.9999999999994316E-2</v>
      </c>
      <c r="K225" s="16">
        <f>K224+kR*(testdata47[[#This Row],[SM]]-K224)</f>
        <v>9.9999999999994316E-2</v>
      </c>
      <c r="L225" s="16">
        <f>L224+kS*(testdata47[[#This Row],[EMAn1]]-L224)</f>
        <v>9.9999999999994316E-2</v>
      </c>
      <c r="M225" s="16">
        <f>testdata47[[#This Row],[HH]]-testdata47[[#This Row],[LL]]</f>
        <v>0.63999999999998636</v>
      </c>
      <c r="N225" s="16">
        <f>N224+kR*(testdata47[[#This Row],[HH-LL]]-N224)</f>
        <v>0.63999999999998636</v>
      </c>
      <c r="O225" s="16">
        <f>O224+kS*(testdata47[[#This Row],[EMAd1]]-O224)</f>
        <v>0.63999999999998636</v>
      </c>
      <c r="P225" s="12">
        <f>100*(testdata47[[#This Row],[EMAn2]]/(0.5*testdata47[[#This Row],[EMAd2]]))</f>
        <v>31.249999999998892</v>
      </c>
      <c r="Q225" s="12">
        <f>Q224+kU*(testdata47[[#This Row],[SMI]]-Q224)</f>
        <v>13.39540559632022</v>
      </c>
    </row>
    <row r="226" spans="1:17" x14ac:dyDescent="0.25">
      <c r="A226" s="6">
        <v>224</v>
      </c>
      <c r="B226" s="3">
        <v>43060</v>
      </c>
      <c r="C226" s="2">
        <v>248.35</v>
      </c>
      <c r="D226" s="2">
        <v>249.33</v>
      </c>
      <c r="E226" s="2">
        <v>247.47</v>
      </c>
      <c r="F226" s="2">
        <v>249.13</v>
      </c>
      <c r="G226" s="1">
        <v>72192504</v>
      </c>
      <c r="H226" s="2">
        <f t="shared" si="6"/>
        <v>247.47</v>
      </c>
      <c r="I226" s="2">
        <f t="shared" si="7"/>
        <v>249.33</v>
      </c>
      <c r="J226" s="16">
        <f>testdata47[[#This Row],[close]]-0.5*(testdata47[[#This Row],[HH]]+testdata47[[#This Row],[LL]])</f>
        <v>0.72999999999998977</v>
      </c>
      <c r="K226" s="16">
        <f>K225+kR*(testdata47[[#This Row],[SM]]-K225)</f>
        <v>0.72999999999998977</v>
      </c>
      <c r="L226" s="16">
        <f>L225+kS*(testdata47[[#This Row],[EMAn1]]-L225)</f>
        <v>0.72999999999998977</v>
      </c>
      <c r="M226" s="16">
        <f>testdata47[[#This Row],[HH]]-testdata47[[#This Row],[LL]]</f>
        <v>1.8600000000000136</v>
      </c>
      <c r="N226" s="16">
        <f>N225+kR*(testdata47[[#This Row],[HH-LL]]-N225)</f>
        <v>1.8600000000000136</v>
      </c>
      <c r="O226" s="16">
        <f>O225+kS*(testdata47[[#This Row],[EMAd1]]-O225)</f>
        <v>1.8600000000000136</v>
      </c>
      <c r="P226" s="12">
        <f>100*(testdata47[[#This Row],[EMAn2]]/(0.5*testdata47[[#This Row],[EMAd2]]))</f>
        <v>78.494623655912292</v>
      </c>
      <c r="Q226" s="12">
        <f>Q225+kU*(testdata47[[#This Row],[SMI]]-Q225)</f>
        <v>35.095144949517575</v>
      </c>
    </row>
    <row r="227" spans="1:17" x14ac:dyDescent="0.25">
      <c r="A227" s="6">
        <v>225</v>
      </c>
      <c r="B227" s="3">
        <v>43061</v>
      </c>
      <c r="C227" s="2">
        <v>249.14</v>
      </c>
      <c r="D227" s="2">
        <v>249.28</v>
      </c>
      <c r="E227" s="2">
        <v>248.73</v>
      </c>
      <c r="F227" s="2">
        <v>248.91</v>
      </c>
      <c r="G227" s="1">
        <v>46996584</v>
      </c>
      <c r="H227" s="2">
        <f t="shared" si="6"/>
        <v>248.73</v>
      </c>
      <c r="I227" s="2">
        <f t="shared" si="7"/>
        <v>249.28</v>
      </c>
      <c r="J227" s="16">
        <f>testdata47[[#This Row],[close]]-0.5*(testdata47[[#This Row],[HH]]+testdata47[[#This Row],[LL]])</f>
        <v>-9.4999999999998863E-2</v>
      </c>
      <c r="K227" s="16">
        <f>K226+kR*(testdata47[[#This Row],[SM]]-K226)</f>
        <v>-9.4999999999998863E-2</v>
      </c>
      <c r="L227" s="16">
        <f>L226+kS*(testdata47[[#This Row],[EMAn1]]-L226)</f>
        <v>-9.4999999999998863E-2</v>
      </c>
      <c r="M227" s="16">
        <f>testdata47[[#This Row],[HH]]-testdata47[[#This Row],[LL]]</f>
        <v>0.55000000000001137</v>
      </c>
      <c r="N227" s="16">
        <f>N226+kR*(testdata47[[#This Row],[HH-LL]]-N226)</f>
        <v>0.55000000000001137</v>
      </c>
      <c r="O227" s="16">
        <f>O226+kS*(testdata47[[#This Row],[EMAd1]]-O226)</f>
        <v>0.55000000000001137</v>
      </c>
      <c r="P227" s="12">
        <f>100*(testdata47[[#This Row],[EMAn2]]/(0.5*testdata47[[#This Row],[EMAd2]]))</f>
        <v>-34.545454545453417</v>
      </c>
      <c r="Q227" s="12">
        <f>Q226+kU*(testdata47[[#This Row],[SMI]]-Q226)</f>
        <v>11.881611784527248</v>
      </c>
    </row>
    <row r="228" spans="1:17" x14ac:dyDescent="0.25">
      <c r="A228" s="6">
        <v>226</v>
      </c>
      <c r="B228" s="3">
        <v>43063</v>
      </c>
      <c r="C228" s="2">
        <v>249.45</v>
      </c>
      <c r="D228" s="2">
        <v>249.6</v>
      </c>
      <c r="E228" s="2">
        <v>249.29</v>
      </c>
      <c r="F228" s="2">
        <v>249.48</v>
      </c>
      <c r="G228" s="1">
        <v>29070892</v>
      </c>
      <c r="H228" s="2">
        <f t="shared" si="6"/>
        <v>249.29</v>
      </c>
      <c r="I228" s="2">
        <f t="shared" si="7"/>
        <v>249.6</v>
      </c>
      <c r="J228" s="16">
        <f>testdata47[[#This Row],[close]]-0.5*(testdata47[[#This Row],[HH]]+testdata47[[#This Row],[LL]])</f>
        <v>3.4999999999996589E-2</v>
      </c>
      <c r="K228" s="16">
        <f>K227+kR*(testdata47[[#This Row],[SM]]-K227)</f>
        <v>3.4999999999996589E-2</v>
      </c>
      <c r="L228" s="16">
        <f>L227+kS*(testdata47[[#This Row],[EMAn1]]-L227)</f>
        <v>3.4999999999996589E-2</v>
      </c>
      <c r="M228" s="16">
        <f>testdata47[[#This Row],[HH]]-testdata47[[#This Row],[LL]]</f>
        <v>0.31000000000000227</v>
      </c>
      <c r="N228" s="16">
        <f>N227+kR*(testdata47[[#This Row],[HH-LL]]-N227)</f>
        <v>0.31000000000000227</v>
      </c>
      <c r="O228" s="16">
        <f>O227+kS*(testdata47[[#This Row],[EMAd1]]-O227)</f>
        <v>0.31000000000000227</v>
      </c>
      <c r="P228" s="12">
        <f>100*(testdata47[[#This Row],[EMAn2]]/(0.5*testdata47[[#This Row],[EMAd2]]))</f>
        <v>22.580645161287958</v>
      </c>
      <c r="Q228" s="12">
        <f>Q227+kU*(testdata47[[#This Row],[SMI]]-Q227)</f>
        <v>15.447956243447484</v>
      </c>
    </row>
    <row r="229" spans="1:17" x14ac:dyDescent="0.25">
      <c r="A229" s="6">
        <v>227</v>
      </c>
      <c r="B229" s="3">
        <v>43066</v>
      </c>
      <c r="C229" s="2">
        <v>249.53</v>
      </c>
      <c r="D229" s="2">
        <v>249.86</v>
      </c>
      <c r="E229" s="2">
        <v>249.14</v>
      </c>
      <c r="F229" s="2">
        <v>249.36</v>
      </c>
      <c r="G229" s="1">
        <v>54553804</v>
      </c>
      <c r="H229" s="2">
        <f t="shared" si="6"/>
        <v>249.14</v>
      </c>
      <c r="I229" s="2">
        <f t="shared" si="7"/>
        <v>249.86</v>
      </c>
      <c r="J229" s="16">
        <f>testdata47[[#This Row],[close]]-0.5*(testdata47[[#This Row],[HH]]+testdata47[[#This Row],[LL]])</f>
        <v>-0.13999999999998636</v>
      </c>
      <c r="K229" s="16">
        <f>K228+kR*(testdata47[[#This Row],[SM]]-K228)</f>
        <v>-0.13999999999998636</v>
      </c>
      <c r="L229" s="16">
        <f>L228+kS*(testdata47[[#This Row],[EMAn1]]-L228)</f>
        <v>-0.13999999999998636</v>
      </c>
      <c r="M229" s="16">
        <f>testdata47[[#This Row],[HH]]-testdata47[[#This Row],[LL]]</f>
        <v>0.72000000000002728</v>
      </c>
      <c r="N229" s="16">
        <f>N228+kR*(testdata47[[#This Row],[HH-LL]]-N228)</f>
        <v>0.72000000000002728</v>
      </c>
      <c r="O229" s="16">
        <f>O228+kS*(testdata47[[#This Row],[EMAd1]]-O228)</f>
        <v>0.72000000000002728</v>
      </c>
      <c r="P229" s="12">
        <f>100*(testdata47[[#This Row],[EMAn2]]/(0.5*testdata47[[#This Row],[EMAd2]]))</f>
        <v>-38.888888888883628</v>
      </c>
      <c r="Q229" s="12">
        <f>Q228+kU*(testdata47[[#This Row],[SMI]]-Q228)</f>
        <v>-2.6643254673295527</v>
      </c>
    </row>
    <row r="230" spans="1:17" x14ac:dyDescent="0.25">
      <c r="A230" s="6">
        <v>228</v>
      </c>
      <c r="B230" s="3">
        <v>43067</v>
      </c>
      <c r="C230" s="2">
        <v>249.87</v>
      </c>
      <c r="D230" s="2">
        <v>251.92</v>
      </c>
      <c r="E230" s="2">
        <v>249.77</v>
      </c>
      <c r="F230" s="2">
        <v>251.89</v>
      </c>
      <c r="G230" s="1">
        <v>103286312</v>
      </c>
      <c r="H230" s="2">
        <f t="shared" si="6"/>
        <v>249.77</v>
      </c>
      <c r="I230" s="2">
        <f t="shared" si="7"/>
        <v>251.92</v>
      </c>
      <c r="J230" s="16">
        <f>testdata47[[#This Row],[close]]-0.5*(testdata47[[#This Row],[HH]]+testdata47[[#This Row],[LL]])</f>
        <v>1.0449999999999875</v>
      </c>
      <c r="K230" s="16">
        <f>K229+kR*(testdata47[[#This Row],[SM]]-K229)</f>
        <v>1.0449999999999875</v>
      </c>
      <c r="L230" s="16">
        <f>L229+kS*(testdata47[[#This Row],[EMAn1]]-L229)</f>
        <v>1.0449999999999875</v>
      </c>
      <c r="M230" s="16">
        <f>testdata47[[#This Row],[HH]]-testdata47[[#This Row],[LL]]</f>
        <v>2.1499999999999773</v>
      </c>
      <c r="N230" s="16">
        <f>N229+kR*(testdata47[[#This Row],[HH-LL]]-N229)</f>
        <v>2.1499999999999773</v>
      </c>
      <c r="O230" s="16">
        <f>O229+kS*(testdata47[[#This Row],[EMAd1]]-O229)</f>
        <v>2.1499999999999773</v>
      </c>
      <c r="P230" s="12">
        <f>100*(testdata47[[#This Row],[EMAn2]]/(0.5*testdata47[[#This Row],[EMAd2]]))</f>
        <v>97.209302325581262</v>
      </c>
      <c r="Q230" s="12">
        <f>Q229+kU*(testdata47[[#This Row],[SMI]]-Q229)</f>
        <v>30.626883796974049</v>
      </c>
    </row>
    <row r="231" spans="1:17" x14ac:dyDescent="0.25">
      <c r="A231" s="6">
        <v>229</v>
      </c>
      <c r="B231" s="3">
        <v>43068</v>
      </c>
      <c r="C231" s="2">
        <v>252.03</v>
      </c>
      <c r="D231" s="2">
        <v>252.62</v>
      </c>
      <c r="E231" s="2">
        <v>251.25</v>
      </c>
      <c r="F231" s="2">
        <v>251.74</v>
      </c>
      <c r="G231" s="1">
        <v>80891176</v>
      </c>
      <c r="H231" s="2">
        <f t="shared" si="6"/>
        <v>251.25</v>
      </c>
      <c r="I231" s="2">
        <f t="shared" si="7"/>
        <v>252.62</v>
      </c>
      <c r="J231" s="16">
        <f>testdata47[[#This Row],[close]]-0.5*(testdata47[[#This Row],[HH]]+testdata47[[#This Row],[LL]])</f>
        <v>-0.19499999999999318</v>
      </c>
      <c r="K231" s="16">
        <f>K230+kR*(testdata47[[#This Row],[SM]]-K230)</f>
        <v>-0.19499999999999318</v>
      </c>
      <c r="L231" s="16">
        <f>L230+kS*(testdata47[[#This Row],[EMAn1]]-L230)</f>
        <v>-0.19499999999999318</v>
      </c>
      <c r="M231" s="16">
        <f>testdata47[[#This Row],[HH]]-testdata47[[#This Row],[LL]]</f>
        <v>1.3700000000000045</v>
      </c>
      <c r="N231" s="16">
        <f>N230+kR*(testdata47[[#This Row],[HH-LL]]-N230)</f>
        <v>1.3700000000000045</v>
      </c>
      <c r="O231" s="16">
        <f>O230+kS*(testdata47[[#This Row],[EMAd1]]-O230)</f>
        <v>1.3700000000000045</v>
      </c>
      <c r="P231" s="12">
        <f>100*(testdata47[[#This Row],[EMAn2]]/(0.5*testdata47[[#This Row],[EMAd2]]))</f>
        <v>-28.467153284670445</v>
      </c>
      <c r="Q231" s="12">
        <f>Q230+kU*(testdata47[[#This Row],[SMI]]-Q230)</f>
        <v>10.928871436425887</v>
      </c>
    </row>
    <row r="232" spans="1:17" x14ac:dyDescent="0.25">
      <c r="A232" s="6">
        <v>230</v>
      </c>
      <c r="B232" s="3">
        <v>43069</v>
      </c>
      <c r="C232" s="2">
        <v>252.74</v>
      </c>
      <c r="D232" s="2">
        <v>254.94</v>
      </c>
      <c r="E232" s="2">
        <v>252.66</v>
      </c>
      <c r="F232" s="2">
        <v>253.94</v>
      </c>
      <c r="G232" s="1">
        <v>133469840</v>
      </c>
      <c r="H232" s="2">
        <f t="shared" si="6"/>
        <v>252.66</v>
      </c>
      <c r="I232" s="2">
        <f t="shared" si="7"/>
        <v>254.94</v>
      </c>
      <c r="J232" s="16">
        <f>testdata47[[#This Row],[close]]-0.5*(testdata47[[#This Row],[HH]]+testdata47[[#This Row],[LL]])</f>
        <v>0.13999999999998636</v>
      </c>
      <c r="K232" s="16">
        <f>K231+kR*(testdata47[[#This Row],[SM]]-K231)</f>
        <v>0.13999999999998636</v>
      </c>
      <c r="L232" s="16">
        <f>L231+kS*(testdata47[[#This Row],[EMAn1]]-L231)</f>
        <v>0.13999999999998636</v>
      </c>
      <c r="M232" s="16">
        <f>testdata47[[#This Row],[HH]]-testdata47[[#This Row],[LL]]</f>
        <v>2.2800000000000011</v>
      </c>
      <c r="N232" s="16">
        <f>N231+kR*(testdata47[[#This Row],[HH-LL]]-N231)</f>
        <v>2.2800000000000011</v>
      </c>
      <c r="O232" s="16">
        <f>O231+kS*(testdata47[[#This Row],[EMAd1]]-O231)</f>
        <v>2.2800000000000011</v>
      </c>
      <c r="P232" s="12">
        <f>100*(testdata47[[#This Row],[EMAn2]]/(0.5*testdata47[[#This Row],[EMAd2]]))</f>
        <v>12.280701754384763</v>
      </c>
      <c r="Q232" s="12">
        <f>Q231+kU*(testdata47[[#This Row],[SMI]]-Q231)</f>
        <v>11.379481542412179</v>
      </c>
    </row>
    <row r="233" spans="1:17" x14ac:dyDescent="0.25">
      <c r="A233" s="6">
        <v>231</v>
      </c>
      <c r="B233" s="3">
        <v>43070</v>
      </c>
      <c r="C233" s="2">
        <v>253.7</v>
      </c>
      <c r="D233" s="2">
        <v>254.23</v>
      </c>
      <c r="E233" s="2">
        <v>249.87</v>
      </c>
      <c r="F233" s="2">
        <v>253.41</v>
      </c>
      <c r="G233" s="1">
        <v>171557392</v>
      </c>
      <c r="H233" s="2">
        <f t="shared" si="6"/>
        <v>249.87</v>
      </c>
      <c r="I233" s="2">
        <f t="shared" si="7"/>
        <v>254.23</v>
      </c>
      <c r="J233" s="16">
        <f>testdata47[[#This Row],[close]]-0.5*(testdata47[[#This Row],[HH]]+testdata47[[#This Row],[LL]])</f>
        <v>1.3599999999999852</v>
      </c>
      <c r="K233" s="16">
        <f>K232+kR*(testdata47[[#This Row],[SM]]-K232)</f>
        <v>1.3599999999999852</v>
      </c>
      <c r="L233" s="16">
        <f>L232+kS*(testdata47[[#This Row],[EMAn1]]-L232)</f>
        <v>1.3599999999999852</v>
      </c>
      <c r="M233" s="16">
        <f>testdata47[[#This Row],[HH]]-testdata47[[#This Row],[LL]]</f>
        <v>4.3599999999999852</v>
      </c>
      <c r="N233" s="16">
        <f>N232+kR*(testdata47[[#This Row],[HH-LL]]-N232)</f>
        <v>4.3599999999999852</v>
      </c>
      <c r="O233" s="16">
        <f>O232+kS*(testdata47[[#This Row],[EMAd1]]-O232)</f>
        <v>4.3599999999999852</v>
      </c>
      <c r="P233" s="12">
        <f>100*(testdata47[[#This Row],[EMAn2]]/(0.5*testdata47[[#This Row],[EMAd2]]))</f>
        <v>62.385321100916968</v>
      </c>
      <c r="Q233" s="12">
        <f>Q232+kU*(testdata47[[#This Row],[SMI]]-Q232)</f>
        <v>28.381428061913773</v>
      </c>
    </row>
    <row r="234" spans="1:17" x14ac:dyDescent="0.25">
      <c r="A234" s="6">
        <v>232</v>
      </c>
      <c r="B234" s="3">
        <v>43073</v>
      </c>
      <c r="C234" s="2">
        <v>255.19</v>
      </c>
      <c r="D234" s="2">
        <v>255.65</v>
      </c>
      <c r="E234" s="2">
        <v>253.05</v>
      </c>
      <c r="F234" s="2">
        <v>253.11</v>
      </c>
      <c r="G234" s="1">
        <v>98140184</v>
      </c>
      <c r="H234" s="2">
        <f t="shared" si="6"/>
        <v>253.05</v>
      </c>
      <c r="I234" s="2">
        <f t="shared" si="7"/>
        <v>255.65</v>
      </c>
      <c r="J234" s="16">
        <f>testdata47[[#This Row],[close]]-0.5*(testdata47[[#This Row],[HH]]+testdata47[[#This Row],[LL]])</f>
        <v>-1.2400000000000091</v>
      </c>
      <c r="K234" s="16">
        <f>K233+kR*(testdata47[[#This Row],[SM]]-K233)</f>
        <v>-1.2400000000000091</v>
      </c>
      <c r="L234" s="16">
        <f>L233+kS*(testdata47[[#This Row],[EMAn1]]-L233)</f>
        <v>-1.2400000000000091</v>
      </c>
      <c r="M234" s="16">
        <f>testdata47[[#This Row],[HH]]-testdata47[[#This Row],[LL]]</f>
        <v>2.5999999999999943</v>
      </c>
      <c r="N234" s="16">
        <f>N233+kR*(testdata47[[#This Row],[HH-LL]]-N233)</f>
        <v>2.5999999999999943</v>
      </c>
      <c r="O234" s="16">
        <f>O233+kS*(testdata47[[#This Row],[EMAd1]]-O233)</f>
        <v>2.5999999999999943</v>
      </c>
      <c r="P234" s="12">
        <f>100*(testdata47[[#This Row],[EMAn2]]/(0.5*testdata47[[#This Row],[EMAd2]]))</f>
        <v>-95.384615384616296</v>
      </c>
      <c r="Q234" s="12">
        <f>Q233+kU*(testdata47[[#This Row],[SMI]]-Q233)</f>
        <v>-12.873919753596248</v>
      </c>
    </row>
    <row r="235" spans="1:17" x14ac:dyDescent="0.25">
      <c r="A235" s="6">
        <v>233</v>
      </c>
      <c r="B235" s="3">
        <v>43074</v>
      </c>
      <c r="C235" s="2">
        <v>253.38</v>
      </c>
      <c r="D235" s="2">
        <v>254.07</v>
      </c>
      <c r="E235" s="2">
        <v>252.05</v>
      </c>
      <c r="F235" s="2">
        <v>252.2</v>
      </c>
      <c r="G235" s="1">
        <v>81394656</v>
      </c>
      <c r="H235" s="2">
        <f t="shared" si="6"/>
        <v>252.05</v>
      </c>
      <c r="I235" s="2">
        <f t="shared" si="7"/>
        <v>254.07</v>
      </c>
      <c r="J235" s="16">
        <f>testdata47[[#This Row],[close]]-0.5*(testdata47[[#This Row],[HH]]+testdata47[[#This Row],[LL]])</f>
        <v>-0.86000000000001364</v>
      </c>
      <c r="K235" s="16">
        <f>K234+kR*(testdata47[[#This Row],[SM]]-K234)</f>
        <v>-0.86000000000001364</v>
      </c>
      <c r="L235" s="16">
        <f>L234+kS*(testdata47[[#This Row],[EMAn1]]-L234)</f>
        <v>-0.86000000000001364</v>
      </c>
      <c r="M235" s="16">
        <f>testdata47[[#This Row],[HH]]-testdata47[[#This Row],[LL]]</f>
        <v>2.0199999999999818</v>
      </c>
      <c r="N235" s="16">
        <f>N234+kR*(testdata47[[#This Row],[HH-LL]]-N234)</f>
        <v>2.0199999999999818</v>
      </c>
      <c r="O235" s="16">
        <f>O234+kS*(testdata47[[#This Row],[EMAd1]]-O234)</f>
        <v>2.0199999999999818</v>
      </c>
      <c r="P235" s="12">
        <f>100*(testdata47[[#This Row],[EMAn2]]/(0.5*testdata47[[#This Row],[EMAd2]]))</f>
        <v>-85.148514851487263</v>
      </c>
      <c r="Q235" s="12">
        <f>Q234+kU*(testdata47[[#This Row],[SMI]]-Q234)</f>
        <v>-36.965451452893255</v>
      </c>
    </row>
    <row r="236" spans="1:17" x14ac:dyDescent="0.25">
      <c r="A236" s="6">
        <v>234</v>
      </c>
      <c r="B236" s="3">
        <v>43075</v>
      </c>
      <c r="C236" s="2">
        <v>251.89</v>
      </c>
      <c r="D236" s="2">
        <v>252.71</v>
      </c>
      <c r="E236" s="2">
        <v>251.74</v>
      </c>
      <c r="F236" s="2">
        <v>252.24</v>
      </c>
      <c r="G236" s="1">
        <v>79207304</v>
      </c>
      <c r="H236" s="2">
        <f t="shared" si="6"/>
        <v>251.74</v>
      </c>
      <c r="I236" s="2">
        <f t="shared" si="7"/>
        <v>252.71</v>
      </c>
      <c r="J236" s="16">
        <f>testdata47[[#This Row],[close]]-0.5*(testdata47[[#This Row],[HH]]+testdata47[[#This Row],[LL]])</f>
        <v>1.4999999999986358E-2</v>
      </c>
      <c r="K236" s="16">
        <f>K235+kR*(testdata47[[#This Row],[SM]]-K235)</f>
        <v>1.4999999999986358E-2</v>
      </c>
      <c r="L236" s="16">
        <f>L235+kS*(testdata47[[#This Row],[EMAn1]]-L235)</f>
        <v>1.4999999999986358E-2</v>
      </c>
      <c r="M236" s="16">
        <f>testdata47[[#This Row],[HH]]-testdata47[[#This Row],[LL]]</f>
        <v>0.96999999999999886</v>
      </c>
      <c r="N236" s="16">
        <f>N235+kR*(testdata47[[#This Row],[HH-LL]]-N235)</f>
        <v>0.96999999999999886</v>
      </c>
      <c r="O236" s="16">
        <f>O235+kS*(testdata47[[#This Row],[EMAd1]]-O235)</f>
        <v>0.96999999999999886</v>
      </c>
      <c r="P236" s="12">
        <f>100*(testdata47[[#This Row],[EMAn2]]/(0.5*testdata47[[#This Row],[EMAd2]]))</f>
        <v>3.09278350515183</v>
      </c>
      <c r="Q236" s="12">
        <f>Q235+kU*(testdata47[[#This Row],[SMI]]-Q235)</f>
        <v>-23.61270646687823</v>
      </c>
    </row>
    <row r="237" spans="1:17" x14ac:dyDescent="0.25">
      <c r="A237" s="6">
        <v>235</v>
      </c>
      <c r="B237" s="3">
        <v>43076</v>
      </c>
      <c r="C237" s="2">
        <v>252.1</v>
      </c>
      <c r="D237" s="2">
        <v>253.38</v>
      </c>
      <c r="E237" s="2">
        <v>251.96</v>
      </c>
      <c r="F237" s="2">
        <v>253.04</v>
      </c>
      <c r="G237" s="1">
        <v>80584848</v>
      </c>
      <c r="H237" s="2">
        <f t="shared" si="6"/>
        <v>251.96</v>
      </c>
      <c r="I237" s="2">
        <f t="shared" si="7"/>
        <v>253.38</v>
      </c>
      <c r="J237" s="16">
        <f>testdata47[[#This Row],[close]]-0.5*(testdata47[[#This Row],[HH]]+testdata47[[#This Row],[LL]])</f>
        <v>0.36999999999997613</v>
      </c>
      <c r="K237" s="16">
        <f>K236+kR*(testdata47[[#This Row],[SM]]-K236)</f>
        <v>0.36999999999997613</v>
      </c>
      <c r="L237" s="16">
        <f>L236+kS*(testdata47[[#This Row],[EMAn1]]-L236)</f>
        <v>0.36999999999997613</v>
      </c>
      <c r="M237" s="16">
        <f>testdata47[[#This Row],[HH]]-testdata47[[#This Row],[LL]]</f>
        <v>1.4199999999999875</v>
      </c>
      <c r="N237" s="16">
        <f>N236+kR*(testdata47[[#This Row],[HH-LL]]-N236)</f>
        <v>1.4199999999999875</v>
      </c>
      <c r="O237" s="16">
        <f>O236+kS*(testdata47[[#This Row],[EMAd1]]-O236)</f>
        <v>1.4199999999999875</v>
      </c>
      <c r="P237" s="12">
        <f>100*(testdata47[[#This Row],[EMAn2]]/(0.5*testdata47[[#This Row],[EMAd2]]))</f>
        <v>52.112676056335125</v>
      </c>
      <c r="Q237" s="12">
        <f>Q236+kU*(testdata47[[#This Row],[SMI]]-Q236)</f>
        <v>1.6290877075262209</v>
      </c>
    </row>
    <row r="238" spans="1:17" x14ac:dyDescent="0.25">
      <c r="A238" s="6">
        <v>236</v>
      </c>
      <c r="B238" s="3">
        <v>43077</v>
      </c>
      <c r="C238" s="2">
        <v>253.92</v>
      </c>
      <c r="D238" s="2">
        <v>254.43</v>
      </c>
      <c r="E238" s="2">
        <v>253</v>
      </c>
      <c r="F238" s="2">
        <v>254.42</v>
      </c>
      <c r="G238" s="1">
        <v>79901608</v>
      </c>
      <c r="H238" s="2">
        <f t="shared" si="6"/>
        <v>253</v>
      </c>
      <c r="I238" s="2">
        <f t="shared" si="7"/>
        <v>254.43</v>
      </c>
      <c r="J238" s="16">
        <f>testdata47[[#This Row],[close]]-0.5*(testdata47[[#This Row],[HH]]+testdata47[[#This Row],[LL]])</f>
        <v>0.70499999999998408</v>
      </c>
      <c r="K238" s="16">
        <f>K237+kR*(testdata47[[#This Row],[SM]]-K237)</f>
        <v>0.70499999999998408</v>
      </c>
      <c r="L238" s="16">
        <f>L237+kS*(testdata47[[#This Row],[EMAn1]]-L237)</f>
        <v>0.70499999999998408</v>
      </c>
      <c r="M238" s="16">
        <f>testdata47[[#This Row],[HH]]-testdata47[[#This Row],[LL]]</f>
        <v>1.4300000000000068</v>
      </c>
      <c r="N238" s="16">
        <f>N237+kR*(testdata47[[#This Row],[HH-LL]]-N237)</f>
        <v>1.4300000000000068</v>
      </c>
      <c r="O238" s="16">
        <f>O237+kS*(testdata47[[#This Row],[EMAd1]]-O237)</f>
        <v>1.4300000000000068</v>
      </c>
      <c r="P238" s="12">
        <f>100*(testdata47[[#This Row],[EMAn2]]/(0.5*testdata47[[#This Row],[EMAd2]]))</f>
        <v>98.6013986013959</v>
      </c>
      <c r="Q238" s="12">
        <f>Q237+kU*(testdata47[[#This Row],[SMI]]-Q237)</f>
        <v>33.953191338816112</v>
      </c>
    </row>
    <row r="239" spans="1:17" x14ac:dyDescent="0.25">
      <c r="A239" s="6">
        <v>237</v>
      </c>
      <c r="B239" s="3">
        <v>43080</v>
      </c>
      <c r="C239" s="2">
        <v>254.49</v>
      </c>
      <c r="D239" s="2">
        <v>255.25</v>
      </c>
      <c r="E239" s="2">
        <v>254.39</v>
      </c>
      <c r="F239" s="2">
        <v>255.19</v>
      </c>
      <c r="G239" s="1">
        <v>86699232</v>
      </c>
      <c r="H239" s="2">
        <f t="shared" si="6"/>
        <v>254.39</v>
      </c>
      <c r="I239" s="2">
        <f t="shared" si="7"/>
        <v>255.25</v>
      </c>
      <c r="J239" s="16">
        <f>testdata47[[#This Row],[close]]-0.5*(testdata47[[#This Row],[HH]]+testdata47[[#This Row],[LL]])</f>
        <v>0.37000000000000455</v>
      </c>
      <c r="K239" s="16">
        <f>K238+kR*(testdata47[[#This Row],[SM]]-K238)</f>
        <v>0.37000000000000455</v>
      </c>
      <c r="L239" s="16">
        <f>L238+kS*(testdata47[[#This Row],[EMAn1]]-L238)</f>
        <v>0.37000000000000455</v>
      </c>
      <c r="M239" s="16">
        <f>testdata47[[#This Row],[HH]]-testdata47[[#This Row],[LL]]</f>
        <v>0.86000000000001364</v>
      </c>
      <c r="N239" s="16">
        <f>N238+kR*(testdata47[[#This Row],[HH-LL]]-N238)</f>
        <v>0.86000000000001364</v>
      </c>
      <c r="O239" s="16">
        <f>O238+kS*(testdata47[[#This Row],[EMAd1]]-O238)</f>
        <v>0.86000000000001364</v>
      </c>
      <c r="P239" s="12">
        <f>100*(testdata47[[#This Row],[EMAn2]]/(0.5*testdata47[[#This Row],[EMAd2]]))</f>
        <v>86.046511627906668</v>
      </c>
      <c r="Q239" s="12">
        <f>Q238+kU*(testdata47[[#This Row],[SMI]]-Q238)</f>
        <v>51.317631435179628</v>
      </c>
    </row>
    <row r="240" spans="1:17" x14ac:dyDescent="0.25">
      <c r="A240" s="6">
        <v>238</v>
      </c>
      <c r="B240" s="3">
        <v>43081</v>
      </c>
      <c r="C240" s="2">
        <v>255.43</v>
      </c>
      <c r="D240" s="2">
        <v>256.14999999999998</v>
      </c>
      <c r="E240" s="2">
        <v>255.22</v>
      </c>
      <c r="F240" s="2">
        <v>255.64</v>
      </c>
      <c r="G240" s="1">
        <v>88909792</v>
      </c>
      <c r="H240" s="2">
        <f t="shared" si="6"/>
        <v>255.22</v>
      </c>
      <c r="I240" s="2">
        <f t="shared" si="7"/>
        <v>256.14999999999998</v>
      </c>
      <c r="J240" s="16">
        <f>testdata47[[#This Row],[close]]-0.5*(testdata47[[#This Row],[HH]]+testdata47[[#This Row],[LL]])</f>
        <v>-4.5000000000015916E-2</v>
      </c>
      <c r="K240" s="16">
        <f>K239+kR*(testdata47[[#This Row],[SM]]-K239)</f>
        <v>-4.5000000000015916E-2</v>
      </c>
      <c r="L240" s="16">
        <f>L239+kS*(testdata47[[#This Row],[EMAn1]]-L239)</f>
        <v>-4.5000000000015916E-2</v>
      </c>
      <c r="M240" s="16">
        <f>testdata47[[#This Row],[HH]]-testdata47[[#This Row],[LL]]</f>
        <v>0.9299999999999784</v>
      </c>
      <c r="N240" s="16">
        <f>N239+kR*(testdata47[[#This Row],[HH-LL]]-N239)</f>
        <v>0.9299999999999784</v>
      </c>
      <c r="O240" s="16">
        <f>O239+kS*(testdata47[[#This Row],[EMAd1]]-O239)</f>
        <v>0.9299999999999784</v>
      </c>
      <c r="P240" s="12">
        <f>100*(testdata47[[#This Row],[EMAn2]]/(0.5*testdata47[[#This Row],[EMAd2]]))</f>
        <v>-9.6774193548423586</v>
      </c>
      <c r="Q240" s="12">
        <f>Q239+kU*(testdata47[[#This Row],[SMI]]-Q239)</f>
        <v>30.985947838505634</v>
      </c>
    </row>
    <row r="241" spans="1:17" x14ac:dyDescent="0.25">
      <c r="A241" s="6">
        <v>239</v>
      </c>
      <c r="B241" s="3">
        <v>43082</v>
      </c>
      <c r="C241" s="2">
        <v>255.9</v>
      </c>
      <c r="D241" s="2">
        <v>256.38</v>
      </c>
      <c r="E241" s="2">
        <v>255.51</v>
      </c>
      <c r="F241" s="2">
        <v>255.61</v>
      </c>
      <c r="G241" s="1">
        <v>107391488</v>
      </c>
      <c r="H241" s="2">
        <f t="shared" si="6"/>
        <v>255.51</v>
      </c>
      <c r="I241" s="2">
        <f t="shared" si="7"/>
        <v>256.38</v>
      </c>
      <c r="J241" s="16">
        <f>testdata47[[#This Row],[close]]-0.5*(testdata47[[#This Row],[HH]]+testdata47[[#This Row],[LL]])</f>
        <v>-0.33499999999997954</v>
      </c>
      <c r="K241" s="16">
        <f>K240+kR*(testdata47[[#This Row],[SM]]-K240)</f>
        <v>-0.33499999999997954</v>
      </c>
      <c r="L241" s="16">
        <f>L240+kS*(testdata47[[#This Row],[EMAn1]]-L240)</f>
        <v>-0.33499999999997954</v>
      </c>
      <c r="M241" s="16">
        <f>testdata47[[#This Row],[HH]]-testdata47[[#This Row],[LL]]</f>
        <v>0.87000000000000455</v>
      </c>
      <c r="N241" s="16">
        <f>N240+kR*(testdata47[[#This Row],[HH-LL]]-N240)</f>
        <v>0.87000000000000455</v>
      </c>
      <c r="O241" s="16">
        <f>O240+kS*(testdata47[[#This Row],[EMAd1]]-O240)</f>
        <v>0.87000000000000455</v>
      </c>
      <c r="P241" s="12">
        <f>100*(testdata47[[#This Row],[EMAn2]]/(0.5*testdata47[[#This Row],[EMAd2]]))</f>
        <v>-77.011494252868445</v>
      </c>
      <c r="Q241" s="12">
        <f>Q240+kU*(testdata47[[#This Row],[SMI]]-Q240)</f>
        <v>-5.0131995252857244</v>
      </c>
    </row>
    <row r="242" spans="1:17" x14ac:dyDescent="0.25">
      <c r="A242" s="6">
        <v>240</v>
      </c>
      <c r="B242" s="3">
        <v>43083</v>
      </c>
      <c r="C242" s="2">
        <v>255.93</v>
      </c>
      <c r="D242" s="2">
        <v>256.06</v>
      </c>
      <c r="E242" s="2">
        <v>254.51</v>
      </c>
      <c r="F242" s="2">
        <v>254.56</v>
      </c>
      <c r="G242" s="1">
        <v>105055176</v>
      </c>
      <c r="H242" s="2">
        <f t="shared" si="6"/>
        <v>254.51</v>
      </c>
      <c r="I242" s="2">
        <f t="shared" si="7"/>
        <v>256.06</v>
      </c>
      <c r="J242" s="16">
        <f>testdata47[[#This Row],[close]]-0.5*(testdata47[[#This Row],[HH]]+testdata47[[#This Row],[LL]])</f>
        <v>-0.72499999999999432</v>
      </c>
      <c r="K242" s="16">
        <f>K241+kR*(testdata47[[#This Row],[SM]]-K241)</f>
        <v>-0.72499999999999432</v>
      </c>
      <c r="L242" s="16">
        <f>L241+kS*(testdata47[[#This Row],[EMAn1]]-L241)</f>
        <v>-0.72499999999999432</v>
      </c>
      <c r="M242" s="16">
        <f>testdata47[[#This Row],[HH]]-testdata47[[#This Row],[LL]]</f>
        <v>1.5500000000000114</v>
      </c>
      <c r="N242" s="16">
        <f>N241+kR*(testdata47[[#This Row],[HH-LL]]-N241)</f>
        <v>1.5500000000000114</v>
      </c>
      <c r="O242" s="16">
        <f>O241+kS*(testdata47[[#This Row],[EMAd1]]-O241)</f>
        <v>1.5500000000000114</v>
      </c>
      <c r="P242" s="12">
        <f>100*(testdata47[[#This Row],[EMAn2]]/(0.5*testdata47[[#This Row],[EMAd2]]))</f>
        <v>-93.548387096772785</v>
      </c>
      <c r="Q242" s="12">
        <f>Q241+kU*(testdata47[[#This Row],[SMI]]-Q241)</f>
        <v>-34.524928715781414</v>
      </c>
    </row>
    <row r="243" spans="1:17" x14ac:dyDescent="0.25">
      <c r="A243" s="6">
        <v>241</v>
      </c>
      <c r="B243" s="3">
        <v>43084</v>
      </c>
      <c r="C243" s="2">
        <v>255.66</v>
      </c>
      <c r="D243" s="2">
        <v>257.19</v>
      </c>
      <c r="E243" s="2">
        <v>255.6</v>
      </c>
      <c r="F243" s="2">
        <v>256.68</v>
      </c>
      <c r="G243" s="1">
        <v>150146832</v>
      </c>
      <c r="H243" s="2">
        <f t="shared" si="6"/>
        <v>255.6</v>
      </c>
      <c r="I243" s="2">
        <f t="shared" si="7"/>
        <v>257.19</v>
      </c>
      <c r="J243" s="16">
        <f>testdata47[[#This Row],[close]]-0.5*(testdata47[[#This Row],[HH]]+testdata47[[#This Row],[LL]])</f>
        <v>0.28500000000002501</v>
      </c>
      <c r="K243" s="16">
        <f>K242+kR*(testdata47[[#This Row],[SM]]-K242)</f>
        <v>0.28500000000002501</v>
      </c>
      <c r="L243" s="16">
        <f>L242+kS*(testdata47[[#This Row],[EMAn1]]-L242)</f>
        <v>0.28500000000002501</v>
      </c>
      <c r="M243" s="16">
        <f>testdata47[[#This Row],[HH]]-testdata47[[#This Row],[LL]]</f>
        <v>1.5900000000000034</v>
      </c>
      <c r="N243" s="16">
        <f>N242+kR*(testdata47[[#This Row],[HH-LL]]-N242)</f>
        <v>1.5900000000000034</v>
      </c>
      <c r="O243" s="16">
        <f>O242+kS*(testdata47[[#This Row],[EMAd1]]-O242)</f>
        <v>1.5900000000000034</v>
      </c>
      <c r="P243" s="12">
        <f>100*(testdata47[[#This Row],[EMAn2]]/(0.5*testdata47[[#This Row],[EMAd2]]))</f>
        <v>35.849056603776653</v>
      </c>
      <c r="Q243" s="12">
        <f>Q242+kU*(testdata47[[#This Row],[SMI]]-Q242)</f>
        <v>-11.066933609262058</v>
      </c>
    </row>
    <row r="244" spans="1:17" x14ac:dyDescent="0.25">
      <c r="A244" s="6">
        <v>242</v>
      </c>
      <c r="B244" s="3">
        <v>43087</v>
      </c>
      <c r="C244" s="2">
        <v>258.20999999999998</v>
      </c>
      <c r="D244" s="2">
        <v>258.7</v>
      </c>
      <c r="E244" s="2">
        <v>258.10000000000002</v>
      </c>
      <c r="F244" s="2">
        <v>258.31</v>
      </c>
      <c r="G244" s="1">
        <v>86856320</v>
      </c>
      <c r="H244" s="2">
        <f t="shared" si="6"/>
        <v>258.10000000000002</v>
      </c>
      <c r="I244" s="2">
        <f t="shared" si="7"/>
        <v>258.7</v>
      </c>
      <c r="J244" s="16">
        <f>testdata47[[#This Row],[close]]-0.5*(testdata47[[#This Row],[HH]]+testdata47[[#This Row],[LL]])</f>
        <v>-8.9999999999974989E-2</v>
      </c>
      <c r="K244" s="16">
        <f>K243+kR*(testdata47[[#This Row],[SM]]-K243)</f>
        <v>-8.9999999999974989E-2</v>
      </c>
      <c r="L244" s="16">
        <f>L243+kS*(testdata47[[#This Row],[EMAn1]]-L243)</f>
        <v>-8.9999999999974989E-2</v>
      </c>
      <c r="M244" s="16">
        <f>testdata47[[#This Row],[HH]]-testdata47[[#This Row],[LL]]</f>
        <v>0.59999999999996589</v>
      </c>
      <c r="N244" s="16">
        <f>N243+kR*(testdata47[[#This Row],[HH-LL]]-N243)</f>
        <v>0.59999999999996589</v>
      </c>
      <c r="O244" s="16">
        <f>O243+kS*(testdata47[[#This Row],[EMAd1]]-O243)</f>
        <v>0.59999999999996589</v>
      </c>
      <c r="P244" s="12">
        <f>100*(testdata47[[#This Row],[EMAn2]]/(0.5*testdata47[[#This Row],[EMAd2]]))</f>
        <v>-29.999999999993371</v>
      </c>
      <c r="Q244" s="12">
        <f>Q243+kU*(testdata47[[#This Row],[SMI]]-Q243)</f>
        <v>-17.377955739505829</v>
      </c>
    </row>
    <row r="245" spans="1:17" x14ac:dyDescent="0.25">
      <c r="A245" s="6">
        <v>243</v>
      </c>
      <c r="B245" s="3">
        <v>43088</v>
      </c>
      <c r="C245" s="2">
        <v>258.58</v>
      </c>
      <c r="D245" s="2">
        <v>258.63</v>
      </c>
      <c r="E245" s="2">
        <v>257.24</v>
      </c>
      <c r="F245" s="2">
        <v>257.32</v>
      </c>
      <c r="G245" s="1">
        <v>85536976</v>
      </c>
      <c r="H245" s="2">
        <f t="shared" si="6"/>
        <v>257.24</v>
      </c>
      <c r="I245" s="2">
        <f t="shared" si="7"/>
        <v>258.63</v>
      </c>
      <c r="J245" s="16">
        <f>testdata47[[#This Row],[close]]-0.5*(testdata47[[#This Row],[HH]]+testdata47[[#This Row],[LL]])</f>
        <v>-0.61500000000000909</v>
      </c>
      <c r="K245" s="16">
        <f>K244+kR*(testdata47[[#This Row],[SM]]-K244)</f>
        <v>-0.61500000000000909</v>
      </c>
      <c r="L245" s="16">
        <f>L244+kS*(testdata47[[#This Row],[EMAn1]]-L244)</f>
        <v>-0.61500000000000909</v>
      </c>
      <c r="M245" s="16">
        <f>testdata47[[#This Row],[HH]]-testdata47[[#This Row],[LL]]</f>
        <v>1.3899999999999864</v>
      </c>
      <c r="N245" s="16">
        <f>N244+kR*(testdata47[[#This Row],[HH-LL]]-N244)</f>
        <v>1.3899999999999864</v>
      </c>
      <c r="O245" s="16">
        <f>O244+kS*(testdata47[[#This Row],[EMAd1]]-O244)</f>
        <v>1.3899999999999864</v>
      </c>
      <c r="P245" s="12">
        <f>100*(testdata47[[#This Row],[EMAn2]]/(0.5*testdata47[[#This Row],[EMAd2]]))</f>
        <v>-88.4892086330957</v>
      </c>
      <c r="Q245" s="12">
        <f>Q244+kU*(testdata47[[#This Row],[SMI]]-Q244)</f>
        <v>-41.081706704035781</v>
      </c>
    </row>
    <row r="246" spans="1:17" x14ac:dyDescent="0.25">
      <c r="A246" s="6">
        <v>244</v>
      </c>
      <c r="B246" s="3">
        <v>43089</v>
      </c>
      <c r="C246" s="2">
        <v>258.38</v>
      </c>
      <c r="D246" s="2">
        <v>258.44</v>
      </c>
      <c r="E246" s="2">
        <v>256.86</v>
      </c>
      <c r="F246" s="2">
        <v>257.18</v>
      </c>
      <c r="G246" s="1">
        <v>79690000</v>
      </c>
      <c r="H246" s="2">
        <f t="shared" si="6"/>
        <v>256.86</v>
      </c>
      <c r="I246" s="2">
        <f t="shared" si="7"/>
        <v>258.44</v>
      </c>
      <c r="J246" s="16">
        <f>testdata47[[#This Row],[close]]-0.5*(testdata47[[#This Row],[HH]]+testdata47[[#This Row],[LL]])</f>
        <v>-0.46999999999997044</v>
      </c>
      <c r="K246" s="16">
        <f>K245+kR*(testdata47[[#This Row],[SM]]-K245)</f>
        <v>-0.46999999999997044</v>
      </c>
      <c r="L246" s="16">
        <f>L245+kS*(testdata47[[#This Row],[EMAn1]]-L245)</f>
        <v>-0.46999999999997044</v>
      </c>
      <c r="M246" s="16">
        <f>testdata47[[#This Row],[HH]]-testdata47[[#This Row],[LL]]</f>
        <v>1.5799999999999841</v>
      </c>
      <c r="N246" s="16">
        <f>N245+kR*(testdata47[[#This Row],[HH-LL]]-N245)</f>
        <v>1.5799999999999841</v>
      </c>
      <c r="O246" s="16">
        <f>O245+kS*(testdata47[[#This Row],[EMAd1]]-O245)</f>
        <v>1.5799999999999841</v>
      </c>
      <c r="P246" s="12">
        <f>100*(testdata47[[#This Row],[EMAn2]]/(0.5*testdata47[[#This Row],[EMAd2]]))</f>
        <v>-59.493670886072806</v>
      </c>
      <c r="Q246" s="12">
        <f>Q245+kU*(testdata47[[#This Row],[SMI]]-Q245)</f>
        <v>-47.219028098048121</v>
      </c>
    </row>
    <row r="247" spans="1:17" x14ac:dyDescent="0.25">
      <c r="A247" s="6">
        <v>245</v>
      </c>
      <c r="B247" s="3">
        <v>43090</v>
      </c>
      <c r="C247" s="2">
        <v>257.87</v>
      </c>
      <c r="D247" s="2">
        <v>258.49</v>
      </c>
      <c r="E247" s="2">
        <v>257.44</v>
      </c>
      <c r="F247" s="2">
        <v>257.70999999999998</v>
      </c>
      <c r="G247" s="1">
        <v>69598728</v>
      </c>
      <c r="H247" s="2">
        <f t="shared" si="6"/>
        <v>257.44</v>
      </c>
      <c r="I247" s="2">
        <f t="shared" si="7"/>
        <v>258.49</v>
      </c>
      <c r="J247" s="16">
        <f>testdata47[[#This Row],[close]]-0.5*(testdata47[[#This Row],[HH]]+testdata47[[#This Row],[LL]])</f>
        <v>-0.2550000000000523</v>
      </c>
      <c r="K247" s="16">
        <f>K246+kR*(testdata47[[#This Row],[SM]]-K246)</f>
        <v>-0.2550000000000523</v>
      </c>
      <c r="L247" s="16">
        <f>L246+kS*(testdata47[[#This Row],[EMAn1]]-L246)</f>
        <v>-0.2550000000000523</v>
      </c>
      <c r="M247" s="16">
        <f>testdata47[[#This Row],[HH]]-testdata47[[#This Row],[LL]]</f>
        <v>1.0500000000000114</v>
      </c>
      <c r="N247" s="16">
        <f>N246+kR*(testdata47[[#This Row],[HH-LL]]-N246)</f>
        <v>1.0500000000000114</v>
      </c>
      <c r="O247" s="16">
        <f>O246+kS*(testdata47[[#This Row],[EMAd1]]-O246)</f>
        <v>1.0500000000000114</v>
      </c>
      <c r="P247" s="12">
        <f>100*(testdata47[[#This Row],[EMAn2]]/(0.5*testdata47[[#This Row],[EMAd2]]))</f>
        <v>-48.571428571438005</v>
      </c>
      <c r="Q247" s="12">
        <f>Q246+kU*(testdata47[[#This Row],[SMI]]-Q246)</f>
        <v>-47.669828255844749</v>
      </c>
    </row>
    <row r="248" spans="1:17" x14ac:dyDescent="0.25">
      <c r="A248" s="6">
        <v>246</v>
      </c>
      <c r="B248" s="3">
        <v>43091</v>
      </c>
      <c r="C248" s="2">
        <v>257.73</v>
      </c>
      <c r="D248" s="2">
        <v>257.77</v>
      </c>
      <c r="E248" s="2">
        <v>257.06</v>
      </c>
      <c r="F248" s="2">
        <v>257.64999999999998</v>
      </c>
      <c r="G248" s="1">
        <v>81734768</v>
      </c>
      <c r="H248" s="2">
        <f t="shared" si="6"/>
        <v>257.06</v>
      </c>
      <c r="I248" s="2">
        <f t="shared" si="7"/>
        <v>257.77</v>
      </c>
      <c r="J248" s="16">
        <f>testdata47[[#This Row],[close]]-0.5*(testdata47[[#This Row],[HH]]+testdata47[[#This Row],[LL]])</f>
        <v>0.23500000000001364</v>
      </c>
      <c r="K248" s="16">
        <f>K247+kR*(testdata47[[#This Row],[SM]]-K247)</f>
        <v>0.23500000000001364</v>
      </c>
      <c r="L248" s="16">
        <f>L247+kS*(testdata47[[#This Row],[EMAn1]]-L247)</f>
        <v>0.23500000000001364</v>
      </c>
      <c r="M248" s="16">
        <f>testdata47[[#This Row],[HH]]-testdata47[[#This Row],[LL]]</f>
        <v>0.70999999999997954</v>
      </c>
      <c r="N248" s="16">
        <f>N247+kR*(testdata47[[#This Row],[HH-LL]]-N247)</f>
        <v>0.70999999999997954</v>
      </c>
      <c r="O248" s="16">
        <f>O247+kS*(testdata47[[#This Row],[EMAd1]]-O247)</f>
        <v>0.70999999999997954</v>
      </c>
      <c r="P248" s="12">
        <f>100*(testdata47[[#This Row],[EMAn2]]/(0.5*testdata47[[#This Row],[EMAd2]]))</f>
        <v>66.197183098597307</v>
      </c>
      <c r="Q248" s="12">
        <f>Q247+kU*(testdata47[[#This Row],[SMI]]-Q247)</f>
        <v>-9.7141578043640635</v>
      </c>
    </row>
    <row r="249" spans="1:17" x14ac:dyDescent="0.25">
      <c r="A249" s="6">
        <v>247</v>
      </c>
      <c r="B249" s="3">
        <v>43095</v>
      </c>
      <c r="C249" s="2">
        <v>257.2</v>
      </c>
      <c r="D249" s="2">
        <v>257.58</v>
      </c>
      <c r="E249" s="2">
        <v>257.04000000000002</v>
      </c>
      <c r="F249" s="2">
        <v>257.33999999999997</v>
      </c>
      <c r="G249" s="1">
        <v>46976656</v>
      </c>
      <c r="H249" s="2">
        <f t="shared" si="6"/>
        <v>257.04000000000002</v>
      </c>
      <c r="I249" s="2">
        <f t="shared" si="7"/>
        <v>257.58</v>
      </c>
      <c r="J249" s="16">
        <f>testdata47[[#This Row],[close]]-0.5*(testdata47[[#This Row],[HH]]+testdata47[[#This Row],[LL]])</f>
        <v>2.9999999999972715E-2</v>
      </c>
      <c r="K249" s="16">
        <f>K248+kR*(testdata47[[#This Row],[SM]]-K248)</f>
        <v>2.9999999999972715E-2</v>
      </c>
      <c r="L249" s="16">
        <f>L248+kS*(testdata47[[#This Row],[EMAn1]]-L248)</f>
        <v>2.9999999999972715E-2</v>
      </c>
      <c r="M249" s="16">
        <f>testdata47[[#This Row],[HH]]-testdata47[[#This Row],[LL]]</f>
        <v>0.53999999999996362</v>
      </c>
      <c r="N249" s="16">
        <f>N248+kR*(testdata47[[#This Row],[HH-LL]]-N248)</f>
        <v>0.53999999999996362</v>
      </c>
      <c r="O249" s="16">
        <f>O248+kS*(testdata47[[#This Row],[EMAd1]]-O248)</f>
        <v>0.53999999999996362</v>
      </c>
      <c r="P249" s="12">
        <f>100*(testdata47[[#This Row],[EMAn2]]/(0.5*testdata47[[#This Row],[EMAd2]]))</f>
        <v>11.111111111101755</v>
      </c>
      <c r="Q249" s="12">
        <f>Q248+kU*(testdata47[[#This Row],[SMI]]-Q248)</f>
        <v>-2.7724014992087902</v>
      </c>
    </row>
    <row r="250" spans="1:17" x14ac:dyDescent="0.25">
      <c r="A250" s="6">
        <v>248</v>
      </c>
      <c r="B250" s="3">
        <v>43096</v>
      </c>
      <c r="C250" s="2">
        <v>257.52</v>
      </c>
      <c r="D250" s="2">
        <v>257.86</v>
      </c>
      <c r="E250" s="2">
        <v>257.16000000000003</v>
      </c>
      <c r="F250" s="2">
        <v>257.45999999999998</v>
      </c>
      <c r="G250" s="1">
        <v>59962032</v>
      </c>
      <c r="H250" s="2">
        <f t="shared" si="6"/>
        <v>257.16000000000003</v>
      </c>
      <c r="I250" s="2">
        <f t="shared" si="7"/>
        <v>257.86</v>
      </c>
      <c r="J250" s="16">
        <f>testdata47[[#This Row],[close]]-0.5*(testdata47[[#This Row],[HH]]+testdata47[[#This Row],[LL]])</f>
        <v>-5.0000000000011369E-2</v>
      </c>
      <c r="K250" s="16">
        <f>K249+kR*(testdata47[[#This Row],[SM]]-K249)</f>
        <v>-5.0000000000011369E-2</v>
      </c>
      <c r="L250" s="16">
        <f>L249+kS*(testdata47[[#This Row],[EMAn1]]-L249)</f>
        <v>-5.0000000000011369E-2</v>
      </c>
      <c r="M250" s="16">
        <f>testdata47[[#This Row],[HH]]-testdata47[[#This Row],[LL]]</f>
        <v>0.69999999999998863</v>
      </c>
      <c r="N250" s="16">
        <f>N249+kR*(testdata47[[#This Row],[HH-LL]]-N249)</f>
        <v>0.69999999999998863</v>
      </c>
      <c r="O250" s="16">
        <f>O249+kS*(testdata47[[#This Row],[EMAd1]]-O249)</f>
        <v>0.69999999999998863</v>
      </c>
      <c r="P250" s="12">
        <f>100*(testdata47[[#This Row],[EMAn2]]/(0.5*testdata47[[#This Row],[EMAd2]]))</f>
        <v>-14.285714285717766</v>
      </c>
      <c r="Q250" s="12">
        <f>Q249+kU*(testdata47[[#This Row],[SMI]]-Q249)</f>
        <v>-6.6101724280451153</v>
      </c>
    </row>
    <row r="251" spans="1:17" x14ac:dyDescent="0.25">
      <c r="A251" s="6">
        <v>249</v>
      </c>
      <c r="B251" s="3">
        <v>43097</v>
      </c>
      <c r="C251" s="2">
        <v>258.01</v>
      </c>
      <c r="D251" s="2">
        <v>258.04000000000002</v>
      </c>
      <c r="E251" s="2">
        <v>257.58999999999997</v>
      </c>
      <c r="F251" s="2">
        <v>257.99</v>
      </c>
      <c r="G251" s="1">
        <v>46843448</v>
      </c>
      <c r="H251" s="2">
        <f t="shared" si="6"/>
        <v>257.58999999999997</v>
      </c>
      <c r="I251" s="2">
        <f t="shared" si="7"/>
        <v>258.04000000000002</v>
      </c>
      <c r="J251" s="16">
        <f>testdata47[[#This Row],[close]]-0.5*(testdata47[[#This Row],[HH]]+testdata47[[#This Row],[LL]])</f>
        <v>0.17500000000001137</v>
      </c>
      <c r="K251" s="16">
        <f>K250+kR*(testdata47[[#This Row],[SM]]-K250)</f>
        <v>0.17500000000001137</v>
      </c>
      <c r="L251" s="16">
        <f>L250+kS*(testdata47[[#This Row],[EMAn1]]-L250)</f>
        <v>0.17500000000001137</v>
      </c>
      <c r="M251" s="18">
        <f>testdata47[[#This Row],[HH]]-testdata47[[#This Row],[LL]]</f>
        <v>0.45000000000004547</v>
      </c>
      <c r="N251" s="16">
        <f>N250+kR*(testdata47[[#This Row],[HH-LL]]-N250)</f>
        <v>0.45000000000004547</v>
      </c>
      <c r="O251" s="16">
        <f>O250+kS*(testdata47[[#This Row],[EMAd1]]-O250)</f>
        <v>0.45000000000004547</v>
      </c>
      <c r="P251" s="21">
        <f>100*(testdata47[[#This Row],[EMAn2]]/(0.5*testdata47[[#This Row],[EMAd2]]))</f>
        <v>77.777777777774972</v>
      </c>
      <c r="Q251" s="12">
        <f>Q250+kU*(testdata47[[#This Row],[SMI]]-Q250)</f>
        <v>21.519144307228249</v>
      </c>
    </row>
    <row r="252" spans="1:17" x14ac:dyDescent="0.25">
      <c r="A252" s="6">
        <v>250</v>
      </c>
      <c r="B252" s="3">
        <v>43098</v>
      </c>
      <c r="C252" s="2">
        <v>258.63</v>
      </c>
      <c r="D252" s="2">
        <v>258.64999999999998</v>
      </c>
      <c r="E252" s="2">
        <v>256.81</v>
      </c>
      <c r="F252" s="2">
        <v>257.02</v>
      </c>
      <c r="G252" s="1">
        <v>99683152</v>
      </c>
      <c r="H252" s="2">
        <f t="shared" si="6"/>
        <v>256.81</v>
      </c>
      <c r="I252" s="2">
        <f t="shared" si="7"/>
        <v>258.64999999999998</v>
      </c>
      <c r="J252" s="16">
        <f>testdata47[[#This Row],[close]]-0.5*(testdata47[[#This Row],[HH]]+testdata47[[#This Row],[LL]])</f>
        <v>-0.71000000000003638</v>
      </c>
      <c r="K252" s="16">
        <f>K251+kR*(testdata47[[#This Row],[SM]]-K251)</f>
        <v>-0.71000000000003638</v>
      </c>
      <c r="L252" s="16">
        <f>L251+kS*(testdata47[[#This Row],[EMAn1]]-L251)</f>
        <v>-0.71000000000003638</v>
      </c>
      <c r="M252" s="16">
        <f>testdata47[[#This Row],[HH]]-testdata47[[#This Row],[LL]]</f>
        <v>1.839999999999975</v>
      </c>
      <c r="N252" s="16">
        <f>N251+kR*(testdata47[[#This Row],[HH-LL]]-N251)</f>
        <v>1.839999999999975</v>
      </c>
      <c r="O252" s="16">
        <f>O251+kS*(testdata47[[#This Row],[EMAd1]]-O251)</f>
        <v>1.839999999999975</v>
      </c>
      <c r="P252" s="13">
        <f>100*(testdata47[[#This Row],[EMAn2]]/(0.5*testdata47[[#This Row],[EMAd2]]))</f>
        <v>-77.173913043483267</v>
      </c>
      <c r="Q252" s="13">
        <f>Q251+kU*(testdata47[[#This Row],[SMI]]-Q251)</f>
        <v>-11.378541476342253</v>
      </c>
    </row>
    <row r="253" spans="1:17" x14ac:dyDescent="0.25">
      <c r="A253" s="6">
        <v>251</v>
      </c>
      <c r="B253" s="3">
        <v>43102</v>
      </c>
      <c r="C253" s="2">
        <v>257.95999999999998</v>
      </c>
      <c r="D253" s="2">
        <v>258.89999999999998</v>
      </c>
      <c r="E253" s="2">
        <v>257.54000000000002</v>
      </c>
      <c r="F253" s="2">
        <v>258.86</v>
      </c>
      <c r="G253" s="1">
        <v>89973440</v>
      </c>
      <c r="H253" s="2">
        <f t="shared" si="6"/>
        <v>257.54000000000002</v>
      </c>
      <c r="I253" s="2">
        <f t="shared" si="7"/>
        <v>258.89999999999998</v>
      </c>
      <c r="J253" s="16">
        <f>testdata47[[#This Row],[close]]-0.5*(testdata47[[#This Row],[HH]]+testdata47[[#This Row],[LL]])</f>
        <v>0.63999999999998636</v>
      </c>
      <c r="K253" s="16">
        <f>K252+kR*(testdata47[[#This Row],[SM]]-K252)</f>
        <v>0.63999999999998636</v>
      </c>
      <c r="L253" s="16">
        <f>L252+kS*(testdata47[[#This Row],[EMAn1]]-L252)</f>
        <v>0.63999999999998636</v>
      </c>
      <c r="M253" s="16">
        <f>testdata47[[#This Row],[HH]]-testdata47[[#This Row],[LL]]</f>
        <v>1.3599999999999568</v>
      </c>
      <c r="N253" s="16">
        <f>N252+kR*(testdata47[[#This Row],[HH-LL]]-N252)</f>
        <v>1.3599999999999568</v>
      </c>
      <c r="O253" s="16">
        <f>O252+kS*(testdata47[[#This Row],[EMAd1]]-O252)</f>
        <v>1.3599999999999568</v>
      </c>
      <c r="P253" s="12">
        <f>100*(testdata47[[#This Row],[EMAn2]]/(0.5*testdata47[[#This Row],[EMAd2]]))</f>
        <v>94.117647058824517</v>
      </c>
      <c r="Q253" s="12">
        <f>Q252+kU*(testdata47[[#This Row],[SMI]]-Q252)</f>
        <v>23.786854702046664</v>
      </c>
    </row>
    <row r="254" spans="1:17" x14ac:dyDescent="0.25">
      <c r="A254" s="6">
        <v>252</v>
      </c>
      <c r="B254" s="3">
        <v>43103</v>
      </c>
      <c r="C254" s="2">
        <v>259.04000000000002</v>
      </c>
      <c r="D254" s="2">
        <v>260.66000000000003</v>
      </c>
      <c r="E254" s="2">
        <v>259.04000000000002</v>
      </c>
      <c r="F254" s="2">
        <v>260.5</v>
      </c>
      <c r="G254" s="1">
        <v>93518840</v>
      </c>
      <c r="H254" s="2">
        <f t="shared" si="6"/>
        <v>259.04000000000002</v>
      </c>
      <c r="I254" s="2">
        <f t="shared" si="7"/>
        <v>260.66000000000003</v>
      </c>
      <c r="J254" s="16">
        <f>testdata47[[#This Row],[close]]-0.5*(testdata47[[#This Row],[HH]]+testdata47[[#This Row],[LL]])</f>
        <v>0.64999999999997726</v>
      </c>
      <c r="K254" s="16">
        <f>K253+kR*(testdata47[[#This Row],[SM]]-K253)</f>
        <v>0.64999999999997726</v>
      </c>
      <c r="L254" s="16">
        <f>L253+kS*(testdata47[[#This Row],[EMAn1]]-L253)</f>
        <v>0.64999999999997726</v>
      </c>
      <c r="M254" s="16">
        <f>testdata47[[#This Row],[HH]]-testdata47[[#This Row],[LL]]</f>
        <v>1.6200000000000045</v>
      </c>
      <c r="N254" s="16">
        <f>N253+kR*(testdata47[[#This Row],[HH-LL]]-N253)</f>
        <v>1.6200000000000045</v>
      </c>
      <c r="O254" s="16">
        <f>O253+kS*(testdata47[[#This Row],[EMAd1]]-O253)</f>
        <v>1.6200000000000045</v>
      </c>
      <c r="P254" s="12">
        <f>100*(testdata47[[#This Row],[EMAn2]]/(0.5*testdata47[[#This Row],[EMAd2]]))</f>
        <v>80.246913580243884</v>
      </c>
      <c r="Q254" s="12">
        <f>Q253+kU*(testdata47[[#This Row],[SMI]]-Q253)</f>
        <v>42.606874328112397</v>
      </c>
    </row>
    <row r="255" spans="1:17" x14ac:dyDescent="0.25">
      <c r="A255" s="6">
        <v>253</v>
      </c>
      <c r="B255" s="3">
        <v>43104</v>
      </c>
      <c r="C255" s="2">
        <v>261.2</v>
      </c>
      <c r="D255" s="2">
        <v>262.12</v>
      </c>
      <c r="E255" s="2">
        <v>260.57</v>
      </c>
      <c r="F255" s="2">
        <v>261.58999999999997</v>
      </c>
      <c r="G255" s="1">
        <v>83723648</v>
      </c>
      <c r="H255" s="2">
        <f t="shared" si="6"/>
        <v>260.57</v>
      </c>
      <c r="I255" s="2">
        <f t="shared" si="7"/>
        <v>262.12</v>
      </c>
      <c r="J255" s="16">
        <f>testdata47[[#This Row],[close]]-0.5*(testdata47[[#This Row],[HH]]+testdata47[[#This Row],[LL]])</f>
        <v>0.2449999999999477</v>
      </c>
      <c r="K255" s="16">
        <f>K254+kR*(testdata47[[#This Row],[SM]]-K254)</f>
        <v>0.2449999999999477</v>
      </c>
      <c r="L255" s="16">
        <f>L254+kS*(testdata47[[#This Row],[EMAn1]]-L254)</f>
        <v>0.2449999999999477</v>
      </c>
      <c r="M255" s="16">
        <f>testdata47[[#This Row],[HH]]-testdata47[[#This Row],[LL]]</f>
        <v>1.5500000000000114</v>
      </c>
      <c r="N255" s="16">
        <f>N254+kR*(testdata47[[#This Row],[HH-LL]]-N254)</f>
        <v>1.5500000000000114</v>
      </c>
      <c r="O255" s="16">
        <f>O254+kS*(testdata47[[#This Row],[EMAd1]]-O254)</f>
        <v>1.5500000000000114</v>
      </c>
      <c r="P255" s="12">
        <f>100*(testdata47[[#This Row],[EMAn2]]/(0.5*testdata47[[#This Row],[EMAd2]]))</f>
        <v>31.612903225799471</v>
      </c>
      <c r="Q255" s="12">
        <f>Q254+kU*(testdata47[[#This Row],[SMI]]-Q254)</f>
        <v>38.942217294008088</v>
      </c>
    </row>
    <row r="256" spans="1:17" x14ac:dyDescent="0.25">
      <c r="A256" s="6">
        <v>254</v>
      </c>
      <c r="B256" s="3">
        <v>43105</v>
      </c>
      <c r="C256" s="2">
        <v>262.45999999999998</v>
      </c>
      <c r="D256" s="2">
        <v>263.47000000000003</v>
      </c>
      <c r="E256" s="2">
        <v>261.92</v>
      </c>
      <c r="F256" s="2">
        <v>263.33999999999997</v>
      </c>
      <c r="G256" s="1">
        <v>86721784</v>
      </c>
      <c r="H256" s="2">
        <f t="shared" si="6"/>
        <v>261.92</v>
      </c>
      <c r="I256" s="2">
        <f t="shared" si="7"/>
        <v>263.47000000000003</v>
      </c>
      <c r="J256" s="16">
        <f>testdata47[[#This Row],[close]]-0.5*(testdata47[[#This Row],[HH]]+testdata47[[#This Row],[LL]])</f>
        <v>0.64499999999992497</v>
      </c>
      <c r="K256" s="16">
        <f>K255+kR*(testdata47[[#This Row],[SM]]-K255)</f>
        <v>0.64499999999992497</v>
      </c>
      <c r="L256" s="16">
        <f>L255+kS*(testdata47[[#This Row],[EMAn1]]-L255)</f>
        <v>0.64499999999992497</v>
      </c>
      <c r="M256" s="16">
        <f>testdata47[[#This Row],[HH]]-testdata47[[#This Row],[LL]]</f>
        <v>1.5500000000000114</v>
      </c>
      <c r="N256" s="16">
        <f>N255+kR*(testdata47[[#This Row],[HH-LL]]-N255)</f>
        <v>1.5500000000000114</v>
      </c>
      <c r="O256" s="16">
        <f>O255+kS*(testdata47[[#This Row],[EMAd1]]-O255)</f>
        <v>1.5500000000000114</v>
      </c>
      <c r="P256" s="12">
        <f>100*(testdata47[[#This Row],[EMAn2]]/(0.5*testdata47[[#This Row],[EMAd2]]))</f>
        <v>83.225806451602608</v>
      </c>
      <c r="Q256" s="12">
        <f>Q255+kU*(testdata47[[#This Row],[SMI]]-Q255)</f>
        <v>53.703413679872924</v>
      </c>
    </row>
    <row r="257" spans="1:17" x14ac:dyDescent="0.25">
      <c r="A257" s="6">
        <v>255</v>
      </c>
      <c r="B257" s="3">
        <v>43108</v>
      </c>
      <c r="C257" s="2">
        <v>263.23</v>
      </c>
      <c r="D257" s="2">
        <v>263.99</v>
      </c>
      <c r="E257" s="2">
        <v>262.91000000000003</v>
      </c>
      <c r="F257" s="2">
        <v>263.82</v>
      </c>
      <c r="G257" s="1">
        <v>59513708</v>
      </c>
      <c r="H257" s="2">
        <f t="shared" si="6"/>
        <v>262.91000000000003</v>
      </c>
      <c r="I257" s="2">
        <f t="shared" si="7"/>
        <v>263.99</v>
      </c>
      <c r="J257" s="16">
        <f>testdata47[[#This Row],[close]]-0.5*(testdata47[[#This Row],[HH]]+testdata47[[#This Row],[LL]])</f>
        <v>0.3699999999999477</v>
      </c>
      <c r="K257" s="16">
        <f>K256+kR*(testdata47[[#This Row],[SM]]-K256)</f>
        <v>0.3699999999999477</v>
      </c>
      <c r="L257" s="16">
        <f>L256+kS*(testdata47[[#This Row],[EMAn1]]-L256)</f>
        <v>0.3699999999999477</v>
      </c>
      <c r="M257" s="16">
        <f>testdata47[[#This Row],[HH]]-testdata47[[#This Row],[LL]]</f>
        <v>1.0799999999999841</v>
      </c>
      <c r="N257" s="16">
        <f>N256+kR*(testdata47[[#This Row],[HH-LL]]-N256)</f>
        <v>1.0799999999999841</v>
      </c>
      <c r="O257" s="16">
        <f>O256+kS*(testdata47[[#This Row],[EMAd1]]-O256)</f>
        <v>1.0799999999999841</v>
      </c>
      <c r="P257" s="12">
        <f>100*(testdata47[[#This Row],[EMAn2]]/(0.5*testdata47[[#This Row],[EMAd2]]))</f>
        <v>68.518518518509836</v>
      </c>
      <c r="Q257" s="12">
        <f>Q256+kU*(testdata47[[#This Row],[SMI]]-Q256)</f>
        <v>58.641781959418559</v>
      </c>
    </row>
    <row r="258" spans="1:17" x14ac:dyDescent="0.25">
      <c r="A258" s="6">
        <v>256</v>
      </c>
      <c r="B258" s="3">
        <v>43109</v>
      </c>
      <c r="C258" s="2">
        <v>264.27999999999997</v>
      </c>
      <c r="D258" s="2">
        <v>265.10000000000002</v>
      </c>
      <c r="E258" s="2">
        <v>263.97000000000003</v>
      </c>
      <c r="F258" s="2">
        <v>264.42</v>
      </c>
      <c r="G258" s="1">
        <v>59445976</v>
      </c>
      <c r="H258" s="2">
        <f t="shared" si="6"/>
        <v>263.97000000000003</v>
      </c>
      <c r="I258" s="2">
        <f t="shared" si="7"/>
        <v>265.10000000000002</v>
      </c>
      <c r="J258" s="16">
        <f>testdata47[[#This Row],[close]]-0.5*(testdata47[[#This Row],[HH]]+testdata47[[#This Row],[LL]])</f>
        <v>-0.11500000000000909</v>
      </c>
      <c r="K258" s="16">
        <f>K257+kR*(testdata47[[#This Row],[SM]]-K257)</f>
        <v>-0.11500000000000909</v>
      </c>
      <c r="L258" s="16">
        <f>L257+kS*(testdata47[[#This Row],[EMAn1]]-L257)</f>
        <v>-0.11500000000000909</v>
      </c>
      <c r="M258" s="16">
        <f>testdata47[[#This Row],[HH]]-testdata47[[#This Row],[LL]]</f>
        <v>1.1299999999999955</v>
      </c>
      <c r="N258" s="16">
        <f>N257+kR*(testdata47[[#This Row],[HH-LL]]-N257)</f>
        <v>1.1299999999999955</v>
      </c>
      <c r="O258" s="16">
        <f>O257+kS*(testdata47[[#This Row],[EMAd1]]-O257)</f>
        <v>1.1299999999999955</v>
      </c>
      <c r="P258" s="12">
        <f>100*(testdata47[[#This Row],[EMAn2]]/(0.5*testdata47[[#This Row],[EMAd2]]))</f>
        <v>-20.353982300886646</v>
      </c>
      <c r="Q258" s="12">
        <f>Q257+kU*(testdata47[[#This Row],[SMI]]-Q257)</f>
        <v>32.309860539316823</v>
      </c>
    </row>
    <row r="259" spans="1:17" x14ac:dyDescent="0.25">
      <c r="A259" s="6">
        <v>257</v>
      </c>
      <c r="B259" s="3">
        <v>43110</v>
      </c>
      <c r="C259" s="2">
        <v>263.58999999999997</v>
      </c>
      <c r="D259" s="2">
        <v>264.3</v>
      </c>
      <c r="E259" s="2">
        <v>262.86</v>
      </c>
      <c r="F259" s="2">
        <v>264.01</v>
      </c>
      <c r="G259" s="1">
        <v>72238032</v>
      </c>
      <c r="H259" s="2">
        <f t="shared" si="6"/>
        <v>262.86</v>
      </c>
      <c r="I259" s="2">
        <f t="shared" si="7"/>
        <v>264.3</v>
      </c>
      <c r="J259" s="16">
        <f>testdata47[[#This Row],[close]]-0.5*(testdata47[[#This Row],[HH]]+testdata47[[#This Row],[LL]])</f>
        <v>0.42999999999994998</v>
      </c>
      <c r="K259" s="16">
        <f>K258+kR*(testdata47[[#This Row],[SM]]-K258)</f>
        <v>0.42999999999994998</v>
      </c>
      <c r="L259" s="16">
        <f>L258+kS*(testdata47[[#This Row],[EMAn1]]-L258)</f>
        <v>0.42999999999994998</v>
      </c>
      <c r="M259" s="16">
        <f>testdata47[[#This Row],[HH]]-testdata47[[#This Row],[LL]]</f>
        <v>1.4399999999999977</v>
      </c>
      <c r="N259" s="16">
        <f>N258+kR*(testdata47[[#This Row],[HH-LL]]-N258)</f>
        <v>1.4399999999999977</v>
      </c>
      <c r="O259" s="16">
        <f>O258+kS*(testdata47[[#This Row],[EMAd1]]-O258)</f>
        <v>1.4399999999999977</v>
      </c>
      <c r="P259" s="12">
        <f>100*(testdata47[[#This Row],[EMAn2]]/(0.5*testdata47[[#This Row],[EMAd2]]))</f>
        <v>59.722222222215372</v>
      </c>
      <c r="Q259" s="12">
        <f>Q258+kU*(testdata47[[#This Row],[SMI]]-Q258)</f>
        <v>41.447314433616341</v>
      </c>
    </row>
    <row r="260" spans="1:17" x14ac:dyDescent="0.25">
      <c r="A260" s="6">
        <v>258</v>
      </c>
      <c r="B260" s="3">
        <v>43111</v>
      </c>
      <c r="C260" s="2">
        <v>264.62</v>
      </c>
      <c r="D260" s="2">
        <v>265.94</v>
      </c>
      <c r="E260" s="2">
        <v>264.44</v>
      </c>
      <c r="F260" s="2">
        <v>265.94</v>
      </c>
      <c r="G260" s="1">
        <v>64749016</v>
      </c>
      <c r="H260" s="2">
        <f t="shared" si="6"/>
        <v>264.44</v>
      </c>
      <c r="I260" s="2">
        <f t="shared" si="7"/>
        <v>265.94</v>
      </c>
      <c r="J260" s="16">
        <f>testdata47[[#This Row],[close]]-0.5*(testdata47[[#This Row],[HH]]+testdata47[[#This Row],[LL]])</f>
        <v>0.75</v>
      </c>
      <c r="K260" s="16">
        <f>K259+kR*(testdata47[[#This Row],[SM]]-K259)</f>
        <v>0.75</v>
      </c>
      <c r="L260" s="16">
        <f>L259+kS*(testdata47[[#This Row],[EMAn1]]-L259)</f>
        <v>0.75</v>
      </c>
      <c r="M260" s="16">
        <f>testdata47[[#This Row],[HH]]-testdata47[[#This Row],[LL]]</f>
        <v>1.5</v>
      </c>
      <c r="N260" s="16">
        <f>N259+kR*(testdata47[[#This Row],[HH-LL]]-N259)</f>
        <v>1.5</v>
      </c>
      <c r="O260" s="16">
        <f>O259+kS*(testdata47[[#This Row],[EMAd1]]-O259)</f>
        <v>1.5</v>
      </c>
      <c r="P260" s="12">
        <f>100*(testdata47[[#This Row],[EMAn2]]/(0.5*testdata47[[#This Row],[EMAd2]]))</f>
        <v>100</v>
      </c>
      <c r="Q260" s="12">
        <f>Q259+kU*(testdata47[[#This Row],[SMI]]-Q259)</f>
        <v>60.964876289077559</v>
      </c>
    </row>
    <row r="261" spans="1:17" x14ac:dyDescent="0.25">
      <c r="A261" s="6">
        <v>259</v>
      </c>
      <c r="B261" s="3">
        <v>43112</v>
      </c>
      <c r="C261" s="2">
        <v>266.23</v>
      </c>
      <c r="D261" s="2">
        <v>267.86</v>
      </c>
      <c r="E261" s="2">
        <v>265.89999999999998</v>
      </c>
      <c r="F261" s="2">
        <v>267.67</v>
      </c>
      <c r="G261" s="1">
        <v>94293048</v>
      </c>
      <c r="H261" s="2">
        <f t="shared" si="6"/>
        <v>265.89999999999998</v>
      </c>
      <c r="I261" s="2">
        <f t="shared" si="7"/>
        <v>267.86</v>
      </c>
      <c r="J261" s="16">
        <f>testdata47[[#This Row],[close]]-0.5*(testdata47[[#This Row],[HH]]+testdata47[[#This Row],[LL]])</f>
        <v>0.79000000000002046</v>
      </c>
      <c r="K261" s="16">
        <f>K260+kR*(testdata47[[#This Row],[SM]]-K260)</f>
        <v>0.79000000000002046</v>
      </c>
      <c r="L261" s="16">
        <f>L260+kS*(testdata47[[#This Row],[EMAn1]]-L260)</f>
        <v>0.79000000000002046</v>
      </c>
      <c r="M261" s="16">
        <f>testdata47[[#This Row],[HH]]-testdata47[[#This Row],[LL]]</f>
        <v>1.9600000000000364</v>
      </c>
      <c r="N261" s="16">
        <f>N260+kR*(testdata47[[#This Row],[HH-LL]]-N260)</f>
        <v>1.9600000000000364</v>
      </c>
      <c r="O261" s="16">
        <f>O260+kS*(testdata47[[#This Row],[EMAd1]]-O260)</f>
        <v>1.9600000000000364</v>
      </c>
      <c r="P261" s="12">
        <f>100*(testdata47[[#This Row],[EMAn2]]/(0.5*testdata47[[#This Row],[EMAd2]]))</f>
        <v>80.612244897959769</v>
      </c>
      <c r="Q261" s="12">
        <f>Q260+kU*(testdata47[[#This Row],[SMI]]-Q260)</f>
        <v>67.513999158704962</v>
      </c>
    </row>
    <row r="262" spans="1:17" x14ac:dyDescent="0.25">
      <c r="A262" s="6">
        <v>260</v>
      </c>
      <c r="B262" s="3">
        <v>43116</v>
      </c>
      <c r="C262" s="2">
        <v>269.05</v>
      </c>
      <c r="D262" s="2">
        <v>269.76</v>
      </c>
      <c r="E262" s="2">
        <v>266</v>
      </c>
      <c r="F262" s="2">
        <v>266.76</v>
      </c>
      <c r="G262" s="1">
        <v>110634704</v>
      </c>
      <c r="H262" s="2">
        <f t="shared" si="6"/>
        <v>266</v>
      </c>
      <c r="I262" s="2">
        <f t="shared" si="7"/>
        <v>269.76</v>
      </c>
      <c r="J262" s="16">
        <f>testdata47[[#This Row],[close]]-0.5*(testdata47[[#This Row],[HH]]+testdata47[[#This Row],[LL]])</f>
        <v>-1.1200000000000045</v>
      </c>
      <c r="K262" s="16">
        <f>K261+kR*(testdata47[[#This Row],[SM]]-K261)</f>
        <v>-1.1200000000000045</v>
      </c>
      <c r="L262" s="16">
        <f>L261+kS*(testdata47[[#This Row],[EMAn1]]-L261)</f>
        <v>-1.1200000000000045</v>
      </c>
      <c r="M262" s="16">
        <f>testdata47[[#This Row],[HH]]-testdata47[[#This Row],[LL]]</f>
        <v>3.7599999999999909</v>
      </c>
      <c r="N262" s="16">
        <f>N261+kR*(testdata47[[#This Row],[HH-LL]]-N261)</f>
        <v>3.7599999999999909</v>
      </c>
      <c r="O262" s="16">
        <f>O261+kS*(testdata47[[#This Row],[EMAd1]]-O261)</f>
        <v>3.7599999999999909</v>
      </c>
      <c r="P262" s="12">
        <f>100*(testdata47[[#This Row],[EMAn2]]/(0.5*testdata47[[#This Row],[EMAd2]]))</f>
        <v>-59.574468085106766</v>
      </c>
      <c r="Q262" s="12">
        <f>Q261+kU*(testdata47[[#This Row],[SMI]]-Q261)</f>
        <v>25.151176744101058</v>
      </c>
    </row>
    <row r="263" spans="1:17" x14ac:dyDescent="0.25">
      <c r="A263" s="6">
        <v>261</v>
      </c>
      <c r="B263" s="3">
        <v>43117</v>
      </c>
      <c r="C263" s="2">
        <v>267.77999999999997</v>
      </c>
      <c r="D263" s="2">
        <v>269.72000000000003</v>
      </c>
      <c r="E263" s="2">
        <v>266.76</v>
      </c>
      <c r="F263" s="2">
        <v>269.3</v>
      </c>
      <c r="G263" s="1">
        <v>117595008</v>
      </c>
      <c r="H263" s="2">
        <f t="shared" si="6"/>
        <v>266.76</v>
      </c>
      <c r="I263" s="2">
        <f t="shared" si="7"/>
        <v>269.72000000000003</v>
      </c>
      <c r="J263" s="16">
        <f>testdata47[[#This Row],[close]]-0.5*(testdata47[[#This Row],[HH]]+testdata47[[#This Row],[LL]])</f>
        <v>1.0600000000000023</v>
      </c>
      <c r="K263" s="16">
        <f>K262+kR*(testdata47[[#This Row],[SM]]-K262)</f>
        <v>1.0600000000000023</v>
      </c>
      <c r="L263" s="16">
        <f>L262+kS*(testdata47[[#This Row],[EMAn1]]-L262)</f>
        <v>1.0600000000000023</v>
      </c>
      <c r="M263" s="16">
        <f>testdata47[[#This Row],[HH]]-testdata47[[#This Row],[LL]]</f>
        <v>2.9600000000000364</v>
      </c>
      <c r="N263" s="16">
        <f>N262+kR*(testdata47[[#This Row],[HH-LL]]-N262)</f>
        <v>2.9600000000000364</v>
      </c>
      <c r="O263" s="16">
        <f>O262+kS*(testdata47[[#This Row],[EMAd1]]-O262)</f>
        <v>2.9600000000000364</v>
      </c>
      <c r="P263" s="12">
        <f>100*(testdata47[[#This Row],[EMAn2]]/(0.5*testdata47[[#This Row],[EMAd2]]))</f>
        <v>71.621621621620889</v>
      </c>
      <c r="Q263" s="12">
        <f>Q262+kU*(testdata47[[#This Row],[SMI]]-Q262)</f>
        <v>40.641325036607668</v>
      </c>
    </row>
    <row r="264" spans="1:17" x14ac:dyDescent="0.25">
      <c r="A264" s="6">
        <v>262</v>
      </c>
      <c r="B264" s="3">
        <v>43118</v>
      </c>
      <c r="C264" s="2">
        <v>269.17</v>
      </c>
      <c r="D264" s="2">
        <v>269.64</v>
      </c>
      <c r="E264" s="2">
        <v>268.31</v>
      </c>
      <c r="F264" s="2">
        <v>268.85000000000002</v>
      </c>
      <c r="G264" s="1">
        <v>104584464</v>
      </c>
      <c r="H264" s="2">
        <f t="shared" si="6"/>
        <v>268.31</v>
      </c>
      <c r="I264" s="2">
        <f t="shared" si="7"/>
        <v>269.64</v>
      </c>
      <c r="J264" s="16">
        <f>testdata47[[#This Row],[close]]-0.5*(testdata47[[#This Row],[HH]]+testdata47[[#This Row],[LL]])</f>
        <v>-0.125</v>
      </c>
      <c r="K264" s="16">
        <f>K263+kR*(testdata47[[#This Row],[SM]]-K263)</f>
        <v>-0.125</v>
      </c>
      <c r="L264" s="16">
        <f>L263+kS*(testdata47[[#This Row],[EMAn1]]-L263)</f>
        <v>-0.125</v>
      </c>
      <c r="M264" s="16">
        <f>testdata47[[#This Row],[HH]]-testdata47[[#This Row],[LL]]</f>
        <v>1.3299999999999841</v>
      </c>
      <c r="N264" s="16">
        <f>N263+kR*(testdata47[[#This Row],[HH-LL]]-N263)</f>
        <v>1.3299999999999841</v>
      </c>
      <c r="O264" s="16">
        <f>O263+kS*(testdata47[[#This Row],[EMAd1]]-O263)</f>
        <v>1.3299999999999841</v>
      </c>
      <c r="P264" s="12">
        <f>100*(testdata47[[#This Row],[EMAn2]]/(0.5*testdata47[[#This Row],[EMAd2]]))</f>
        <v>-18.79699248120323</v>
      </c>
      <c r="Q264" s="12">
        <f>Q263+kU*(testdata47[[#This Row],[SMI]]-Q263)</f>
        <v>20.828552530670702</v>
      </c>
    </row>
    <row r="265" spans="1:17" x14ac:dyDescent="0.25">
      <c r="A265" s="6">
        <v>263</v>
      </c>
      <c r="B265" s="3">
        <v>43119</v>
      </c>
      <c r="C265" s="2">
        <v>269.48</v>
      </c>
      <c r="D265" s="2">
        <v>270.07</v>
      </c>
      <c r="E265" s="2">
        <v>268.85000000000002</v>
      </c>
      <c r="F265" s="2">
        <v>270.07</v>
      </c>
      <c r="G265" s="1">
        <v>146315344</v>
      </c>
      <c r="H265" s="2">
        <f t="shared" si="6"/>
        <v>268.85000000000002</v>
      </c>
      <c r="I265" s="2">
        <f t="shared" si="7"/>
        <v>270.07</v>
      </c>
      <c r="J265" s="16">
        <f>testdata47[[#This Row],[close]]-0.5*(testdata47[[#This Row],[HH]]+testdata47[[#This Row],[LL]])</f>
        <v>0.6099999999999568</v>
      </c>
      <c r="K265" s="16">
        <f>K264+kR*(testdata47[[#This Row],[SM]]-K264)</f>
        <v>0.6099999999999568</v>
      </c>
      <c r="L265" s="16">
        <f>L264+kS*(testdata47[[#This Row],[EMAn1]]-L264)</f>
        <v>0.6099999999999568</v>
      </c>
      <c r="M265" s="16">
        <f>testdata47[[#This Row],[HH]]-testdata47[[#This Row],[LL]]</f>
        <v>1.2199999999999704</v>
      </c>
      <c r="N265" s="16">
        <f>N264+kR*(testdata47[[#This Row],[HH-LL]]-N264)</f>
        <v>1.2199999999999704</v>
      </c>
      <c r="O265" s="16">
        <f>O264+kS*(testdata47[[#This Row],[EMAd1]]-O264)</f>
        <v>1.2199999999999704</v>
      </c>
      <c r="P265" s="12">
        <f>100*(testdata47[[#This Row],[EMAn2]]/(0.5*testdata47[[#This Row],[EMAd2]]))</f>
        <v>99.999999999995339</v>
      </c>
      <c r="Q265" s="12">
        <f>Q264+kU*(testdata47[[#This Row],[SMI]]-Q264)</f>
        <v>47.219035020445574</v>
      </c>
    </row>
    <row r="266" spans="1:17" x14ac:dyDescent="0.25">
      <c r="A266" s="6">
        <v>264</v>
      </c>
      <c r="B266" s="3">
        <v>43122</v>
      </c>
      <c r="C266" s="2">
        <v>269.83999999999997</v>
      </c>
      <c r="D266" s="2">
        <v>272.27</v>
      </c>
      <c r="E266" s="2">
        <v>269.77999999999997</v>
      </c>
      <c r="F266" s="2">
        <v>272.27</v>
      </c>
      <c r="G266" s="1">
        <v>94818768</v>
      </c>
      <c r="H266" s="2">
        <f t="shared" si="6"/>
        <v>269.77999999999997</v>
      </c>
      <c r="I266" s="2">
        <f t="shared" si="7"/>
        <v>272.27</v>
      </c>
      <c r="J266" s="16">
        <f>testdata47[[#This Row],[close]]-0.5*(testdata47[[#This Row],[HH]]+testdata47[[#This Row],[LL]])</f>
        <v>1.2450000000000045</v>
      </c>
      <c r="K266" s="16">
        <f>K265+kR*(testdata47[[#This Row],[SM]]-K265)</f>
        <v>1.2450000000000045</v>
      </c>
      <c r="L266" s="16">
        <f>L265+kS*(testdata47[[#This Row],[EMAn1]]-L265)</f>
        <v>1.2450000000000045</v>
      </c>
      <c r="M266" s="16">
        <f>testdata47[[#This Row],[HH]]-testdata47[[#This Row],[LL]]</f>
        <v>2.4900000000000091</v>
      </c>
      <c r="N266" s="16">
        <f>N265+kR*(testdata47[[#This Row],[HH-LL]]-N265)</f>
        <v>2.4900000000000091</v>
      </c>
      <c r="O266" s="16">
        <f>O265+kS*(testdata47[[#This Row],[EMAd1]]-O265)</f>
        <v>2.4900000000000091</v>
      </c>
      <c r="P266" s="12">
        <f>100*(testdata47[[#This Row],[EMAn2]]/(0.5*testdata47[[#This Row],[EMAd2]]))</f>
        <v>100</v>
      </c>
      <c r="Q266" s="12">
        <f>Q265+kU*(testdata47[[#This Row],[SMI]]-Q265)</f>
        <v>64.812690013630373</v>
      </c>
    </row>
    <row r="267" spans="1:17" x14ac:dyDescent="0.25">
      <c r="A267" s="6">
        <v>265</v>
      </c>
      <c r="B267" s="3">
        <v>43123</v>
      </c>
      <c r="C267" s="2">
        <v>272.31</v>
      </c>
      <c r="D267" s="2">
        <v>273.16000000000003</v>
      </c>
      <c r="E267" s="2">
        <v>271.95999999999998</v>
      </c>
      <c r="F267" s="2">
        <v>272.83999999999997</v>
      </c>
      <c r="G267" s="1">
        <v>100801672</v>
      </c>
      <c r="H267" s="2">
        <f t="shared" si="6"/>
        <v>271.95999999999998</v>
      </c>
      <c r="I267" s="2">
        <f t="shared" si="7"/>
        <v>273.16000000000003</v>
      </c>
      <c r="J267" s="16">
        <f>testdata47[[#This Row],[close]]-0.5*(testdata47[[#This Row],[HH]]+testdata47[[#This Row],[LL]])</f>
        <v>0.27999999999997272</v>
      </c>
      <c r="K267" s="16">
        <f>K266+kR*(testdata47[[#This Row],[SM]]-K266)</f>
        <v>0.27999999999997272</v>
      </c>
      <c r="L267" s="16">
        <f>L266+kS*(testdata47[[#This Row],[EMAn1]]-L266)</f>
        <v>0.27999999999997272</v>
      </c>
      <c r="M267" s="16">
        <f>testdata47[[#This Row],[HH]]-testdata47[[#This Row],[LL]]</f>
        <v>1.2000000000000455</v>
      </c>
      <c r="N267" s="16">
        <f>N266+kR*(testdata47[[#This Row],[HH-LL]]-N266)</f>
        <v>1.2000000000000455</v>
      </c>
      <c r="O267" s="16">
        <f>O266+kS*(testdata47[[#This Row],[EMAd1]]-O266)</f>
        <v>1.2000000000000455</v>
      </c>
      <c r="P267" s="12">
        <f>100*(testdata47[[#This Row],[EMAn2]]/(0.5*testdata47[[#This Row],[EMAd2]]))</f>
        <v>46.666666666660348</v>
      </c>
      <c r="Q267" s="12">
        <f>Q266+kU*(testdata47[[#This Row],[SMI]]-Q266)</f>
        <v>58.764015564640367</v>
      </c>
    </row>
    <row r="268" spans="1:17" x14ac:dyDescent="0.25">
      <c r="A268" s="6">
        <v>266</v>
      </c>
      <c r="B268" s="3">
        <v>43124</v>
      </c>
      <c r="C268" s="2">
        <v>273.55</v>
      </c>
      <c r="D268" s="2">
        <v>274.2</v>
      </c>
      <c r="E268" s="2">
        <v>271.45</v>
      </c>
      <c r="F268" s="2">
        <v>272.74</v>
      </c>
      <c r="G268" s="1">
        <v>139977680</v>
      </c>
      <c r="H268" s="2">
        <f t="shared" si="6"/>
        <v>271.45</v>
      </c>
      <c r="I268" s="2">
        <f t="shared" si="7"/>
        <v>274.2</v>
      </c>
      <c r="J268" s="16">
        <f>testdata47[[#This Row],[close]]-0.5*(testdata47[[#This Row],[HH]]+testdata47[[#This Row],[LL]])</f>
        <v>-8.4999999999979536E-2</v>
      </c>
      <c r="K268" s="16">
        <f>K267+kR*(testdata47[[#This Row],[SM]]-K267)</f>
        <v>-8.4999999999979536E-2</v>
      </c>
      <c r="L268" s="16">
        <f>L267+kS*(testdata47[[#This Row],[EMAn1]]-L267)</f>
        <v>-8.4999999999979536E-2</v>
      </c>
      <c r="M268" s="16">
        <f>testdata47[[#This Row],[HH]]-testdata47[[#This Row],[LL]]</f>
        <v>2.75</v>
      </c>
      <c r="N268" s="16">
        <f>N267+kR*(testdata47[[#This Row],[HH-LL]]-N267)</f>
        <v>2.75</v>
      </c>
      <c r="O268" s="16">
        <f>O267+kS*(testdata47[[#This Row],[EMAd1]]-O267)</f>
        <v>2.75</v>
      </c>
      <c r="P268" s="12">
        <f>100*(testdata47[[#This Row],[EMAn2]]/(0.5*testdata47[[#This Row],[EMAd2]]))</f>
        <v>-6.181818181816694</v>
      </c>
      <c r="Q268" s="12">
        <f>Q267+kU*(testdata47[[#This Row],[SMI]]-Q267)</f>
        <v>37.115404315821351</v>
      </c>
    </row>
    <row r="269" spans="1:17" x14ac:dyDescent="0.25">
      <c r="A269" s="6">
        <v>267</v>
      </c>
      <c r="B269" s="3">
        <v>43125</v>
      </c>
      <c r="C269" s="2">
        <v>273.68</v>
      </c>
      <c r="D269" s="2">
        <v>273.79000000000002</v>
      </c>
      <c r="E269" s="2">
        <v>271.99</v>
      </c>
      <c r="F269" s="2">
        <v>272.85000000000002</v>
      </c>
      <c r="G269" s="1">
        <v>87825816</v>
      </c>
      <c r="H269" s="2">
        <f t="shared" si="6"/>
        <v>271.99</v>
      </c>
      <c r="I269" s="2">
        <f t="shared" si="7"/>
        <v>273.79000000000002</v>
      </c>
      <c r="J269" s="16">
        <f>testdata47[[#This Row],[close]]-0.5*(testdata47[[#This Row],[HH]]+testdata47[[#This Row],[LL]])</f>
        <v>-3.999999999996362E-2</v>
      </c>
      <c r="K269" s="16">
        <f>K268+kR*(testdata47[[#This Row],[SM]]-K268)</f>
        <v>-3.999999999996362E-2</v>
      </c>
      <c r="L269" s="16">
        <f>L268+kS*(testdata47[[#This Row],[EMAn1]]-L268)</f>
        <v>-3.999999999996362E-2</v>
      </c>
      <c r="M269" s="16">
        <f>testdata47[[#This Row],[HH]]-testdata47[[#This Row],[LL]]</f>
        <v>1.8000000000000114</v>
      </c>
      <c r="N269" s="16">
        <f>N268+kR*(testdata47[[#This Row],[HH-LL]]-N268)</f>
        <v>1.8000000000000114</v>
      </c>
      <c r="O269" s="16">
        <f>O268+kS*(testdata47[[#This Row],[EMAd1]]-O268)</f>
        <v>1.8000000000000114</v>
      </c>
      <c r="P269" s="12">
        <f>100*(testdata47[[#This Row],[EMAn2]]/(0.5*testdata47[[#This Row],[EMAd2]]))</f>
        <v>-4.4444444444403741</v>
      </c>
      <c r="Q269" s="12">
        <f>Q268+kU*(testdata47[[#This Row],[SMI]]-Q268)</f>
        <v>23.262121395734113</v>
      </c>
    </row>
    <row r="270" spans="1:17" x14ac:dyDescent="0.25">
      <c r="A270" s="6">
        <v>268</v>
      </c>
      <c r="B270" s="3">
        <v>43126</v>
      </c>
      <c r="C270" s="2">
        <v>273.77</v>
      </c>
      <c r="D270" s="2">
        <v>276.06</v>
      </c>
      <c r="E270" s="2">
        <v>273.49</v>
      </c>
      <c r="F270" s="2">
        <v>276.01</v>
      </c>
      <c r="G270" s="1">
        <v>111868160</v>
      </c>
      <c r="H270" s="2">
        <f t="shared" si="6"/>
        <v>273.49</v>
      </c>
      <c r="I270" s="2">
        <f t="shared" si="7"/>
        <v>276.06</v>
      </c>
      <c r="J270" s="16">
        <f>testdata47[[#This Row],[close]]-0.5*(testdata47[[#This Row],[HH]]+testdata47[[#This Row],[LL]])</f>
        <v>1.2350000000000136</v>
      </c>
      <c r="K270" s="16">
        <f>K269+kR*(testdata47[[#This Row],[SM]]-K269)</f>
        <v>1.2350000000000136</v>
      </c>
      <c r="L270" s="16">
        <f>L269+kS*(testdata47[[#This Row],[EMAn1]]-L269)</f>
        <v>1.2350000000000136</v>
      </c>
      <c r="M270" s="16">
        <f>testdata47[[#This Row],[HH]]-testdata47[[#This Row],[LL]]</f>
        <v>2.5699999999999932</v>
      </c>
      <c r="N270" s="16">
        <f>N269+kR*(testdata47[[#This Row],[HH-LL]]-N269)</f>
        <v>2.5699999999999932</v>
      </c>
      <c r="O270" s="16">
        <f>O269+kS*(testdata47[[#This Row],[EMAd1]]-O269)</f>
        <v>2.5699999999999932</v>
      </c>
      <c r="P270" s="12">
        <f>100*(testdata47[[#This Row],[EMAn2]]/(0.5*testdata47[[#This Row],[EMAd2]]))</f>
        <v>96.108949416343719</v>
      </c>
      <c r="Q270" s="12">
        <f>Q269+kU*(testdata47[[#This Row],[SMI]]-Q269)</f>
        <v>47.544397402603977</v>
      </c>
    </row>
    <row r="271" spans="1:17" x14ac:dyDescent="0.25">
      <c r="A271" s="6">
        <v>269</v>
      </c>
      <c r="B271" s="3">
        <v>43129</v>
      </c>
      <c r="C271" s="2">
        <v>275.39</v>
      </c>
      <c r="D271" s="2">
        <v>275.87</v>
      </c>
      <c r="E271" s="2">
        <v>274.01</v>
      </c>
      <c r="F271" s="2">
        <v>274.18</v>
      </c>
      <c r="G271" s="1">
        <v>93568600</v>
      </c>
      <c r="H271" s="2">
        <f t="shared" si="6"/>
        <v>274.01</v>
      </c>
      <c r="I271" s="2">
        <f t="shared" si="7"/>
        <v>275.87</v>
      </c>
      <c r="J271" s="16">
        <f>testdata47[[#This Row],[close]]-0.5*(testdata47[[#This Row],[HH]]+testdata47[[#This Row],[LL]])</f>
        <v>-0.75999999999999091</v>
      </c>
      <c r="K271" s="16">
        <f>K270+kR*(testdata47[[#This Row],[SM]]-K270)</f>
        <v>-0.75999999999999091</v>
      </c>
      <c r="L271" s="16">
        <f>L270+kS*(testdata47[[#This Row],[EMAn1]]-L270)</f>
        <v>-0.75999999999999091</v>
      </c>
      <c r="M271" s="16">
        <f>testdata47[[#This Row],[HH]]-testdata47[[#This Row],[LL]]</f>
        <v>1.8600000000000136</v>
      </c>
      <c r="N271" s="16">
        <f>N270+kR*(testdata47[[#This Row],[HH-LL]]-N270)</f>
        <v>1.8600000000000136</v>
      </c>
      <c r="O271" s="16">
        <f>O270+kS*(testdata47[[#This Row],[EMAd1]]-O270)</f>
        <v>1.8600000000000136</v>
      </c>
      <c r="P271" s="12">
        <f>100*(testdata47[[#This Row],[EMAn2]]/(0.5*testdata47[[#This Row],[EMAd2]]))</f>
        <v>-81.720430107525303</v>
      </c>
      <c r="Q271" s="12">
        <f>Q270+kU*(testdata47[[#This Row],[SMI]]-Q270)</f>
        <v>4.4561215658942146</v>
      </c>
    </row>
    <row r="272" spans="1:17" x14ac:dyDescent="0.25">
      <c r="A272" s="6">
        <v>270</v>
      </c>
      <c r="B272" s="3">
        <v>43130</v>
      </c>
      <c r="C272" s="2">
        <v>272.18</v>
      </c>
      <c r="D272" s="2">
        <v>274.24</v>
      </c>
      <c r="E272" s="2">
        <v>270.85000000000002</v>
      </c>
      <c r="F272" s="2">
        <v>271.37</v>
      </c>
      <c r="G272" s="1">
        <v>136842368</v>
      </c>
      <c r="H272" s="2">
        <f t="shared" ref="H272:H335" si="8">MIN(E272:E272)</f>
        <v>270.85000000000002</v>
      </c>
      <c r="I272" s="2">
        <f t="shared" ref="I272:I335" si="9">MAX(D272:D272)</f>
        <v>274.24</v>
      </c>
      <c r="J272" s="16">
        <f>testdata47[[#This Row],[close]]-0.5*(testdata47[[#This Row],[HH]]+testdata47[[#This Row],[LL]])</f>
        <v>-1.1750000000000114</v>
      </c>
      <c r="K272" s="16">
        <f>K271+kR*(testdata47[[#This Row],[SM]]-K271)</f>
        <v>-1.1750000000000114</v>
      </c>
      <c r="L272" s="16">
        <f>L271+kS*(testdata47[[#This Row],[EMAn1]]-L271)</f>
        <v>-1.1750000000000114</v>
      </c>
      <c r="M272" s="16">
        <f>testdata47[[#This Row],[HH]]-testdata47[[#This Row],[LL]]</f>
        <v>3.3899999999999864</v>
      </c>
      <c r="N272" s="16">
        <f>N271+kR*(testdata47[[#This Row],[HH-LL]]-N271)</f>
        <v>3.3899999999999864</v>
      </c>
      <c r="O272" s="16">
        <f>O271+kS*(testdata47[[#This Row],[EMAd1]]-O271)</f>
        <v>3.3899999999999864</v>
      </c>
      <c r="P272" s="12">
        <f>100*(testdata47[[#This Row],[EMAn2]]/(0.5*testdata47[[#This Row],[EMAd2]]))</f>
        <v>-69.321533923304784</v>
      </c>
      <c r="Q272" s="12">
        <f>Q271+kU*(testdata47[[#This Row],[SMI]]-Q271)</f>
        <v>-20.136430263838783</v>
      </c>
    </row>
    <row r="273" spans="1:17" x14ac:dyDescent="0.25">
      <c r="A273" s="6">
        <v>271</v>
      </c>
      <c r="B273" s="3">
        <v>43131</v>
      </c>
      <c r="C273" s="2">
        <v>272.3</v>
      </c>
      <c r="D273" s="2">
        <v>272.85000000000002</v>
      </c>
      <c r="E273" s="2">
        <v>270.33</v>
      </c>
      <c r="F273" s="2">
        <v>271.51</v>
      </c>
      <c r="G273" s="1">
        <v>123502168</v>
      </c>
      <c r="H273" s="2">
        <f t="shared" si="8"/>
        <v>270.33</v>
      </c>
      <c r="I273" s="2">
        <f t="shared" si="9"/>
        <v>272.85000000000002</v>
      </c>
      <c r="J273" s="16">
        <f>testdata47[[#This Row],[close]]-0.5*(testdata47[[#This Row],[HH]]+testdata47[[#This Row],[LL]])</f>
        <v>-8.0000000000040927E-2</v>
      </c>
      <c r="K273" s="16">
        <f>K272+kR*(testdata47[[#This Row],[SM]]-K272)</f>
        <v>-8.0000000000040927E-2</v>
      </c>
      <c r="L273" s="16">
        <f>L272+kS*(testdata47[[#This Row],[EMAn1]]-L272)</f>
        <v>-8.0000000000040927E-2</v>
      </c>
      <c r="M273" s="16">
        <f>testdata47[[#This Row],[HH]]-testdata47[[#This Row],[LL]]</f>
        <v>2.5200000000000387</v>
      </c>
      <c r="N273" s="16">
        <f>N272+kR*(testdata47[[#This Row],[HH-LL]]-N272)</f>
        <v>2.5200000000000387</v>
      </c>
      <c r="O273" s="16">
        <f>O272+kS*(testdata47[[#This Row],[EMAd1]]-O272)</f>
        <v>2.5200000000000387</v>
      </c>
      <c r="P273" s="12">
        <f>100*(testdata47[[#This Row],[EMAn2]]/(0.5*testdata47[[#This Row],[EMAd2]]))</f>
        <v>-6.3492063492095001</v>
      </c>
      <c r="Q273" s="12">
        <f>Q272+kU*(testdata47[[#This Row],[SMI]]-Q272)</f>
        <v>-15.540688958962356</v>
      </c>
    </row>
    <row r="274" spans="1:17" x14ac:dyDescent="0.25">
      <c r="A274" s="6">
        <v>272</v>
      </c>
      <c r="B274" s="3">
        <v>43132</v>
      </c>
      <c r="C274" s="2">
        <v>270.70999999999998</v>
      </c>
      <c r="D274" s="2">
        <v>272.62</v>
      </c>
      <c r="E274" s="2">
        <v>270.33</v>
      </c>
      <c r="F274" s="2">
        <v>271.2</v>
      </c>
      <c r="G274" s="1">
        <v>93552120</v>
      </c>
      <c r="H274" s="2">
        <f t="shared" si="8"/>
        <v>270.33</v>
      </c>
      <c r="I274" s="2">
        <f t="shared" si="9"/>
        <v>272.62</v>
      </c>
      <c r="J274" s="16">
        <f>testdata47[[#This Row],[close]]-0.5*(testdata47[[#This Row],[HH]]+testdata47[[#This Row],[LL]])</f>
        <v>-0.27500000000003411</v>
      </c>
      <c r="K274" s="16">
        <f>K273+kR*(testdata47[[#This Row],[SM]]-K273)</f>
        <v>-0.27500000000003411</v>
      </c>
      <c r="L274" s="16">
        <f>L273+kS*(testdata47[[#This Row],[EMAn1]]-L273)</f>
        <v>-0.27500000000003411</v>
      </c>
      <c r="M274" s="16">
        <f>testdata47[[#This Row],[HH]]-testdata47[[#This Row],[LL]]</f>
        <v>2.2900000000000205</v>
      </c>
      <c r="N274" s="16">
        <f>N273+kR*(testdata47[[#This Row],[HH-LL]]-N273)</f>
        <v>2.2900000000000205</v>
      </c>
      <c r="O274" s="16">
        <f>O273+kS*(testdata47[[#This Row],[EMAd1]]-O273)</f>
        <v>2.2900000000000205</v>
      </c>
      <c r="P274" s="12">
        <f>100*(testdata47[[#This Row],[EMAn2]]/(0.5*testdata47[[#This Row],[EMAd2]]))</f>
        <v>-24.017467248911061</v>
      </c>
      <c r="Q274" s="12">
        <f>Q273+kU*(testdata47[[#This Row],[SMI]]-Q273)</f>
        <v>-18.36628172227859</v>
      </c>
    </row>
    <row r="275" spans="1:17" x14ac:dyDescent="0.25">
      <c r="A275" s="6">
        <v>273</v>
      </c>
      <c r="B275" s="3">
        <v>43133</v>
      </c>
      <c r="C275" s="2">
        <v>269.75</v>
      </c>
      <c r="D275" s="2">
        <v>269.89999999999998</v>
      </c>
      <c r="E275" s="2">
        <v>265.25</v>
      </c>
      <c r="F275" s="2">
        <v>265.29000000000002</v>
      </c>
      <c r="G275" s="1">
        <v>179804944</v>
      </c>
      <c r="H275" s="2">
        <f t="shared" si="8"/>
        <v>265.25</v>
      </c>
      <c r="I275" s="2">
        <f t="shared" si="9"/>
        <v>269.89999999999998</v>
      </c>
      <c r="J275" s="16">
        <f>testdata47[[#This Row],[close]]-0.5*(testdata47[[#This Row],[HH]]+testdata47[[#This Row],[LL]])</f>
        <v>-2.2849999999999682</v>
      </c>
      <c r="K275" s="16">
        <f>K274+kR*(testdata47[[#This Row],[SM]]-K274)</f>
        <v>-2.2849999999999682</v>
      </c>
      <c r="L275" s="16">
        <f>L274+kS*(testdata47[[#This Row],[EMAn1]]-L274)</f>
        <v>-2.2849999999999682</v>
      </c>
      <c r="M275" s="16">
        <f>testdata47[[#This Row],[HH]]-testdata47[[#This Row],[LL]]</f>
        <v>4.6499999999999773</v>
      </c>
      <c r="N275" s="16">
        <f>N274+kR*(testdata47[[#This Row],[HH-LL]]-N274)</f>
        <v>4.6499999999999773</v>
      </c>
      <c r="O275" s="16">
        <f>O274+kS*(testdata47[[#This Row],[EMAd1]]-O274)</f>
        <v>4.6499999999999773</v>
      </c>
      <c r="P275" s="12">
        <f>100*(testdata47[[#This Row],[EMAn2]]/(0.5*testdata47[[#This Row],[EMAd2]]))</f>
        <v>-98.279569892472225</v>
      </c>
      <c r="Q275" s="12">
        <f>Q274+kU*(testdata47[[#This Row],[SMI]]-Q274)</f>
        <v>-45.00404444567647</v>
      </c>
    </row>
    <row r="276" spans="1:17" x14ac:dyDescent="0.25">
      <c r="A276" s="6">
        <v>274</v>
      </c>
      <c r="B276" s="3">
        <v>43136</v>
      </c>
      <c r="C276" s="2">
        <v>263.37</v>
      </c>
      <c r="D276" s="2">
        <v>265.68</v>
      </c>
      <c r="E276" s="2">
        <v>253.6</v>
      </c>
      <c r="F276" s="2">
        <v>254.2</v>
      </c>
      <c r="G276" s="1">
        <v>305963968</v>
      </c>
      <c r="H276" s="2">
        <f t="shared" si="8"/>
        <v>253.6</v>
      </c>
      <c r="I276" s="2">
        <f t="shared" si="9"/>
        <v>265.68</v>
      </c>
      <c r="J276" s="16">
        <f>testdata47[[#This Row],[close]]-0.5*(testdata47[[#This Row],[HH]]+testdata47[[#This Row],[LL]])</f>
        <v>-5.4399999999999977</v>
      </c>
      <c r="K276" s="16">
        <f>K275+kR*(testdata47[[#This Row],[SM]]-K275)</f>
        <v>-5.4399999999999977</v>
      </c>
      <c r="L276" s="16">
        <f>L275+kS*(testdata47[[#This Row],[EMAn1]]-L275)</f>
        <v>-5.4399999999999977</v>
      </c>
      <c r="M276" s="16">
        <f>testdata47[[#This Row],[HH]]-testdata47[[#This Row],[LL]]</f>
        <v>12.080000000000013</v>
      </c>
      <c r="N276" s="16">
        <f>N275+kR*(testdata47[[#This Row],[HH-LL]]-N275)</f>
        <v>12.080000000000013</v>
      </c>
      <c r="O276" s="16">
        <f>O275+kS*(testdata47[[#This Row],[EMAd1]]-O275)</f>
        <v>12.080000000000013</v>
      </c>
      <c r="P276" s="12">
        <f>100*(testdata47[[#This Row],[EMAn2]]/(0.5*testdata47[[#This Row],[EMAd2]]))</f>
        <v>-90.066225165562784</v>
      </c>
      <c r="Q276" s="12">
        <f>Q275+kU*(testdata47[[#This Row],[SMI]]-Q275)</f>
        <v>-60.024771352305237</v>
      </c>
    </row>
    <row r="277" spans="1:17" x14ac:dyDescent="0.25">
      <c r="A277" s="6">
        <v>275</v>
      </c>
      <c r="B277" s="3">
        <v>43137</v>
      </c>
      <c r="C277" s="2">
        <v>250.35</v>
      </c>
      <c r="D277" s="2">
        <v>259.76</v>
      </c>
      <c r="E277" s="2">
        <v>249.16</v>
      </c>
      <c r="F277" s="2">
        <v>259.20999999999998</v>
      </c>
      <c r="G277" s="1">
        <v>368619296</v>
      </c>
      <c r="H277" s="2">
        <f t="shared" si="8"/>
        <v>249.16</v>
      </c>
      <c r="I277" s="2">
        <f t="shared" si="9"/>
        <v>259.76</v>
      </c>
      <c r="J277" s="16">
        <f>testdata47[[#This Row],[close]]-0.5*(testdata47[[#This Row],[HH]]+testdata47[[#This Row],[LL]])</f>
        <v>4.75</v>
      </c>
      <c r="K277" s="16">
        <f>K276+kR*(testdata47[[#This Row],[SM]]-K276)</f>
        <v>4.75</v>
      </c>
      <c r="L277" s="16">
        <f>L276+kS*(testdata47[[#This Row],[EMAn1]]-L276)</f>
        <v>4.75</v>
      </c>
      <c r="M277" s="16">
        <f>testdata47[[#This Row],[HH]]-testdata47[[#This Row],[LL]]</f>
        <v>10.599999999999994</v>
      </c>
      <c r="N277" s="16">
        <f>N276+kR*(testdata47[[#This Row],[HH-LL]]-N276)</f>
        <v>10.599999999999994</v>
      </c>
      <c r="O277" s="16">
        <f>O276+kS*(testdata47[[#This Row],[EMAd1]]-O276)</f>
        <v>10.599999999999994</v>
      </c>
      <c r="P277" s="12">
        <f>100*(testdata47[[#This Row],[EMAn2]]/(0.5*testdata47[[#This Row],[EMAd2]]))</f>
        <v>89.622641509434004</v>
      </c>
      <c r="Q277" s="12">
        <f>Q276+kU*(testdata47[[#This Row],[SMI]]-Q276)</f>
        <v>-10.142300398392159</v>
      </c>
    </row>
    <row r="278" spans="1:17" x14ac:dyDescent="0.25">
      <c r="A278" s="6">
        <v>276</v>
      </c>
      <c r="B278" s="3">
        <v>43138</v>
      </c>
      <c r="C278" s="2">
        <v>258.60000000000002</v>
      </c>
      <c r="D278" s="2">
        <v>262.32</v>
      </c>
      <c r="E278" s="2">
        <v>257.70999999999998</v>
      </c>
      <c r="F278" s="2">
        <v>257.8</v>
      </c>
      <c r="G278" s="1">
        <v>173784240</v>
      </c>
      <c r="H278" s="2">
        <f t="shared" si="8"/>
        <v>257.70999999999998</v>
      </c>
      <c r="I278" s="2">
        <f t="shared" si="9"/>
        <v>262.32</v>
      </c>
      <c r="J278" s="16">
        <f>testdata47[[#This Row],[close]]-0.5*(testdata47[[#This Row],[HH]]+testdata47[[#This Row],[LL]])</f>
        <v>-2.214999999999975</v>
      </c>
      <c r="K278" s="16">
        <f>K277+kR*(testdata47[[#This Row],[SM]]-K277)</f>
        <v>-2.214999999999975</v>
      </c>
      <c r="L278" s="16">
        <f>L277+kS*(testdata47[[#This Row],[EMAn1]]-L277)</f>
        <v>-2.214999999999975</v>
      </c>
      <c r="M278" s="16">
        <f>testdata47[[#This Row],[HH]]-testdata47[[#This Row],[LL]]</f>
        <v>4.6100000000000136</v>
      </c>
      <c r="N278" s="16">
        <f>N277+kR*(testdata47[[#This Row],[HH-LL]]-N277)</f>
        <v>4.6100000000000136</v>
      </c>
      <c r="O278" s="16">
        <f>O277+kS*(testdata47[[#This Row],[EMAd1]]-O277)</f>
        <v>4.6100000000000136</v>
      </c>
      <c r="P278" s="12">
        <f>100*(testdata47[[#This Row],[EMAn2]]/(0.5*testdata47[[#This Row],[EMAd2]]))</f>
        <v>-96.095444685464997</v>
      </c>
      <c r="Q278" s="12">
        <f>Q277+kU*(testdata47[[#This Row],[SMI]]-Q277)</f>
        <v>-38.793348494083105</v>
      </c>
    </row>
    <row r="279" spans="1:17" x14ac:dyDescent="0.25">
      <c r="A279" s="6">
        <v>277</v>
      </c>
      <c r="B279" s="3">
        <v>43139</v>
      </c>
      <c r="C279" s="2">
        <v>258.13</v>
      </c>
      <c r="D279" s="2">
        <v>258.27999999999997</v>
      </c>
      <c r="E279" s="2">
        <v>248.09</v>
      </c>
      <c r="F279" s="2">
        <v>248.13</v>
      </c>
      <c r="G279" s="1">
        <v>255885040</v>
      </c>
      <c r="H279" s="2">
        <f t="shared" si="8"/>
        <v>248.09</v>
      </c>
      <c r="I279" s="2">
        <f t="shared" si="9"/>
        <v>258.27999999999997</v>
      </c>
      <c r="J279" s="16">
        <f>testdata47[[#This Row],[close]]-0.5*(testdata47[[#This Row],[HH]]+testdata47[[#This Row],[LL]])</f>
        <v>-5.0550000000000068</v>
      </c>
      <c r="K279" s="16">
        <f>K278+kR*(testdata47[[#This Row],[SM]]-K278)</f>
        <v>-5.0550000000000068</v>
      </c>
      <c r="L279" s="16">
        <f>L278+kS*(testdata47[[#This Row],[EMAn1]]-L278)</f>
        <v>-5.0550000000000068</v>
      </c>
      <c r="M279" s="16">
        <f>testdata47[[#This Row],[HH]]-testdata47[[#This Row],[LL]]</f>
        <v>10.189999999999969</v>
      </c>
      <c r="N279" s="16">
        <f>N278+kR*(testdata47[[#This Row],[HH-LL]]-N278)</f>
        <v>10.189999999999969</v>
      </c>
      <c r="O279" s="16">
        <f>O278+kS*(testdata47[[#This Row],[EMAd1]]-O278)</f>
        <v>10.189999999999969</v>
      </c>
      <c r="P279" s="12">
        <f>100*(testdata47[[#This Row],[EMAn2]]/(0.5*testdata47[[#This Row],[EMAd2]]))</f>
        <v>-99.214916584887575</v>
      </c>
      <c r="Q279" s="12">
        <f>Q278+kU*(testdata47[[#This Row],[SMI]]-Q278)</f>
        <v>-58.933871191017928</v>
      </c>
    </row>
    <row r="280" spans="1:17" x14ac:dyDescent="0.25">
      <c r="A280" s="6">
        <v>278</v>
      </c>
      <c r="B280" s="3">
        <v>43140</v>
      </c>
      <c r="C280" s="2">
        <v>251.18</v>
      </c>
      <c r="D280" s="2">
        <v>253.89</v>
      </c>
      <c r="E280" s="2">
        <v>243.59</v>
      </c>
      <c r="F280" s="2">
        <v>251.86</v>
      </c>
      <c r="G280" s="1">
        <v>294421856</v>
      </c>
      <c r="H280" s="2">
        <f t="shared" si="8"/>
        <v>243.59</v>
      </c>
      <c r="I280" s="2">
        <f t="shared" si="9"/>
        <v>253.89</v>
      </c>
      <c r="J280" s="16">
        <f>testdata47[[#This Row],[close]]-0.5*(testdata47[[#This Row],[HH]]+testdata47[[#This Row],[LL]])</f>
        <v>3.1200000000000045</v>
      </c>
      <c r="K280" s="16">
        <f>K279+kR*(testdata47[[#This Row],[SM]]-K279)</f>
        <v>3.1200000000000045</v>
      </c>
      <c r="L280" s="16">
        <f>L279+kS*(testdata47[[#This Row],[EMAn1]]-L279)</f>
        <v>3.1200000000000045</v>
      </c>
      <c r="M280" s="16">
        <f>testdata47[[#This Row],[HH]]-testdata47[[#This Row],[LL]]</f>
        <v>10.299999999999983</v>
      </c>
      <c r="N280" s="16">
        <f>N279+kR*(testdata47[[#This Row],[HH-LL]]-N279)</f>
        <v>10.299999999999983</v>
      </c>
      <c r="O280" s="16">
        <f>O279+kS*(testdata47[[#This Row],[EMAd1]]-O279)</f>
        <v>10.299999999999983</v>
      </c>
      <c r="P280" s="12">
        <f>100*(testdata47[[#This Row],[EMAn2]]/(0.5*testdata47[[#This Row],[EMAd2]]))</f>
        <v>60.582524271844854</v>
      </c>
      <c r="Q280" s="12">
        <f>Q279+kU*(testdata47[[#This Row],[SMI]]-Q279)</f>
        <v>-19.095072703397001</v>
      </c>
    </row>
    <row r="281" spans="1:17" x14ac:dyDescent="0.25">
      <c r="A281" s="6">
        <v>279</v>
      </c>
      <c r="B281" s="3">
        <v>43143</v>
      </c>
      <c r="C281" s="2">
        <v>254.1</v>
      </c>
      <c r="D281" s="2">
        <v>257.16000000000003</v>
      </c>
      <c r="E281" s="2">
        <v>252.02</v>
      </c>
      <c r="F281" s="2">
        <v>255.56</v>
      </c>
      <c r="G281" s="1">
        <v>149239040</v>
      </c>
      <c r="H281" s="2">
        <f t="shared" si="8"/>
        <v>252.02</v>
      </c>
      <c r="I281" s="2">
        <f t="shared" si="9"/>
        <v>257.16000000000003</v>
      </c>
      <c r="J281" s="16">
        <f>testdata47[[#This Row],[close]]-0.5*(testdata47[[#This Row],[HH]]+testdata47[[#This Row],[LL]])</f>
        <v>0.96999999999997044</v>
      </c>
      <c r="K281" s="16">
        <f>K280+kR*(testdata47[[#This Row],[SM]]-K280)</f>
        <v>0.96999999999997044</v>
      </c>
      <c r="L281" s="16">
        <f>L280+kS*(testdata47[[#This Row],[EMAn1]]-L280)</f>
        <v>0.96999999999997044</v>
      </c>
      <c r="M281" s="16">
        <f>testdata47[[#This Row],[HH]]-testdata47[[#This Row],[LL]]</f>
        <v>5.1400000000000148</v>
      </c>
      <c r="N281" s="16">
        <f>N280+kR*(testdata47[[#This Row],[HH-LL]]-N280)</f>
        <v>5.1400000000000148</v>
      </c>
      <c r="O281" s="16">
        <f>O280+kS*(testdata47[[#This Row],[EMAd1]]-O280)</f>
        <v>5.1400000000000148</v>
      </c>
      <c r="P281" s="12">
        <f>100*(testdata47[[#This Row],[EMAn2]]/(0.5*testdata47[[#This Row],[EMAd2]]))</f>
        <v>37.743190661477335</v>
      </c>
      <c r="Q281" s="12">
        <f>Q280+kU*(testdata47[[#This Row],[SMI]]-Q280)</f>
        <v>-0.148984915105558</v>
      </c>
    </row>
    <row r="282" spans="1:17" x14ac:dyDescent="0.25">
      <c r="A282" s="6">
        <v>280</v>
      </c>
      <c r="B282" s="3">
        <v>43144</v>
      </c>
      <c r="C282" s="2">
        <v>254.24</v>
      </c>
      <c r="D282" s="2">
        <v>256.79000000000002</v>
      </c>
      <c r="E282" s="2">
        <v>253.6</v>
      </c>
      <c r="F282" s="2">
        <v>256.19</v>
      </c>
      <c r="G282" s="1">
        <v>84333360</v>
      </c>
      <c r="H282" s="2">
        <f t="shared" si="8"/>
        <v>253.6</v>
      </c>
      <c r="I282" s="2">
        <f t="shared" si="9"/>
        <v>256.79000000000002</v>
      </c>
      <c r="J282" s="16">
        <f>testdata47[[#This Row],[close]]-0.5*(testdata47[[#This Row],[HH]]+testdata47[[#This Row],[LL]])</f>
        <v>0.99500000000000455</v>
      </c>
      <c r="K282" s="16">
        <f>K281+kR*(testdata47[[#This Row],[SM]]-K281)</f>
        <v>0.99500000000000455</v>
      </c>
      <c r="L282" s="16">
        <f>L281+kS*(testdata47[[#This Row],[EMAn1]]-L281)</f>
        <v>0.99500000000000455</v>
      </c>
      <c r="M282" s="16">
        <f>testdata47[[#This Row],[HH]]-testdata47[[#This Row],[LL]]</f>
        <v>3.1900000000000261</v>
      </c>
      <c r="N282" s="16">
        <f>N281+kR*(testdata47[[#This Row],[HH-LL]]-N281)</f>
        <v>3.1900000000000261</v>
      </c>
      <c r="O282" s="16">
        <f>O281+kS*(testdata47[[#This Row],[EMAd1]]-O281)</f>
        <v>3.1900000000000261</v>
      </c>
      <c r="P282" s="12">
        <f>100*(testdata47[[#This Row],[EMAn2]]/(0.5*testdata47[[#This Row],[EMAd2]]))</f>
        <v>62.382445141065602</v>
      </c>
      <c r="Q282" s="12">
        <f>Q281+kU*(testdata47[[#This Row],[SMI]]-Q281)</f>
        <v>20.694825103618161</v>
      </c>
    </row>
    <row r="283" spans="1:17" x14ac:dyDescent="0.25">
      <c r="A283" s="6">
        <v>281</v>
      </c>
      <c r="B283" s="3">
        <v>43145</v>
      </c>
      <c r="C283" s="2">
        <v>254.56</v>
      </c>
      <c r="D283" s="2">
        <v>260.04000000000002</v>
      </c>
      <c r="E283" s="2">
        <v>254.55</v>
      </c>
      <c r="F283" s="2">
        <v>259.64999999999998</v>
      </c>
      <c r="G283" s="1">
        <v>125358160</v>
      </c>
      <c r="H283" s="2">
        <f t="shared" si="8"/>
        <v>254.55</v>
      </c>
      <c r="I283" s="2">
        <f t="shared" si="9"/>
        <v>260.04000000000002</v>
      </c>
      <c r="J283" s="16">
        <f>testdata47[[#This Row],[close]]-0.5*(testdata47[[#This Row],[HH]]+testdata47[[#This Row],[LL]])</f>
        <v>2.3549999999999613</v>
      </c>
      <c r="K283" s="16">
        <f>K282+kR*(testdata47[[#This Row],[SM]]-K282)</f>
        <v>2.3549999999999613</v>
      </c>
      <c r="L283" s="16">
        <f>L282+kS*(testdata47[[#This Row],[EMAn1]]-L282)</f>
        <v>2.3549999999999613</v>
      </c>
      <c r="M283" s="16">
        <f>testdata47[[#This Row],[HH]]-testdata47[[#This Row],[LL]]</f>
        <v>5.4900000000000091</v>
      </c>
      <c r="N283" s="16">
        <f>N282+kR*(testdata47[[#This Row],[HH-LL]]-N282)</f>
        <v>5.4900000000000091</v>
      </c>
      <c r="O283" s="16">
        <f>O282+kS*(testdata47[[#This Row],[EMAd1]]-O282)</f>
        <v>5.4900000000000091</v>
      </c>
      <c r="P283" s="12">
        <f>100*(testdata47[[#This Row],[EMAn2]]/(0.5*testdata47[[#This Row],[EMAd2]]))</f>
        <v>85.792349726774404</v>
      </c>
      <c r="Q283" s="12">
        <f>Q282+kU*(testdata47[[#This Row],[SMI]]-Q282)</f>
        <v>42.393999978003578</v>
      </c>
    </row>
    <row r="284" spans="1:17" x14ac:dyDescent="0.25">
      <c r="A284" s="6">
        <v>282</v>
      </c>
      <c r="B284" s="3">
        <v>43146</v>
      </c>
      <c r="C284" s="2">
        <v>261.56</v>
      </c>
      <c r="D284" s="2">
        <v>262.97000000000003</v>
      </c>
      <c r="E284" s="2">
        <v>258.86</v>
      </c>
      <c r="F284" s="2">
        <v>262.95999999999998</v>
      </c>
      <c r="G284" s="1">
        <v>115457688</v>
      </c>
      <c r="H284" s="2">
        <f t="shared" si="8"/>
        <v>258.86</v>
      </c>
      <c r="I284" s="2">
        <f t="shared" si="9"/>
        <v>262.97000000000003</v>
      </c>
      <c r="J284" s="16">
        <f>testdata47[[#This Row],[close]]-0.5*(testdata47[[#This Row],[HH]]+testdata47[[#This Row],[LL]])</f>
        <v>2.0449999999999591</v>
      </c>
      <c r="K284" s="16">
        <f>K283+kR*(testdata47[[#This Row],[SM]]-K283)</f>
        <v>2.0449999999999591</v>
      </c>
      <c r="L284" s="16">
        <f>L283+kS*(testdata47[[#This Row],[EMAn1]]-L283)</f>
        <v>2.0449999999999591</v>
      </c>
      <c r="M284" s="16">
        <f>testdata47[[#This Row],[HH]]-testdata47[[#This Row],[LL]]</f>
        <v>4.1100000000000136</v>
      </c>
      <c r="N284" s="16">
        <f>N283+kR*(testdata47[[#This Row],[HH-LL]]-N283)</f>
        <v>4.1100000000000136</v>
      </c>
      <c r="O284" s="16">
        <f>O283+kS*(testdata47[[#This Row],[EMAd1]]-O283)</f>
        <v>4.1100000000000136</v>
      </c>
      <c r="P284" s="12">
        <f>100*(testdata47[[#This Row],[EMAn2]]/(0.5*testdata47[[#This Row],[EMAd2]]))</f>
        <v>99.513381995131496</v>
      </c>
      <c r="Q284" s="12">
        <f>Q283+kU*(testdata47[[#This Row],[SMI]]-Q283)</f>
        <v>61.433793983712881</v>
      </c>
    </row>
    <row r="285" spans="1:17" x14ac:dyDescent="0.25">
      <c r="A285" s="6">
        <v>283</v>
      </c>
      <c r="B285" s="3">
        <v>43147</v>
      </c>
      <c r="C285" s="2">
        <v>262.27999999999997</v>
      </c>
      <c r="D285" s="2">
        <v>265.17</v>
      </c>
      <c r="E285" s="2">
        <v>262.23</v>
      </c>
      <c r="F285" s="2">
        <v>263.04000000000002</v>
      </c>
      <c r="G285" s="1">
        <v>166561968</v>
      </c>
      <c r="H285" s="2">
        <f t="shared" si="8"/>
        <v>262.23</v>
      </c>
      <c r="I285" s="2">
        <f t="shared" si="9"/>
        <v>265.17</v>
      </c>
      <c r="J285" s="16">
        <f>testdata47[[#This Row],[close]]-0.5*(testdata47[[#This Row],[HH]]+testdata47[[#This Row],[LL]])</f>
        <v>-0.66000000000002501</v>
      </c>
      <c r="K285" s="16">
        <f>K284+kR*(testdata47[[#This Row],[SM]]-K284)</f>
        <v>-0.66000000000002501</v>
      </c>
      <c r="L285" s="16">
        <f>L284+kS*(testdata47[[#This Row],[EMAn1]]-L284)</f>
        <v>-0.66000000000002501</v>
      </c>
      <c r="M285" s="16">
        <f>testdata47[[#This Row],[HH]]-testdata47[[#This Row],[LL]]</f>
        <v>2.9399999999999977</v>
      </c>
      <c r="N285" s="16">
        <f>N284+kR*(testdata47[[#This Row],[HH-LL]]-N284)</f>
        <v>2.9399999999999977</v>
      </c>
      <c r="O285" s="16">
        <f>O284+kS*(testdata47[[#This Row],[EMAd1]]-O284)</f>
        <v>2.9399999999999977</v>
      </c>
      <c r="P285" s="12">
        <f>100*(testdata47[[#This Row],[EMAn2]]/(0.5*testdata47[[#This Row],[EMAd2]]))</f>
        <v>-44.897959183675205</v>
      </c>
      <c r="Q285" s="12">
        <f>Q284+kU*(testdata47[[#This Row],[SMI]]-Q284)</f>
        <v>25.989876261250188</v>
      </c>
    </row>
    <row r="286" spans="1:17" x14ac:dyDescent="0.25">
      <c r="A286" s="6">
        <v>284</v>
      </c>
      <c r="B286" s="3">
        <v>43151</v>
      </c>
      <c r="C286" s="2">
        <v>262</v>
      </c>
      <c r="D286" s="2">
        <v>263.58</v>
      </c>
      <c r="E286" s="2">
        <v>260.52999999999997</v>
      </c>
      <c r="F286" s="2">
        <v>261.39</v>
      </c>
      <c r="G286" s="1">
        <v>89676400</v>
      </c>
      <c r="H286" s="2">
        <f t="shared" si="8"/>
        <v>260.52999999999997</v>
      </c>
      <c r="I286" s="2">
        <f t="shared" si="9"/>
        <v>263.58</v>
      </c>
      <c r="J286" s="16">
        <f>testdata47[[#This Row],[close]]-0.5*(testdata47[[#This Row],[HH]]+testdata47[[#This Row],[LL]])</f>
        <v>-0.66499999999996362</v>
      </c>
      <c r="K286" s="16">
        <f>K285+kR*(testdata47[[#This Row],[SM]]-K285)</f>
        <v>-0.66499999999996362</v>
      </c>
      <c r="L286" s="16">
        <f>L285+kS*(testdata47[[#This Row],[EMAn1]]-L285)</f>
        <v>-0.66499999999996362</v>
      </c>
      <c r="M286" s="16">
        <f>testdata47[[#This Row],[HH]]-testdata47[[#This Row],[LL]]</f>
        <v>3.0500000000000114</v>
      </c>
      <c r="N286" s="16">
        <f>N285+kR*(testdata47[[#This Row],[HH-LL]]-N285)</f>
        <v>3.0500000000000114</v>
      </c>
      <c r="O286" s="16">
        <f>O285+kS*(testdata47[[#This Row],[EMAd1]]-O285)</f>
        <v>3.0500000000000114</v>
      </c>
      <c r="P286" s="12">
        <f>100*(testdata47[[#This Row],[EMAn2]]/(0.5*testdata47[[#This Row],[EMAd2]]))</f>
        <v>-43.606557377046634</v>
      </c>
      <c r="Q286" s="12">
        <f>Q285+kU*(testdata47[[#This Row],[SMI]]-Q285)</f>
        <v>2.7910650484845831</v>
      </c>
    </row>
    <row r="287" spans="1:17" x14ac:dyDescent="0.25">
      <c r="A287" s="6">
        <v>285</v>
      </c>
      <c r="B287" s="3">
        <v>43152</v>
      </c>
      <c r="C287" s="2">
        <v>261.87</v>
      </c>
      <c r="D287" s="2">
        <v>264.58999999999997</v>
      </c>
      <c r="E287" s="2">
        <v>259.99</v>
      </c>
      <c r="F287" s="2">
        <v>260.08999999999997</v>
      </c>
      <c r="G287" s="1">
        <v>102669592</v>
      </c>
      <c r="H287" s="2">
        <f t="shared" si="8"/>
        <v>259.99</v>
      </c>
      <c r="I287" s="2">
        <f t="shared" si="9"/>
        <v>264.58999999999997</v>
      </c>
      <c r="J287" s="16">
        <f>testdata47[[#This Row],[close]]-0.5*(testdata47[[#This Row],[HH]]+testdata47[[#This Row],[LL]])</f>
        <v>-2.1999999999999886</v>
      </c>
      <c r="K287" s="16">
        <f>K286+kR*(testdata47[[#This Row],[SM]]-K286)</f>
        <v>-2.1999999999999886</v>
      </c>
      <c r="L287" s="16">
        <f>L286+kS*(testdata47[[#This Row],[EMAn1]]-L286)</f>
        <v>-2.1999999999999886</v>
      </c>
      <c r="M287" s="16">
        <f>testdata47[[#This Row],[HH]]-testdata47[[#This Row],[LL]]</f>
        <v>4.5999999999999659</v>
      </c>
      <c r="N287" s="16">
        <f>N286+kR*(testdata47[[#This Row],[HH-LL]]-N286)</f>
        <v>4.5999999999999659</v>
      </c>
      <c r="O287" s="16">
        <f>O286+kS*(testdata47[[#This Row],[EMAd1]]-O286)</f>
        <v>4.5999999999999659</v>
      </c>
      <c r="P287" s="12">
        <f>100*(testdata47[[#This Row],[EMAn2]]/(0.5*testdata47[[#This Row],[EMAd2]]))</f>
        <v>-95.652173913043697</v>
      </c>
      <c r="Q287" s="12">
        <f>Q286+kU*(testdata47[[#This Row],[SMI]]-Q286)</f>
        <v>-30.023347938691508</v>
      </c>
    </row>
    <row r="288" spans="1:17" x14ac:dyDescent="0.25">
      <c r="A288" s="6">
        <v>286</v>
      </c>
      <c r="B288" s="3">
        <v>43153</v>
      </c>
      <c r="C288" s="2">
        <v>261.10000000000002</v>
      </c>
      <c r="D288" s="2">
        <v>262.98</v>
      </c>
      <c r="E288" s="2">
        <v>259.7</v>
      </c>
      <c r="F288" s="2">
        <v>260.43</v>
      </c>
      <c r="G288" s="1">
        <v>114742312</v>
      </c>
      <c r="H288" s="2">
        <f t="shared" si="8"/>
        <v>259.7</v>
      </c>
      <c r="I288" s="2">
        <f t="shared" si="9"/>
        <v>262.98</v>
      </c>
      <c r="J288" s="16">
        <f>testdata47[[#This Row],[close]]-0.5*(testdata47[[#This Row],[HH]]+testdata47[[#This Row],[LL]])</f>
        <v>-0.91000000000002501</v>
      </c>
      <c r="K288" s="16">
        <f>K287+kR*(testdata47[[#This Row],[SM]]-K287)</f>
        <v>-0.91000000000002501</v>
      </c>
      <c r="L288" s="16">
        <f>L287+kS*(testdata47[[#This Row],[EMAn1]]-L287)</f>
        <v>-0.91000000000002501</v>
      </c>
      <c r="M288" s="16">
        <f>testdata47[[#This Row],[HH]]-testdata47[[#This Row],[LL]]</f>
        <v>3.2800000000000296</v>
      </c>
      <c r="N288" s="16">
        <f>N287+kR*(testdata47[[#This Row],[HH-LL]]-N287)</f>
        <v>3.2800000000000296</v>
      </c>
      <c r="O288" s="16">
        <f>O287+kS*(testdata47[[#This Row],[EMAd1]]-O287)</f>
        <v>3.2800000000000296</v>
      </c>
      <c r="P288" s="12">
        <f>100*(testdata47[[#This Row],[EMAn2]]/(0.5*testdata47[[#This Row],[EMAd2]]))</f>
        <v>-55.487804878049808</v>
      </c>
      <c r="Q288" s="12">
        <f>Q287+kU*(testdata47[[#This Row],[SMI]]-Q287)</f>
        <v>-38.511500251810943</v>
      </c>
    </row>
    <row r="289" spans="1:17" x14ac:dyDescent="0.25">
      <c r="A289" s="6">
        <v>287</v>
      </c>
      <c r="B289" s="3">
        <v>43154</v>
      </c>
      <c r="C289" s="2">
        <v>261.77</v>
      </c>
      <c r="D289" s="2">
        <v>264.58</v>
      </c>
      <c r="E289" s="2">
        <v>261.25</v>
      </c>
      <c r="F289" s="2">
        <v>264.58</v>
      </c>
      <c r="G289" s="1">
        <v>96318072</v>
      </c>
      <c r="H289" s="2">
        <f t="shared" si="8"/>
        <v>261.25</v>
      </c>
      <c r="I289" s="2">
        <f t="shared" si="9"/>
        <v>264.58</v>
      </c>
      <c r="J289" s="16">
        <f>testdata47[[#This Row],[close]]-0.5*(testdata47[[#This Row],[HH]]+testdata47[[#This Row],[LL]])</f>
        <v>1.6650000000000205</v>
      </c>
      <c r="K289" s="16">
        <f>K288+kR*(testdata47[[#This Row],[SM]]-K288)</f>
        <v>1.6650000000000205</v>
      </c>
      <c r="L289" s="16">
        <f>L288+kS*(testdata47[[#This Row],[EMAn1]]-L288)</f>
        <v>1.6650000000000205</v>
      </c>
      <c r="M289" s="16">
        <f>testdata47[[#This Row],[HH]]-testdata47[[#This Row],[LL]]</f>
        <v>3.3299999999999841</v>
      </c>
      <c r="N289" s="16">
        <f>N288+kR*(testdata47[[#This Row],[HH-LL]]-N288)</f>
        <v>3.3299999999999841</v>
      </c>
      <c r="O289" s="16">
        <f>O288+kS*(testdata47[[#This Row],[EMAd1]]-O288)</f>
        <v>3.3299999999999841</v>
      </c>
      <c r="P289" s="12">
        <f>100*(testdata47[[#This Row],[EMAn2]]/(0.5*testdata47[[#This Row],[EMAd2]]))</f>
        <v>100.00000000000171</v>
      </c>
      <c r="Q289" s="12">
        <f>Q288+kU*(testdata47[[#This Row],[SMI]]-Q288)</f>
        <v>7.6589998321266108</v>
      </c>
    </row>
    <row r="290" spans="1:17" x14ac:dyDescent="0.25">
      <c r="A290" s="6">
        <v>288</v>
      </c>
      <c r="B290" s="3">
        <v>43157</v>
      </c>
      <c r="C290" s="2">
        <v>265.76</v>
      </c>
      <c r="D290" s="2">
        <v>267.76</v>
      </c>
      <c r="E290" s="2">
        <v>265.11</v>
      </c>
      <c r="F290" s="2">
        <v>267.64999999999998</v>
      </c>
      <c r="G290" s="1">
        <v>89802808</v>
      </c>
      <c r="H290" s="2">
        <f t="shared" si="8"/>
        <v>265.11</v>
      </c>
      <c r="I290" s="2">
        <f t="shared" si="9"/>
        <v>267.76</v>
      </c>
      <c r="J290" s="16">
        <f>testdata47[[#This Row],[close]]-0.5*(testdata47[[#This Row],[HH]]+testdata47[[#This Row],[LL]])</f>
        <v>1.214999999999975</v>
      </c>
      <c r="K290" s="16">
        <f>K289+kR*(testdata47[[#This Row],[SM]]-K289)</f>
        <v>1.214999999999975</v>
      </c>
      <c r="L290" s="16">
        <f>L289+kS*(testdata47[[#This Row],[EMAn1]]-L289)</f>
        <v>1.214999999999975</v>
      </c>
      <c r="M290" s="16">
        <f>testdata47[[#This Row],[HH]]-testdata47[[#This Row],[LL]]</f>
        <v>2.6499999999999773</v>
      </c>
      <c r="N290" s="16">
        <f>N289+kR*(testdata47[[#This Row],[HH-LL]]-N289)</f>
        <v>2.6499999999999773</v>
      </c>
      <c r="O290" s="16">
        <f>O289+kS*(testdata47[[#This Row],[EMAd1]]-O289)</f>
        <v>2.6499999999999773</v>
      </c>
      <c r="P290" s="12">
        <f>100*(testdata47[[#This Row],[EMAn2]]/(0.5*testdata47[[#This Row],[EMAd2]]))</f>
        <v>91.698113207546072</v>
      </c>
      <c r="Q290" s="12">
        <f>Q289+kU*(testdata47[[#This Row],[SMI]]-Q289)</f>
        <v>35.672037623933093</v>
      </c>
    </row>
    <row r="291" spans="1:17" x14ac:dyDescent="0.25">
      <c r="A291" s="6">
        <v>289</v>
      </c>
      <c r="B291" s="3">
        <v>43158</v>
      </c>
      <c r="C291" s="2">
        <v>267.86</v>
      </c>
      <c r="D291" s="2">
        <v>268.63</v>
      </c>
      <c r="E291" s="2">
        <v>264.24</v>
      </c>
      <c r="F291" s="2">
        <v>264.31</v>
      </c>
      <c r="G291" s="1">
        <v>102893264</v>
      </c>
      <c r="H291" s="2">
        <f t="shared" si="8"/>
        <v>264.24</v>
      </c>
      <c r="I291" s="2">
        <f t="shared" si="9"/>
        <v>268.63</v>
      </c>
      <c r="J291" s="16">
        <f>testdata47[[#This Row],[close]]-0.5*(testdata47[[#This Row],[HH]]+testdata47[[#This Row],[LL]])</f>
        <v>-2.125</v>
      </c>
      <c r="K291" s="16">
        <f>K290+kR*(testdata47[[#This Row],[SM]]-K290)</f>
        <v>-2.125</v>
      </c>
      <c r="L291" s="16">
        <f>L290+kS*(testdata47[[#This Row],[EMAn1]]-L290)</f>
        <v>-2.125</v>
      </c>
      <c r="M291" s="16">
        <f>testdata47[[#This Row],[HH]]-testdata47[[#This Row],[LL]]</f>
        <v>4.3899999999999864</v>
      </c>
      <c r="N291" s="16">
        <f>N290+kR*(testdata47[[#This Row],[HH-LL]]-N290)</f>
        <v>4.3899999999999864</v>
      </c>
      <c r="O291" s="16">
        <f>O290+kS*(testdata47[[#This Row],[EMAd1]]-O290)</f>
        <v>4.3899999999999864</v>
      </c>
      <c r="P291" s="12">
        <f>100*(testdata47[[#This Row],[EMAn2]]/(0.5*testdata47[[#This Row],[EMAd2]]))</f>
        <v>-96.810933940774788</v>
      </c>
      <c r="Q291" s="12">
        <f>Q290+kU*(testdata47[[#This Row],[SMI]]-Q290)</f>
        <v>-8.488952897636203</v>
      </c>
    </row>
    <row r="292" spans="1:17" x14ac:dyDescent="0.25">
      <c r="A292" s="6">
        <v>290</v>
      </c>
      <c r="B292" s="3">
        <v>43159</v>
      </c>
      <c r="C292" s="2">
        <v>265.51</v>
      </c>
      <c r="D292" s="2">
        <v>266.01</v>
      </c>
      <c r="E292" s="2">
        <v>261.29000000000002</v>
      </c>
      <c r="F292" s="2">
        <v>261.63</v>
      </c>
      <c r="G292" s="1">
        <v>126575120</v>
      </c>
      <c r="H292" s="2">
        <f t="shared" si="8"/>
        <v>261.29000000000002</v>
      </c>
      <c r="I292" s="2">
        <f t="shared" si="9"/>
        <v>266.01</v>
      </c>
      <c r="J292" s="16">
        <f>testdata47[[#This Row],[close]]-0.5*(testdata47[[#This Row],[HH]]+testdata47[[#This Row],[LL]])</f>
        <v>-2.0199999999999818</v>
      </c>
      <c r="K292" s="16">
        <f>K291+kR*(testdata47[[#This Row],[SM]]-K291)</f>
        <v>-2.0199999999999818</v>
      </c>
      <c r="L292" s="16">
        <f>L291+kS*(testdata47[[#This Row],[EMAn1]]-L291)</f>
        <v>-2.0199999999999818</v>
      </c>
      <c r="M292" s="16">
        <f>testdata47[[#This Row],[HH]]-testdata47[[#This Row],[LL]]</f>
        <v>4.7199999999999704</v>
      </c>
      <c r="N292" s="16">
        <f>N291+kR*(testdata47[[#This Row],[HH-LL]]-N291)</f>
        <v>4.7199999999999704</v>
      </c>
      <c r="O292" s="16">
        <f>O291+kS*(testdata47[[#This Row],[EMAd1]]-O291)</f>
        <v>4.7199999999999704</v>
      </c>
      <c r="P292" s="12">
        <f>100*(testdata47[[#This Row],[EMAn2]]/(0.5*testdata47[[#This Row],[EMAd2]]))</f>
        <v>-85.593220338982817</v>
      </c>
      <c r="Q292" s="12">
        <f>Q291+kU*(testdata47[[#This Row],[SMI]]-Q291)</f>
        <v>-34.190375378085079</v>
      </c>
    </row>
    <row r="293" spans="1:17" x14ac:dyDescent="0.25">
      <c r="A293" s="6">
        <v>291</v>
      </c>
      <c r="B293" s="3">
        <v>43160</v>
      </c>
      <c r="C293" s="2">
        <v>261.39999999999998</v>
      </c>
      <c r="D293" s="2">
        <v>263.10000000000002</v>
      </c>
      <c r="E293" s="2">
        <v>256.19</v>
      </c>
      <c r="F293" s="2">
        <v>257.83</v>
      </c>
      <c r="G293" s="1">
        <v>183626128</v>
      </c>
      <c r="H293" s="2">
        <f t="shared" si="8"/>
        <v>256.19</v>
      </c>
      <c r="I293" s="2">
        <f t="shared" si="9"/>
        <v>263.10000000000002</v>
      </c>
      <c r="J293" s="16">
        <f>testdata47[[#This Row],[close]]-0.5*(testdata47[[#This Row],[HH]]+testdata47[[#This Row],[LL]])</f>
        <v>-1.8149999999999977</v>
      </c>
      <c r="K293" s="16">
        <f>K292+kR*(testdata47[[#This Row],[SM]]-K292)</f>
        <v>-1.8149999999999977</v>
      </c>
      <c r="L293" s="16">
        <f>L292+kS*(testdata47[[#This Row],[EMAn1]]-L292)</f>
        <v>-1.8149999999999977</v>
      </c>
      <c r="M293" s="16">
        <f>testdata47[[#This Row],[HH]]-testdata47[[#This Row],[LL]]</f>
        <v>6.910000000000025</v>
      </c>
      <c r="N293" s="16">
        <f>N292+kR*(testdata47[[#This Row],[HH-LL]]-N292)</f>
        <v>6.910000000000025</v>
      </c>
      <c r="O293" s="16">
        <f>O292+kS*(testdata47[[#This Row],[EMAd1]]-O292)</f>
        <v>6.910000000000025</v>
      </c>
      <c r="P293" s="12">
        <f>100*(testdata47[[#This Row],[EMAn2]]/(0.5*testdata47[[#This Row],[EMAd2]]))</f>
        <v>-52.532561505064869</v>
      </c>
      <c r="Q293" s="12">
        <f>Q292+kU*(testdata47[[#This Row],[SMI]]-Q292)</f>
        <v>-40.304437420411674</v>
      </c>
    </row>
    <row r="294" spans="1:17" x14ac:dyDescent="0.25">
      <c r="A294" s="6">
        <v>292</v>
      </c>
      <c r="B294" s="3">
        <v>43161</v>
      </c>
      <c r="C294" s="2">
        <v>256</v>
      </c>
      <c r="D294" s="2">
        <v>259.77</v>
      </c>
      <c r="E294" s="2">
        <v>255.05</v>
      </c>
      <c r="F294" s="2">
        <v>259.16000000000003</v>
      </c>
      <c r="G294" s="1">
        <v>144408144</v>
      </c>
      <c r="H294" s="2">
        <f t="shared" si="8"/>
        <v>255.05</v>
      </c>
      <c r="I294" s="2">
        <f t="shared" si="9"/>
        <v>259.77</v>
      </c>
      <c r="J294" s="16">
        <f>testdata47[[#This Row],[close]]-0.5*(testdata47[[#This Row],[HH]]+testdata47[[#This Row],[LL]])</f>
        <v>1.7500000000000568</v>
      </c>
      <c r="K294" s="16">
        <f>K293+kR*(testdata47[[#This Row],[SM]]-K293)</f>
        <v>1.7500000000000568</v>
      </c>
      <c r="L294" s="16">
        <f>L293+kS*(testdata47[[#This Row],[EMAn1]]-L293)</f>
        <v>1.7500000000000568</v>
      </c>
      <c r="M294" s="16">
        <f>testdata47[[#This Row],[HH]]-testdata47[[#This Row],[LL]]</f>
        <v>4.7199999999999704</v>
      </c>
      <c r="N294" s="16">
        <f>N293+kR*(testdata47[[#This Row],[HH-LL]]-N293)</f>
        <v>4.7199999999999704</v>
      </c>
      <c r="O294" s="16">
        <f>O293+kS*(testdata47[[#This Row],[EMAd1]]-O293)</f>
        <v>4.7199999999999704</v>
      </c>
      <c r="P294" s="12">
        <f>100*(testdata47[[#This Row],[EMAn2]]/(0.5*testdata47[[#This Row],[EMAd2]]))</f>
        <v>74.152542372884227</v>
      </c>
      <c r="Q294" s="12">
        <f>Q293+kU*(testdata47[[#This Row],[SMI]]-Q293)</f>
        <v>-2.1521108226463781</v>
      </c>
    </row>
    <row r="295" spans="1:17" x14ac:dyDescent="0.25">
      <c r="A295" s="6">
        <v>293</v>
      </c>
      <c r="B295" s="3">
        <v>43164</v>
      </c>
      <c r="C295" s="2">
        <v>257.86</v>
      </c>
      <c r="D295" s="2">
        <v>262.83</v>
      </c>
      <c r="E295" s="2">
        <v>257.74</v>
      </c>
      <c r="F295" s="2">
        <v>262.14999999999998</v>
      </c>
      <c r="G295" s="1">
        <v>101032888</v>
      </c>
      <c r="H295" s="2">
        <f t="shared" si="8"/>
        <v>257.74</v>
      </c>
      <c r="I295" s="2">
        <f t="shared" si="9"/>
        <v>262.83</v>
      </c>
      <c r="J295" s="16">
        <f>testdata47[[#This Row],[close]]-0.5*(testdata47[[#This Row],[HH]]+testdata47[[#This Row],[LL]])</f>
        <v>1.8650000000000091</v>
      </c>
      <c r="K295" s="16">
        <f>K294+kR*(testdata47[[#This Row],[SM]]-K294)</f>
        <v>1.8650000000000091</v>
      </c>
      <c r="L295" s="16">
        <f>L294+kS*(testdata47[[#This Row],[EMAn1]]-L294)</f>
        <v>1.8650000000000091</v>
      </c>
      <c r="M295" s="16">
        <f>testdata47[[#This Row],[HH]]-testdata47[[#This Row],[LL]]</f>
        <v>5.089999999999975</v>
      </c>
      <c r="N295" s="16">
        <f>N294+kR*(testdata47[[#This Row],[HH-LL]]-N294)</f>
        <v>5.089999999999975</v>
      </c>
      <c r="O295" s="16">
        <f>O294+kS*(testdata47[[#This Row],[EMAd1]]-O294)</f>
        <v>5.089999999999975</v>
      </c>
      <c r="P295" s="12">
        <f>100*(testdata47[[#This Row],[EMAn2]]/(0.5*testdata47[[#This Row],[EMAd2]]))</f>
        <v>73.280943025540992</v>
      </c>
      <c r="Q295" s="12">
        <f>Q294+kU*(testdata47[[#This Row],[SMI]]-Q294)</f>
        <v>22.992240460082744</v>
      </c>
    </row>
    <row r="296" spans="1:17" x14ac:dyDescent="0.25">
      <c r="A296" s="6">
        <v>294</v>
      </c>
      <c r="B296" s="3">
        <v>43165</v>
      </c>
      <c r="C296" s="2">
        <v>263.22000000000003</v>
      </c>
      <c r="D296" s="2">
        <v>263.31</v>
      </c>
      <c r="E296" s="2">
        <v>261.18</v>
      </c>
      <c r="F296" s="2">
        <v>262.82</v>
      </c>
      <c r="G296" s="1">
        <v>82245904</v>
      </c>
      <c r="H296" s="2">
        <f t="shared" si="8"/>
        <v>261.18</v>
      </c>
      <c r="I296" s="2">
        <f t="shared" si="9"/>
        <v>263.31</v>
      </c>
      <c r="J296" s="16">
        <f>testdata47[[#This Row],[close]]-0.5*(testdata47[[#This Row],[HH]]+testdata47[[#This Row],[LL]])</f>
        <v>0.57499999999998863</v>
      </c>
      <c r="K296" s="16">
        <f>K295+kR*(testdata47[[#This Row],[SM]]-K295)</f>
        <v>0.57499999999998863</v>
      </c>
      <c r="L296" s="16">
        <f>L295+kS*(testdata47[[#This Row],[EMAn1]]-L295)</f>
        <v>0.57499999999998863</v>
      </c>
      <c r="M296" s="16">
        <f>testdata47[[#This Row],[HH]]-testdata47[[#This Row],[LL]]</f>
        <v>2.1299999999999955</v>
      </c>
      <c r="N296" s="16">
        <f>N295+kR*(testdata47[[#This Row],[HH-LL]]-N295)</f>
        <v>2.1299999999999955</v>
      </c>
      <c r="O296" s="16">
        <f>O295+kS*(testdata47[[#This Row],[EMAd1]]-O295)</f>
        <v>2.1299999999999955</v>
      </c>
      <c r="P296" s="12">
        <f>100*(testdata47[[#This Row],[EMAn2]]/(0.5*testdata47[[#This Row],[EMAd2]]))</f>
        <v>53.990610328637544</v>
      </c>
      <c r="Q296" s="12">
        <f>Q295+kU*(testdata47[[#This Row],[SMI]]-Q295)</f>
        <v>33.32503041626768</v>
      </c>
    </row>
    <row r="297" spans="1:17" x14ac:dyDescent="0.25">
      <c r="A297" s="6">
        <v>295</v>
      </c>
      <c r="B297" s="3">
        <v>43166</v>
      </c>
      <c r="C297" s="2">
        <v>260.45</v>
      </c>
      <c r="D297" s="2">
        <v>263.11</v>
      </c>
      <c r="E297" s="2">
        <v>260.24</v>
      </c>
      <c r="F297" s="2">
        <v>262.72000000000003</v>
      </c>
      <c r="G297" s="1">
        <v>90396808</v>
      </c>
      <c r="H297" s="2">
        <f t="shared" si="8"/>
        <v>260.24</v>
      </c>
      <c r="I297" s="2">
        <f t="shared" si="9"/>
        <v>263.11</v>
      </c>
      <c r="J297" s="16">
        <f>testdata47[[#This Row],[close]]-0.5*(testdata47[[#This Row],[HH]]+testdata47[[#This Row],[LL]])</f>
        <v>1.0450000000000159</v>
      </c>
      <c r="K297" s="16">
        <f>K296+kR*(testdata47[[#This Row],[SM]]-K296)</f>
        <v>1.0450000000000159</v>
      </c>
      <c r="L297" s="16">
        <f>L296+kS*(testdata47[[#This Row],[EMAn1]]-L296)</f>
        <v>1.0450000000000159</v>
      </c>
      <c r="M297" s="16">
        <f>testdata47[[#This Row],[HH]]-testdata47[[#This Row],[LL]]</f>
        <v>2.8700000000000045</v>
      </c>
      <c r="N297" s="16">
        <f>N296+kR*(testdata47[[#This Row],[HH-LL]]-N296)</f>
        <v>2.8700000000000045</v>
      </c>
      <c r="O297" s="16">
        <f>O296+kS*(testdata47[[#This Row],[EMAd1]]-O296)</f>
        <v>2.8700000000000045</v>
      </c>
      <c r="P297" s="12">
        <f>100*(testdata47[[#This Row],[EMAn2]]/(0.5*testdata47[[#This Row],[EMAd2]]))</f>
        <v>72.82229965156894</v>
      </c>
      <c r="Q297" s="12">
        <f>Q296+kU*(testdata47[[#This Row],[SMI]]-Q296)</f>
        <v>46.490786828034764</v>
      </c>
    </row>
    <row r="298" spans="1:17" x14ac:dyDescent="0.25">
      <c r="A298" s="6">
        <v>296</v>
      </c>
      <c r="B298" s="3">
        <v>43167</v>
      </c>
      <c r="C298" s="2">
        <v>263.45999999999998</v>
      </c>
      <c r="D298" s="2">
        <v>264.13</v>
      </c>
      <c r="E298" s="2">
        <v>262.37</v>
      </c>
      <c r="F298" s="2">
        <v>263.99</v>
      </c>
      <c r="G298" s="1">
        <v>69462520</v>
      </c>
      <c r="H298" s="2">
        <f t="shared" si="8"/>
        <v>262.37</v>
      </c>
      <c r="I298" s="2">
        <f t="shared" si="9"/>
        <v>264.13</v>
      </c>
      <c r="J298" s="16">
        <f>testdata47[[#This Row],[close]]-0.5*(testdata47[[#This Row],[HH]]+testdata47[[#This Row],[LL]])</f>
        <v>0.74000000000000909</v>
      </c>
      <c r="K298" s="16">
        <f>K297+kR*(testdata47[[#This Row],[SM]]-K297)</f>
        <v>0.74000000000000909</v>
      </c>
      <c r="L298" s="16">
        <f>L297+kS*(testdata47[[#This Row],[EMAn1]]-L297)</f>
        <v>0.74000000000000909</v>
      </c>
      <c r="M298" s="16">
        <f>testdata47[[#This Row],[HH]]-testdata47[[#This Row],[LL]]</f>
        <v>1.7599999999999909</v>
      </c>
      <c r="N298" s="16">
        <f>N297+kR*(testdata47[[#This Row],[HH-LL]]-N297)</f>
        <v>1.7599999999999909</v>
      </c>
      <c r="O298" s="16">
        <f>O297+kS*(testdata47[[#This Row],[EMAd1]]-O297)</f>
        <v>1.7599999999999909</v>
      </c>
      <c r="P298" s="12">
        <f>100*(testdata47[[#This Row],[EMAn2]]/(0.5*testdata47[[#This Row],[EMAd2]]))</f>
        <v>84.090909090910557</v>
      </c>
      <c r="Q298" s="12">
        <f>Q297+kU*(testdata47[[#This Row],[SMI]]-Q297)</f>
        <v>59.024160915660026</v>
      </c>
    </row>
    <row r="299" spans="1:17" x14ac:dyDescent="0.25">
      <c r="A299" s="6">
        <v>297</v>
      </c>
      <c r="B299" s="3">
        <v>43168</v>
      </c>
      <c r="C299" s="2">
        <v>265.52999999999997</v>
      </c>
      <c r="D299" s="2">
        <v>268.58999999999997</v>
      </c>
      <c r="E299" s="2">
        <v>265.19</v>
      </c>
      <c r="F299" s="2">
        <v>268.58999999999997</v>
      </c>
      <c r="G299" s="1">
        <v>117975584</v>
      </c>
      <c r="H299" s="2">
        <f t="shared" si="8"/>
        <v>265.19</v>
      </c>
      <c r="I299" s="2">
        <f t="shared" si="9"/>
        <v>268.58999999999997</v>
      </c>
      <c r="J299" s="16">
        <f>testdata47[[#This Row],[close]]-0.5*(testdata47[[#This Row],[HH]]+testdata47[[#This Row],[LL]])</f>
        <v>1.6999999999999886</v>
      </c>
      <c r="K299" s="16">
        <f>K298+kR*(testdata47[[#This Row],[SM]]-K298)</f>
        <v>1.6999999999999886</v>
      </c>
      <c r="L299" s="16">
        <f>L298+kS*(testdata47[[#This Row],[EMAn1]]-L298)</f>
        <v>1.6999999999999886</v>
      </c>
      <c r="M299" s="16">
        <f>testdata47[[#This Row],[HH]]-testdata47[[#This Row],[LL]]</f>
        <v>3.3999999999999773</v>
      </c>
      <c r="N299" s="16">
        <f>N298+kR*(testdata47[[#This Row],[HH-LL]]-N298)</f>
        <v>3.3999999999999773</v>
      </c>
      <c r="O299" s="16">
        <f>O298+kS*(testdata47[[#This Row],[EMAd1]]-O298)</f>
        <v>3.3999999999999773</v>
      </c>
      <c r="P299" s="12">
        <f>100*(testdata47[[#This Row],[EMAn2]]/(0.5*testdata47[[#This Row],[EMAd2]]))</f>
        <v>100</v>
      </c>
      <c r="Q299" s="12">
        <f>Q298+kU*(testdata47[[#This Row],[SMI]]-Q298)</f>
        <v>72.682773943773356</v>
      </c>
    </row>
    <row r="300" spans="1:17" x14ac:dyDescent="0.25">
      <c r="A300" s="6">
        <v>298</v>
      </c>
      <c r="B300" s="3">
        <v>43171</v>
      </c>
      <c r="C300" s="2">
        <v>268.89999999999998</v>
      </c>
      <c r="D300" s="2">
        <v>269.58999999999997</v>
      </c>
      <c r="E300" s="2">
        <v>267.83</v>
      </c>
      <c r="F300" s="2">
        <v>268.25</v>
      </c>
      <c r="G300" s="1">
        <v>74678496</v>
      </c>
      <c r="H300" s="2">
        <f t="shared" si="8"/>
        <v>267.83</v>
      </c>
      <c r="I300" s="2">
        <f t="shared" si="9"/>
        <v>269.58999999999997</v>
      </c>
      <c r="J300" s="16">
        <f>testdata47[[#This Row],[close]]-0.5*(testdata47[[#This Row],[HH]]+testdata47[[#This Row],[LL]])</f>
        <v>-0.45999999999997954</v>
      </c>
      <c r="K300" s="16">
        <f>K299+kR*(testdata47[[#This Row],[SM]]-K299)</f>
        <v>-0.45999999999997954</v>
      </c>
      <c r="L300" s="16">
        <f>L299+kS*(testdata47[[#This Row],[EMAn1]]-L299)</f>
        <v>-0.45999999999997954</v>
      </c>
      <c r="M300" s="16">
        <f>testdata47[[#This Row],[HH]]-testdata47[[#This Row],[LL]]</f>
        <v>1.7599999999999909</v>
      </c>
      <c r="N300" s="16">
        <f>N299+kR*(testdata47[[#This Row],[HH-LL]]-N299)</f>
        <v>1.7599999999999909</v>
      </c>
      <c r="O300" s="16">
        <f>O299+kS*(testdata47[[#This Row],[EMAd1]]-O299)</f>
        <v>1.7599999999999909</v>
      </c>
      <c r="P300" s="12">
        <f>100*(testdata47[[#This Row],[EMAn2]]/(0.5*testdata47[[#This Row],[EMAd2]]))</f>
        <v>-52.27272727272522</v>
      </c>
      <c r="Q300" s="12">
        <f>Q299+kU*(testdata47[[#This Row],[SMI]]-Q299)</f>
        <v>31.030940204940499</v>
      </c>
    </row>
    <row r="301" spans="1:17" x14ac:dyDescent="0.25">
      <c r="A301" s="6">
        <v>299</v>
      </c>
      <c r="B301" s="3">
        <v>43172</v>
      </c>
      <c r="C301" s="2">
        <v>269.52</v>
      </c>
      <c r="D301" s="2">
        <v>270.07</v>
      </c>
      <c r="E301" s="2">
        <v>265.85000000000002</v>
      </c>
      <c r="F301" s="2">
        <v>266.52</v>
      </c>
      <c r="G301" s="1">
        <v>95490048</v>
      </c>
      <c r="H301" s="2">
        <f t="shared" si="8"/>
        <v>265.85000000000002</v>
      </c>
      <c r="I301" s="2">
        <f t="shared" si="9"/>
        <v>270.07</v>
      </c>
      <c r="J301" s="16">
        <f>testdata47[[#This Row],[close]]-0.5*(testdata47[[#This Row],[HH]]+testdata47[[#This Row],[LL]])</f>
        <v>-1.4400000000000546</v>
      </c>
      <c r="K301" s="16">
        <f>K300+kR*(testdata47[[#This Row],[SM]]-K300)</f>
        <v>-1.4400000000000546</v>
      </c>
      <c r="L301" s="16">
        <f>L300+kS*(testdata47[[#This Row],[EMAn1]]-L300)</f>
        <v>-1.4400000000000546</v>
      </c>
      <c r="M301" s="16">
        <f>testdata47[[#This Row],[HH]]-testdata47[[#This Row],[LL]]</f>
        <v>4.2199999999999704</v>
      </c>
      <c r="N301" s="16">
        <f>N300+kR*(testdata47[[#This Row],[HH-LL]]-N300)</f>
        <v>4.2199999999999704</v>
      </c>
      <c r="O301" s="16">
        <f>O300+kS*(testdata47[[#This Row],[EMAd1]]-O300)</f>
        <v>4.2199999999999704</v>
      </c>
      <c r="P301" s="12">
        <f>100*(testdata47[[#This Row],[EMAn2]]/(0.5*testdata47[[#This Row],[EMAd2]]))</f>
        <v>-68.246445497633403</v>
      </c>
      <c r="Q301" s="12">
        <f>Q300+kU*(testdata47[[#This Row],[SMI]]-Q300)</f>
        <v>-2.0615216959174631</v>
      </c>
    </row>
    <row r="302" spans="1:17" x14ac:dyDescent="0.25">
      <c r="A302" s="6">
        <v>300</v>
      </c>
      <c r="B302" s="3">
        <v>43173</v>
      </c>
      <c r="C302" s="2">
        <v>267.57</v>
      </c>
      <c r="D302" s="2">
        <v>267.77</v>
      </c>
      <c r="E302" s="2">
        <v>264.54000000000002</v>
      </c>
      <c r="F302" s="2">
        <v>265.14999999999998</v>
      </c>
      <c r="G302" s="1">
        <v>109949368</v>
      </c>
      <c r="H302" s="2">
        <f t="shared" si="8"/>
        <v>264.54000000000002</v>
      </c>
      <c r="I302" s="2">
        <f t="shared" si="9"/>
        <v>267.77</v>
      </c>
      <c r="J302" s="16">
        <f>testdata47[[#This Row],[close]]-0.5*(testdata47[[#This Row],[HH]]+testdata47[[#This Row],[LL]])</f>
        <v>-1.0049999999999955</v>
      </c>
      <c r="K302" s="16">
        <f>K301+kR*(testdata47[[#This Row],[SM]]-K301)</f>
        <v>-1.0049999999999955</v>
      </c>
      <c r="L302" s="16">
        <f>L301+kS*(testdata47[[#This Row],[EMAn1]]-L301)</f>
        <v>-1.0049999999999955</v>
      </c>
      <c r="M302" s="16">
        <f>testdata47[[#This Row],[HH]]-testdata47[[#This Row],[LL]]</f>
        <v>3.2299999999999613</v>
      </c>
      <c r="N302" s="16">
        <f>N301+kR*(testdata47[[#This Row],[HH-LL]]-N301)</f>
        <v>3.2299999999999613</v>
      </c>
      <c r="O302" s="16">
        <f>O301+kS*(testdata47[[#This Row],[EMAd1]]-O301)</f>
        <v>3.2299999999999613</v>
      </c>
      <c r="P302" s="12">
        <f>100*(testdata47[[#This Row],[EMAn2]]/(0.5*testdata47[[#This Row],[EMAd2]]))</f>
        <v>-62.229102167183129</v>
      </c>
      <c r="Q302" s="12">
        <f>Q301+kU*(testdata47[[#This Row],[SMI]]-Q301)</f>
        <v>-22.117381853006016</v>
      </c>
    </row>
    <row r="303" spans="1:17" x14ac:dyDescent="0.25">
      <c r="A303" s="6">
        <v>301</v>
      </c>
      <c r="B303" s="3">
        <v>43174</v>
      </c>
      <c r="C303" s="2">
        <v>265.70999999999998</v>
      </c>
      <c r="D303" s="2">
        <v>266.41000000000003</v>
      </c>
      <c r="E303" s="2">
        <v>264.31</v>
      </c>
      <c r="F303" s="2">
        <v>264.86</v>
      </c>
      <c r="G303" s="1">
        <v>86627344</v>
      </c>
      <c r="H303" s="2">
        <f t="shared" si="8"/>
        <v>264.31</v>
      </c>
      <c r="I303" s="2">
        <f t="shared" si="9"/>
        <v>266.41000000000003</v>
      </c>
      <c r="J303" s="16">
        <f>testdata47[[#This Row],[close]]-0.5*(testdata47[[#This Row],[HH]]+testdata47[[#This Row],[LL]])</f>
        <v>-0.5</v>
      </c>
      <c r="K303" s="16">
        <f>K302+kR*(testdata47[[#This Row],[SM]]-K302)</f>
        <v>-0.5</v>
      </c>
      <c r="L303" s="16">
        <f>L302+kS*(testdata47[[#This Row],[EMAn1]]-L302)</f>
        <v>-0.5</v>
      </c>
      <c r="M303" s="16">
        <f>testdata47[[#This Row],[HH]]-testdata47[[#This Row],[LL]]</f>
        <v>2.1000000000000227</v>
      </c>
      <c r="N303" s="16">
        <f>N302+kR*(testdata47[[#This Row],[HH-LL]]-N302)</f>
        <v>2.1000000000000227</v>
      </c>
      <c r="O303" s="16">
        <f>O302+kS*(testdata47[[#This Row],[EMAd1]]-O302)</f>
        <v>2.1000000000000227</v>
      </c>
      <c r="P303" s="12">
        <f>100*(testdata47[[#This Row],[EMAn2]]/(0.5*testdata47[[#This Row],[EMAd2]]))</f>
        <v>-47.619047619047109</v>
      </c>
      <c r="Q303" s="12">
        <f>Q302+kU*(testdata47[[#This Row],[SMI]]-Q302)</f>
        <v>-30.617937108353047</v>
      </c>
    </row>
    <row r="304" spans="1:17" x14ac:dyDescent="0.25">
      <c r="A304" s="6">
        <v>302</v>
      </c>
      <c r="B304" s="3">
        <v>43175</v>
      </c>
      <c r="C304" s="2">
        <v>265.44</v>
      </c>
      <c r="D304" s="2">
        <v>266.3</v>
      </c>
      <c r="E304" s="2">
        <v>265.08999999999997</v>
      </c>
      <c r="F304" s="2">
        <v>265.14999999999998</v>
      </c>
      <c r="G304" s="1">
        <v>103769888</v>
      </c>
      <c r="H304" s="2">
        <f t="shared" si="8"/>
        <v>265.08999999999997</v>
      </c>
      <c r="I304" s="2">
        <f t="shared" si="9"/>
        <v>266.3</v>
      </c>
      <c r="J304" s="16">
        <f>testdata47[[#This Row],[close]]-0.5*(testdata47[[#This Row],[HH]]+testdata47[[#This Row],[LL]])</f>
        <v>-0.54500000000001592</v>
      </c>
      <c r="K304" s="16">
        <f>K303+kR*(testdata47[[#This Row],[SM]]-K303)</f>
        <v>-0.54500000000001592</v>
      </c>
      <c r="L304" s="16">
        <f>L303+kS*(testdata47[[#This Row],[EMAn1]]-L303)</f>
        <v>-0.54500000000001592</v>
      </c>
      <c r="M304" s="16">
        <f>testdata47[[#This Row],[HH]]-testdata47[[#This Row],[LL]]</f>
        <v>1.2100000000000364</v>
      </c>
      <c r="N304" s="16">
        <f>N303+kR*(testdata47[[#This Row],[HH-LL]]-N303)</f>
        <v>1.2100000000000364</v>
      </c>
      <c r="O304" s="16">
        <f>O303+kS*(testdata47[[#This Row],[EMAd1]]-O303)</f>
        <v>1.2100000000000364</v>
      </c>
      <c r="P304" s="12">
        <f>100*(testdata47[[#This Row],[EMAn2]]/(0.5*testdata47[[#This Row],[EMAd2]]))</f>
        <v>-90.082644628099089</v>
      </c>
      <c r="Q304" s="12">
        <f>Q303+kU*(testdata47[[#This Row],[SMI]]-Q303)</f>
        <v>-50.439506281601723</v>
      </c>
    </row>
    <row r="305" spans="1:17" x14ac:dyDescent="0.25">
      <c r="A305" s="6">
        <v>303</v>
      </c>
      <c r="B305" s="3">
        <v>43178</v>
      </c>
      <c r="C305" s="2">
        <v>264.32</v>
      </c>
      <c r="D305" s="2">
        <v>265.33999999999997</v>
      </c>
      <c r="E305" s="2">
        <v>259.75</v>
      </c>
      <c r="F305" s="2">
        <v>261.56</v>
      </c>
      <c r="G305" s="1">
        <v>112937344</v>
      </c>
      <c r="H305" s="2">
        <f t="shared" si="8"/>
        <v>259.75</v>
      </c>
      <c r="I305" s="2">
        <f t="shared" si="9"/>
        <v>265.33999999999997</v>
      </c>
      <c r="J305" s="16">
        <f>testdata47[[#This Row],[close]]-0.5*(testdata47[[#This Row],[HH]]+testdata47[[#This Row],[LL]])</f>
        <v>-0.9849999999999568</v>
      </c>
      <c r="K305" s="16">
        <f>K304+kR*(testdata47[[#This Row],[SM]]-K304)</f>
        <v>-0.9849999999999568</v>
      </c>
      <c r="L305" s="16">
        <f>L304+kS*(testdata47[[#This Row],[EMAn1]]-L304)</f>
        <v>-0.9849999999999568</v>
      </c>
      <c r="M305" s="16">
        <f>testdata47[[#This Row],[HH]]-testdata47[[#This Row],[LL]]</f>
        <v>5.589999999999975</v>
      </c>
      <c r="N305" s="16">
        <f>N304+kR*(testdata47[[#This Row],[HH-LL]]-N304)</f>
        <v>5.589999999999975</v>
      </c>
      <c r="O305" s="16">
        <f>O304+kS*(testdata47[[#This Row],[EMAd1]]-O304)</f>
        <v>5.589999999999975</v>
      </c>
      <c r="P305" s="12">
        <f>100*(testdata47[[#This Row],[EMAn2]]/(0.5*testdata47[[#This Row],[EMAd2]]))</f>
        <v>-35.241502683361759</v>
      </c>
      <c r="Q305" s="12">
        <f>Q304+kU*(testdata47[[#This Row],[SMI]]-Q304)</f>
        <v>-45.373505082188402</v>
      </c>
    </row>
    <row r="306" spans="1:17" x14ac:dyDescent="0.25">
      <c r="A306" s="6">
        <v>304</v>
      </c>
      <c r="B306" s="3">
        <v>43179</v>
      </c>
      <c r="C306" s="2">
        <v>261.99</v>
      </c>
      <c r="D306" s="2">
        <v>262.7</v>
      </c>
      <c r="E306" s="2">
        <v>261.26</v>
      </c>
      <c r="F306" s="2">
        <v>262</v>
      </c>
      <c r="G306" s="1">
        <v>61797672</v>
      </c>
      <c r="H306" s="2">
        <f t="shared" si="8"/>
        <v>261.26</v>
      </c>
      <c r="I306" s="2">
        <f t="shared" si="9"/>
        <v>262.7</v>
      </c>
      <c r="J306" s="16">
        <f>testdata47[[#This Row],[close]]-0.5*(testdata47[[#This Row],[HH]]+testdata47[[#This Row],[LL]])</f>
        <v>1.999999999998181E-2</v>
      </c>
      <c r="K306" s="16">
        <f>K305+kR*(testdata47[[#This Row],[SM]]-K305)</f>
        <v>1.999999999998181E-2</v>
      </c>
      <c r="L306" s="16">
        <f>L305+kS*(testdata47[[#This Row],[EMAn1]]-L305)</f>
        <v>1.999999999998181E-2</v>
      </c>
      <c r="M306" s="16">
        <f>testdata47[[#This Row],[HH]]-testdata47[[#This Row],[LL]]</f>
        <v>1.4399999999999977</v>
      </c>
      <c r="N306" s="16">
        <f>N305+kR*(testdata47[[#This Row],[HH-LL]]-N305)</f>
        <v>1.4399999999999977</v>
      </c>
      <c r="O306" s="16">
        <f>O305+kS*(testdata47[[#This Row],[EMAd1]]-O305)</f>
        <v>1.4399999999999977</v>
      </c>
      <c r="P306" s="12">
        <f>100*(testdata47[[#This Row],[EMAn2]]/(0.5*testdata47[[#This Row],[EMAd2]]))</f>
        <v>2.7777777777752557</v>
      </c>
      <c r="Q306" s="12">
        <f>Q305+kU*(testdata47[[#This Row],[SMI]]-Q305)</f>
        <v>-29.323077462200516</v>
      </c>
    </row>
    <row r="307" spans="1:17" x14ac:dyDescent="0.25">
      <c r="A307" s="6">
        <v>305</v>
      </c>
      <c r="B307" s="3">
        <v>43180</v>
      </c>
      <c r="C307" s="2">
        <v>261.95999999999998</v>
      </c>
      <c r="D307" s="2">
        <v>264.25</v>
      </c>
      <c r="E307" s="2">
        <v>261.27</v>
      </c>
      <c r="F307" s="2">
        <v>261.5</v>
      </c>
      <c r="G307" s="1">
        <v>81397104</v>
      </c>
      <c r="H307" s="2">
        <f t="shared" si="8"/>
        <v>261.27</v>
      </c>
      <c r="I307" s="2">
        <f t="shared" si="9"/>
        <v>264.25</v>
      </c>
      <c r="J307" s="16">
        <f>testdata47[[#This Row],[close]]-0.5*(testdata47[[#This Row],[HH]]+testdata47[[#This Row],[LL]])</f>
        <v>-1.2599999999999909</v>
      </c>
      <c r="K307" s="16">
        <f>K306+kR*(testdata47[[#This Row],[SM]]-K306)</f>
        <v>-1.2599999999999909</v>
      </c>
      <c r="L307" s="16">
        <f>L306+kS*(testdata47[[#This Row],[EMAn1]]-L306)</f>
        <v>-1.2599999999999909</v>
      </c>
      <c r="M307" s="16">
        <f>testdata47[[#This Row],[HH]]-testdata47[[#This Row],[LL]]</f>
        <v>2.9800000000000182</v>
      </c>
      <c r="N307" s="16">
        <f>N306+kR*(testdata47[[#This Row],[HH-LL]]-N306)</f>
        <v>2.9800000000000182</v>
      </c>
      <c r="O307" s="16">
        <f>O306+kS*(testdata47[[#This Row],[EMAd1]]-O306)</f>
        <v>2.9800000000000182</v>
      </c>
      <c r="P307" s="12">
        <f>100*(testdata47[[#This Row],[EMAn2]]/(0.5*testdata47[[#This Row],[EMAd2]]))</f>
        <v>-84.563758389260627</v>
      </c>
      <c r="Q307" s="12">
        <f>Q306+kU*(testdata47[[#This Row],[SMI]]-Q306)</f>
        <v>-47.736637771220551</v>
      </c>
    </row>
    <row r="308" spans="1:17" x14ac:dyDescent="0.25">
      <c r="A308" s="6">
        <v>306</v>
      </c>
      <c r="B308" s="3">
        <v>43181</v>
      </c>
      <c r="C308" s="2">
        <v>259.06</v>
      </c>
      <c r="D308" s="2">
        <v>259.99</v>
      </c>
      <c r="E308" s="2">
        <v>254.66</v>
      </c>
      <c r="F308" s="2">
        <v>254.96</v>
      </c>
      <c r="G308" s="1">
        <v>153866192</v>
      </c>
      <c r="H308" s="2">
        <f t="shared" si="8"/>
        <v>254.66</v>
      </c>
      <c r="I308" s="2">
        <f t="shared" si="9"/>
        <v>259.99</v>
      </c>
      <c r="J308" s="16">
        <f>testdata47[[#This Row],[close]]-0.5*(testdata47[[#This Row],[HH]]+testdata47[[#This Row],[LL]])</f>
        <v>-2.3649999999999807</v>
      </c>
      <c r="K308" s="16">
        <f>K307+kR*(testdata47[[#This Row],[SM]]-K307)</f>
        <v>-2.3649999999999807</v>
      </c>
      <c r="L308" s="16">
        <f>L307+kS*(testdata47[[#This Row],[EMAn1]]-L307)</f>
        <v>-2.3649999999999807</v>
      </c>
      <c r="M308" s="16">
        <f>testdata47[[#This Row],[HH]]-testdata47[[#This Row],[LL]]</f>
        <v>5.3300000000000125</v>
      </c>
      <c r="N308" s="16">
        <f>N307+kR*(testdata47[[#This Row],[HH-LL]]-N307)</f>
        <v>5.3300000000000125</v>
      </c>
      <c r="O308" s="16">
        <f>O307+kS*(testdata47[[#This Row],[EMAd1]]-O307)</f>
        <v>5.3300000000000125</v>
      </c>
      <c r="P308" s="12">
        <f>100*(testdata47[[#This Row],[EMAn2]]/(0.5*testdata47[[#This Row],[EMAd2]]))</f>
        <v>-88.742964352719525</v>
      </c>
      <c r="Q308" s="12">
        <f>Q307+kU*(testdata47[[#This Row],[SMI]]-Q307)</f>
        <v>-61.405413298386875</v>
      </c>
    </row>
    <row r="309" spans="1:17" x14ac:dyDescent="0.25">
      <c r="A309" s="6">
        <v>307</v>
      </c>
      <c r="B309" s="3">
        <v>43182</v>
      </c>
      <c r="C309" s="2">
        <v>255.45</v>
      </c>
      <c r="D309" s="2">
        <v>256.27</v>
      </c>
      <c r="E309" s="2">
        <v>249.32</v>
      </c>
      <c r="F309" s="2">
        <v>249.53</v>
      </c>
      <c r="G309" s="1">
        <v>189801520</v>
      </c>
      <c r="H309" s="2">
        <f t="shared" si="8"/>
        <v>249.32</v>
      </c>
      <c r="I309" s="2">
        <f t="shared" si="9"/>
        <v>256.27</v>
      </c>
      <c r="J309" s="16">
        <f>testdata47[[#This Row],[close]]-0.5*(testdata47[[#This Row],[HH]]+testdata47[[#This Row],[LL]])</f>
        <v>-3.2649999999999864</v>
      </c>
      <c r="K309" s="16">
        <f>K308+kR*(testdata47[[#This Row],[SM]]-K308)</f>
        <v>-3.2649999999999864</v>
      </c>
      <c r="L309" s="16">
        <f>L308+kS*(testdata47[[#This Row],[EMAn1]]-L308)</f>
        <v>-3.2649999999999864</v>
      </c>
      <c r="M309" s="16">
        <f>testdata47[[#This Row],[HH]]-testdata47[[#This Row],[LL]]</f>
        <v>6.9499999999999886</v>
      </c>
      <c r="N309" s="16">
        <f>N308+kR*(testdata47[[#This Row],[HH-LL]]-N308)</f>
        <v>6.9499999999999886</v>
      </c>
      <c r="O309" s="16">
        <f>O308+kS*(testdata47[[#This Row],[EMAd1]]-O308)</f>
        <v>6.9499999999999886</v>
      </c>
      <c r="P309" s="12">
        <f>100*(testdata47[[#This Row],[EMAn2]]/(0.5*testdata47[[#This Row],[EMAd2]]))</f>
        <v>-93.956834532373861</v>
      </c>
      <c r="Q309" s="12">
        <f>Q308+kU*(testdata47[[#This Row],[SMI]]-Q308)</f>
        <v>-72.255887043049199</v>
      </c>
    </row>
    <row r="310" spans="1:17" x14ac:dyDescent="0.25">
      <c r="A310" s="6">
        <v>308</v>
      </c>
      <c r="B310" s="3">
        <v>43185</v>
      </c>
      <c r="C310" s="2">
        <v>253.48</v>
      </c>
      <c r="D310" s="2">
        <v>256.67</v>
      </c>
      <c r="E310" s="2">
        <v>250.84</v>
      </c>
      <c r="F310" s="2">
        <v>256.36</v>
      </c>
      <c r="G310" s="1">
        <v>146803168</v>
      </c>
      <c r="H310" s="2">
        <f t="shared" si="8"/>
        <v>250.84</v>
      </c>
      <c r="I310" s="2">
        <f t="shared" si="9"/>
        <v>256.67</v>
      </c>
      <c r="J310" s="16">
        <f>testdata47[[#This Row],[close]]-0.5*(testdata47[[#This Row],[HH]]+testdata47[[#This Row],[LL]])</f>
        <v>2.6050000000000182</v>
      </c>
      <c r="K310" s="16">
        <f>K309+kR*(testdata47[[#This Row],[SM]]-K309)</f>
        <v>2.6050000000000182</v>
      </c>
      <c r="L310" s="16">
        <f>L309+kS*(testdata47[[#This Row],[EMAn1]]-L309)</f>
        <v>2.6050000000000182</v>
      </c>
      <c r="M310" s="16">
        <f>testdata47[[#This Row],[HH]]-testdata47[[#This Row],[LL]]</f>
        <v>5.8300000000000125</v>
      </c>
      <c r="N310" s="16">
        <f>N309+kR*(testdata47[[#This Row],[HH-LL]]-N309)</f>
        <v>5.8300000000000125</v>
      </c>
      <c r="O310" s="16">
        <f>O309+kS*(testdata47[[#This Row],[EMAd1]]-O309)</f>
        <v>5.8300000000000125</v>
      </c>
      <c r="P310" s="12">
        <f>100*(testdata47[[#This Row],[EMAn2]]/(0.5*testdata47[[#This Row],[EMAd2]]))</f>
        <v>89.36535162950301</v>
      </c>
      <c r="Q310" s="12">
        <f>Q309+kU*(testdata47[[#This Row],[SMI]]-Q309)</f>
        <v>-18.382140818865132</v>
      </c>
    </row>
    <row r="311" spans="1:17" x14ac:dyDescent="0.25">
      <c r="A311" s="6">
        <v>309</v>
      </c>
      <c r="B311" s="3">
        <v>43186</v>
      </c>
      <c r="C311" s="2">
        <v>257.38</v>
      </c>
      <c r="D311" s="2">
        <v>257.95999999999998</v>
      </c>
      <c r="E311" s="2">
        <v>250.29</v>
      </c>
      <c r="F311" s="2">
        <v>252</v>
      </c>
      <c r="G311" s="1">
        <v>134378272</v>
      </c>
      <c r="H311" s="2">
        <f t="shared" si="8"/>
        <v>250.29</v>
      </c>
      <c r="I311" s="2">
        <f t="shared" si="9"/>
        <v>257.95999999999998</v>
      </c>
      <c r="J311" s="16">
        <f>testdata47[[#This Row],[close]]-0.5*(testdata47[[#This Row],[HH]]+testdata47[[#This Row],[LL]])</f>
        <v>-2.125</v>
      </c>
      <c r="K311" s="16">
        <f>K310+kR*(testdata47[[#This Row],[SM]]-K310)</f>
        <v>-2.125</v>
      </c>
      <c r="L311" s="16">
        <f>L310+kS*(testdata47[[#This Row],[EMAn1]]-L310)</f>
        <v>-2.125</v>
      </c>
      <c r="M311" s="16">
        <f>testdata47[[#This Row],[HH]]-testdata47[[#This Row],[LL]]</f>
        <v>7.6699999999999875</v>
      </c>
      <c r="N311" s="16">
        <f>N310+kR*(testdata47[[#This Row],[HH-LL]]-N310)</f>
        <v>7.6699999999999875</v>
      </c>
      <c r="O311" s="16">
        <f>O310+kS*(testdata47[[#This Row],[EMAd1]]-O310)</f>
        <v>7.6699999999999875</v>
      </c>
      <c r="P311" s="12">
        <f>100*(testdata47[[#This Row],[EMAn2]]/(0.5*testdata47[[#This Row],[EMAd2]]))</f>
        <v>-55.410691003911438</v>
      </c>
      <c r="Q311" s="12">
        <f>Q310+kU*(testdata47[[#This Row],[SMI]]-Q310)</f>
        <v>-30.724990880547232</v>
      </c>
    </row>
    <row r="312" spans="1:17" x14ac:dyDescent="0.25">
      <c r="A312" s="6">
        <v>310</v>
      </c>
      <c r="B312" s="3">
        <v>43187</v>
      </c>
      <c r="C312" s="2">
        <v>252.14</v>
      </c>
      <c r="D312" s="2">
        <v>253.97</v>
      </c>
      <c r="E312" s="2">
        <v>250.04</v>
      </c>
      <c r="F312" s="2">
        <v>251.25</v>
      </c>
      <c r="G312" s="1">
        <v>151452896</v>
      </c>
      <c r="H312" s="2">
        <f t="shared" si="8"/>
        <v>250.04</v>
      </c>
      <c r="I312" s="2">
        <f t="shared" si="9"/>
        <v>253.97</v>
      </c>
      <c r="J312" s="16">
        <f>testdata47[[#This Row],[close]]-0.5*(testdata47[[#This Row],[HH]]+testdata47[[#This Row],[LL]])</f>
        <v>-0.75499999999999545</v>
      </c>
      <c r="K312" s="16">
        <f>K311+kR*(testdata47[[#This Row],[SM]]-K311)</f>
        <v>-0.75499999999999545</v>
      </c>
      <c r="L312" s="16">
        <f>L311+kS*(testdata47[[#This Row],[EMAn1]]-L311)</f>
        <v>-0.75499999999999545</v>
      </c>
      <c r="M312" s="16">
        <f>testdata47[[#This Row],[HH]]-testdata47[[#This Row],[LL]]</f>
        <v>3.9300000000000068</v>
      </c>
      <c r="N312" s="16">
        <f>N311+kR*(testdata47[[#This Row],[HH-LL]]-N311)</f>
        <v>3.9300000000000068</v>
      </c>
      <c r="O312" s="16">
        <f>O311+kS*(testdata47[[#This Row],[EMAd1]]-O311)</f>
        <v>3.9300000000000068</v>
      </c>
      <c r="P312" s="12">
        <f>100*(testdata47[[#This Row],[EMAn2]]/(0.5*testdata47[[#This Row],[EMAd2]]))</f>
        <v>-38.422391857506064</v>
      </c>
      <c r="Q312" s="12">
        <f>Q311+kU*(testdata47[[#This Row],[SMI]]-Q311)</f>
        <v>-33.290791206200176</v>
      </c>
    </row>
    <row r="313" spans="1:17" x14ac:dyDescent="0.25">
      <c r="A313" s="6">
        <v>311</v>
      </c>
      <c r="B313" s="3">
        <v>43188</v>
      </c>
      <c r="C313" s="2">
        <v>252.5</v>
      </c>
      <c r="D313" s="2">
        <v>256.5</v>
      </c>
      <c r="E313" s="2">
        <v>251.26</v>
      </c>
      <c r="F313" s="2">
        <v>254.46</v>
      </c>
      <c r="G313" s="1">
        <v>128487112</v>
      </c>
      <c r="H313" s="2">
        <f t="shared" si="8"/>
        <v>251.26</v>
      </c>
      <c r="I313" s="2">
        <f t="shared" si="9"/>
        <v>256.5</v>
      </c>
      <c r="J313" s="16">
        <f>testdata47[[#This Row],[close]]-0.5*(testdata47[[#This Row],[HH]]+testdata47[[#This Row],[LL]])</f>
        <v>0.58000000000001251</v>
      </c>
      <c r="K313" s="16">
        <f>K312+kR*(testdata47[[#This Row],[SM]]-K312)</f>
        <v>0.58000000000001251</v>
      </c>
      <c r="L313" s="16">
        <f>L312+kS*(testdata47[[#This Row],[EMAn1]]-L312)</f>
        <v>0.58000000000001251</v>
      </c>
      <c r="M313" s="16">
        <f>testdata47[[#This Row],[HH]]-testdata47[[#This Row],[LL]]</f>
        <v>5.2400000000000091</v>
      </c>
      <c r="N313" s="16">
        <f>N312+kR*(testdata47[[#This Row],[HH-LL]]-N312)</f>
        <v>5.2400000000000091</v>
      </c>
      <c r="O313" s="16">
        <f>O312+kS*(testdata47[[#This Row],[EMAd1]]-O312)</f>
        <v>5.2400000000000091</v>
      </c>
      <c r="P313" s="12">
        <f>100*(testdata47[[#This Row],[EMAn2]]/(0.5*testdata47[[#This Row],[EMAd2]]))</f>
        <v>22.13740458015311</v>
      </c>
      <c r="Q313" s="12">
        <f>Q312+kU*(testdata47[[#This Row],[SMI]]-Q312)</f>
        <v>-14.814725944082415</v>
      </c>
    </row>
    <row r="314" spans="1:17" x14ac:dyDescent="0.25">
      <c r="A314" s="6">
        <v>312</v>
      </c>
      <c r="B314" s="3">
        <v>43192</v>
      </c>
      <c r="C314" s="2">
        <v>253.88</v>
      </c>
      <c r="D314" s="2">
        <v>254.44</v>
      </c>
      <c r="E314" s="2">
        <v>246.26</v>
      </c>
      <c r="F314" s="2">
        <v>248.97</v>
      </c>
      <c r="G314" s="1">
        <v>192647056</v>
      </c>
      <c r="H314" s="2">
        <f t="shared" si="8"/>
        <v>246.26</v>
      </c>
      <c r="I314" s="2">
        <f t="shared" si="9"/>
        <v>254.44</v>
      </c>
      <c r="J314" s="16">
        <f>testdata47[[#This Row],[close]]-0.5*(testdata47[[#This Row],[HH]]+testdata47[[#This Row],[LL]])</f>
        <v>-1.3799999999999955</v>
      </c>
      <c r="K314" s="16">
        <f>K313+kR*(testdata47[[#This Row],[SM]]-K313)</f>
        <v>-1.3799999999999955</v>
      </c>
      <c r="L314" s="16">
        <f>L313+kS*(testdata47[[#This Row],[EMAn1]]-L313)</f>
        <v>-1.3799999999999955</v>
      </c>
      <c r="M314" s="16">
        <f>testdata47[[#This Row],[HH]]-testdata47[[#This Row],[LL]]</f>
        <v>8.1800000000000068</v>
      </c>
      <c r="N314" s="16">
        <f>N313+kR*(testdata47[[#This Row],[HH-LL]]-N313)</f>
        <v>8.1800000000000068</v>
      </c>
      <c r="O314" s="16">
        <f>O313+kS*(testdata47[[#This Row],[EMAd1]]-O313)</f>
        <v>8.1800000000000068</v>
      </c>
      <c r="P314" s="12">
        <f>100*(testdata47[[#This Row],[EMAn2]]/(0.5*testdata47[[#This Row],[EMAd2]]))</f>
        <v>-33.740831295843385</v>
      </c>
      <c r="Q314" s="12">
        <f>Q313+kU*(testdata47[[#This Row],[SMI]]-Q313)</f>
        <v>-21.123427728002738</v>
      </c>
    </row>
    <row r="315" spans="1:17" x14ac:dyDescent="0.25">
      <c r="A315" s="6">
        <v>313</v>
      </c>
      <c r="B315" s="3">
        <v>43193</v>
      </c>
      <c r="C315" s="2">
        <v>250.32</v>
      </c>
      <c r="D315" s="2">
        <v>252.68</v>
      </c>
      <c r="E315" s="2">
        <v>248.36</v>
      </c>
      <c r="F315" s="2">
        <v>252.16</v>
      </c>
      <c r="G315" s="1">
        <v>124052768</v>
      </c>
      <c r="H315" s="2">
        <f t="shared" si="8"/>
        <v>248.36</v>
      </c>
      <c r="I315" s="2">
        <f t="shared" si="9"/>
        <v>252.68</v>
      </c>
      <c r="J315" s="16">
        <f>testdata47[[#This Row],[close]]-0.5*(testdata47[[#This Row],[HH]]+testdata47[[#This Row],[LL]])</f>
        <v>1.6399999999999864</v>
      </c>
      <c r="K315" s="16">
        <f>K314+kR*(testdata47[[#This Row],[SM]]-K314)</f>
        <v>1.6399999999999864</v>
      </c>
      <c r="L315" s="16">
        <f>L314+kS*(testdata47[[#This Row],[EMAn1]]-L314)</f>
        <v>1.6399999999999864</v>
      </c>
      <c r="M315" s="16">
        <f>testdata47[[#This Row],[HH]]-testdata47[[#This Row],[LL]]</f>
        <v>4.3199999999999932</v>
      </c>
      <c r="N315" s="16">
        <f>N314+kR*(testdata47[[#This Row],[HH-LL]]-N314)</f>
        <v>4.3199999999999932</v>
      </c>
      <c r="O315" s="16">
        <f>O314+kS*(testdata47[[#This Row],[EMAd1]]-O314)</f>
        <v>4.3199999999999932</v>
      </c>
      <c r="P315" s="12">
        <f>100*(testdata47[[#This Row],[EMAn2]]/(0.5*testdata47[[#This Row],[EMAd2]]))</f>
        <v>75.925925925925412</v>
      </c>
      <c r="Q315" s="12">
        <f>Q314+kU*(testdata47[[#This Row],[SMI]]-Q314)</f>
        <v>11.226356823306645</v>
      </c>
    </row>
    <row r="316" spans="1:17" x14ac:dyDescent="0.25">
      <c r="A316" s="6">
        <v>314</v>
      </c>
      <c r="B316" s="3">
        <v>43194</v>
      </c>
      <c r="C316" s="2">
        <v>248.27</v>
      </c>
      <c r="D316" s="2">
        <v>255.63</v>
      </c>
      <c r="E316" s="2">
        <v>248.13</v>
      </c>
      <c r="F316" s="2">
        <v>254.86</v>
      </c>
      <c r="G316" s="1">
        <v>127939576</v>
      </c>
      <c r="H316" s="2">
        <f t="shared" si="8"/>
        <v>248.13</v>
      </c>
      <c r="I316" s="2">
        <f t="shared" si="9"/>
        <v>255.63</v>
      </c>
      <c r="J316" s="16">
        <f>testdata47[[#This Row],[close]]-0.5*(testdata47[[#This Row],[HH]]+testdata47[[#This Row],[LL]])</f>
        <v>2.9800000000000182</v>
      </c>
      <c r="K316" s="16">
        <f>K315+kR*(testdata47[[#This Row],[SM]]-K315)</f>
        <v>2.9800000000000182</v>
      </c>
      <c r="L316" s="16">
        <f>L315+kS*(testdata47[[#This Row],[EMAn1]]-L315)</f>
        <v>2.9800000000000182</v>
      </c>
      <c r="M316" s="16">
        <f>testdata47[[#This Row],[HH]]-testdata47[[#This Row],[LL]]</f>
        <v>7.5</v>
      </c>
      <c r="N316" s="16">
        <f>N315+kR*(testdata47[[#This Row],[HH-LL]]-N315)</f>
        <v>7.5</v>
      </c>
      <c r="O316" s="16">
        <f>O315+kS*(testdata47[[#This Row],[EMAd1]]-O315)</f>
        <v>7.5</v>
      </c>
      <c r="P316" s="12">
        <f>100*(testdata47[[#This Row],[EMAn2]]/(0.5*testdata47[[#This Row],[EMAd2]]))</f>
        <v>79.466666666667152</v>
      </c>
      <c r="Q316" s="12">
        <f>Q315+kU*(testdata47[[#This Row],[SMI]]-Q315)</f>
        <v>33.973126771093476</v>
      </c>
    </row>
    <row r="317" spans="1:17" x14ac:dyDescent="0.25">
      <c r="A317" s="6">
        <v>315</v>
      </c>
      <c r="B317" s="3">
        <v>43195</v>
      </c>
      <c r="C317" s="2">
        <v>256.77999999999997</v>
      </c>
      <c r="D317" s="2">
        <v>257.83999999999997</v>
      </c>
      <c r="E317" s="2">
        <v>255.59</v>
      </c>
      <c r="F317" s="2">
        <v>256.87</v>
      </c>
      <c r="G317" s="1">
        <v>85474776</v>
      </c>
      <c r="H317" s="2">
        <f t="shared" si="8"/>
        <v>255.59</v>
      </c>
      <c r="I317" s="2">
        <f t="shared" si="9"/>
        <v>257.83999999999997</v>
      </c>
      <c r="J317" s="16">
        <f>testdata47[[#This Row],[close]]-0.5*(testdata47[[#This Row],[HH]]+testdata47[[#This Row],[LL]])</f>
        <v>0.15500000000002956</v>
      </c>
      <c r="K317" s="16">
        <f>K316+kR*(testdata47[[#This Row],[SM]]-K316)</f>
        <v>0.15500000000002956</v>
      </c>
      <c r="L317" s="16">
        <f>L316+kS*(testdata47[[#This Row],[EMAn1]]-L316)</f>
        <v>0.15500000000002956</v>
      </c>
      <c r="M317" s="16">
        <f>testdata47[[#This Row],[HH]]-testdata47[[#This Row],[LL]]</f>
        <v>2.2499999999999716</v>
      </c>
      <c r="N317" s="16">
        <f>N316+kR*(testdata47[[#This Row],[HH-LL]]-N316)</f>
        <v>2.2499999999999716</v>
      </c>
      <c r="O317" s="16">
        <f>O316+kS*(testdata47[[#This Row],[EMAd1]]-O316)</f>
        <v>2.2499999999999716</v>
      </c>
      <c r="P317" s="12">
        <f>100*(testdata47[[#This Row],[EMAn2]]/(0.5*testdata47[[#This Row],[EMAd2]]))</f>
        <v>13.777777777780578</v>
      </c>
      <c r="Q317" s="12">
        <f>Q316+kU*(testdata47[[#This Row],[SMI]]-Q316)</f>
        <v>27.241343773322512</v>
      </c>
    </row>
    <row r="318" spans="1:17" x14ac:dyDescent="0.25">
      <c r="A318" s="6">
        <v>316</v>
      </c>
      <c r="B318" s="3">
        <v>43196</v>
      </c>
      <c r="C318" s="2">
        <v>254.72</v>
      </c>
      <c r="D318" s="2">
        <v>256.36</v>
      </c>
      <c r="E318" s="2">
        <v>249.48</v>
      </c>
      <c r="F318" s="2">
        <v>251.14</v>
      </c>
      <c r="G318" s="1">
        <v>185650928</v>
      </c>
      <c r="H318" s="2">
        <f t="shared" si="8"/>
        <v>249.48</v>
      </c>
      <c r="I318" s="2">
        <f t="shared" si="9"/>
        <v>256.36</v>
      </c>
      <c r="J318" s="16">
        <f>testdata47[[#This Row],[close]]-0.5*(testdata47[[#This Row],[HH]]+testdata47[[#This Row],[LL]])</f>
        <v>-1.7800000000000296</v>
      </c>
      <c r="K318" s="16">
        <f>K317+kR*(testdata47[[#This Row],[SM]]-K317)</f>
        <v>-1.7800000000000296</v>
      </c>
      <c r="L318" s="16">
        <f>L317+kS*(testdata47[[#This Row],[EMAn1]]-L317)</f>
        <v>-1.7800000000000296</v>
      </c>
      <c r="M318" s="16">
        <f>testdata47[[#This Row],[HH]]-testdata47[[#This Row],[LL]]</f>
        <v>6.8800000000000239</v>
      </c>
      <c r="N318" s="16">
        <f>N317+kR*(testdata47[[#This Row],[HH-LL]]-N317)</f>
        <v>6.8800000000000239</v>
      </c>
      <c r="O318" s="16">
        <f>O317+kS*(testdata47[[#This Row],[EMAd1]]-O317)</f>
        <v>6.8800000000000239</v>
      </c>
      <c r="P318" s="12">
        <f>100*(testdata47[[#This Row],[EMAn2]]/(0.5*testdata47[[#This Row],[EMAd2]]))</f>
        <v>-51.744186046512311</v>
      </c>
      <c r="Q318" s="12">
        <f>Q317+kU*(testdata47[[#This Row],[SMI]]-Q317)</f>
        <v>0.91283383337757229</v>
      </c>
    </row>
    <row r="319" spans="1:17" x14ac:dyDescent="0.25">
      <c r="A319" s="6">
        <v>317</v>
      </c>
      <c r="B319" s="3">
        <v>43199</v>
      </c>
      <c r="C319" s="2">
        <v>252.74</v>
      </c>
      <c r="D319" s="2">
        <v>256.10000000000002</v>
      </c>
      <c r="E319" s="2">
        <v>251.35</v>
      </c>
      <c r="F319" s="2">
        <v>252.38</v>
      </c>
      <c r="G319" s="1">
        <v>109043264</v>
      </c>
      <c r="H319" s="2">
        <f t="shared" si="8"/>
        <v>251.35</v>
      </c>
      <c r="I319" s="2">
        <f t="shared" si="9"/>
        <v>256.10000000000002</v>
      </c>
      <c r="J319" s="16">
        <f>testdata47[[#This Row],[close]]-0.5*(testdata47[[#This Row],[HH]]+testdata47[[#This Row],[LL]])</f>
        <v>-1.3450000000000273</v>
      </c>
      <c r="K319" s="16">
        <f>K318+kR*(testdata47[[#This Row],[SM]]-K318)</f>
        <v>-1.3450000000000273</v>
      </c>
      <c r="L319" s="16">
        <f>L318+kS*(testdata47[[#This Row],[EMAn1]]-L318)</f>
        <v>-1.3450000000000273</v>
      </c>
      <c r="M319" s="16">
        <f>testdata47[[#This Row],[HH]]-testdata47[[#This Row],[LL]]</f>
        <v>4.7500000000000284</v>
      </c>
      <c r="N319" s="16">
        <f>N318+kR*(testdata47[[#This Row],[HH-LL]]-N318)</f>
        <v>4.7500000000000284</v>
      </c>
      <c r="O319" s="16">
        <f>O318+kS*(testdata47[[#This Row],[EMAd1]]-O318)</f>
        <v>4.7500000000000284</v>
      </c>
      <c r="P319" s="12">
        <f>100*(testdata47[[#This Row],[EMAn2]]/(0.5*testdata47[[#This Row],[EMAd2]]))</f>
        <v>-56.631578947369235</v>
      </c>
      <c r="Q319" s="12">
        <f>Q318+kU*(testdata47[[#This Row],[SMI]]-Q318)</f>
        <v>-18.268637093538029</v>
      </c>
    </row>
    <row r="320" spans="1:17" x14ac:dyDescent="0.25">
      <c r="A320" s="6">
        <v>318</v>
      </c>
      <c r="B320" s="3">
        <v>43200</v>
      </c>
      <c r="C320" s="2">
        <v>255.54</v>
      </c>
      <c r="D320" s="2">
        <v>257.26</v>
      </c>
      <c r="E320" s="2">
        <v>254.3</v>
      </c>
      <c r="F320" s="2">
        <v>256.39999999999998</v>
      </c>
      <c r="G320" s="1">
        <v>109178536</v>
      </c>
      <c r="H320" s="2">
        <f t="shared" si="8"/>
        <v>254.3</v>
      </c>
      <c r="I320" s="2">
        <f t="shared" si="9"/>
        <v>257.26</v>
      </c>
      <c r="J320" s="16">
        <f>testdata47[[#This Row],[close]]-0.5*(testdata47[[#This Row],[HH]]+testdata47[[#This Row],[LL]])</f>
        <v>0.61999999999997613</v>
      </c>
      <c r="K320" s="16">
        <f>K319+kR*(testdata47[[#This Row],[SM]]-K319)</f>
        <v>0.61999999999997613</v>
      </c>
      <c r="L320" s="16">
        <f>L319+kS*(testdata47[[#This Row],[EMAn1]]-L319)</f>
        <v>0.61999999999997613</v>
      </c>
      <c r="M320" s="16">
        <f>testdata47[[#This Row],[HH]]-testdata47[[#This Row],[LL]]</f>
        <v>2.9599999999999795</v>
      </c>
      <c r="N320" s="16">
        <f>N319+kR*(testdata47[[#This Row],[HH-LL]]-N319)</f>
        <v>2.9599999999999795</v>
      </c>
      <c r="O320" s="16">
        <f>O319+kS*(testdata47[[#This Row],[EMAd1]]-O319)</f>
        <v>2.9599999999999795</v>
      </c>
      <c r="P320" s="12">
        <f>100*(testdata47[[#This Row],[EMAn2]]/(0.5*testdata47[[#This Row],[EMAd2]]))</f>
        <v>41.891891891890573</v>
      </c>
      <c r="Q320" s="12">
        <f>Q319+kU*(testdata47[[#This Row],[SMI]]-Q319)</f>
        <v>1.7848725682715028</v>
      </c>
    </row>
    <row r="321" spans="1:17" x14ac:dyDescent="0.25">
      <c r="A321" s="6">
        <v>319</v>
      </c>
      <c r="B321" s="3">
        <v>43201</v>
      </c>
      <c r="C321" s="2">
        <v>254.77</v>
      </c>
      <c r="D321" s="2">
        <v>256.87</v>
      </c>
      <c r="E321" s="2">
        <v>254.69</v>
      </c>
      <c r="F321" s="2">
        <v>255.05</v>
      </c>
      <c r="G321" s="1">
        <v>94252208</v>
      </c>
      <c r="H321" s="2">
        <f t="shared" si="8"/>
        <v>254.69</v>
      </c>
      <c r="I321" s="2">
        <f t="shared" si="9"/>
        <v>256.87</v>
      </c>
      <c r="J321" s="16">
        <f>testdata47[[#This Row],[close]]-0.5*(testdata47[[#This Row],[HH]]+testdata47[[#This Row],[LL]])</f>
        <v>-0.72999999999998977</v>
      </c>
      <c r="K321" s="16">
        <f>K320+kR*(testdata47[[#This Row],[SM]]-K320)</f>
        <v>-0.72999999999998977</v>
      </c>
      <c r="L321" s="16">
        <f>L320+kS*(testdata47[[#This Row],[EMAn1]]-L320)</f>
        <v>-0.72999999999998977</v>
      </c>
      <c r="M321" s="16">
        <f>testdata47[[#This Row],[HH]]-testdata47[[#This Row],[LL]]</f>
        <v>2.1800000000000068</v>
      </c>
      <c r="N321" s="16">
        <f>N320+kR*(testdata47[[#This Row],[HH-LL]]-N320)</f>
        <v>2.1800000000000068</v>
      </c>
      <c r="O321" s="16">
        <f>O320+kS*(testdata47[[#This Row],[EMAd1]]-O320)</f>
        <v>2.1800000000000068</v>
      </c>
      <c r="P321" s="12">
        <f>100*(testdata47[[#This Row],[EMAn2]]/(0.5*testdata47[[#This Row],[EMAd2]]))</f>
        <v>-66.972477064219035</v>
      </c>
      <c r="Q321" s="12">
        <f>Q320+kU*(testdata47[[#This Row],[SMI]]-Q320)</f>
        <v>-21.134243975892005</v>
      </c>
    </row>
    <row r="322" spans="1:17" x14ac:dyDescent="0.25">
      <c r="A322" s="6">
        <v>320</v>
      </c>
      <c r="B322" s="3">
        <v>43202</v>
      </c>
      <c r="C322" s="2">
        <v>256.5</v>
      </c>
      <c r="D322" s="2">
        <v>258.18</v>
      </c>
      <c r="E322" s="2">
        <v>256.31</v>
      </c>
      <c r="F322" s="2">
        <v>257.14999999999998</v>
      </c>
      <c r="G322" s="1">
        <v>71242736</v>
      </c>
      <c r="H322" s="2">
        <f t="shared" si="8"/>
        <v>256.31</v>
      </c>
      <c r="I322" s="2">
        <f t="shared" si="9"/>
        <v>258.18</v>
      </c>
      <c r="J322" s="16">
        <f>testdata47[[#This Row],[close]]-0.5*(testdata47[[#This Row],[HH]]+testdata47[[#This Row],[LL]])</f>
        <v>-9.5000000000027285E-2</v>
      </c>
      <c r="K322" s="16">
        <f>K321+kR*(testdata47[[#This Row],[SM]]-K321)</f>
        <v>-9.5000000000027285E-2</v>
      </c>
      <c r="L322" s="16">
        <f>L321+kS*(testdata47[[#This Row],[EMAn1]]-L321)</f>
        <v>-9.5000000000027285E-2</v>
      </c>
      <c r="M322" s="16">
        <f>testdata47[[#This Row],[HH]]-testdata47[[#This Row],[LL]]</f>
        <v>1.8700000000000045</v>
      </c>
      <c r="N322" s="16">
        <f>N321+kR*(testdata47[[#This Row],[HH-LL]]-N321)</f>
        <v>1.8700000000000045</v>
      </c>
      <c r="O322" s="16">
        <f>O321+kS*(testdata47[[#This Row],[EMAd1]]-O321)</f>
        <v>1.8700000000000045</v>
      </c>
      <c r="P322" s="12">
        <f>100*(testdata47[[#This Row],[EMAn2]]/(0.5*testdata47[[#This Row],[EMAd2]]))</f>
        <v>-10.160427807489524</v>
      </c>
      <c r="Q322" s="12">
        <f>Q321+kU*(testdata47[[#This Row],[SMI]]-Q321)</f>
        <v>-17.476305253091176</v>
      </c>
    </row>
    <row r="323" spans="1:17" x14ac:dyDescent="0.25">
      <c r="A323" s="6">
        <v>321</v>
      </c>
      <c r="B323" s="3">
        <v>43203</v>
      </c>
      <c r="C323" s="2">
        <v>258.58</v>
      </c>
      <c r="D323" s="2">
        <v>258.70999999999998</v>
      </c>
      <c r="E323" s="2">
        <v>255.29</v>
      </c>
      <c r="F323" s="2">
        <v>256.39999999999998</v>
      </c>
      <c r="G323" s="1">
        <v>87984192</v>
      </c>
      <c r="H323" s="2">
        <f t="shared" si="8"/>
        <v>255.29</v>
      </c>
      <c r="I323" s="2">
        <f t="shared" si="9"/>
        <v>258.70999999999998</v>
      </c>
      <c r="J323" s="16">
        <f>testdata47[[#This Row],[close]]-0.5*(testdata47[[#This Row],[HH]]+testdata47[[#This Row],[LL]])</f>
        <v>-0.60000000000002274</v>
      </c>
      <c r="K323" s="16">
        <f>K322+kR*(testdata47[[#This Row],[SM]]-K322)</f>
        <v>-0.60000000000002274</v>
      </c>
      <c r="L323" s="16">
        <f>L322+kS*(testdata47[[#This Row],[EMAn1]]-L322)</f>
        <v>-0.60000000000002274</v>
      </c>
      <c r="M323" s="16">
        <f>testdata47[[#This Row],[HH]]-testdata47[[#This Row],[LL]]</f>
        <v>3.4199999999999875</v>
      </c>
      <c r="N323" s="16">
        <f>N322+kR*(testdata47[[#This Row],[HH-LL]]-N322)</f>
        <v>3.4199999999999875</v>
      </c>
      <c r="O323" s="16">
        <f>O322+kS*(testdata47[[#This Row],[EMAd1]]-O322)</f>
        <v>3.4199999999999875</v>
      </c>
      <c r="P323" s="12">
        <f>100*(testdata47[[#This Row],[EMAn2]]/(0.5*testdata47[[#This Row],[EMAd2]]))</f>
        <v>-35.087719298247073</v>
      </c>
      <c r="Q323" s="12">
        <f>Q322+kU*(testdata47[[#This Row],[SMI]]-Q322)</f>
        <v>-23.346776601476474</v>
      </c>
    </row>
    <row r="324" spans="1:17" x14ac:dyDescent="0.25">
      <c r="A324" s="6">
        <v>322</v>
      </c>
      <c r="B324" s="3">
        <v>43206</v>
      </c>
      <c r="C324" s="2">
        <v>258.18</v>
      </c>
      <c r="D324" s="2">
        <v>259.33999999999997</v>
      </c>
      <c r="E324" s="2">
        <v>257.29000000000002</v>
      </c>
      <c r="F324" s="2">
        <v>258.5</v>
      </c>
      <c r="G324" s="1">
        <v>65570252</v>
      </c>
      <c r="H324" s="2">
        <f t="shared" si="8"/>
        <v>257.29000000000002</v>
      </c>
      <c r="I324" s="2">
        <f t="shared" si="9"/>
        <v>259.33999999999997</v>
      </c>
      <c r="J324" s="16">
        <f>testdata47[[#This Row],[close]]-0.5*(testdata47[[#This Row],[HH]]+testdata47[[#This Row],[LL]])</f>
        <v>0.18500000000000227</v>
      </c>
      <c r="K324" s="16">
        <f>K323+kR*(testdata47[[#This Row],[SM]]-K323)</f>
        <v>0.18500000000000227</v>
      </c>
      <c r="L324" s="16">
        <f>L323+kS*(testdata47[[#This Row],[EMAn1]]-L323)</f>
        <v>0.18500000000000227</v>
      </c>
      <c r="M324" s="16">
        <f>testdata47[[#This Row],[HH]]-testdata47[[#This Row],[LL]]</f>
        <v>2.0499999999999545</v>
      </c>
      <c r="N324" s="16">
        <f>N323+kR*(testdata47[[#This Row],[HH-LL]]-N323)</f>
        <v>2.0499999999999545</v>
      </c>
      <c r="O324" s="16">
        <f>O323+kS*(testdata47[[#This Row],[EMAd1]]-O323)</f>
        <v>2.0499999999999545</v>
      </c>
      <c r="P324" s="12">
        <f>100*(testdata47[[#This Row],[EMAn2]]/(0.5*testdata47[[#This Row],[EMAd2]]))</f>
        <v>18.048780487805498</v>
      </c>
      <c r="Q324" s="12">
        <f>Q323+kU*(testdata47[[#This Row],[SMI]]-Q323)</f>
        <v>-9.5482575717158173</v>
      </c>
    </row>
    <row r="325" spans="1:17" x14ac:dyDescent="0.25">
      <c r="A325" s="6">
        <v>323</v>
      </c>
      <c r="B325" s="3">
        <v>43207</v>
      </c>
      <c r="C325" s="2">
        <v>260.44</v>
      </c>
      <c r="D325" s="2">
        <v>261.93</v>
      </c>
      <c r="E325" s="2">
        <v>259.88</v>
      </c>
      <c r="F325" s="2">
        <v>261.27</v>
      </c>
      <c r="G325" s="1">
        <v>66890592</v>
      </c>
      <c r="H325" s="2">
        <f t="shared" si="8"/>
        <v>259.88</v>
      </c>
      <c r="I325" s="2">
        <f t="shared" si="9"/>
        <v>261.93</v>
      </c>
      <c r="J325" s="16">
        <f>testdata47[[#This Row],[close]]-0.5*(testdata47[[#This Row],[HH]]+testdata47[[#This Row],[LL]])</f>
        <v>0.36500000000000909</v>
      </c>
      <c r="K325" s="16">
        <f>K324+kR*(testdata47[[#This Row],[SM]]-K324)</f>
        <v>0.36500000000000909</v>
      </c>
      <c r="L325" s="16">
        <f>L324+kS*(testdata47[[#This Row],[EMAn1]]-L324)</f>
        <v>0.36500000000000909</v>
      </c>
      <c r="M325" s="16">
        <f>testdata47[[#This Row],[HH]]-testdata47[[#This Row],[LL]]</f>
        <v>2.0500000000000114</v>
      </c>
      <c r="N325" s="16">
        <f>N324+kR*(testdata47[[#This Row],[HH-LL]]-N324)</f>
        <v>2.0500000000000114</v>
      </c>
      <c r="O325" s="16">
        <f>O324+kS*(testdata47[[#This Row],[EMAd1]]-O324)</f>
        <v>2.0500000000000114</v>
      </c>
      <c r="P325" s="12">
        <f>100*(testdata47[[#This Row],[EMAn2]]/(0.5*testdata47[[#This Row],[EMAd2]]))</f>
        <v>35.609756097561664</v>
      </c>
      <c r="Q325" s="12">
        <f>Q324+kU*(testdata47[[#This Row],[SMI]]-Q324)</f>
        <v>5.5044136513766748</v>
      </c>
    </row>
    <row r="326" spans="1:17" x14ac:dyDescent="0.25">
      <c r="A326" s="6">
        <v>324</v>
      </c>
      <c r="B326" s="3">
        <v>43208</v>
      </c>
      <c r="C326" s="2">
        <v>261.75</v>
      </c>
      <c r="D326" s="2">
        <v>262.33999999999997</v>
      </c>
      <c r="E326" s="2">
        <v>260.95999999999998</v>
      </c>
      <c r="F326" s="2">
        <v>261.45999999999998</v>
      </c>
      <c r="G326" s="1">
        <v>59260488</v>
      </c>
      <c r="H326" s="2">
        <f t="shared" si="8"/>
        <v>260.95999999999998</v>
      </c>
      <c r="I326" s="2">
        <f t="shared" si="9"/>
        <v>262.33999999999997</v>
      </c>
      <c r="J326" s="16">
        <f>testdata47[[#This Row],[close]]-0.5*(testdata47[[#This Row],[HH]]+testdata47[[#This Row],[LL]])</f>
        <v>-0.18999999999999773</v>
      </c>
      <c r="K326" s="16">
        <f>K325+kR*(testdata47[[#This Row],[SM]]-K325)</f>
        <v>-0.18999999999999773</v>
      </c>
      <c r="L326" s="16">
        <f>L325+kS*(testdata47[[#This Row],[EMAn1]]-L325)</f>
        <v>-0.18999999999999773</v>
      </c>
      <c r="M326" s="16">
        <f>testdata47[[#This Row],[HH]]-testdata47[[#This Row],[LL]]</f>
        <v>1.3799999999999955</v>
      </c>
      <c r="N326" s="16">
        <f>N325+kR*(testdata47[[#This Row],[HH-LL]]-N325)</f>
        <v>1.3799999999999955</v>
      </c>
      <c r="O326" s="16">
        <f>O325+kS*(testdata47[[#This Row],[EMAd1]]-O325)</f>
        <v>1.3799999999999955</v>
      </c>
      <c r="P326" s="12">
        <f>100*(testdata47[[#This Row],[EMAn2]]/(0.5*testdata47[[#This Row],[EMAd2]]))</f>
        <v>-27.536231884057731</v>
      </c>
      <c r="Q326" s="12">
        <f>Q325+kU*(testdata47[[#This Row],[SMI]]-Q325)</f>
        <v>-5.5091348604347932</v>
      </c>
    </row>
    <row r="327" spans="1:17" x14ac:dyDescent="0.25">
      <c r="A327" s="6">
        <v>325</v>
      </c>
      <c r="B327" s="3">
        <v>43209</v>
      </c>
      <c r="C327" s="2">
        <v>260.75</v>
      </c>
      <c r="D327" s="2">
        <v>260.97000000000003</v>
      </c>
      <c r="E327" s="2">
        <v>258.88</v>
      </c>
      <c r="F327" s="2">
        <v>260.01</v>
      </c>
      <c r="G327" s="1">
        <v>80307456</v>
      </c>
      <c r="H327" s="2">
        <f t="shared" si="8"/>
        <v>258.88</v>
      </c>
      <c r="I327" s="2">
        <f t="shared" si="9"/>
        <v>260.97000000000003</v>
      </c>
      <c r="J327" s="16">
        <f>testdata47[[#This Row],[close]]-0.5*(testdata47[[#This Row],[HH]]+testdata47[[#This Row],[LL]])</f>
        <v>8.4999999999979536E-2</v>
      </c>
      <c r="K327" s="16">
        <f>K326+kR*(testdata47[[#This Row],[SM]]-K326)</f>
        <v>8.4999999999979536E-2</v>
      </c>
      <c r="L327" s="16">
        <f>L326+kS*(testdata47[[#This Row],[EMAn1]]-L326)</f>
        <v>8.4999999999979536E-2</v>
      </c>
      <c r="M327" s="16">
        <f>testdata47[[#This Row],[HH]]-testdata47[[#This Row],[LL]]</f>
        <v>2.0900000000000318</v>
      </c>
      <c r="N327" s="16">
        <f>N326+kR*(testdata47[[#This Row],[HH-LL]]-N326)</f>
        <v>2.0900000000000318</v>
      </c>
      <c r="O327" s="16">
        <f>O326+kS*(testdata47[[#This Row],[EMAd1]]-O326)</f>
        <v>2.0900000000000318</v>
      </c>
      <c r="P327" s="12">
        <f>100*(testdata47[[#This Row],[EMAn2]]/(0.5*testdata47[[#This Row],[EMAd2]]))</f>
        <v>8.1339712918639471</v>
      </c>
      <c r="Q327" s="12">
        <f>Q326+kU*(testdata47[[#This Row],[SMI]]-Q326)</f>
        <v>-0.96143280966854672</v>
      </c>
    </row>
    <row r="328" spans="1:17" x14ac:dyDescent="0.25">
      <c r="A328" s="6">
        <v>326</v>
      </c>
      <c r="B328" s="3">
        <v>43210</v>
      </c>
      <c r="C328" s="2">
        <v>259.93</v>
      </c>
      <c r="D328" s="2">
        <v>260.18</v>
      </c>
      <c r="E328" s="2">
        <v>256.83999999999997</v>
      </c>
      <c r="F328" s="2">
        <v>257.81</v>
      </c>
      <c r="G328" s="1">
        <v>103366016</v>
      </c>
      <c r="H328" s="2">
        <f t="shared" si="8"/>
        <v>256.83999999999997</v>
      </c>
      <c r="I328" s="2">
        <f t="shared" si="9"/>
        <v>260.18</v>
      </c>
      <c r="J328" s="16">
        <f>testdata47[[#This Row],[close]]-0.5*(testdata47[[#This Row],[HH]]+testdata47[[#This Row],[LL]])</f>
        <v>-0.69999999999998863</v>
      </c>
      <c r="K328" s="16">
        <f>K327+kR*(testdata47[[#This Row],[SM]]-K327)</f>
        <v>-0.69999999999998863</v>
      </c>
      <c r="L328" s="16">
        <f>L327+kS*(testdata47[[#This Row],[EMAn1]]-L327)</f>
        <v>-0.69999999999998863</v>
      </c>
      <c r="M328" s="16">
        <f>testdata47[[#This Row],[HH]]-testdata47[[#This Row],[LL]]</f>
        <v>3.3400000000000318</v>
      </c>
      <c r="N328" s="16">
        <f>N327+kR*(testdata47[[#This Row],[HH-LL]]-N327)</f>
        <v>3.3400000000000318</v>
      </c>
      <c r="O328" s="16">
        <f>O327+kS*(testdata47[[#This Row],[EMAd1]]-O327)</f>
        <v>3.3400000000000318</v>
      </c>
      <c r="P328" s="12">
        <f>100*(testdata47[[#This Row],[EMAn2]]/(0.5*testdata47[[#This Row],[EMAd2]]))</f>
        <v>-41.91616766466958</v>
      </c>
      <c r="Q328" s="12">
        <f>Q327+kU*(testdata47[[#This Row],[SMI]]-Q327)</f>
        <v>-14.613011094668892</v>
      </c>
    </row>
    <row r="329" spans="1:17" x14ac:dyDescent="0.25">
      <c r="A329" s="6">
        <v>327</v>
      </c>
      <c r="B329" s="3">
        <v>43213</v>
      </c>
      <c r="C329" s="2">
        <v>258.44</v>
      </c>
      <c r="D329" s="2">
        <v>259.04000000000002</v>
      </c>
      <c r="E329" s="2">
        <v>256.58999999999997</v>
      </c>
      <c r="F329" s="2">
        <v>257.77</v>
      </c>
      <c r="G329" s="1">
        <v>67796416</v>
      </c>
      <c r="H329" s="2">
        <f t="shared" si="8"/>
        <v>256.58999999999997</v>
      </c>
      <c r="I329" s="2">
        <f t="shared" si="9"/>
        <v>259.04000000000002</v>
      </c>
      <c r="J329" s="16">
        <f>testdata47[[#This Row],[close]]-0.5*(testdata47[[#This Row],[HH]]+testdata47[[#This Row],[LL]])</f>
        <v>-4.5000000000015916E-2</v>
      </c>
      <c r="K329" s="16">
        <f>K328+kR*(testdata47[[#This Row],[SM]]-K328)</f>
        <v>-4.5000000000015916E-2</v>
      </c>
      <c r="L329" s="16">
        <f>L328+kS*(testdata47[[#This Row],[EMAn1]]-L328)</f>
        <v>-4.5000000000015916E-2</v>
      </c>
      <c r="M329" s="16">
        <f>testdata47[[#This Row],[HH]]-testdata47[[#This Row],[LL]]</f>
        <v>2.4500000000000455</v>
      </c>
      <c r="N329" s="16">
        <f>N328+kR*(testdata47[[#This Row],[HH-LL]]-N328)</f>
        <v>2.4500000000000455</v>
      </c>
      <c r="O329" s="16">
        <f>O328+kS*(testdata47[[#This Row],[EMAd1]]-O328)</f>
        <v>2.4500000000000455</v>
      </c>
      <c r="P329" s="12">
        <f>100*(testdata47[[#This Row],[EMAn2]]/(0.5*testdata47[[#This Row],[EMAd2]]))</f>
        <v>-3.6734693877563331</v>
      </c>
      <c r="Q329" s="12">
        <f>Q328+kU*(testdata47[[#This Row],[SMI]]-Q328)</f>
        <v>-10.966497192364706</v>
      </c>
    </row>
    <row r="330" spans="1:17" x14ac:dyDescent="0.25">
      <c r="A330" s="6">
        <v>328</v>
      </c>
      <c r="B330" s="3">
        <v>43214</v>
      </c>
      <c r="C330" s="2">
        <v>258.89</v>
      </c>
      <c r="D330" s="2">
        <v>259.13</v>
      </c>
      <c r="E330" s="2">
        <v>252.65</v>
      </c>
      <c r="F330" s="2">
        <v>254.3</v>
      </c>
      <c r="G330" s="1">
        <v>116739904</v>
      </c>
      <c r="H330" s="2">
        <f t="shared" si="8"/>
        <v>252.65</v>
      </c>
      <c r="I330" s="2">
        <f t="shared" si="9"/>
        <v>259.13</v>
      </c>
      <c r="J330" s="16">
        <f>testdata47[[#This Row],[close]]-0.5*(testdata47[[#This Row],[HH]]+testdata47[[#This Row],[LL]])</f>
        <v>-1.589999999999975</v>
      </c>
      <c r="K330" s="16">
        <f>K329+kR*(testdata47[[#This Row],[SM]]-K329)</f>
        <v>-1.589999999999975</v>
      </c>
      <c r="L330" s="16">
        <f>L329+kS*(testdata47[[#This Row],[EMAn1]]-L329)</f>
        <v>-1.589999999999975</v>
      </c>
      <c r="M330" s="16">
        <f>testdata47[[#This Row],[HH]]-testdata47[[#This Row],[LL]]</f>
        <v>6.4799999999999898</v>
      </c>
      <c r="N330" s="16">
        <f>N329+kR*(testdata47[[#This Row],[HH-LL]]-N329)</f>
        <v>6.4799999999999898</v>
      </c>
      <c r="O330" s="16">
        <f>O329+kS*(testdata47[[#This Row],[EMAd1]]-O329)</f>
        <v>6.4799999999999898</v>
      </c>
      <c r="P330" s="12">
        <f>100*(testdata47[[#This Row],[EMAn2]]/(0.5*testdata47[[#This Row],[EMAd2]]))</f>
        <v>-49.07407407407338</v>
      </c>
      <c r="Q330" s="12">
        <f>Q329+kU*(testdata47[[#This Row],[SMI]]-Q329)</f>
        <v>-23.669022819600929</v>
      </c>
    </row>
    <row r="331" spans="1:17" x14ac:dyDescent="0.25">
      <c r="A331" s="6">
        <v>329</v>
      </c>
      <c r="B331" s="3">
        <v>43215</v>
      </c>
      <c r="C331" s="2">
        <v>254.23</v>
      </c>
      <c r="D331" s="2">
        <v>255.41</v>
      </c>
      <c r="E331" s="2">
        <v>252.24</v>
      </c>
      <c r="F331" s="2">
        <v>254.93</v>
      </c>
      <c r="G331" s="1">
        <v>107386584</v>
      </c>
      <c r="H331" s="2">
        <f t="shared" si="8"/>
        <v>252.24</v>
      </c>
      <c r="I331" s="2">
        <f t="shared" si="9"/>
        <v>255.41</v>
      </c>
      <c r="J331" s="16">
        <f>testdata47[[#This Row],[close]]-0.5*(testdata47[[#This Row],[HH]]+testdata47[[#This Row],[LL]])</f>
        <v>1.1050000000000182</v>
      </c>
      <c r="K331" s="16">
        <f>K330+kR*(testdata47[[#This Row],[SM]]-K330)</f>
        <v>1.1050000000000182</v>
      </c>
      <c r="L331" s="16">
        <f>L330+kS*(testdata47[[#This Row],[EMAn1]]-L330)</f>
        <v>1.1050000000000182</v>
      </c>
      <c r="M331" s="16">
        <f>testdata47[[#This Row],[HH]]-testdata47[[#This Row],[LL]]</f>
        <v>3.1699999999999875</v>
      </c>
      <c r="N331" s="16">
        <f>N330+kR*(testdata47[[#This Row],[HH-LL]]-N330)</f>
        <v>3.1699999999999875</v>
      </c>
      <c r="O331" s="16">
        <f>O330+kS*(testdata47[[#This Row],[EMAd1]]-O330)</f>
        <v>3.1699999999999875</v>
      </c>
      <c r="P331" s="12">
        <f>100*(testdata47[[#This Row],[EMAn2]]/(0.5*testdata47[[#This Row],[EMAd2]]))</f>
        <v>69.716088328077134</v>
      </c>
      <c r="Q331" s="12">
        <f>Q330+kU*(testdata47[[#This Row],[SMI]]-Q330)</f>
        <v>7.459347562958424</v>
      </c>
    </row>
    <row r="332" spans="1:17" x14ac:dyDescent="0.25">
      <c r="A332" s="6">
        <v>330</v>
      </c>
      <c r="B332" s="3">
        <v>43216</v>
      </c>
      <c r="C332" s="2">
        <v>256.05</v>
      </c>
      <c r="D332" s="2">
        <v>258.42</v>
      </c>
      <c r="E332" s="2">
        <v>255.56</v>
      </c>
      <c r="F332" s="2">
        <v>257.52</v>
      </c>
      <c r="G332" s="1">
        <v>70044640</v>
      </c>
      <c r="H332" s="2">
        <f t="shared" si="8"/>
        <v>255.56</v>
      </c>
      <c r="I332" s="2">
        <f t="shared" si="9"/>
        <v>258.42</v>
      </c>
      <c r="J332" s="16">
        <f>testdata47[[#This Row],[close]]-0.5*(testdata47[[#This Row],[HH]]+testdata47[[#This Row],[LL]])</f>
        <v>0.52999999999997272</v>
      </c>
      <c r="K332" s="16">
        <f>K331+kR*(testdata47[[#This Row],[SM]]-K331)</f>
        <v>0.52999999999997272</v>
      </c>
      <c r="L332" s="16">
        <f>L331+kS*(testdata47[[#This Row],[EMAn1]]-L331)</f>
        <v>0.52999999999997272</v>
      </c>
      <c r="M332" s="16">
        <f>testdata47[[#This Row],[HH]]-testdata47[[#This Row],[LL]]</f>
        <v>2.8600000000000136</v>
      </c>
      <c r="N332" s="16">
        <f>N331+kR*(testdata47[[#This Row],[HH-LL]]-N331)</f>
        <v>2.8600000000000136</v>
      </c>
      <c r="O332" s="16">
        <f>O331+kS*(testdata47[[#This Row],[EMAd1]]-O331)</f>
        <v>2.8600000000000136</v>
      </c>
      <c r="P332" s="12">
        <f>100*(testdata47[[#This Row],[EMAn2]]/(0.5*testdata47[[#This Row],[EMAd2]]))</f>
        <v>37.062937062934978</v>
      </c>
      <c r="Q332" s="12">
        <f>Q331+kU*(testdata47[[#This Row],[SMI]]-Q331)</f>
        <v>17.327210729617274</v>
      </c>
    </row>
    <row r="333" spans="1:17" x14ac:dyDescent="0.25">
      <c r="A333" s="6">
        <v>331</v>
      </c>
      <c r="B333" s="3">
        <v>43217</v>
      </c>
      <c r="C333" s="2">
        <v>258.18</v>
      </c>
      <c r="D333" s="2">
        <v>258.51</v>
      </c>
      <c r="E333" s="2">
        <v>256.73</v>
      </c>
      <c r="F333" s="2">
        <v>257.76</v>
      </c>
      <c r="G333" s="1">
        <v>59001736</v>
      </c>
      <c r="H333" s="2">
        <f t="shared" si="8"/>
        <v>256.73</v>
      </c>
      <c r="I333" s="2">
        <f t="shared" si="9"/>
        <v>258.51</v>
      </c>
      <c r="J333" s="16">
        <f>testdata47[[#This Row],[close]]-0.5*(testdata47[[#This Row],[HH]]+testdata47[[#This Row],[LL]])</f>
        <v>0.13999999999998636</v>
      </c>
      <c r="K333" s="16">
        <f>K332+kR*(testdata47[[#This Row],[SM]]-K332)</f>
        <v>0.13999999999998636</v>
      </c>
      <c r="L333" s="16">
        <f>L332+kS*(testdata47[[#This Row],[EMAn1]]-L332)</f>
        <v>0.13999999999998636</v>
      </c>
      <c r="M333" s="16">
        <f>testdata47[[#This Row],[HH]]-testdata47[[#This Row],[LL]]</f>
        <v>1.7799999999999727</v>
      </c>
      <c r="N333" s="16">
        <f>N332+kR*(testdata47[[#This Row],[HH-LL]]-N332)</f>
        <v>1.7799999999999727</v>
      </c>
      <c r="O333" s="16">
        <f>O332+kS*(testdata47[[#This Row],[EMAd1]]-O332)</f>
        <v>1.7799999999999727</v>
      </c>
      <c r="P333" s="12">
        <f>100*(testdata47[[#This Row],[EMAn2]]/(0.5*testdata47[[#This Row],[EMAd2]]))</f>
        <v>15.730337078650395</v>
      </c>
      <c r="Q333" s="12">
        <f>Q332+kU*(testdata47[[#This Row],[SMI]]-Q332)</f>
        <v>16.794919512628315</v>
      </c>
    </row>
    <row r="334" spans="1:17" x14ac:dyDescent="0.25">
      <c r="A334" s="6">
        <v>332</v>
      </c>
      <c r="B334" s="3">
        <v>43220</v>
      </c>
      <c r="C334" s="2">
        <v>258.44</v>
      </c>
      <c r="D334" s="2">
        <v>259.04000000000002</v>
      </c>
      <c r="E334" s="2">
        <v>255.7</v>
      </c>
      <c r="F334" s="2">
        <v>255.78</v>
      </c>
      <c r="G334" s="1">
        <v>84988424</v>
      </c>
      <c r="H334" s="2">
        <f t="shared" si="8"/>
        <v>255.7</v>
      </c>
      <c r="I334" s="2">
        <f t="shared" si="9"/>
        <v>259.04000000000002</v>
      </c>
      <c r="J334" s="16">
        <f>testdata47[[#This Row],[close]]-0.5*(testdata47[[#This Row],[HH]]+testdata47[[#This Row],[LL]])</f>
        <v>-1.5900000000000034</v>
      </c>
      <c r="K334" s="16">
        <f>K333+kR*(testdata47[[#This Row],[SM]]-K333)</f>
        <v>-1.5900000000000034</v>
      </c>
      <c r="L334" s="16">
        <f>L333+kS*(testdata47[[#This Row],[EMAn1]]-L333)</f>
        <v>-1.5900000000000034</v>
      </c>
      <c r="M334" s="16">
        <f>testdata47[[#This Row],[HH]]-testdata47[[#This Row],[LL]]</f>
        <v>3.3400000000000318</v>
      </c>
      <c r="N334" s="16">
        <f>N333+kR*(testdata47[[#This Row],[HH-LL]]-N333)</f>
        <v>3.3400000000000318</v>
      </c>
      <c r="O334" s="16">
        <f>O333+kS*(testdata47[[#This Row],[EMAd1]]-O333)</f>
        <v>3.3400000000000318</v>
      </c>
      <c r="P334" s="12">
        <f>100*(testdata47[[#This Row],[EMAn2]]/(0.5*testdata47[[#This Row],[EMAd2]]))</f>
        <v>-95.209580838322651</v>
      </c>
      <c r="Q334" s="12">
        <f>Q333+kU*(testdata47[[#This Row],[SMI]]-Q333)</f>
        <v>-20.53991393768867</v>
      </c>
    </row>
    <row r="335" spans="1:17" x14ac:dyDescent="0.25">
      <c r="A335" s="6">
        <v>333</v>
      </c>
      <c r="B335" s="3">
        <v>43221</v>
      </c>
      <c r="C335" s="2">
        <v>255.16</v>
      </c>
      <c r="D335" s="2">
        <v>256.35000000000002</v>
      </c>
      <c r="E335" s="2">
        <v>253.46</v>
      </c>
      <c r="F335" s="2">
        <v>256.23</v>
      </c>
      <c r="G335" s="1">
        <v>76737024</v>
      </c>
      <c r="H335" s="2">
        <f t="shared" si="8"/>
        <v>253.46</v>
      </c>
      <c r="I335" s="2">
        <f t="shared" si="9"/>
        <v>256.35000000000002</v>
      </c>
      <c r="J335" s="16">
        <f>testdata47[[#This Row],[close]]-0.5*(testdata47[[#This Row],[HH]]+testdata47[[#This Row],[LL]])</f>
        <v>1.3249999999999886</v>
      </c>
      <c r="K335" s="16">
        <f>K334+kR*(testdata47[[#This Row],[SM]]-K334)</f>
        <v>1.3249999999999886</v>
      </c>
      <c r="L335" s="16">
        <f>L334+kS*(testdata47[[#This Row],[EMAn1]]-L334)</f>
        <v>1.3249999999999886</v>
      </c>
      <c r="M335" s="16">
        <f>testdata47[[#This Row],[HH]]-testdata47[[#This Row],[LL]]</f>
        <v>2.8900000000000148</v>
      </c>
      <c r="N335" s="16">
        <f>N334+kR*(testdata47[[#This Row],[HH-LL]]-N334)</f>
        <v>2.8900000000000148</v>
      </c>
      <c r="O335" s="16">
        <f>O334+kS*(testdata47[[#This Row],[EMAd1]]-O334)</f>
        <v>2.8900000000000148</v>
      </c>
      <c r="P335" s="12">
        <f>100*(testdata47[[#This Row],[EMAn2]]/(0.5*testdata47[[#This Row],[EMAd2]]))</f>
        <v>91.695501730102549</v>
      </c>
      <c r="Q335" s="12">
        <f>Q334+kU*(testdata47[[#This Row],[SMI]]-Q334)</f>
        <v>16.871891284908397</v>
      </c>
    </row>
    <row r="336" spans="1:17" x14ac:dyDescent="0.25">
      <c r="A336" s="6">
        <v>334</v>
      </c>
      <c r="B336" s="3">
        <v>43222</v>
      </c>
      <c r="C336" s="2">
        <v>256.02</v>
      </c>
      <c r="D336" s="2">
        <v>256.91000000000003</v>
      </c>
      <c r="E336" s="2">
        <v>254.08</v>
      </c>
      <c r="F336" s="2">
        <v>254.51</v>
      </c>
      <c r="G336" s="1">
        <v>89317992</v>
      </c>
      <c r="H336" s="2">
        <f t="shared" ref="H336:H399" si="10">MIN(E336:E336)</f>
        <v>254.08</v>
      </c>
      <c r="I336" s="2">
        <f t="shared" ref="I336:I399" si="11">MAX(D336:D336)</f>
        <v>256.91000000000003</v>
      </c>
      <c r="J336" s="16">
        <f>testdata47[[#This Row],[close]]-0.5*(testdata47[[#This Row],[HH]]+testdata47[[#This Row],[LL]])</f>
        <v>-0.98500000000001364</v>
      </c>
      <c r="K336" s="16">
        <f>K335+kR*(testdata47[[#This Row],[SM]]-K335)</f>
        <v>-0.98500000000001364</v>
      </c>
      <c r="L336" s="16">
        <f>L335+kS*(testdata47[[#This Row],[EMAn1]]-L335)</f>
        <v>-0.98500000000001364</v>
      </c>
      <c r="M336" s="16">
        <f>testdata47[[#This Row],[HH]]-testdata47[[#This Row],[LL]]</f>
        <v>2.8300000000000125</v>
      </c>
      <c r="N336" s="16">
        <f>N335+kR*(testdata47[[#This Row],[HH-LL]]-N335)</f>
        <v>2.8300000000000125</v>
      </c>
      <c r="O336" s="16">
        <f>O335+kS*(testdata47[[#This Row],[EMAd1]]-O335)</f>
        <v>2.8300000000000125</v>
      </c>
      <c r="P336" s="12">
        <f>100*(testdata47[[#This Row],[EMAn2]]/(0.5*testdata47[[#This Row],[EMAd2]]))</f>
        <v>-69.611307420495365</v>
      </c>
      <c r="Q336" s="12">
        <f>Q335+kU*(testdata47[[#This Row],[SMI]]-Q335)</f>
        <v>-11.955841616892858</v>
      </c>
    </row>
    <row r="337" spans="1:17" x14ac:dyDescent="0.25">
      <c r="A337" s="6">
        <v>335</v>
      </c>
      <c r="B337" s="3">
        <v>43223</v>
      </c>
      <c r="C337" s="2">
        <v>253.6</v>
      </c>
      <c r="D337" s="2">
        <v>254.66</v>
      </c>
      <c r="E337" s="2">
        <v>250.5</v>
      </c>
      <c r="F337" s="2">
        <v>253.95</v>
      </c>
      <c r="G337" s="1">
        <v>140965808</v>
      </c>
      <c r="H337" s="2">
        <f t="shared" si="10"/>
        <v>250.5</v>
      </c>
      <c r="I337" s="2">
        <f t="shared" si="11"/>
        <v>254.66</v>
      </c>
      <c r="J337" s="16">
        <f>testdata47[[#This Row],[close]]-0.5*(testdata47[[#This Row],[HH]]+testdata47[[#This Row],[LL]])</f>
        <v>1.3700000000000045</v>
      </c>
      <c r="K337" s="16">
        <f>K336+kR*(testdata47[[#This Row],[SM]]-K336)</f>
        <v>1.3700000000000045</v>
      </c>
      <c r="L337" s="16">
        <f>L336+kS*(testdata47[[#This Row],[EMAn1]]-L336)</f>
        <v>1.3700000000000045</v>
      </c>
      <c r="M337" s="16">
        <f>testdata47[[#This Row],[HH]]-testdata47[[#This Row],[LL]]</f>
        <v>4.1599999999999966</v>
      </c>
      <c r="N337" s="16">
        <f>N336+kR*(testdata47[[#This Row],[HH-LL]]-N336)</f>
        <v>4.1599999999999966</v>
      </c>
      <c r="O337" s="16">
        <f>O336+kS*(testdata47[[#This Row],[EMAd1]]-O336)</f>
        <v>4.1599999999999966</v>
      </c>
      <c r="P337" s="12">
        <f>100*(testdata47[[#This Row],[EMAn2]]/(0.5*testdata47[[#This Row],[EMAd2]]))</f>
        <v>65.865384615384897</v>
      </c>
      <c r="Q337" s="12">
        <f>Q336+kU*(testdata47[[#This Row],[SMI]]-Q336)</f>
        <v>13.984567127199725</v>
      </c>
    </row>
    <row r="338" spans="1:17" x14ac:dyDescent="0.25">
      <c r="A338" s="6">
        <v>336</v>
      </c>
      <c r="B338" s="3">
        <v>43224</v>
      </c>
      <c r="C338" s="2">
        <v>252.89</v>
      </c>
      <c r="D338" s="2">
        <v>257.98</v>
      </c>
      <c r="E338" s="2">
        <v>252.53</v>
      </c>
      <c r="F338" s="2">
        <v>257.24</v>
      </c>
      <c r="G338" s="1">
        <v>94336840</v>
      </c>
      <c r="H338" s="2">
        <f t="shared" si="10"/>
        <v>252.53</v>
      </c>
      <c r="I338" s="2">
        <f t="shared" si="11"/>
        <v>257.98</v>
      </c>
      <c r="J338" s="16">
        <f>testdata47[[#This Row],[close]]-0.5*(testdata47[[#This Row],[HH]]+testdata47[[#This Row],[LL]])</f>
        <v>1.9850000000000136</v>
      </c>
      <c r="K338" s="16">
        <f>K337+kR*(testdata47[[#This Row],[SM]]-K337)</f>
        <v>1.9850000000000136</v>
      </c>
      <c r="L338" s="16">
        <f>L337+kS*(testdata47[[#This Row],[EMAn1]]-L337)</f>
        <v>1.9850000000000136</v>
      </c>
      <c r="M338" s="16">
        <f>testdata47[[#This Row],[HH]]-testdata47[[#This Row],[LL]]</f>
        <v>5.4500000000000171</v>
      </c>
      <c r="N338" s="16">
        <f>N337+kR*(testdata47[[#This Row],[HH-LL]]-N337)</f>
        <v>5.4500000000000171</v>
      </c>
      <c r="O338" s="16">
        <f>O337+kS*(testdata47[[#This Row],[EMAd1]]-O337)</f>
        <v>5.4500000000000171</v>
      </c>
      <c r="P338" s="12">
        <f>100*(testdata47[[#This Row],[EMAn2]]/(0.5*testdata47[[#This Row],[EMAd2]]))</f>
        <v>72.844036697247986</v>
      </c>
      <c r="Q338" s="12">
        <f>Q337+kU*(testdata47[[#This Row],[SMI]]-Q337)</f>
        <v>33.60439031721581</v>
      </c>
    </row>
    <row r="339" spans="1:17" x14ac:dyDescent="0.25">
      <c r="A339" s="6">
        <v>337</v>
      </c>
      <c r="B339" s="3">
        <v>43227</v>
      </c>
      <c r="C339" s="2">
        <v>258.08</v>
      </c>
      <c r="D339" s="2">
        <v>259.17</v>
      </c>
      <c r="E339" s="2">
        <v>257.32</v>
      </c>
      <c r="F339" s="2">
        <v>258.11</v>
      </c>
      <c r="G339" s="1">
        <v>57193284</v>
      </c>
      <c r="H339" s="2">
        <f t="shared" si="10"/>
        <v>257.32</v>
      </c>
      <c r="I339" s="2">
        <f t="shared" si="11"/>
        <v>259.17</v>
      </c>
      <c r="J339" s="16">
        <f>testdata47[[#This Row],[close]]-0.5*(testdata47[[#This Row],[HH]]+testdata47[[#This Row],[LL]])</f>
        <v>-0.13499999999999091</v>
      </c>
      <c r="K339" s="16">
        <f>K338+kR*(testdata47[[#This Row],[SM]]-K338)</f>
        <v>-0.13499999999999091</v>
      </c>
      <c r="L339" s="16">
        <f>L338+kS*(testdata47[[#This Row],[EMAn1]]-L338)</f>
        <v>-0.13499999999999091</v>
      </c>
      <c r="M339" s="16">
        <f>testdata47[[#This Row],[HH]]-testdata47[[#This Row],[LL]]</f>
        <v>1.8500000000000227</v>
      </c>
      <c r="N339" s="16">
        <f>N338+kR*(testdata47[[#This Row],[HH-LL]]-N338)</f>
        <v>1.8500000000000227</v>
      </c>
      <c r="O339" s="16">
        <f>O338+kS*(testdata47[[#This Row],[EMAd1]]-O338)</f>
        <v>1.8500000000000227</v>
      </c>
      <c r="P339" s="12">
        <f>100*(testdata47[[#This Row],[EMAn2]]/(0.5*testdata47[[#This Row],[EMAd2]]))</f>
        <v>-14.594594594593433</v>
      </c>
      <c r="Q339" s="12">
        <f>Q338+kU*(testdata47[[#This Row],[SMI]]-Q338)</f>
        <v>17.538062013279397</v>
      </c>
    </row>
    <row r="340" spans="1:17" x14ac:dyDescent="0.25">
      <c r="A340" s="6">
        <v>338</v>
      </c>
      <c r="B340" s="3">
        <v>43228</v>
      </c>
      <c r="C340" s="2">
        <v>257.7</v>
      </c>
      <c r="D340" s="2">
        <v>258.5</v>
      </c>
      <c r="E340" s="2">
        <v>256.39999999999998</v>
      </c>
      <c r="F340" s="2">
        <v>258.11</v>
      </c>
      <c r="G340" s="1">
        <v>69804000</v>
      </c>
      <c r="H340" s="2">
        <f t="shared" si="10"/>
        <v>256.39999999999998</v>
      </c>
      <c r="I340" s="2">
        <f t="shared" si="11"/>
        <v>258.5</v>
      </c>
      <c r="J340" s="16">
        <f>testdata47[[#This Row],[close]]-0.5*(testdata47[[#This Row],[HH]]+testdata47[[#This Row],[LL]])</f>
        <v>0.66000000000002501</v>
      </c>
      <c r="K340" s="16">
        <f>K339+kR*(testdata47[[#This Row],[SM]]-K339)</f>
        <v>0.66000000000002501</v>
      </c>
      <c r="L340" s="16">
        <f>L339+kS*(testdata47[[#This Row],[EMAn1]]-L339)</f>
        <v>0.66000000000002501</v>
      </c>
      <c r="M340" s="16">
        <f>testdata47[[#This Row],[HH]]-testdata47[[#This Row],[LL]]</f>
        <v>2.1000000000000227</v>
      </c>
      <c r="N340" s="16">
        <f>N339+kR*(testdata47[[#This Row],[HH-LL]]-N339)</f>
        <v>2.1000000000000227</v>
      </c>
      <c r="O340" s="16">
        <f>O339+kS*(testdata47[[#This Row],[EMAd1]]-O339)</f>
        <v>2.1000000000000227</v>
      </c>
      <c r="P340" s="12">
        <f>100*(testdata47[[#This Row],[EMAn2]]/(0.5*testdata47[[#This Row],[EMAd2]]))</f>
        <v>62.857142857144552</v>
      </c>
      <c r="Q340" s="12">
        <f>Q339+kU*(testdata47[[#This Row],[SMI]]-Q339)</f>
        <v>32.644422294567782</v>
      </c>
    </row>
    <row r="341" spans="1:17" x14ac:dyDescent="0.25">
      <c r="A341" s="6">
        <v>339</v>
      </c>
      <c r="B341" s="3">
        <v>43229</v>
      </c>
      <c r="C341" s="2">
        <v>258.83999999999997</v>
      </c>
      <c r="D341" s="2">
        <v>260.95</v>
      </c>
      <c r="E341" s="2">
        <v>258.27</v>
      </c>
      <c r="F341" s="2">
        <v>260.60000000000002</v>
      </c>
      <c r="G341" s="1">
        <v>61703432</v>
      </c>
      <c r="H341" s="2">
        <f t="shared" si="10"/>
        <v>258.27</v>
      </c>
      <c r="I341" s="2">
        <f t="shared" si="11"/>
        <v>260.95</v>
      </c>
      <c r="J341" s="16">
        <f>testdata47[[#This Row],[close]]-0.5*(testdata47[[#This Row],[HH]]+testdata47[[#This Row],[LL]])</f>
        <v>0.99000000000000909</v>
      </c>
      <c r="K341" s="16">
        <f>K340+kR*(testdata47[[#This Row],[SM]]-K340)</f>
        <v>0.99000000000000909</v>
      </c>
      <c r="L341" s="16">
        <f>L340+kS*(testdata47[[#This Row],[EMAn1]]-L340)</f>
        <v>0.99000000000000909</v>
      </c>
      <c r="M341" s="16">
        <f>testdata47[[#This Row],[HH]]-testdata47[[#This Row],[LL]]</f>
        <v>2.6800000000000068</v>
      </c>
      <c r="N341" s="16">
        <f>N340+kR*(testdata47[[#This Row],[HH-LL]]-N340)</f>
        <v>2.6800000000000068</v>
      </c>
      <c r="O341" s="16">
        <f>O340+kS*(testdata47[[#This Row],[EMAd1]]-O340)</f>
        <v>2.6800000000000068</v>
      </c>
      <c r="P341" s="12">
        <f>100*(testdata47[[#This Row],[EMAn2]]/(0.5*testdata47[[#This Row],[EMAd2]]))</f>
        <v>73.880597014925868</v>
      </c>
      <c r="Q341" s="12">
        <f>Q340+kU*(testdata47[[#This Row],[SMI]]-Q340)</f>
        <v>46.389813868020475</v>
      </c>
    </row>
    <row r="342" spans="1:17" x14ac:dyDescent="0.25">
      <c r="A342" s="6">
        <v>340</v>
      </c>
      <c r="B342" s="3">
        <v>43230</v>
      </c>
      <c r="C342" s="2">
        <v>261.41000000000003</v>
      </c>
      <c r="D342" s="2">
        <v>263.39999999999998</v>
      </c>
      <c r="E342" s="2">
        <v>261.3</v>
      </c>
      <c r="F342" s="2">
        <v>263.04000000000002</v>
      </c>
      <c r="G342" s="1">
        <v>74524544</v>
      </c>
      <c r="H342" s="2">
        <f t="shared" si="10"/>
        <v>261.3</v>
      </c>
      <c r="I342" s="2">
        <f t="shared" si="11"/>
        <v>263.39999999999998</v>
      </c>
      <c r="J342" s="16">
        <f>testdata47[[#This Row],[close]]-0.5*(testdata47[[#This Row],[HH]]+testdata47[[#This Row],[LL]])</f>
        <v>0.68999999999999773</v>
      </c>
      <c r="K342" s="16">
        <f>K341+kR*(testdata47[[#This Row],[SM]]-K341)</f>
        <v>0.68999999999999773</v>
      </c>
      <c r="L342" s="16">
        <f>L341+kS*(testdata47[[#This Row],[EMAn1]]-L341)</f>
        <v>0.68999999999999773</v>
      </c>
      <c r="M342" s="16">
        <f>testdata47[[#This Row],[HH]]-testdata47[[#This Row],[LL]]</f>
        <v>2.0999999999999659</v>
      </c>
      <c r="N342" s="16">
        <f>N341+kR*(testdata47[[#This Row],[HH-LL]]-N341)</f>
        <v>2.0999999999999659</v>
      </c>
      <c r="O342" s="16">
        <f>O341+kS*(testdata47[[#This Row],[EMAd1]]-O341)</f>
        <v>2.0999999999999659</v>
      </c>
      <c r="P342" s="12">
        <f>100*(testdata47[[#This Row],[EMAn2]]/(0.5*testdata47[[#This Row],[EMAd2]]))</f>
        <v>65.714285714286575</v>
      </c>
      <c r="Q342" s="12">
        <f>Q341+kU*(testdata47[[#This Row],[SMI]]-Q341)</f>
        <v>52.831304483442509</v>
      </c>
    </row>
    <row r="343" spans="1:17" x14ac:dyDescent="0.25">
      <c r="A343" s="6">
        <v>341</v>
      </c>
      <c r="B343" s="3">
        <v>43231</v>
      </c>
      <c r="C343" s="2">
        <v>263.17</v>
      </c>
      <c r="D343" s="2">
        <v>264.13</v>
      </c>
      <c r="E343" s="2">
        <v>262.61</v>
      </c>
      <c r="F343" s="2">
        <v>263.83999999999997</v>
      </c>
      <c r="G343" s="1">
        <v>61915812</v>
      </c>
      <c r="H343" s="2">
        <f t="shared" si="10"/>
        <v>262.61</v>
      </c>
      <c r="I343" s="2">
        <f t="shared" si="11"/>
        <v>264.13</v>
      </c>
      <c r="J343" s="16">
        <f>testdata47[[#This Row],[close]]-0.5*(testdata47[[#This Row],[HH]]+testdata47[[#This Row],[LL]])</f>
        <v>0.46999999999997044</v>
      </c>
      <c r="K343" s="16">
        <f>K342+kR*(testdata47[[#This Row],[SM]]-K342)</f>
        <v>0.46999999999997044</v>
      </c>
      <c r="L343" s="16">
        <f>L342+kS*(testdata47[[#This Row],[EMAn1]]-L342)</f>
        <v>0.46999999999997044</v>
      </c>
      <c r="M343" s="16">
        <f>testdata47[[#This Row],[HH]]-testdata47[[#This Row],[LL]]</f>
        <v>1.5199999999999818</v>
      </c>
      <c r="N343" s="16">
        <f>N342+kR*(testdata47[[#This Row],[HH-LL]]-N342)</f>
        <v>1.5199999999999818</v>
      </c>
      <c r="O343" s="16">
        <f>O342+kS*(testdata47[[#This Row],[EMAd1]]-O342)</f>
        <v>1.5199999999999818</v>
      </c>
      <c r="P343" s="12">
        <f>100*(testdata47[[#This Row],[EMAn2]]/(0.5*testdata47[[#This Row],[EMAd2]]))</f>
        <v>61.842105263154743</v>
      </c>
      <c r="Q343" s="12">
        <f>Q342+kU*(testdata47[[#This Row],[SMI]]-Q342)</f>
        <v>55.834904743346584</v>
      </c>
    </row>
    <row r="344" spans="1:17" x14ac:dyDescent="0.25">
      <c r="A344" s="6">
        <v>342</v>
      </c>
      <c r="B344" s="3">
        <v>43234</v>
      </c>
      <c r="C344" s="2">
        <v>264.31</v>
      </c>
      <c r="D344" s="2">
        <v>265.02999999999997</v>
      </c>
      <c r="E344" s="2">
        <v>263.37</v>
      </c>
      <c r="F344" s="2">
        <v>263.97000000000003</v>
      </c>
      <c r="G344" s="1">
        <v>56661420</v>
      </c>
      <c r="H344" s="2">
        <f t="shared" si="10"/>
        <v>263.37</v>
      </c>
      <c r="I344" s="2">
        <f t="shared" si="11"/>
        <v>265.02999999999997</v>
      </c>
      <c r="J344" s="16">
        <f>testdata47[[#This Row],[close]]-0.5*(testdata47[[#This Row],[HH]]+testdata47[[#This Row],[LL]])</f>
        <v>-0.22999999999996135</v>
      </c>
      <c r="K344" s="16">
        <f>K343+kR*(testdata47[[#This Row],[SM]]-K343)</f>
        <v>-0.22999999999996135</v>
      </c>
      <c r="L344" s="16">
        <f>L343+kS*(testdata47[[#This Row],[EMAn1]]-L343)</f>
        <v>-0.22999999999996135</v>
      </c>
      <c r="M344" s="16">
        <f>testdata47[[#This Row],[HH]]-testdata47[[#This Row],[LL]]</f>
        <v>1.6599999999999682</v>
      </c>
      <c r="N344" s="16">
        <f>N343+kR*(testdata47[[#This Row],[HH-LL]]-N343)</f>
        <v>1.6599999999999682</v>
      </c>
      <c r="O344" s="16">
        <f>O343+kS*(testdata47[[#This Row],[EMAd1]]-O343)</f>
        <v>1.6599999999999682</v>
      </c>
      <c r="P344" s="12">
        <f>100*(testdata47[[#This Row],[EMAn2]]/(0.5*testdata47[[#This Row],[EMAd2]]))</f>
        <v>-27.710843373489851</v>
      </c>
      <c r="Q344" s="12">
        <f>Q343+kU*(testdata47[[#This Row],[SMI]]-Q343)</f>
        <v>27.986322037734439</v>
      </c>
    </row>
    <row r="345" spans="1:17" x14ac:dyDescent="0.25">
      <c r="A345" s="6">
        <v>343</v>
      </c>
      <c r="B345" s="3">
        <v>43235</v>
      </c>
      <c r="C345" s="2">
        <v>262.62</v>
      </c>
      <c r="D345" s="2">
        <v>262.64</v>
      </c>
      <c r="E345" s="2">
        <v>261.11</v>
      </c>
      <c r="F345" s="2">
        <v>262.14999999999998</v>
      </c>
      <c r="G345" s="1">
        <v>90007968</v>
      </c>
      <c r="H345" s="2">
        <f t="shared" si="10"/>
        <v>261.11</v>
      </c>
      <c r="I345" s="2">
        <f t="shared" si="11"/>
        <v>262.64</v>
      </c>
      <c r="J345" s="16">
        <f>testdata47[[#This Row],[close]]-0.5*(testdata47[[#This Row],[HH]]+testdata47[[#This Row],[LL]])</f>
        <v>0.27499999999997726</v>
      </c>
      <c r="K345" s="16">
        <f>K344+kR*(testdata47[[#This Row],[SM]]-K344)</f>
        <v>0.27499999999997726</v>
      </c>
      <c r="L345" s="16">
        <f>L344+kS*(testdata47[[#This Row],[EMAn1]]-L344)</f>
        <v>0.27499999999997726</v>
      </c>
      <c r="M345" s="16">
        <f>testdata47[[#This Row],[HH]]-testdata47[[#This Row],[LL]]</f>
        <v>1.5299999999999727</v>
      </c>
      <c r="N345" s="16">
        <f>N344+kR*(testdata47[[#This Row],[HH-LL]]-N344)</f>
        <v>1.5299999999999727</v>
      </c>
      <c r="O345" s="16">
        <f>O344+kS*(testdata47[[#This Row],[EMAd1]]-O344)</f>
        <v>1.5299999999999727</v>
      </c>
      <c r="P345" s="12">
        <f>100*(testdata47[[#This Row],[EMAn2]]/(0.5*testdata47[[#This Row],[EMAd2]]))</f>
        <v>35.947712418298323</v>
      </c>
      <c r="Q345" s="12">
        <f>Q344+kU*(testdata47[[#This Row],[SMI]]-Q344)</f>
        <v>30.640118831255734</v>
      </c>
    </row>
    <row r="346" spans="1:17" x14ac:dyDescent="0.25">
      <c r="A346" s="6">
        <v>344</v>
      </c>
      <c r="B346" s="3">
        <v>43236</v>
      </c>
      <c r="C346" s="2">
        <v>262.19</v>
      </c>
      <c r="D346" s="2">
        <v>263.75</v>
      </c>
      <c r="E346" s="2">
        <v>262.16000000000003</v>
      </c>
      <c r="F346" s="2">
        <v>263.25</v>
      </c>
      <c r="G346" s="1">
        <v>55784492</v>
      </c>
      <c r="H346" s="2">
        <f t="shared" si="10"/>
        <v>262.16000000000003</v>
      </c>
      <c r="I346" s="2">
        <f t="shared" si="11"/>
        <v>263.75</v>
      </c>
      <c r="J346" s="16">
        <f>testdata47[[#This Row],[close]]-0.5*(testdata47[[#This Row],[HH]]+testdata47[[#This Row],[LL]])</f>
        <v>0.29499999999995907</v>
      </c>
      <c r="K346" s="16">
        <f>K345+kR*(testdata47[[#This Row],[SM]]-K345)</f>
        <v>0.29499999999995907</v>
      </c>
      <c r="L346" s="16">
        <f>L345+kS*(testdata47[[#This Row],[EMAn1]]-L345)</f>
        <v>0.29499999999995907</v>
      </c>
      <c r="M346" s="16">
        <f>testdata47[[#This Row],[HH]]-testdata47[[#This Row],[LL]]</f>
        <v>1.589999999999975</v>
      </c>
      <c r="N346" s="16">
        <f>N345+kR*(testdata47[[#This Row],[HH-LL]]-N345)</f>
        <v>1.589999999999975</v>
      </c>
      <c r="O346" s="16">
        <f>O345+kS*(testdata47[[#This Row],[EMAd1]]-O345)</f>
        <v>1.589999999999975</v>
      </c>
      <c r="P346" s="12">
        <f>100*(testdata47[[#This Row],[EMAn2]]/(0.5*testdata47[[#This Row],[EMAd2]]))</f>
        <v>37.106918238989145</v>
      </c>
      <c r="Q346" s="12">
        <f>Q345+kU*(testdata47[[#This Row],[SMI]]-Q345)</f>
        <v>32.795718633833538</v>
      </c>
    </row>
    <row r="347" spans="1:17" x14ac:dyDescent="0.25">
      <c r="A347" s="6">
        <v>345</v>
      </c>
      <c r="B347" s="3">
        <v>43237</v>
      </c>
      <c r="C347" s="2">
        <v>262.95999999999998</v>
      </c>
      <c r="D347" s="2">
        <v>264.20999999999998</v>
      </c>
      <c r="E347" s="2">
        <v>262.18</v>
      </c>
      <c r="F347" s="2">
        <v>263.02999999999997</v>
      </c>
      <c r="G347" s="1">
        <v>58466824</v>
      </c>
      <c r="H347" s="2">
        <f t="shared" si="10"/>
        <v>262.18</v>
      </c>
      <c r="I347" s="2">
        <f t="shared" si="11"/>
        <v>264.20999999999998</v>
      </c>
      <c r="J347" s="16">
        <f>testdata47[[#This Row],[close]]-0.5*(testdata47[[#This Row],[HH]]+testdata47[[#This Row],[LL]])</f>
        <v>-0.16500000000002046</v>
      </c>
      <c r="K347" s="16">
        <f>K346+kR*(testdata47[[#This Row],[SM]]-K346)</f>
        <v>-0.16500000000002046</v>
      </c>
      <c r="L347" s="16">
        <f>L346+kS*(testdata47[[#This Row],[EMAn1]]-L346)</f>
        <v>-0.16500000000002046</v>
      </c>
      <c r="M347" s="16">
        <f>testdata47[[#This Row],[HH]]-testdata47[[#This Row],[LL]]</f>
        <v>2.0299999999999727</v>
      </c>
      <c r="N347" s="16">
        <f>N346+kR*(testdata47[[#This Row],[HH-LL]]-N346)</f>
        <v>2.0299999999999727</v>
      </c>
      <c r="O347" s="16">
        <f>O346+kS*(testdata47[[#This Row],[EMAd1]]-O346)</f>
        <v>2.0299999999999727</v>
      </c>
      <c r="P347" s="12">
        <f>100*(testdata47[[#This Row],[EMAn2]]/(0.5*testdata47[[#This Row],[EMAd2]]))</f>
        <v>-16.256157635470213</v>
      </c>
      <c r="Q347" s="12">
        <f>Q346+kU*(testdata47[[#This Row],[SMI]]-Q346)</f>
        <v>16.445093210732288</v>
      </c>
    </row>
    <row r="348" spans="1:17" x14ac:dyDescent="0.25">
      <c r="A348" s="6">
        <v>346</v>
      </c>
      <c r="B348" s="3">
        <v>43238</v>
      </c>
      <c r="C348" s="2">
        <v>262.64999999999998</v>
      </c>
      <c r="D348" s="2">
        <v>263.05</v>
      </c>
      <c r="E348" s="2">
        <v>261.98</v>
      </c>
      <c r="F348" s="2">
        <v>262.37</v>
      </c>
      <c r="G348" s="1">
        <v>66565792</v>
      </c>
      <c r="H348" s="2">
        <f t="shared" si="10"/>
        <v>261.98</v>
      </c>
      <c r="I348" s="2">
        <f t="shared" si="11"/>
        <v>263.05</v>
      </c>
      <c r="J348" s="16">
        <f>testdata47[[#This Row],[close]]-0.5*(testdata47[[#This Row],[HH]]+testdata47[[#This Row],[LL]])</f>
        <v>-0.14499999999998181</v>
      </c>
      <c r="K348" s="16">
        <f>K347+kR*(testdata47[[#This Row],[SM]]-K347)</f>
        <v>-0.14499999999998181</v>
      </c>
      <c r="L348" s="16">
        <f>L347+kS*(testdata47[[#This Row],[EMAn1]]-L347)</f>
        <v>-0.14499999999998181</v>
      </c>
      <c r="M348" s="16">
        <f>testdata47[[#This Row],[HH]]-testdata47[[#This Row],[LL]]</f>
        <v>1.0699999999999932</v>
      </c>
      <c r="N348" s="16">
        <f>N347+kR*(testdata47[[#This Row],[HH-LL]]-N347)</f>
        <v>1.0699999999999932</v>
      </c>
      <c r="O348" s="16">
        <f>O347+kS*(testdata47[[#This Row],[EMAd1]]-O347)</f>
        <v>1.0699999999999932</v>
      </c>
      <c r="P348" s="12">
        <f>100*(testdata47[[#This Row],[EMAn2]]/(0.5*testdata47[[#This Row],[EMAd2]]))</f>
        <v>-27.102803738314527</v>
      </c>
      <c r="Q348" s="12">
        <f>Q347+kU*(testdata47[[#This Row],[SMI]]-Q347)</f>
        <v>1.9291275610500165</v>
      </c>
    </row>
    <row r="349" spans="1:17" x14ac:dyDescent="0.25">
      <c r="A349" s="6">
        <v>347</v>
      </c>
      <c r="B349" s="3">
        <v>43241</v>
      </c>
      <c r="C349" s="2">
        <v>264</v>
      </c>
      <c r="D349" s="2">
        <v>264.93</v>
      </c>
      <c r="E349" s="2">
        <v>262.39</v>
      </c>
      <c r="F349" s="2">
        <v>264.33999999999997</v>
      </c>
      <c r="G349" s="1">
        <v>60007156</v>
      </c>
      <c r="H349" s="2">
        <f t="shared" si="10"/>
        <v>262.39</v>
      </c>
      <c r="I349" s="2">
        <f t="shared" si="11"/>
        <v>264.93</v>
      </c>
      <c r="J349" s="16">
        <f>testdata47[[#This Row],[close]]-0.5*(testdata47[[#This Row],[HH]]+testdata47[[#This Row],[LL]])</f>
        <v>0.68000000000000682</v>
      </c>
      <c r="K349" s="16">
        <f>K348+kR*(testdata47[[#This Row],[SM]]-K348)</f>
        <v>0.68000000000000682</v>
      </c>
      <c r="L349" s="16">
        <f>L348+kS*(testdata47[[#This Row],[EMAn1]]-L348)</f>
        <v>0.68000000000000682</v>
      </c>
      <c r="M349" s="16">
        <f>testdata47[[#This Row],[HH]]-testdata47[[#This Row],[LL]]</f>
        <v>2.5400000000000205</v>
      </c>
      <c r="N349" s="16">
        <f>N348+kR*(testdata47[[#This Row],[HH-LL]]-N348)</f>
        <v>2.5400000000000205</v>
      </c>
      <c r="O349" s="16">
        <f>O348+kS*(testdata47[[#This Row],[EMAd1]]-O348)</f>
        <v>2.5400000000000205</v>
      </c>
      <c r="P349" s="12">
        <f>100*(testdata47[[#This Row],[EMAn2]]/(0.5*testdata47[[#This Row],[EMAd2]]))</f>
        <v>53.543307086614277</v>
      </c>
      <c r="Q349" s="12">
        <f>Q348+kU*(testdata47[[#This Row],[SMI]]-Q348)</f>
        <v>19.133854069571434</v>
      </c>
    </row>
    <row r="350" spans="1:17" x14ac:dyDescent="0.25">
      <c r="A350" s="6">
        <v>348</v>
      </c>
      <c r="B350" s="3">
        <v>43242</v>
      </c>
      <c r="C350" s="2">
        <v>264.91000000000003</v>
      </c>
      <c r="D350" s="2">
        <v>265.2</v>
      </c>
      <c r="E350" s="2">
        <v>263.25</v>
      </c>
      <c r="F350" s="2">
        <v>263.61</v>
      </c>
      <c r="G350" s="1">
        <v>54774884</v>
      </c>
      <c r="H350" s="2">
        <f t="shared" si="10"/>
        <v>263.25</v>
      </c>
      <c r="I350" s="2">
        <f t="shared" si="11"/>
        <v>265.2</v>
      </c>
      <c r="J350" s="16">
        <f>testdata47[[#This Row],[close]]-0.5*(testdata47[[#This Row],[HH]]+testdata47[[#This Row],[LL]])</f>
        <v>-0.61500000000000909</v>
      </c>
      <c r="K350" s="16">
        <f>K349+kR*(testdata47[[#This Row],[SM]]-K349)</f>
        <v>-0.61500000000000909</v>
      </c>
      <c r="L350" s="16">
        <f>L349+kS*(testdata47[[#This Row],[EMAn1]]-L349)</f>
        <v>-0.61500000000000909</v>
      </c>
      <c r="M350" s="16">
        <f>testdata47[[#This Row],[HH]]-testdata47[[#This Row],[LL]]</f>
        <v>1.9499999999999886</v>
      </c>
      <c r="N350" s="16">
        <f>N349+kR*(testdata47[[#This Row],[HH-LL]]-N349)</f>
        <v>1.9499999999999886</v>
      </c>
      <c r="O350" s="16">
        <f>O349+kS*(testdata47[[#This Row],[EMAd1]]-O349)</f>
        <v>1.9499999999999886</v>
      </c>
      <c r="P350" s="12">
        <f>100*(testdata47[[#This Row],[EMAn2]]/(0.5*testdata47[[#This Row],[EMAd2]]))</f>
        <v>-63.076923076924373</v>
      </c>
      <c r="Q350" s="12">
        <f>Q349+kU*(testdata47[[#This Row],[SMI]]-Q349)</f>
        <v>-8.2697383125938373</v>
      </c>
    </row>
    <row r="351" spans="1:17" x14ac:dyDescent="0.25">
      <c r="A351" s="6">
        <v>349</v>
      </c>
      <c r="B351" s="3">
        <v>43243</v>
      </c>
      <c r="C351" s="2">
        <v>262.22000000000003</v>
      </c>
      <c r="D351" s="2">
        <v>264.36</v>
      </c>
      <c r="E351" s="2">
        <v>262.04000000000002</v>
      </c>
      <c r="F351" s="2">
        <v>264.33</v>
      </c>
      <c r="G351" s="1">
        <v>66903156</v>
      </c>
      <c r="H351" s="2">
        <f t="shared" si="10"/>
        <v>262.04000000000002</v>
      </c>
      <c r="I351" s="2">
        <f t="shared" si="11"/>
        <v>264.36</v>
      </c>
      <c r="J351" s="16">
        <f>testdata47[[#This Row],[close]]-0.5*(testdata47[[#This Row],[HH]]+testdata47[[#This Row],[LL]])</f>
        <v>1.1299999999999386</v>
      </c>
      <c r="K351" s="16">
        <f>K350+kR*(testdata47[[#This Row],[SM]]-K350)</f>
        <v>1.1299999999999386</v>
      </c>
      <c r="L351" s="16">
        <f>L350+kS*(testdata47[[#This Row],[EMAn1]]-L350)</f>
        <v>1.1299999999999386</v>
      </c>
      <c r="M351" s="16">
        <f>testdata47[[#This Row],[HH]]-testdata47[[#This Row],[LL]]</f>
        <v>2.3199999999999932</v>
      </c>
      <c r="N351" s="16">
        <f>N350+kR*(testdata47[[#This Row],[HH-LL]]-N350)</f>
        <v>2.3199999999999932</v>
      </c>
      <c r="O351" s="16">
        <f>O350+kS*(testdata47[[#This Row],[EMAd1]]-O350)</f>
        <v>2.3199999999999932</v>
      </c>
      <c r="P351" s="12">
        <f>100*(testdata47[[#This Row],[EMAn2]]/(0.5*testdata47[[#This Row],[EMAd2]]))</f>
        <v>97.413793103443268</v>
      </c>
      <c r="Q351" s="12">
        <f>Q350+kU*(testdata47[[#This Row],[SMI]]-Q350)</f>
        <v>26.958105492751862</v>
      </c>
    </row>
    <row r="352" spans="1:17" x14ac:dyDescent="0.25">
      <c r="A352" s="6">
        <v>350</v>
      </c>
      <c r="B352" s="3">
        <v>43244</v>
      </c>
      <c r="C352" s="2">
        <v>263.89999999999998</v>
      </c>
      <c r="D352" s="2">
        <v>264.2</v>
      </c>
      <c r="E352" s="2">
        <v>261.83999999999997</v>
      </c>
      <c r="F352" s="2">
        <v>263.79000000000002</v>
      </c>
      <c r="G352" s="1">
        <v>78640328</v>
      </c>
      <c r="H352" s="2">
        <f t="shared" si="10"/>
        <v>261.83999999999997</v>
      </c>
      <c r="I352" s="2">
        <f t="shared" si="11"/>
        <v>264.2</v>
      </c>
      <c r="J352" s="16">
        <f>testdata47[[#This Row],[close]]-0.5*(testdata47[[#This Row],[HH]]+testdata47[[#This Row],[LL]])</f>
        <v>0.77000000000003865</v>
      </c>
      <c r="K352" s="16">
        <f>K351+kR*(testdata47[[#This Row],[SM]]-K351)</f>
        <v>0.77000000000003865</v>
      </c>
      <c r="L352" s="16">
        <f>L351+kS*(testdata47[[#This Row],[EMAn1]]-L351)</f>
        <v>0.77000000000003865</v>
      </c>
      <c r="M352" s="16">
        <f>testdata47[[#This Row],[HH]]-testdata47[[#This Row],[LL]]</f>
        <v>2.3600000000000136</v>
      </c>
      <c r="N352" s="16">
        <f>N351+kR*(testdata47[[#This Row],[HH-LL]]-N351)</f>
        <v>2.3600000000000136</v>
      </c>
      <c r="O352" s="16">
        <f>O351+kS*(testdata47[[#This Row],[EMAd1]]-O351)</f>
        <v>2.3600000000000136</v>
      </c>
      <c r="P352" s="12">
        <f>100*(testdata47[[#This Row],[EMAn2]]/(0.5*testdata47[[#This Row],[EMAd2]]))</f>
        <v>65.254237288138498</v>
      </c>
      <c r="Q352" s="12">
        <f>Q351+kU*(testdata47[[#This Row],[SMI]]-Q351)</f>
        <v>39.723482757880738</v>
      </c>
    </row>
    <row r="353" spans="1:17" x14ac:dyDescent="0.25">
      <c r="A353" s="6">
        <v>351</v>
      </c>
      <c r="B353" s="3">
        <v>43245</v>
      </c>
      <c r="C353" s="2">
        <v>263.16000000000003</v>
      </c>
      <c r="D353" s="2">
        <v>263.85000000000002</v>
      </c>
      <c r="E353" s="2">
        <v>262.61</v>
      </c>
      <c r="F353" s="2">
        <v>263.16000000000003</v>
      </c>
      <c r="G353" s="1">
        <v>58299660</v>
      </c>
      <c r="H353" s="2">
        <f t="shared" si="10"/>
        <v>262.61</v>
      </c>
      <c r="I353" s="2">
        <f t="shared" si="11"/>
        <v>263.85000000000002</v>
      </c>
      <c r="J353" s="16">
        <f>testdata47[[#This Row],[close]]-0.5*(testdata47[[#This Row],[HH]]+testdata47[[#This Row],[LL]])</f>
        <v>-6.9999999999993179E-2</v>
      </c>
      <c r="K353" s="16">
        <f>K352+kR*(testdata47[[#This Row],[SM]]-K352)</f>
        <v>-6.9999999999993179E-2</v>
      </c>
      <c r="L353" s="16">
        <f>L352+kS*(testdata47[[#This Row],[EMAn1]]-L352)</f>
        <v>-6.9999999999993179E-2</v>
      </c>
      <c r="M353" s="16">
        <f>testdata47[[#This Row],[HH]]-testdata47[[#This Row],[LL]]</f>
        <v>1.2400000000000091</v>
      </c>
      <c r="N353" s="16">
        <f>N352+kR*(testdata47[[#This Row],[HH-LL]]-N352)</f>
        <v>1.2400000000000091</v>
      </c>
      <c r="O353" s="16">
        <f>O352+kS*(testdata47[[#This Row],[EMAd1]]-O352)</f>
        <v>1.2400000000000091</v>
      </c>
      <c r="P353" s="12">
        <f>100*(testdata47[[#This Row],[EMAn2]]/(0.5*testdata47[[#This Row],[EMAd2]]))</f>
        <v>-11.290322580643979</v>
      </c>
      <c r="Q353" s="12">
        <f>Q352+kU*(testdata47[[#This Row],[SMI]]-Q352)</f>
        <v>22.7188809783725</v>
      </c>
    </row>
    <row r="354" spans="1:17" x14ac:dyDescent="0.25">
      <c r="A354" s="6">
        <v>352</v>
      </c>
      <c r="B354" s="3">
        <v>43249</v>
      </c>
      <c r="C354" s="2">
        <v>261.39</v>
      </c>
      <c r="D354" s="2">
        <v>262.22000000000003</v>
      </c>
      <c r="E354" s="2">
        <v>258.92</v>
      </c>
      <c r="F354" s="2">
        <v>260.14</v>
      </c>
      <c r="G354" s="1">
        <v>119866288</v>
      </c>
      <c r="H354" s="2">
        <f t="shared" si="10"/>
        <v>258.92</v>
      </c>
      <c r="I354" s="2">
        <f t="shared" si="11"/>
        <v>262.22000000000003</v>
      </c>
      <c r="J354" s="16">
        <f>testdata47[[#This Row],[close]]-0.5*(testdata47[[#This Row],[HH]]+testdata47[[#This Row],[LL]])</f>
        <v>-0.43000000000006366</v>
      </c>
      <c r="K354" s="16">
        <f>K353+kR*(testdata47[[#This Row],[SM]]-K353)</f>
        <v>-0.43000000000006366</v>
      </c>
      <c r="L354" s="16">
        <f>L353+kS*(testdata47[[#This Row],[EMAn1]]-L353)</f>
        <v>-0.43000000000006366</v>
      </c>
      <c r="M354" s="16">
        <f>testdata47[[#This Row],[HH]]-testdata47[[#This Row],[LL]]</f>
        <v>3.3000000000000114</v>
      </c>
      <c r="N354" s="16">
        <f>N353+kR*(testdata47[[#This Row],[HH-LL]]-N353)</f>
        <v>3.3000000000000114</v>
      </c>
      <c r="O354" s="16">
        <f>O353+kS*(testdata47[[#This Row],[EMAd1]]-O353)</f>
        <v>3.3000000000000114</v>
      </c>
      <c r="P354" s="12">
        <f>100*(testdata47[[#This Row],[EMAn2]]/(0.5*testdata47[[#This Row],[EMAd2]]))</f>
        <v>-26.060606060609832</v>
      </c>
      <c r="Q354" s="12">
        <f>Q353+kU*(testdata47[[#This Row],[SMI]]-Q353)</f>
        <v>6.4590519653783893</v>
      </c>
    </row>
    <row r="355" spans="1:17" x14ac:dyDescent="0.25">
      <c r="A355" s="6">
        <v>353</v>
      </c>
      <c r="B355" s="3">
        <v>43250</v>
      </c>
      <c r="C355" s="2">
        <v>261.57</v>
      </c>
      <c r="D355" s="2">
        <v>264.08999999999997</v>
      </c>
      <c r="E355" s="2">
        <v>261.49</v>
      </c>
      <c r="F355" s="2">
        <v>263.61</v>
      </c>
      <c r="G355" s="1">
        <v>72057608</v>
      </c>
      <c r="H355" s="2">
        <f t="shared" si="10"/>
        <v>261.49</v>
      </c>
      <c r="I355" s="2">
        <f t="shared" si="11"/>
        <v>264.08999999999997</v>
      </c>
      <c r="J355" s="16">
        <f>testdata47[[#This Row],[close]]-0.5*(testdata47[[#This Row],[HH]]+testdata47[[#This Row],[LL]])</f>
        <v>0.82000000000005002</v>
      </c>
      <c r="K355" s="16">
        <f>K354+kR*(testdata47[[#This Row],[SM]]-K354)</f>
        <v>0.82000000000005002</v>
      </c>
      <c r="L355" s="16">
        <f>L354+kS*(testdata47[[#This Row],[EMAn1]]-L354)</f>
        <v>0.82000000000005002</v>
      </c>
      <c r="M355" s="16">
        <f>testdata47[[#This Row],[HH]]-testdata47[[#This Row],[LL]]</f>
        <v>2.5999999999999659</v>
      </c>
      <c r="N355" s="16">
        <f>N354+kR*(testdata47[[#This Row],[HH-LL]]-N354)</f>
        <v>2.5999999999999659</v>
      </c>
      <c r="O355" s="16">
        <f>O354+kS*(testdata47[[#This Row],[EMAd1]]-O354)</f>
        <v>2.5999999999999659</v>
      </c>
      <c r="P355" s="12">
        <f>100*(testdata47[[#This Row],[EMAn2]]/(0.5*testdata47[[#This Row],[EMAd2]]))</f>
        <v>63.076923076927748</v>
      </c>
      <c r="Q355" s="12">
        <f>Q354+kU*(testdata47[[#This Row],[SMI]]-Q354)</f>
        <v>25.331675669228176</v>
      </c>
    </row>
    <row r="356" spans="1:17" x14ac:dyDescent="0.25">
      <c r="A356" s="6">
        <v>354</v>
      </c>
      <c r="B356" s="3">
        <v>43251</v>
      </c>
      <c r="C356" s="2">
        <v>263.16000000000003</v>
      </c>
      <c r="D356" s="2">
        <v>263.49</v>
      </c>
      <c r="E356" s="2">
        <v>261.33</v>
      </c>
      <c r="F356" s="2">
        <v>261.99</v>
      </c>
      <c r="G356" s="1">
        <v>96713160</v>
      </c>
      <c r="H356" s="2">
        <f t="shared" si="10"/>
        <v>261.33</v>
      </c>
      <c r="I356" s="2">
        <f t="shared" si="11"/>
        <v>263.49</v>
      </c>
      <c r="J356" s="16">
        <f>testdata47[[#This Row],[close]]-0.5*(testdata47[[#This Row],[HH]]+testdata47[[#This Row],[LL]])</f>
        <v>-0.41999999999995907</v>
      </c>
      <c r="K356" s="16">
        <f>K355+kR*(testdata47[[#This Row],[SM]]-K355)</f>
        <v>-0.41999999999995907</v>
      </c>
      <c r="L356" s="16">
        <f>L355+kS*(testdata47[[#This Row],[EMAn1]]-L355)</f>
        <v>-0.41999999999995907</v>
      </c>
      <c r="M356" s="16">
        <f>testdata47[[#This Row],[HH]]-testdata47[[#This Row],[LL]]</f>
        <v>2.160000000000025</v>
      </c>
      <c r="N356" s="16">
        <f>N355+kR*(testdata47[[#This Row],[HH-LL]]-N355)</f>
        <v>2.160000000000025</v>
      </c>
      <c r="O356" s="16">
        <f>O355+kS*(testdata47[[#This Row],[EMAd1]]-O355)</f>
        <v>2.160000000000025</v>
      </c>
      <c r="P356" s="12">
        <f>100*(testdata47[[#This Row],[EMAn2]]/(0.5*testdata47[[#This Row],[EMAd2]]))</f>
        <v>-38.888888888884651</v>
      </c>
      <c r="Q356" s="12">
        <f>Q355+kU*(testdata47[[#This Row],[SMI]]-Q355)</f>
        <v>3.9248208165239014</v>
      </c>
    </row>
    <row r="357" spans="1:17" x14ac:dyDescent="0.25">
      <c r="A357" s="6">
        <v>355</v>
      </c>
      <c r="B357" s="3">
        <v>43252</v>
      </c>
      <c r="C357" s="2">
        <v>263.42</v>
      </c>
      <c r="D357" s="2">
        <v>264.89999999999998</v>
      </c>
      <c r="E357" s="2">
        <v>263.33999999999997</v>
      </c>
      <c r="F357" s="2">
        <v>264.57</v>
      </c>
      <c r="G357" s="1">
        <v>73691520</v>
      </c>
      <c r="H357" s="2">
        <f t="shared" si="10"/>
        <v>263.33999999999997</v>
      </c>
      <c r="I357" s="2">
        <f t="shared" si="11"/>
        <v>264.89999999999998</v>
      </c>
      <c r="J357" s="16">
        <f>testdata47[[#This Row],[close]]-0.5*(testdata47[[#This Row],[HH]]+testdata47[[#This Row],[LL]])</f>
        <v>0.44999999999998863</v>
      </c>
      <c r="K357" s="16">
        <f>K356+kR*(testdata47[[#This Row],[SM]]-K356)</f>
        <v>0.44999999999998863</v>
      </c>
      <c r="L357" s="16">
        <f>L356+kS*(testdata47[[#This Row],[EMAn1]]-L356)</f>
        <v>0.44999999999998863</v>
      </c>
      <c r="M357" s="16">
        <f>testdata47[[#This Row],[HH]]-testdata47[[#This Row],[LL]]</f>
        <v>1.5600000000000023</v>
      </c>
      <c r="N357" s="16">
        <f>N356+kR*(testdata47[[#This Row],[HH-LL]]-N356)</f>
        <v>1.5600000000000023</v>
      </c>
      <c r="O357" s="16">
        <f>O356+kS*(testdata47[[#This Row],[EMAd1]]-O356)</f>
        <v>1.5600000000000023</v>
      </c>
      <c r="P357" s="12">
        <f>100*(testdata47[[#This Row],[EMAn2]]/(0.5*testdata47[[#This Row],[EMAd2]]))</f>
        <v>57.692307692306159</v>
      </c>
      <c r="Q357" s="12">
        <f>Q356+kU*(testdata47[[#This Row],[SMI]]-Q356)</f>
        <v>21.847316441784653</v>
      </c>
    </row>
    <row r="358" spans="1:17" x14ac:dyDescent="0.25">
      <c r="A358" s="6">
        <v>356</v>
      </c>
      <c r="B358" s="3">
        <v>43255</v>
      </c>
      <c r="C358" s="2">
        <v>265.47000000000003</v>
      </c>
      <c r="D358" s="2">
        <v>266.10000000000002</v>
      </c>
      <c r="E358" s="2">
        <v>265.2</v>
      </c>
      <c r="F358" s="2">
        <v>265.82</v>
      </c>
      <c r="G358" s="1">
        <v>46934832</v>
      </c>
      <c r="H358" s="2">
        <f t="shared" si="10"/>
        <v>265.2</v>
      </c>
      <c r="I358" s="2">
        <f t="shared" si="11"/>
        <v>266.10000000000002</v>
      </c>
      <c r="J358" s="16">
        <f>testdata47[[#This Row],[close]]-0.5*(testdata47[[#This Row],[HH]]+testdata47[[#This Row],[LL]])</f>
        <v>0.17000000000001592</v>
      </c>
      <c r="K358" s="16">
        <f>K357+kR*(testdata47[[#This Row],[SM]]-K357)</f>
        <v>0.17000000000001592</v>
      </c>
      <c r="L358" s="16">
        <f>L357+kS*(testdata47[[#This Row],[EMAn1]]-L357)</f>
        <v>0.17000000000001592</v>
      </c>
      <c r="M358" s="16">
        <f>testdata47[[#This Row],[HH]]-testdata47[[#This Row],[LL]]</f>
        <v>0.90000000000003411</v>
      </c>
      <c r="N358" s="16">
        <f>N357+kR*(testdata47[[#This Row],[HH-LL]]-N357)</f>
        <v>0.90000000000003411</v>
      </c>
      <c r="O358" s="16">
        <f>O357+kS*(testdata47[[#This Row],[EMAd1]]-O357)</f>
        <v>0.90000000000003411</v>
      </c>
      <c r="P358" s="12">
        <f>100*(testdata47[[#This Row],[EMAn2]]/(0.5*testdata47[[#This Row],[EMAd2]]))</f>
        <v>37.777777777779882</v>
      </c>
      <c r="Q358" s="12">
        <f>Q357+kU*(testdata47[[#This Row],[SMI]]-Q357)</f>
        <v>27.157470220449728</v>
      </c>
    </row>
    <row r="359" spans="1:17" x14ac:dyDescent="0.25">
      <c r="A359" s="6">
        <v>357</v>
      </c>
      <c r="B359" s="3">
        <v>43256</v>
      </c>
      <c r="C359" s="2">
        <v>265.97000000000003</v>
      </c>
      <c r="D359" s="2">
        <v>266.43</v>
      </c>
      <c r="E359" s="2">
        <v>265.13</v>
      </c>
      <c r="F359" s="2">
        <v>266.02</v>
      </c>
      <c r="G359" s="1">
        <v>52881036</v>
      </c>
      <c r="H359" s="2">
        <f t="shared" si="10"/>
        <v>265.13</v>
      </c>
      <c r="I359" s="2">
        <f t="shared" si="11"/>
        <v>266.43</v>
      </c>
      <c r="J359" s="16">
        <f>testdata47[[#This Row],[close]]-0.5*(testdata47[[#This Row],[HH]]+testdata47[[#This Row],[LL]])</f>
        <v>0.24000000000000909</v>
      </c>
      <c r="K359" s="16">
        <f>K358+kR*(testdata47[[#This Row],[SM]]-K358)</f>
        <v>0.24000000000000909</v>
      </c>
      <c r="L359" s="16">
        <f>L358+kS*(testdata47[[#This Row],[EMAn1]]-L358)</f>
        <v>0.24000000000000909</v>
      </c>
      <c r="M359" s="16">
        <f>testdata47[[#This Row],[HH]]-testdata47[[#This Row],[LL]]</f>
        <v>1.3000000000000114</v>
      </c>
      <c r="N359" s="16">
        <f>N358+kR*(testdata47[[#This Row],[HH-LL]]-N358)</f>
        <v>1.3000000000000114</v>
      </c>
      <c r="O359" s="16">
        <f>O358+kS*(testdata47[[#This Row],[EMAd1]]-O358)</f>
        <v>1.3000000000000114</v>
      </c>
      <c r="P359" s="12">
        <f>100*(testdata47[[#This Row],[EMAn2]]/(0.5*testdata47[[#This Row],[EMAd2]]))</f>
        <v>36.923076923078</v>
      </c>
      <c r="Q359" s="12">
        <f>Q358+kU*(testdata47[[#This Row],[SMI]]-Q358)</f>
        <v>30.412672454659152</v>
      </c>
    </row>
    <row r="360" spans="1:17" x14ac:dyDescent="0.25">
      <c r="A360" s="6">
        <v>358</v>
      </c>
      <c r="B360" s="3">
        <v>43257</v>
      </c>
      <c r="C360" s="2">
        <v>266.68</v>
      </c>
      <c r="D360" s="2">
        <v>268.36</v>
      </c>
      <c r="E360" s="2">
        <v>266.01</v>
      </c>
      <c r="F360" s="2">
        <v>268.24</v>
      </c>
      <c r="G360" s="1">
        <v>64874192</v>
      </c>
      <c r="H360" s="2">
        <f t="shared" si="10"/>
        <v>266.01</v>
      </c>
      <c r="I360" s="2">
        <f t="shared" si="11"/>
        <v>268.36</v>
      </c>
      <c r="J360" s="16">
        <f>testdata47[[#This Row],[close]]-0.5*(testdata47[[#This Row],[HH]]+testdata47[[#This Row],[LL]])</f>
        <v>1.0550000000000068</v>
      </c>
      <c r="K360" s="16">
        <f>K359+kR*(testdata47[[#This Row],[SM]]-K359)</f>
        <v>1.0550000000000068</v>
      </c>
      <c r="L360" s="16">
        <f>L359+kS*(testdata47[[#This Row],[EMAn1]]-L359)</f>
        <v>1.0550000000000068</v>
      </c>
      <c r="M360" s="16">
        <f>testdata47[[#This Row],[HH]]-testdata47[[#This Row],[LL]]</f>
        <v>2.3500000000000227</v>
      </c>
      <c r="N360" s="16">
        <f>N359+kR*(testdata47[[#This Row],[HH-LL]]-N359)</f>
        <v>2.3500000000000227</v>
      </c>
      <c r="O360" s="16">
        <f>O359+kS*(testdata47[[#This Row],[EMAd1]]-O359)</f>
        <v>2.3500000000000227</v>
      </c>
      <c r="P360" s="12">
        <f>100*(testdata47[[#This Row],[EMAn2]]/(0.5*testdata47[[#This Row],[EMAd2]]))</f>
        <v>89.787234042552896</v>
      </c>
      <c r="Q360" s="12">
        <f>Q359+kU*(testdata47[[#This Row],[SMI]]-Q359)</f>
        <v>50.204192983957064</v>
      </c>
    </row>
    <row r="361" spans="1:17" x14ac:dyDescent="0.25">
      <c r="A361" s="6">
        <v>359</v>
      </c>
      <c r="B361" s="3">
        <v>43258</v>
      </c>
      <c r="C361" s="2">
        <v>268.77</v>
      </c>
      <c r="D361" s="2">
        <v>269.08999999999997</v>
      </c>
      <c r="E361" s="2">
        <v>267.22000000000003</v>
      </c>
      <c r="F361" s="2">
        <v>268.20999999999998</v>
      </c>
      <c r="G361" s="1">
        <v>75460928</v>
      </c>
      <c r="H361" s="2">
        <f t="shared" si="10"/>
        <v>267.22000000000003</v>
      </c>
      <c r="I361" s="2">
        <f t="shared" si="11"/>
        <v>269.08999999999997</v>
      </c>
      <c r="J361" s="16">
        <f>testdata47[[#This Row],[close]]-0.5*(testdata47[[#This Row],[HH]]+testdata47[[#This Row],[LL]])</f>
        <v>5.5000000000006821E-2</v>
      </c>
      <c r="K361" s="16">
        <f>K360+kR*(testdata47[[#This Row],[SM]]-K360)</f>
        <v>5.5000000000006821E-2</v>
      </c>
      <c r="L361" s="16">
        <f>L360+kS*(testdata47[[#This Row],[EMAn1]]-L360)</f>
        <v>5.5000000000006821E-2</v>
      </c>
      <c r="M361" s="16">
        <f>testdata47[[#This Row],[HH]]-testdata47[[#This Row],[LL]]</f>
        <v>1.8699999999999477</v>
      </c>
      <c r="N361" s="16">
        <f>N360+kR*(testdata47[[#This Row],[HH-LL]]-N360)</f>
        <v>1.8699999999999477</v>
      </c>
      <c r="O361" s="16">
        <f>O360+kS*(testdata47[[#This Row],[EMAd1]]-O360)</f>
        <v>1.8699999999999477</v>
      </c>
      <c r="P361" s="12">
        <f>100*(testdata47[[#This Row],[EMAn2]]/(0.5*testdata47[[#This Row],[EMAd2]]))</f>
        <v>5.8823529411773645</v>
      </c>
      <c r="Q361" s="12">
        <f>Q360+kU*(testdata47[[#This Row],[SMI]]-Q360)</f>
        <v>35.430246303030501</v>
      </c>
    </row>
    <row r="362" spans="1:17" x14ac:dyDescent="0.25">
      <c r="A362" s="6">
        <v>360</v>
      </c>
      <c r="B362" s="3">
        <v>43259</v>
      </c>
      <c r="C362" s="2">
        <v>267.70999999999998</v>
      </c>
      <c r="D362" s="2">
        <v>269.06</v>
      </c>
      <c r="E362" s="2">
        <v>267.52999999999997</v>
      </c>
      <c r="F362" s="2">
        <v>269</v>
      </c>
      <c r="G362" s="1">
        <v>74602920</v>
      </c>
      <c r="H362" s="2">
        <f t="shared" si="10"/>
        <v>267.52999999999997</v>
      </c>
      <c r="I362" s="2">
        <f t="shared" si="11"/>
        <v>269.06</v>
      </c>
      <c r="J362" s="16">
        <f>testdata47[[#This Row],[close]]-0.5*(testdata47[[#This Row],[HH]]+testdata47[[#This Row],[LL]])</f>
        <v>0.70500000000004093</v>
      </c>
      <c r="K362" s="16">
        <f>K361+kR*(testdata47[[#This Row],[SM]]-K361)</f>
        <v>0.70500000000004093</v>
      </c>
      <c r="L362" s="16">
        <f>L361+kS*(testdata47[[#This Row],[EMAn1]]-L361)</f>
        <v>0.70500000000004093</v>
      </c>
      <c r="M362" s="16">
        <f>testdata47[[#This Row],[HH]]-testdata47[[#This Row],[LL]]</f>
        <v>1.5300000000000296</v>
      </c>
      <c r="N362" s="16">
        <f>N361+kR*(testdata47[[#This Row],[HH-LL]]-N361)</f>
        <v>1.5300000000000296</v>
      </c>
      <c r="O362" s="16">
        <f>O361+kS*(testdata47[[#This Row],[EMAd1]]-O361)</f>
        <v>1.5300000000000296</v>
      </c>
      <c r="P362" s="12">
        <f>100*(testdata47[[#This Row],[EMAn2]]/(0.5*testdata47[[#This Row],[EMAd2]]))</f>
        <v>92.156862745101606</v>
      </c>
      <c r="Q362" s="12">
        <f>Q361+kU*(testdata47[[#This Row],[SMI]]-Q361)</f>
        <v>54.339118450387531</v>
      </c>
    </row>
    <row r="363" spans="1:17" x14ac:dyDescent="0.25">
      <c r="A363" s="6">
        <v>361</v>
      </c>
      <c r="B363" s="3">
        <v>43262</v>
      </c>
      <c r="C363" s="2">
        <v>269.25</v>
      </c>
      <c r="D363" s="2">
        <v>270.14999999999998</v>
      </c>
      <c r="E363" s="2">
        <v>269.12</v>
      </c>
      <c r="F363" s="2">
        <v>269.36</v>
      </c>
      <c r="G363" s="1">
        <v>60903392</v>
      </c>
      <c r="H363" s="2">
        <f t="shared" si="10"/>
        <v>269.12</v>
      </c>
      <c r="I363" s="2">
        <f t="shared" si="11"/>
        <v>270.14999999999998</v>
      </c>
      <c r="J363" s="16">
        <f>testdata47[[#This Row],[close]]-0.5*(testdata47[[#This Row],[HH]]+testdata47[[#This Row],[LL]])</f>
        <v>-0.27499999999997726</v>
      </c>
      <c r="K363" s="16">
        <f>K362+kR*(testdata47[[#This Row],[SM]]-K362)</f>
        <v>-0.27499999999997726</v>
      </c>
      <c r="L363" s="16">
        <f>L362+kS*(testdata47[[#This Row],[EMAn1]]-L362)</f>
        <v>-0.27499999999997726</v>
      </c>
      <c r="M363" s="16">
        <f>testdata47[[#This Row],[HH]]-testdata47[[#This Row],[LL]]</f>
        <v>1.0299999999999727</v>
      </c>
      <c r="N363" s="16">
        <f>N362+kR*(testdata47[[#This Row],[HH-LL]]-N362)</f>
        <v>1.0299999999999727</v>
      </c>
      <c r="O363" s="16">
        <f>O362+kS*(testdata47[[#This Row],[EMAd1]]-O362)</f>
        <v>1.0299999999999727</v>
      </c>
      <c r="P363" s="12">
        <f>100*(testdata47[[#This Row],[EMAn2]]/(0.5*testdata47[[#This Row],[EMAd2]]))</f>
        <v>-53.398058252424185</v>
      </c>
      <c r="Q363" s="12">
        <f>Q362+kU*(testdata47[[#This Row],[SMI]]-Q362)</f>
        <v>18.426726216116961</v>
      </c>
    </row>
    <row r="364" spans="1:17" x14ac:dyDescent="0.25">
      <c r="A364" s="6">
        <v>362</v>
      </c>
      <c r="B364" s="3">
        <v>43263</v>
      </c>
      <c r="C364" s="2">
        <v>269.82</v>
      </c>
      <c r="D364" s="2">
        <v>270.11</v>
      </c>
      <c r="E364" s="2">
        <v>269</v>
      </c>
      <c r="F364" s="2">
        <v>269.70999999999998</v>
      </c>
      <c r="G364" s="1">
        <v>74798688</v>
      </c>
      <c r="H364" s="2">
        <f t="shared" si="10"/>
        <v>269</v>
      </c>
      <c r="I364" s="2">
        <f t="shared" si="11"/>
        <v>270.11</v>
      </c>
      <c r="J364" s="16">
        <f>testdata47[[#This Row],[close]]-0.5*(testdata47[[#This Row],[HH]]+testdata47[[#This Row],[LL]])</f>
        <v>0.15499999999997272</v>
      </c>
      <c r="K364" s="16">
        <f>K363+kR*(testdata47[[#This Row],[SM]]-K363)</f>
        <v>0.15499999999997272</v>
      </c>
      <c r="L364" s="16">
        <f>L363+kS*(testdata47[[#This Row],[EMAn1]]-L363)</f>
        <v>0.15499999999997272</v>
      </c>
      <c r="M364" s="16">
        <f>testdata47[[#This Row],[HH]]-testdata47[[#This Row],[LL]]</f>
        <v>1.1100000000000136</v>
      </c>
      <c r="N364" s="16">
        <f>N363+kR*(testdata47[[#This Row],[HH-LL]]-N363)</f>
        <v>1.1100000000000136</v>
      </c>
      <c r="O364" s="16">
        <f>O363+kS*(testdata47[[#This Row],[EMAd1]]-O363)</f>
        <v>1.1100000000000136</v>
      </c>
      <c r="P364" s="12">
        <f>100*(testdata47[[#This Row],[EMAn2]]/(0.5*testdata47[[#This Row],[EMAd2]]))</f>
        <v>27.927927927922667</v>
      </c>
      <c r="Q364" s="12">
        <f>Q363+kU*(testdata47[[#This Row],[SMI]]-Q363)</f>
        <v>21.59379345338553</v>
      </c>
    </row>
    <row r="365" spans="1:17" x14ac:dyDescent="0.25">
      <c r="A365" s="6">
        <v>363</v>
      </c>
      <c r="B365" s="3">
        <v>43264</v>
      </c>
      <c r="C365" s="2">
        <v>269.97000000000003</v>
      </c>
      <c r="D365" s="2">
        <v>270.25</v>
      </c>
      <c r="E365" s="2">
        <v>268.63</v>
      </c>
      <c r="F365" s="2">
        <v>268.85000000000002</v>
      </c>
      <c r="G365" s="1">
        <v>81770464</v>
      </c>
      <c r="H365" s="2">
        <f t="shared" si="10"/>
        <v>268.63</v>
      </c>
      <c r="I365" s="2">
        <f t="shared" si="11"/>
        <v>270.25</v>
      </c>
      <c r="J365" s="16">
        <f>testdata47[[#This Row],[close]]-0.5*(testdata47[[#This Row],[HH]]+testdata47[[#This Row],[LL]])</f>
        <v>-0.58999999999997499</v>
      </c>
      <c r="K365" s="16">
        <f>K364+kR*(testdata47[[#This Row],[SM]]-K364)</f>
        <v>-0.58999999999997499</v>
      </c>
      <c r="L365" s="16">
        <f>L364+kS*(testdata47[[#This Row],[EMAn1]]-L364)</f>
        <v>-0.58999999999997499</v>
      </c>
      <c r="M365" s="16">
        <f>testdata47[[#This Row],[HH]]-testdata47[[#This Row],[LL]]</f>
        <v>1.6200000000000045</v>
      </c>
      <c r="N365" s="16">
        <f>N364+kR*(testdata47[[#This Row],[HH-LL]]-N364)</f>
        <v>1.6200000000000045</v>
      </c>
      <c r="O365" s="16">
        <f>O364+kS*(testdata47[[#This Row],[EMAd1]]-O364)</f>
        <v>1.6200000000000045</v>
      </c>
      <c r="P365" s="12">
        <f>100*(testdata47[[#This Row],[EMAn2]]/(0.5*testdata47[[#This Row],[EMAd2]]))</f>
        <v>-72.839506172836209</v>
      </c>
      <c r="Q365" s="12">
        <f>Q364+kU*(testdata47[[#This Row],[SMI]]-Q364)</f>
        <v>-9.8839730886883821</v>
      </c>
    </row>
    <row r="366" spans="1:17" x14ac:dyDescent="0.25">
      <c r="A366" s="6">
        <v>364</v>
      </c>
      <c r="B366" s="3">
        <v>43265</v>
      </c>
      <c r="C366" s="2">
        <v>269.8</v>
      </c>
      <c r="D366" s="2">
        <v>270.11</v>
      </c>
      <c r="E366" s="2">
        <v>268.88</v>
      </c>
      <c r="F366" s="2">
        <v>269.52999999999997</v>
      </c>
      <c r="G366" s="1">
        <v>79730104</v>
      </c>
      <c r="H366" s="2">
        <f t="shared" si="10"/>
        <v>268.88</v>
      </c>
      <c r="I366" s="2">
        <f t="shared" si="11"/>
        <v>270.11</v>
      </c>
      <c r="J366" s="16">
        <f>testdata47[[#This Row],[close]]-0.5*(testdata47[[#This Row],[HH]]+testdata47[[#This Row],[LL]])</f>
        <v>3.4999999999968168E-2</v>
      </c>
      <c r="K366" s="16">
        <f>K365+kR*(testdata47[[#This Row],[SM]]-K365)</f>
        <v>3.4999999999968168E-2</v>
      </c>
      <c r="L366" s="16">
        <f>L365+kS*(testdata47[[#This Row],[EMAn1]]-L365)</f>
        <v>3.4999999999968168E-2</v>
      </c>
      <c r="M366" s="16">
        <f>testdata47[[#This Row],[HH]]-testdata47[[#This Row],[LL]]</f>
        <v>1.2300000000000182</v>
      </c>
      <c r="N366" s="16">
        <f>N365+kR*(testdata47[[#This Row],[HH-LL]]-N365)</f>
        <v>1.2300000000000182</v>
      </c>
      <c r="O366" s="16">
        <f>O365+kS*(testdata47[[#This Row],[EMAd1]]-O365)</f>
        <v>1.2300000000000182</v>
      </c>
      <c r="P366" s="12">
        <f>100*(testdata47[[#This Row],[EMAn2]]/(0.5*testdata47[[#This Row],[EMAd2]]))</f>
        <v>5.6910569105638453</v>
      </c>
      <c r="Q366" s="12">
        <f>Q365+kU*(testdata47[[#This Row],[SMI]]-Q365)</f>
        <v>-4.6922964222709735</v>
      </c>
    </row>
    <row r="367" spans="1:17" x14ac:dyDescent="0.25">
      <c r="A367" s="6">
        <v>365</v>
      </c>
      <c r="B367" s="3">
        <v>43266</v>
      </c>
      <c r="C367" s="2">
        <v>268.67</v>
      </c>
      <c r="D367" s="2">
        <v>269.55</v>
      </c>
      <c r="E367" s="2">
        <v>267.45</v>
      </c>
      <c r="F367" s="2">
        <v>269.18</v>
      </c>
      <c r="G367" s="1">
        <v>123585600</v>
      </c>
      <c r="H367" s="2">
        <f t="shared" si="10"/>
        <v>267.45</v>
      </c>
      <c r="I367" s="2">
        <f t="shared" si="11"/>
        <v>269.55</v>
      </c>
      <c r="J367" s="16">
        <f>testdata47[[#This Row],[close]]-0.5*(testdata47[[#This Row],[HH]]+testdata47[[#This Row],[LL]])</f>
        <v>0.68000000000000682</v>
      </c>
      <c r="K367" s="16">
        <f>K366+kR*(testdata47[[#This Row],[SM]]-K366)</f>
        <v>0.68000000000000682</v>
      </c>
      <c r="L367" s="16">
        <f>L366+kS*(testdata47[[#This Row],[EMAn1]]-L366)</f>
        <v>0.68000000000000682</v>
      </c>
      <c r="M367" s="16">
        <f>testdata47[[#This Row],[HH]]-testdata47[[#This Row],[LL]]</f>
        <v>2.1000000000000227</v>
      </c>
      <c r="N367" s="16">
        <f>N366+kR*(testdata47[[#This Row],[HH-LL]]-N366)</f>
        <v>2.1000000000000227</v>
      </c>
      <c r="O367" s="16">
        <f>O366+kS*(testdata47[[#This Row],[EMAd1]]-O366)</f>
        <v>2.1000000000000227</v>
      </c>
      <c r="P367" s="12">
        <f>100*(testdata47[[#This Row],[EMAn2]]/(0.5*testdata47[[#This Row],[EMAd2]]))</f>
        <v>64.761904761904702</v>
      </c>
      <c r="Q367" s="12">
        <f>Q366+kU*(testdata47[[#This Row],[SMI]]-Q366)</f>
        <v>18.459103972454248</v>
      </c>
    </row>
    <row r="368" spans="1:17" x14ac:dyDescent="0.25">
      <c r="A368" s="6">
        <v>366</v>
      </c>
      <c r="B368" s="3">
        <v>43269</v>
      </c>
      <c r="C368" s="2">
        <v>267.58999999999997</v>
      </c>
      <c r="D368" s="2">
        <v>268.77</v>
      </c>
      <c r="E368" s="2">
        <v>267.07</v>
      </c>
      <c r="F368" s="2">
        <v>268.63</v>
      </c>
      <c r="G368" s="1">
        <v>54479888</v>
      </c>
      <c r="H368" s="2">
        <f t="shared" si="10"/>
        <v>267.07</v>
      </c>
      <c r="I368" s="2">
        <f t="shared" si="11"/>
        <v>268.77</v>
      </c>
      <c r="J368" s="16">
        <f>testdata47[[#This Row],[close]]-0.5*(testdata47[[#This Row],[HH]]+testdata47[[#This Row],[LL]])</f>
        <v>0.71000000000003638</v>
      </c>
      <c r="K368" s="16">
        <f>K367+kR*(testdata47[[#This Row],[SM]]-K367)</f>
        <v>0.71000000000003638</v>
      </c>
      <c r="L368" s="16">
        <f>L367+kS*(testdata47[[#This Row],[EMAn1]]-L367)</f>
        <v>0.71000000000003638</v>
      </c>
      <c r="M368" s="16">
        <f>testdata47[[#This Row],[HH]]-testdata47[[#This Row],[LL]]</f>
        <v>1.6999999999999886</v>
      </c>
      <c r="N368" s="16">
        <f>N367+kR*(testdata47[[#This Row],[HH-LL]]-N367)</f>
        <v>1.6999999999999886</v>
      </c>
      <c r="O368" s="16">
        <f>O367+kS*(testdata47[[#This Row],[EMAd1]]-O367)</f>
        <v>1.6999999999999886</v>
      </c>
      <c r="P368" s="12">
        <f>100*(testdata47[[#This Row],[EMAn2]]/(0.5*testdata47[[#This Row],[EMAd2]]))</f>
        <v>83.52941176471073</v>
      </c>
      <c r="Q368" s="12">
        <f>Q367+kU*(testdata47[[#This Row],[SMI]]-Q367)</f>
        <v>40.149206569873073</v>
      </c>
    </row>
    <row r="369" spans="1:17" x14ac:dyDescent="0.25">
      <c r="A369" s="6">
        <v>367</v>
      </c>
      <c r="B369" s="3">
        <v>43270</v>
      </c>
      <c r="C369" s="2">
        <v>266.14</v>
      </c>
      <c r="D369" s="2">
        <v>267.83999999999997</v>
      </c>
      <c r="E369" s="2">
        <v>265.69</v>
      </c>
      <c r="F369" s="2">
        <v>267.60000000000002</v>
      </c>
      <c r="G369" s="1">
        <v>100410976</v>
      </c>
      <c r="H369" s="2">
        <f t="shared" si="10"/>
        <v>265.69</v>
      </c>
      <c r="I369" s="2">
        <f t="shared" si="11"/>
        <v>267.83999999999997</v>
      </c>
      <c r="J369" s="16">
        <f>testdata47[[#This Row],[close]]-0.5*(testdata47[[#This Row],[HH]]+testdata47[[#This Row],[LL]])</f>
        <v>0.83500000000003638</v>
      </c>
      <c r="K369" s="16">
        <f>K368+kR*(testdata47[[#This Row],[SM]]-K368)</f>
        <v>0.83500000000003638</v>
      </c>
      <c r="L369" s="16">
        <f>L368+kS*(testdata47[[#This Row],[EMAn1]]-L368)</f>
        <v>0.83500000000003638</v>
      </c>
      <c r="M369" s="16">
        <f>testdata47[[#This Row],[HH]]-testdata47[[#This Row],[LL]]</f>
        <v>2.1499999999999773</v>
      </c>
      <c r="N369" s="16">
        <f>N368+kR*(testdata47[[#This Row],[HH-LL]]-N368)</f>
        <v>2.1499999999999773</v>
      </c>
      <c r="O369" s="16">
        <f>O368+kS*(testdata47[[#This Row],[EMAd1]]-O368)</f>
        <v>2.1499999999999773</v>
      </c>
      <c r="P369" s="12">
        <f>100*(testdata47[[#This Row],[EMAn2]]/(0.5*testdata47[[#This Row],[EMAd2]]))</f>
        <v>77.674418604655372</v>
      </c>
      <c r="Q369" s="12">
        <f>Q368+kU*(testdata47[[#This Row],[SMI]]-Q368)</f>
        <v>52.657610581467168</v>
      </c>
    </row>
    <row r="370" spans="1:17" x14ac:dyDescent="0.25">
      <c r="A370" s="6">
        <v>368</v>
      </c>
      <c r="B370" s="3">
        <v>43271</v>
      </c>
      <c r="C370" s="2">
        <v>268.35000000000002</v>
      </c>
      <c r="D370" s="2">
        <v>268.77999999999997</v>
      </c>
      <c r="E370" s="2">
        <v>267.69</v>
      </c>
      <c r="F370" s="2">
        <v>268.06</v>
      </c>
      <c r="G370" s="1">
        <v>55373416</v>
      </c>
      <c r="H370" s="2">
        <f t="shared" si="10"/>
        <v>267.69</v>
      </c>
      <c r="I370" s="2">
        <f t="shared" si="11"/>
        <v>268.77999999999997</v>
      </c>
      <c r="J370" s="16">
        <f>testdata47[[#This Row],[close]]-0.5*(testdata47[[#This Row],[HH]]+testdata47[[#This Row],[LL]])</f>
        <v>-0.17500000000001137</v>
      </c>
      <c r="K370" s="16">
        <f>K369+kR*(testdata47[[#This Row],[SM]]-K369)</f>
        <v>-0.17500000000001137</v>
      </c>
      <c r="L370" s="16">
        <f>L369+kS*(testdata47[[#This Row],[EMAn1]]-L369)</f>
        <v>-0.17500000000001137</v>
      </c>
      <c r="M370" s="16">
        <f>testdata47[[#This Row],[HH]]-testdata47[[#This Row],[LL]]</f>
        <v>1.089999999999975</v>
      </c>
      <c r="N370" s="16">
        <f>N369+kR*(testdata47[[#This Row],[HH-LL]]-N369)</f>
        <v>1.089999999999975</v>
      </c>
      <c r="O370" s="16">
        <f>O369+kS*(testdata47[[#This Row],[EMAd1]]-O369)</f>
        <v>1.089999999999975</v>
      </c>
      <c r="P370" s="12">
        <f>100*(testdata47[[#This Row],[EMAn2]]/(0.5*testdata47[[#This Row],[EMAd2]]))</f>
        <v>-32.110091743122091</v>
      </c>
      <c r="Q370" s="12">
        <f>Q369+kU*(testdata47[[#This Row],[SMI]]-Q369)</f>
        <v>24.401709806604082</v>
      </c>
    </row>
    <row r="371" spans="1:17" x14ac:dyDescent="0.25">
      <c r="A371" s="6">
        <v>369</v>
      </c>
      <c r="B371" s="3">
        <v>43272</v>
      </c>
      <c r="C371" s="2">
        <v>268.05</v>
      </c>
      <c r="D371" s="2">
        <v>268.07</v>
      </c>
      <c r="E371" s="2">
        <v>265.83</v>
      </c>
      <c r="F371" s="2">
        <v>266.38</v>
      </c>
      <c r="G371" s="1">
        <v>73159376</v>
      </c>
      <c r="H371" s="2">
        <f t="shared" si="10"/>
        <v>265.83</v>
      </c>
      <c r="I371" s="2">
        <f t="shared" si="11"/>
        <v>268.07</v>
      </c>
      <c r="J371" s="16">
        <f>testdata47[[#This Row],[close]]-0.5*(testdata47[[#This Row],[HH]]+testdata47[[#This Row],[LL]])</f>
        <v>-0.56999999999999318</v>
      </c>
      <c r="K371" s="16">
        <f>K370+kR*(testdata47[[#This Row],[SM]]-K370)</f>
        <v>-0.56999999999999318</v>
      </c>
      <c r="L371" s="16">
        <f>L370+kS*(testdata47[[#This Row],[EMAn1]]-L370)</f>
        <v>-0.56999999999999318</v>
      </c>
      <c r="M371" s="16">
        <f>testdata47[[#This Row],[HH]]-testdata47[[#This Row],[LL]]</f>
        <v>2.2400000000000091</v>
      </c>
      <c r="N371" s="16">
        <f>N370+kR*(testdata47[[#This Row],[HH-LL]]-N370)</f>
        <v>2.2400000000000091</v>
      </c>
      <c r="O371" s="16">
        <f>O370+kS*(testdata47[[#This Row],[EMAd1]]-O370)</f>
        <v>2.2400000000000091</v>
      </c>
      <c r="P371" s="12">
        <f>100*(testdata47[[#This Row],[EMAn2]]/(0.5*testdata47[[#This Row],[EMAd2]]))</f>
        <v>-50.892857142856329</v>
      </c>
      <c r="Q371" s="12">
        <f>Q370+kU*(testdata47[[#This Row],[SMI]]-Q370)</f>
        <v>-0.69647917654938496</v>
      </c>
    </row>
    <row r="372" spans="1:17" x14ac:dyDescent="0.25">
      <c r="A372" s="6">
        <v>370</v>
      </c>
      <c r="B372" s="3">
        <v>43273</v>
      </c>
      <c r="C372" s="2">
        <v>267.76</v>
      </c>
      <c r="D372" s="2">
        <v>267.88</v>
      </c>
      <c r="E372" s="2">
        <v>266.62</v>
      </c>
      <c r="F372" s="2">
        <v>266.86</v>
      </c>
      <c r="G372" s="1">
        <v>58283384</v>
      </c>
      <c r="H372" s="2">
        <f t="shared" si="10"/>
        <v>266.62</v>
      </c>
      <c r="I372" s="2">
        <f t="shared" si="11"/>
        <v>267.88</v>
      </c>
      <c r="J372" s="16">
        <f>testdata47[[#This Row],[close]]-0.5*(testdata47[[#This Row],[HH]]+testdata47[[#This Row],[LL]])</f>
        <v>-0.38999999999998636</v>
      </c>
      <c r="K372" s="16">
        <f>K371+kR*(testdata47[[#This Row],[SM]]-K371)</f>
        <v>-0.38999999999998636</v>
      </c>
      <c r="L372" s="16">
        <f>L371+kS*(testdata47[[#This Row],[EMAn1]]-L371)</f>
        <v>-0.38999999999998636</v>
      </c>
      <c r="M372" s="16">
        <f>testdata47[[#This Row],[HH]]-testdata47[[#This Row],[LL]]</f>
        <v>1.2599999999999909</v>
      </c>
      <c r="N372" s="16">
        <f>N371+kR*(testdata47[[#This Row],[HH-LL]]-N371)</f>
        <v>1.2599999999999909</v>
      </c>
      <c r="O372" s="16">
        <f>O371+kS*(testdata47[[#This Row],[EMAd1]]-O371)</f>
        <v>1.2599999999999909</v>
      </c>
      <c r="P372" s="12">
        <f>100*(testdata47[[#This Row],[EMAn2]]/(0.5*testdata47[[#This Row],[EMAd2]]))</f>
        <v>-61.904761904760186</v>
      </c>
      <c r="Q372" s="12">
        <f>Q371+kU*(testdata47[[#This Row],[SMI]]-Q371)</f>
        <v>-21.099240085952985</v>
      </c>
    </row>
    <row r="373" spans="1:17" x14ac:dyDescent="0.25">
      <c r="A373" s="6">
        <v>371</v>
      </c>
      <c r="B373" s="3">
        <v>43276</v>
      </c>
      <c r="C373" s="2">
        <v>265.60000000000002</v>
      </c>
      <c r="D373" s="2">
        <v>265.77</v>
      </c>
      <c r="E373" s="2">
        <v>261.38</v>
      </c>
      <c r="F373" s="2">
        <v>263.23</v>
      </c>
      <c r="G373" s="1">
        <v>141924096</v>
      </c>
      <c r="H373" s="2">
        <f t="shared" si="10"/>
        <v>261.38</v>
      </c>
      <c r="I373" s="2">
        <f t="shared" si="11"/>
        <v>265.77</v>
      </c>
      <c r="J373" s="16">
        <f>testdata47[[#This Row],[close]]-0.5*(testdata47[[#This Row],[HH]]+testdata47[[#This Row],[LL]])</f>
        <v>-0.34499999999997044</v>
      </c>
      <c r="K373" s="16">
        <f>K372+kR*(testdata47[[#This Row],[SM]]-K372)</f>
        <v>-0.34499999999997044</v>
      </c>
      <c r="L373" s="16">
        <f>L372+kS*(testdata47[[#This Row],[EMAn1]]-L372)</f>
        <v>-0.34499999999997044</v>
      </c>
      <c r="M373" s="16">
        <f>testdata47[[#This Row],[HH]]-testdata47[[#This Row],[LL]]</f>
        <v>4.3899999999999864</v>
      </c>
      <c r="N373" s="16">
        <f>N372+kR*(testdata47[[#This Row],[HH-LL]]-N372)</f>
        <v>4.3899999999999864</v>
      </c>
      <c r="O373" s="16">
        <f>O372+kS*(testdata47[[#This Row],[EMAd1]]-O372)</f>
        <v>4.3899999999999864</v>
      </c>
      <c r="P373" s="12">
        <f>100*(testdata47[[#This Row],[EMAn2]]/(0.5*testdata47[[#This Row],[EMAd2]]))</f>
        <v>-15.717539863324442</v>
      </c>
      <c r="Q373" s="12">
        <f>Q372+kU*(testdata47[[#This Row],[SMI]]-Q372)</f>
        <v>-19.305340011743471</v>
      </c>
    </row>
    <row r="374" spans="1:17" x14ac:dyDescent="0.25">
      <c r="A374" s="6">
        <v>372</v>
      </c>
      <c r="B374" s="3">
        <v>43277</v>
      </c>
      <c r="C374" s="2">
        <v>263.85000000000002</v>
      </c>
      <c r="D374" s="2">
        <v>264.74</v>
      </c>
      <c r="E374" s="2">
        <v>263.02</v>
      </c>
      <c r="F374" s="2">
        <v>263.81</v>
      </c>
      <c r="G374" s="1">
        <v>70710976</v>
      </c>
      <c r="H374" s="2">
        <f t="shared" si="10"/>
        <v>263.02</v>
      </c>
      <c r="I374" s="2">
        <f t="shared" si="11"/>
        <v>264.74</v>
      </c>
      <c r="J374" s="16">
        <f>testdata47[[#This Row],[close]]-0.5*(testdata47[[#This Row],[HH]]+testdata47[[#This Row],[LL]])</f>
        <v>-6.9999999999993179E-2</v>
      </c>
      <c r="K374" s="16">
        <f>K373+kR*(testdata47[[#This Row],[SM]]-K373)</f>
        <v>-6.9999999999993179E-2</v>
      </c>
      <c r="L374" s="16">
        <f>L373+kS*(testdata47[[#This Row],[EMAn1]]-L373)</f>
        <v>-6.9999999999993179E-2</v>
      </c>
      <c r="M374" s="16">
        <f>testdata47[[#This Row],[HH]]-testdata47[[#This Row],[LL]]</f>
        <v>1.7200000000000273</v>
      </c>
      <c r="N374" s="16">
        <f>N373+kR*(testdata47[[#This Row],[HH-LL]]-N373)</f>
        <v>1.7200000000000273</v>
      </c>
      <c r="O374" s="16">
        <f>O373+kS*(testdata47[[#This Row],[EMAd1]]-O373)</f>
        <v>1.7200000000000273</v>
      </c>
      <c r="P374" s="12">
        <f>100*(testdata47[[#This Row],[EMAn2]]/(0.5*testdata47[[#This Row],[EMAd2]]))</f>
        <v>-8.1395348837200086</v>
      </c>
      <c r="Q374" s="12">
        <f>Q373+kU*(testdata47[[#This Row],[SMI]]-Q373)</f>
        <v>-15.583404969068983</v>
      </c>
    </row>
    <row r="375" spans="1:17" x14ac:dyDescent="0.25">
      <c r="A375" s="6">
        <v>373</v>
      </c>
      <c r="B375" s="3">
        <v>43278</v>
      </c>
      <c r="C375" s="2">
        <v>264.45</v>
      </c>
      <c r="D375" s="2">
        <v>266.01</v>
      </c>
      <c r="E375" s="2">
        <v>261.45999999999998</v>
      </c>
      <c r="F375" s="2">
        <v>261.63</v>
      </c>
      <c r="G375" s="1">
        <v>108213904</v>
      </c>
      <c r="H375" s="2">
        <f t="shared" si="10"/>
        <v>261.45999999999998</v>
      </c>
      <c r="I375" s="2">
        <f t="shared" si="11"/>
        <v>266.01</v>
      </c>
      <c r="J375" s="16">
        <f>testdata47[[#This Row],[close]]-0.5*(testdata47[[#This Row],[HH]]+testdata47[[#This Row],[LL]])</f>
        <v>-2.1050000000000182</v>
      </c>
      <c r="K375" s="16">
        <f>K374+kR*(testdata47[[#This Row],[SM]]-K374)</f>
        <v>-2.1050000000000182</v>
      </c>
      <c r="L375" s="16">
        <f>L374+kS*(testdata47[[#This Row],[EMAn1]]-L374)</f>
        <v>-2.1050000000000182</v>
      </c>
      <c r="M375" s="16">
        <f>testdata47[[#This Row],[HH]]-testdata47[[#This Row],[LL]]</f>
        <v>4.5500000000000114</v>
      </c>
      <c r="N375" s="16">
        <f>N374+kR*(testdata47[[#This Row],[HH-LL]]-N374)</f>
        <v>4.5500000000000114</v>
      </c>
      <c r="O375" s="16">
        <f>O374+kS*(testdata47[[#This Row],[EMAd1]]-O374)</f>
        <v>4.5500000000000114</v>
      </c>
      <c r="P375" s="12">
        <f>100*(testdata47[[#This Row],[EMAn2]]/(0.5*testdata47[[#This Row],[EMAd2]]))</f>
        <v>-92.527472527473094</v>
      </c>
      <c r="Q375" s="12">
        <f>Q374+kU*(testdata47[[#This Row],[SMI]]-Q374)</f>
        <v>-41.231427488537022</v>
      </c>
    </row>
    <row r="376" spans="1:17" x14ac:dyDescent="0.25">
      <c r="A376" s="6">
        <v>374</v>
      </c>
      <c r="B376" s="3">
        <v>43279</v>
      </c>
      <c r="C376" s="2">
        <v>261.57</v>
      </c>
      <c r="D376" s="2">
        <v>263.95999999999998</v>
      </c>
      <c r="E376" s="2">
        <v>260.79000000000002</v>
      </c>
      <c r="F376" s="2">
        <v>263.12</v>
      </c>
      <c r="G376" s="1">
        <v>78913504</v>
      </c>
      <c r="H376" s="2">
        <f t="shared" si="10"/>
        <v>260.79000000000002</v>
      </c>
      <c r="I376" s="2">
        <f t="shared" si="11"/>
        <v>263.95999999999998</v>
      </c>
      <c r="J376" s="16">
        <f>testdata47[[#This Row],[close]]-0.5*(testdata47[[#This Row],[HH]]+testdata47[[#This Row],[LL]])</f>
        <v>0.74500000000000455</v>
      </c>
      <c r="K376" s="16">
        <f>K375+kR*(testdata47[[#This Row],[SM]]-K375)</f>
        <v>0.74500000000000455</v>
      </c>
      <c r="L376" s="16">
        <f>L375+kS*(testdata47[[#This Row],[EMAn1]]-L375)</f>
        <v>0.74500000000000455</v>
      </c>
      <c r="M376" s="16">
        <f>testdata47[[#This Row],[HH]]-testdata47[[#This Row],[LL]]</f>
        <v>3.1699999999999591</v>
      </c>
      <c r="N376" s="16">
        <f>N375+kR*(testdata47[[#This Row],[HH-LL]]-N375)</f>
        <v>3.1699999999999591</v>
      </c>
      <c r="O376" s="16">
        <f>O375+kS*(testdata47[[#This Row],[EMAd1]]-O375)</f>
        <v>3.1699999999999591</v>
      </c>
      <c r="P376" s="12">
        <f>100*(testdata47[[#This Row],[EMAn2]]/(0.5*testdata47[[#This Row],[EMAd2]]))</f>
        <v>47.00315457413339</v>
      </c>
      <c r="Q376" s="12">
        <f>Q375+kU*(testdata47[[#This Row],[SMI]]-Q375)</f>
        <v>-11.819900134313553</v>
      </c>
    </row>
    <row r="377" spans="1:17" x14ac:dyDescent="0.25">
      <c r="A377" s="6">
        <v>375</v>
      </c>
      <c r="B377" s="3">
        <v>43280</v>
      </c>
      <c r="C377" s="2">
        <v>264.32</v>
      </c>
      <c r="D377" s="2">
        <v>265.81</v>
      </c>
      <c r="E377" s="2">
        <v>263.37</v>
      </c>
      <c r="F377" s="2">
        <v>263.5</v>
      </c>
      <c r="G377" s="1">
        <v>100473760</v>
      </c>
      <c r="H377" s="2">
        <f t="shared" si="10"/>
        <v>263.37</v>
      </c>
      <c r="I377" s="2">
        <f t="shared" si="11"/>
        <v>265.81</v>
      </c>
      <c r="J377" s="16">
        <f>testdata47[[#This Row],[close]]-0.5*(testdata47[[#This Row],[HH]]+testdata47[[#This Row],[LL]])</f>
        <v>-1.0900000000000318</v>
      </c>
      <c r="K377" s="16">
        <f>K376+kR*(testdata47[[#This Row],[SM]]-K376)</f>
        <v>-1.0900000000000318</v>
      </c>
      <c r="L377" s="16">
        <f>L376+kS*(testdata47[[#This Row],[EMAn1]]-L376)</f>
        <v>-1.0900000000000318</v>
      </c>
      <c r="M377" s="16">
        <f>testdata47[[#This Row],[HH]]-testdata47[[#This Row],[LL]]</f>
        <v>2.4399999999999977</v>
      </c>
      <c r="N377" s="16">
        <f>N376+kR*(testdata47[[#This Row],[HH-LL]]-N376)</f>
        <v>2.4399999999999977</v>
      </c>
      <c r="O377" s="16">
        <f>O376+kS*(testdata47[[#This Row],[EMAd1]]-O376)</f>
        <v>2.4399999999999977</v>
      </c>
      <c r="P377" s="12">
        <f>100*(testdata47[[#This Row],[EMAn2]]/(0.5*testdata47[[#This Row],[EMAd2]]))</f>
        <v>-89.344262295084661</v>
      </c>
      <c r="Q377" s="12">
        <f>Q376+kU*(testdata47[[#This Row],[SMI]]-Q376)</f>
        <v>-37.661354187903925</v>
      </c>
    </row>
    <row r="378" spans="1:17" x14ac:dyDescent="0.25">
      <c r="A378" s="6">
        <v>376</v>
      </c>
      <c r="B378" s="3">
        <v>43283</v>
      </c>
      <c r="C378" s="2">
        <v>261.77999999999997</v>
      </c>
      <c r="D378" s="2">
        <v>264.24</v>
      </c>
      <c r="E378" s="2">
        <v>261.52</v>
      </c>
      <c r="F378" s="2">
        <v>264.06</v>
      </c>
      <c r="G378" s="1">
        <v>65431128</v>
      </c>
      <c r="H378" s="2">
        <f t="shared" si="10"/>
        <v>261.52</v>
      </c>
      <c r="I378" s="2">
        <f t="shared" si="11"/>
        <v>264.24</v>
      </c>
      <c r="J378" s="16">
        <f>testdata47[[#This Row],[close]]-0.5*(testdata47[[#This Row],[HH]]+testdata47[[#This Row],[LL]])</f>
        <v>1.1800000000000068</v>
      </c>
      <c r="K378" s="16">
        <f>K377+kR*(testdata47[[#This Row],[SM]]-K377)</f>
        <v>1.1800000000000068</v>
      </c>
      <c r="L378" s="16">
        <f>L377+kS*(testdata47[[#This Row],[EMAn1]]-L377)</f>
        <v>1.1800000000000068</v>
      </c>
      <c r="M378" s="16">
        <f>testdata47[[#This Row],[HH]]-testdata47[[#This Row],[LL]]</f>
        <v>2.7200000000000273</v>
      </c>
      <c r="N378" s="16">
        <f>N377+kR*(testdata47[[#This Row],[HH-LL]]-N377)</f>
        <v>2.7200000000000273</v>
      </c>
      <c r="O378" s="16">
        <f>O377+kS*(testdata47[[#This Row],[EMAd1]]-O377)</f>
        <v>2.7200000000000273</v>
      </c>
      <c r="P378" s="12">
        <f>100*(testdata47[[#This Row],[EMAn2]]/(0.5*testdata47[[#This Row],[EMAd2]]))</f>
        <v>86.764705882352573</v>
      </c>
      <c r="Q378" s="12">
        <f>Q377+kU*(testdata47[[#This Row],[SMI]]-Q377)</f>
        <v>3.8139991688482411</v>
      </c>
    </row>
    <row r="379" spans="1:17" x14ac:dyDescent="0.25">
      <c r="A379" s="6">
        <v>377</v>
      </c>
      <c r="B379" s="3">
        <v>43284</v>
      </c>
      <c r="C379" s="2">
        <v>265.05</v>
      </c>
      <c r="D379" s="2">
        <v>265.14999999999998</v>
      </c>
      <c r="E379" s="2">
        <v>262.67</v>
      </c>
      <c r="F379" s="2">
        <v>263.13</v>
      </c>
      <c r="G379" s="1">
        <v>43432576</v>
      </c>
      <c r="H379" s="2">
        <f t="shared" si="10"/>
        <v>262.67</v>
      </c>
      <c r="I379" s="2">
        <f t="shared" si="11"/>
        <v>265.14999999999998</v>
      </c>
      <c r="J379" s="16">
        <f>testdata47[[#This Row],[close]]-0.5*(testdata47[[#This Row],[HH]]+testdata47[[#This Row],[LL]])</f>
        <v>-0.77999999999997272</v>
      </c>
      <c r="K379" s="16">
        <f>K378+kR*(testdata47[[#This Row],[SM]]-K378)</f>
        <v>-0.77999999999997272</v>
      </c>
      <c r="L379" s="16">
        <f>L378+kS*(testdata47[[#This Row],[EMAn1]]-L378)</f>
        <v>-0.77999999999997272</v>
      </c>
      <c r="M379" s="16">
        <f>testdata47[[#This Row],[HH]]-testdata47[[#This Row],[LL]]</f>
        <v>2.4799999999999613</v>
      </c>
      <c r="N379" s="16">
        <f>N378+kR*(testdata47[[#This Row],[HH-LL]]-N378)</f>
        <v>2.4799999999999613</v>
      </c>
      <c r="O379" s="16">
        <f>O378+kS*(testdata47[[#This Row],[EMAd1]]-O378)</f>
        <v>2.4799999999999613</v>
      </c>
      <c r="P379" s="12">
        <f>100*(testdata47[[#This Row],[EMAn2]]/(0.5*testdata47[[#This Row],[EMAd2]]))</f>
        <v>-62.903225806450394</v>
      </c>
      <c r="Q379" s="12">
        <f>Q378+kU*(testdata47[[#This Row],[SMI]]-Q378)</f>
        <v>-18.425075822917968</v>
      </c>
    </row>
    <row r="380" spans="1:17" x14ac:dyDescent="0.25">
      <c r="A380" s="6">
        <v>378</v>
      </c>
      <c r="B380" s="3">
        <v>43286</v>
      </c>
      <c r="C380" s="2">
        <v>264.36</v>
      </c>
      <c r="D380" s="2">
        <v>265.35000000000002</v>
      </c>
      <c r="E380" s="2">
        <v>263.19</v>
      </c>
      <c r="F380" s="2">
        <v>265.27999999999997</v>
      </c>
      <c r="G380" s="1">
        <v>58606568</v>
      </c>
      <c r="H380" s="2">
        <f t="shared" si="10"/>
        <v>263.19</v>
      </c>
      <c r="I380" s="2">
        <f t="shared" si="11"/>
        <v>265.35000000000002</v>
      </c>
      <c r="J380" s="16">
        <f>testdata47[[#This Row],[close]]-0.5*(testdata47[[#This Row],[HH]]+testdata47[[#This Row],[LL]])</f>
        <v>1.0099999999999909</v>
      </c>
      <c r="K380" s="16">
        <f>K379+kR*(testdata47[[#This Row],[SM]]-K379)</f>
        <v>1.0099999999999909</v>
      </c>
      <c r="L380" s="16">
        <f>L379+kS*(testdata47[[#This Row],[EMAn1]]-L379)</f>
        <v>1.0099999999999909</v>
      </c>
      <c r="M380" s="16">
        <f>testdata47[[#This Row],[HH]]-testdata47[[#This Row],[LL]]</f>
        <v>2.160000000000025</v>
      </c>
      <c r="N380" s="16">
        <f>N379+kR*(testdata47[[#This Row],[HH-LL]]-N379)</f>
        <v>2.160000000000025</v>
      </c>
      <c r="O380" s="16">
        <f>O379+kS*(testdata47[[#This Row],[EMAd1]]-O379)</f>
        <v>2.160000000000025</v>
      </c>
      <c r="P380" s="12">
        <f>100*(testdata47[[#This Row],[EMAn2]]/(0.5*testdata47[[#This Row],[EMAd2]]))</f>
        <v>93.518518518516586</v>
      </c>
      <c r="Q380" s="12">
        <f>Q379+kU*(testdata47[[#This Row],[SMI]]-Q379)</f>
        <v>18.889455624226883</v>
      </c>
    </row>
    <row r="381" spans="1:17" x14ac:dyDescent="0.25">
      <c r="A381" s="6">
        <v>379</v>
      </c>
      <c r="B381" s="3">
        <v>43287</v>
      </c>
      <c r="C381" s="2">
        <v>265.31</v>
      </c>
      <c r="D381" s="2">
        <v>267.93</v>
      </c>
      <c r="E381" s="2">
        <v>264.89</v>
      </c>
      <c r="F381" s="2">
        <v>267.52</v>
      </c>
      <c r="G381" s="1">
        <v>68456816</v>
      </c>
      <c r="H381" s="2">
        <f t="shared" si="10"/>
        <v>264.89</v>
      </c>
      <c r="I381" s="2">
        <f t="shared" si="11"/>
        <v>267.93</v>
      </c>
      <c r="J381" s="16">
        <f>testdata47[[#This Row],[close]]-0.5*(testdata47[[#This Row],[HH]]+testdata47[[#This Row],[LL]])</f>
        <v>1.1100000000000136</v>
      </c>
      <c r="K381" s="16">
        <f>K380+kR*(testdata47[[#This Row],[SM]]-K380)</f>
        <v>1.1100000000000136</v>
      </c>
      <c r="L381" s="16">
        <f>L380+kS*(testdata47[[#This Row],[EMAn1]]-L380)</f>
        <v>1.1100000000000136</v>
      </c>
      <c r="M381" s="16">
        <f>testdata47[[#This Row],[HH]]-testdata47[[#This Row],[LL]]</f>
        <v>3.0400000000000205</v>
      </c>
      <c r="N381" s="16">
        <f>N380+kR*(testdata47[[#This Row],[HH-LL]]-N380)</f>
        <v>3.0400000000000205</v>
      </c>
      <c r="O381" s="16">
        <f>O380+kS*(testdata47[[#This Row],[EMAd1]]-O380)</f>
        <v>3.0400000000000205</v>
      </c>
      <c r="P381" s="12">
        <f>100*(testdata47[[#This Row],[EMAn2]]/(0.5*testdata47[[#This Row],[EMAd2]]))</f>
        <v>73.026315789474097</v>
      </c>
      <c r="Q381" s="12">
        <f>Q380+kU*(testdata47[[#This Row],[SMI]]-Q380)</f>
        <v>36.935075679309286</v>
      </c>
    </row>
    <row r="382" spans="1:17" x14ac:dyDescent="0.25">
      <c r="A382" s="6">
        <v>380</v>
      </c>
      <c r="B382" s="3">
        <v>43290</v>
      </c>
      <c r="C382" s="2">
        <v>268.62</v>
      </c>
      <c r="D382" s="2">
        <v>269.99</v>
      </c>
      <c r="E382" s="2">
        <v>268.57</v>
      </c>
      <c r="F382" s="2">
        <v>269.93</v>
      </c>
      <c r="G382" s="1">
        <v>52042820</v>
      </c>
      <c r="H382" s="2">
        <f t="shared" si="10"/>
        <v>268.57</v>
      </c>
      <c r="I382" s="2">
        <f t="shared" si="11"/>
        <v>269.99</v>
      </c>
      <c r="J382" s="16">
        <f>testdata47[[#This Row],[close]]-0.5*(testdata47[[#This Row],[HH]]+testdata47[[#This Row],[LL]])</f>
        <v>0.65000000000003411</v>
      </c>
      <c r="K382" s="16">
        <f>K381+kR*(testdata47[[#This Row],[SM]]-K381)</f>
        <v>0.65000000000003411</v>
      </c>
      <c r="L382" s="16">
        <f>L381+kS*(testdata47[[#This Row],[EMAn1]]-L381)</f>
        <v>0.65000000000003411</v>
      </c>
      <c r="M382" s="16">
        <f>testdata47[[#This Row],[HH]]-testdata47[[#This Row],[LL]]</f>
        <v>1.4200000000000159</v>
      </c>
      <c r="N382" s="16">
        <f>N381+kR*(testdata47[[#This Row],[HH-LL]]-N381)</f>
        <v>1.4200000000000159</v>
      </c>
      <c r="O382" s="16">
        <f>O381+kS*(testdata47[[#This Row],[EMAd1]]-O381)</f>
        <v>1.4200000000000159</v>
      </c>
      <c r="P382" s="12">
        <f>100*(testdata47[[#This Row],[EMAn2]]/(0.5*testdata47[[#This Row],[EMAd2]]))</f>
        <v>91.549295774651668</v>
      </c>
      <c r="Q382" s="12">
        <f>Q381+kU*(testdata47[[#This Row],[SMI]]-Q381)</f>
        <v>55.13981571109008</v>
      </c>
    </row>
    <row r="383" spans="1:17" x14ac:dyDescent="0.25">
      <c r="A383" s="6">
        <v>381</v>
      </c>
      <c r="B383" s="3">
        <v>43291</v>
      </c>
      <c r="C383" s="2">
        <v>270.43</v>
      </c>
      <c r="D383" s="2">
        <v>271.01</v>
      </c>
      <c r="E383" s="2">
        <v>270.11</v>
      </c>
      <c r="F383" s="2">
        <v>270.89999999999998</v>
      </c>
      <c r="G383" s="1">
        <v>53501064</v>
      </c>
      <c r="H383" s="2">
        <f t="shared" si="10"/>
        <v>270.11</v>
      </c>
      <c r="I383" s="2">
        <f t="shared" si="11"/>
        <v>271.01</v>
      </c>
      <c r="J383" s="16">
        <f>testdata47[[#This Row],[close]]-0.5*(testdata47[[#This Row],[HH]]+testdata47[[#This Row],[LL]])</f>
        <v>0.33999999999997499</v>
      </c>
      <c r="K383" s="16">
        <f>K382+kR*(testdata47[[#This Row],[SM]]-K382)</f>
        <v>0.33999999999997499</v>
      </c>
      <c r="L383" s="16">
        <f>L382+kS*(testdata47[[#This Row],[EMAn1]]-L382)</f>
        <v>0.33999999999997499</v>
      </c>
      <c r="M383" s="16">
        <f>testdata47[[#This Row],[HH]]-testdata47[[#This Row],[LL]]</f>
        <v>0.89999999999997726</v>
      </c>
      <c r="N383" s="16">
        <f>N382+kR*(testdata47[[#This Row],[HH-LL]]-N382)</f>
        <v>0.89999999999997726</v>
      </c>
      <c r="O383" s="16">
        <f>O382+kS*(testdata47[[#This Row],[EMAd1]]-O382)</f>
        <v>0.89999999999997726</v>
      </c>
      <c r="P383" s="12">
        <f>100*(testdata47[[#This Row],[EMAn2]]/(0.5*testdata47[[#This Row],[EMAd2]]))</f>
        <v>75.555555555551905</v>
      </c>
      <c r="Q383" s="12">
        <f>Q382+kU*(testdata47[[#This Row],[SMI]]-Q382)</f>
        <v>61.945062325910691</v>
      </c>
    </row>
    <row r="384" spans="1:17" x14ac:dyDescent="0.25">
      <c r="A384" s="6">
        <v>382</v>
      </c>
      <c r="B384" s="3">
        <v>43292</v>
      </c>
      <c r="C384" s="2">
        <v>269.2</v>
      </c>
      <c r="D384" s="2">
        <v>270.07</v>
      </c>
      <c r="E384" s="2">
        <v>268.58999999999997</v>
      </c>
      <c r="F384" s="2">
        <v>268.92</v>
      </c>
      <c r="G384" s="1">
        <v>79329656</v>
      </c>
      <c r="H384" s="2">
        <f t="shared" si="10"/>
        <v>268.58999999999997</v>
      </c>
      <c r="I384" s="2">
        <f t="shared" si="11"/>
        <v>270.07</v>
      </c>
      <c r="J384" s="16">
        <f>testdata47[[#This Row],[close]]-0.5*(testdata47[[#This Row],[HH]]+testdata47[[#This Row],[LL]])</f>
        <v>-0.40999999999996817</v>
      </c>
      <c r="K384" s="16">
        <f>K383+kR*(testdata47[[#This Row],[SM]]-K383)</f>
        <v>-0.40999999999996817</v>
      </c>
      <c r="L384" s="16">
        <f>L383+kS*(testdata47[[#This Row],[EMAn1]]-L383)</f>
        <v>-0.40999999999996817</v>
      </c>
      <c r="M384" s="16">
        <f>testdata47[[#This Row],[HH]]-testdata47[[#This Row],[LL]]</f>
        <v>1.4800000000000182</v>
      </c>
      <c r="N384" s="16">
        <f>N383+kR*(testdata47[[#This Row],[HH-LL]]-N383)</f>
        <v>1.4800000000000182</v>
      </c>
      <c r="O384" s="16">
        <f>O383+kS*(testdata47[[#This Row],[EMAd1]]-O383)</f>
        <v>1.4800000000000182</v>
      </c>
      <c r="P384" s="12">
        <f>100*(testdata47[[#This Row],[EMAn2]]/(0.5*testdata47[[#This Row],[EMAd2]]))</f>
        <v>-55.405405405400423</v>
      </c>
      <c r="Q384" s="12">
        <f>Q383+kU*(testdata47[[#This Row],[SMI]]-Q383)</f>
        <v>22.828239748806986</v>
      </c>
    </row>
    <row r="385" spans="1:17" x14ac:dyDescent="0.25">
      <c r="A385" s="6">
        <v>383</v>
      </c>
      <c r="B385" s="3">
        <v>43293</v>
      </c>
      <c r="C385" s="2">
        <v>270.3</v>
      </c>
      <c r="D385" s="2">
        <v>271.42</v>
      </c>
      <c r="E385" s="2">
        <v>269.64</v>
      </c>
      <c r="F385" s="2">
        <v>271.36</v>
      </c>
      <c r="G385" s="1">
        <v>61899772</v>
      </c>
      <c r="H385" s="2">
        <f t="shared" si="10"/>
        <v>269.64</v>
      </c>
      <c r="I385" s="2">
        <f t="shared" si="11"/>
        <v>271.42</v>
      </c>
      <c r="J385" s="16">
        <f>testdata47[[#This Row],[close]]-0.5*(testdata47[[#This Row],[HH]]+testdata47[[#This Row],[LL]])</f>
        <v>0.83000000000004093</v>
      </c>
      <c r="K385" s="16">
        <f>K384+kR*(testdata47[[#This Row],[SM]]-K384)</f>
        <v>0.83000000000004093</v>
      </c>
      <c r="L385" s="16">
        <f>L384+kS*(testdata47[[#This Row],[EMAn1]]-L384)</f>
        <v>0.83000000000004093</v>
      </c>
      <c r="M385" s="16">
        <f>testdata47[[#This Row],[HH]]-testdata47[[#This Row],[LL]]</f>
        <v>1.7800000000000296</v>
      </c>
      <c r="N385" s="16">
        <f>N384+kR*(testdata47[[#This Row],[HH-LL]]-N384)</f>
        <v>1.7800000000000296</v>
      </c>
      <c r="O385" s="16">
        <f>O384+kS*(testdata47[[#This Row],[EMAd1]]-O384)</f>
        <v>1.7800000000000296</v>
      </c>
      <c r="P385" s="12">
        <f>100*(testdata47[[#This Row],[EMAn2]]/(0.5*testdata47[[#This Row],[EMAd2]]))</f>
        <v>93.25842696629519</v>
      </c>
      <c r="Q385" s="12">
        <f>Q384+kU*(testdata47[[#This Row],[SMI]]-Q384)</f>
        <v>46.304968821303049</v>
      </c>
    </row>
    <row r="386" spans="1:17" x14ac:dyDescent="0.25">
      <c r="A386" s="6">
        <v>384</v>
      </c>
      <c r="B386" s="3">
        <v>43294</v>
      </c>
      <c r="C386" s="2">
        <v>271.16000000000003</v>
      </c>
      <c r="D386" s="2">
        <v>271.89999999999998</v>
      </c>
      <c r="E386" s="2">
        <v>270.67</v>
      </c>
      <c r="F386" s="2">
        <v>271.57</v>
      </c>
      <c r="G386" s="1">
        <v>49659024</v>
      </c>
      <c r="H386" s="2">
        <f t="shared" si="10"/>
        <v>270.67</v>
      </c>
      <c r="I386" s="2">
        <f t="shared" si="11"/>
        <v>271.89999999999998</v>
      </c>
      <c r="J386" s="16">
        <f>testdata47[[#This Row],[close]]-0.5*(testdata47[[#This Row],[HH]]+testdata47[[#This Row],[LL]])</f>
        <v>0.28500000000002501</v>
      </c>
      <c r="K386" s="16">
        <f>K385+kR*(testdata47[[#This Row],[SM]]-K385)</f>
        <v>0.28500000000002501</v>
      </c>
      <c r="L386" s="16">
        <f>L385+kS*(testdata47[[#This Row],[EMAn1]]-L385)</f>
        <v>0.28500000000002501</v>
      </c>
      <c r="M386" s="16">
        <f>testdata47[[#This Row],[HH]]-testdata47[[#This Row],[LL]]</f>
        <v>1.2299999999999613</v>
      </c>
      <c r="N386" s="16">
        <f>N385+kR*(testdata47[[#This Row],[HH-LL]]-N385)</f>
        <v>1.2299999999999613</v>
      </c>
      <c r="O386" s="16">
        <f>O385+kS*(testdata47[[#This Row],[EMAd1]]-O385)</f>
        <v>1.2299999999999613</v>
      </c>
      <c r="P386" s="12">
        <f>100*(testdata47[[#This Row],[EMAn2]]/(0.5*testdata47[[#This Row],[EMAd2]]))</f>
        <v>46.341463414639669</v>
      </c>
      <c r="Q386" s="12">
        <f>Q385+kU*(testdata47[[#This Row],[SMI]]-Q385)</f>
        <v>46.317133685748587</v>
      </c>
    </row>
    <row r="387" spans="1:17" x14ac:dyDescent="0.25">
      <c r="A387" s="6">
        <v>385</v>
      </c>
      <c r="B387" s="3">
        <v>43297</v>
      </c>
      <c r="C387" s="2">
        <v>271.62</v>
      </c>
      <c r="D387" s="2">
        <v>271.77999999999997</v>
      </c>
      <c r="E387" s="2">
        <v>270.83999999999997</v>
      </c>
      <c r="F387" s="2">
        <v>271.33</v>
      </c>
      <c r="G387" s="1">
        <v>49624096</v>
      </c>
      <c r="H387" s="2">
        <f t="shared" si="10"/>
        <v>270.83999999999997</v>
      </c>
      <c r="I387" s="2">
        <f t="shared" si="11"/>
        <v>271.77999999999997</v>
      </c>
      <c r="J387" s="16">
        <f>testdata47[[#This Row],[close]]-0.5*(testdata47[[#This Row],[HH]]+testdata47[[#This Row],[LL]])</f>
        <v>2.0000000000038654E-2</v>
      </c>
      <c r="K387" s="16">
        <f>K386+kR*(testdata47[[#This Row],[SM]]-K386)</f>
        <v>2.0000000000038654E-2</v>
      </c>
      <c r="L387" s="16">
        <f>L386+kS*(testdata47[[#This Row],[EMAn1]]-L386)</f>
        <v>2.0000000000038654E-2</v>
      </c>
      <c r="M387" s="16">
        <f>testdata47[[#This Row],[HH]]-testdata47[[#This Row],[LL]]</f>
        <v>0.93999999999999773</v>
      </c>
      <c r="N387" s="16">
        <f>N386+kR*(testdata47[[#This Row],[HH-LL]]-N386)</f>
        <v>0.93999999999999773</v>
      </c>
      <c r="O387" s="16">
        <f>O386+kS*(testdata47[[#This Row],[EMAd1]]-O386)</f>
        <v>0.93999999999999773</v>
      </c>
      <c r="P387" s="12">
        <f>100*(testdata47[[#This Row],[EMAn2]]/(0.5*testdata47[[#This Row],[EMAd2]]))</f>
        <v>4.2553191489444044</v>
      </c>
      <c r="Q387" s="12">
        <f>Q386+kU*(testdata47[[#This Row],[SMI]]-Q386)</f>
        <v>32.296528840147189</v>
      </c>
    </row>
    <row r="388" spans="1:17" x14ac:dyDescent="0.25">
      <c r="A388" s="6">
        <v>386</v>
      </c>
      <c r="B388" s="3">
        <v>43298</v>
      </c>
      <c r="C388" s="2">
        <v>270.48</v>
      </c>
      <c r="D388" s="2">
        <v>272.85000000000002</v>
      </c>
      <c r="E388" s="2">
        <v>270.43</v>
      </c>
      <c r="F388" s="2">
        <v>272.43</v>
      </c>
      <c r="G388" s="1">
        <v>53860032</v>
      </c>
      <c r="H388" s="2">
        <f t="shared" si="10"/>
        <v>270.43</v>
      </c>
      <c r="I388" s="2">
        <f t="shared" si="11"/>
        <v>272.85000000000002</v>
      </c>
      <c r="J388" s="16">
        <f>testdata47[[#This Row],[close]]-0.5*(testdata47[[#This Row],[HH]]+testdata47[[#This Row],[LL]])</f>
        <v>0.79000000000002046</v>
      </c>
      <c r="K388" s="16">
        <f>K387+kR*(testdata47[[#This Row],[SM]]-K387)</f>
        <v>0.79000000000002046</v>
      </c>
      <c r="L388" s="16">
        <f>L387+kS*(testdata47[[#This Row],[EMAn1]]-L387)</f>
        <v>0.79000000000002046</v>
      </c>
      <c r="M388" s="16">
        <f>testdata47[[#This Row],[HH]]-testdata47[[#This Row],[LL]]</f>
        <v>2.4200000000000159</v>
      </c>
      <c r="N388" s="16">
        <f>N387+kR*(testdata47[[#This Row],[HH-LL]]-N387)</f>
        <v>2.4200000000000159</v>
      </c>
      <c r="O388" s="16">
        <f>O387+kS*(testdata47[[#This Row],[EMAd1]]-O387)</f>
        <v>2.4200000000000159</v>
      </c>
      <c r="P388" s="12">
        <f>100*(testdata47[[#This Row],[EMAn2]]/(0.5*testdata47[[#This Row],[EMAd2]]))</f>
        <v>65.289256198348369</v>
      </c>
      <c r="Q388" s="12">
        <f>Q387+kU*(testdata47[[#This Row],[SMI]]-Q387)</f>
        <v>43.294104626214249</v>
      </c>
    </row>
    <row r="389" spans="1:17" x14ac:dyDescent="0.25">
      <c r="A389" s="6">
        <v>387</v>
      </c>
      <c r="B389" s="3">
        <v>43299</v>
      </c>
      <c r="C389" s="2">
        <v>272.51</v>
      </c>
      <c r="D389" s="2">
        <v>273.12</v>
      </c>
      <c r="E389" s="2">
        <v>272.02999999999997</v>
      </c>
      <c r="F389" s="2">
        <v>273</v>
      </c>
      <c r="G389" s="1">
        <v>45910016</v>
      </c>
      <c r="H389" s="2">
        <f t="shared" si="10"/>
        <v>272.02999999999997</v>
      </c>
      <c r="I389" s="2">
        <f t="shared" si="11"/>
        <v>273.12</v>
      </c>
      <c r="J389" s="16">
        <f>testdata47[[#This Row],[close]]-0.5*(testdata47[[#This Row],[HH]]+testdata47[[#This Row],[LL]])</f>
        <v>0.42500000000001137</v>
      </c>
      <c r="K389" s="16">
        <f>K388+kR*(testdata47[[#This Row],[SM]]-K388)</f>
        <v>0.42500000000001137</v>
      </c>
      <c r="L389" s="16">
        <f>L388+kS*(testdata47[[#This Row],[EMAn1]]-L388)</f>
        <v>0.42500000000001137</v>
      </c>
      <c r="M389" s="16">
        <f>testdata47[[#This Row],[HH]]-testdata47[[#This Row],[LL]]</f>
        <v>1.0900000000000318</v>
      </c>
      <c r="N389" s="16">
        <f>N388+kR*(testdata47[[#This Row],[HH-LL]]-N388)</f>
        <v>1.0900000000000318</v>
      </c>
      <c r="O389" s="16">
        <f>O388+kS*(testdata47[[#This Row],[EMAd1]]-O388)</f>
        <v>1.0900000000000318</v>
      </c>
      <c r="P389" s="12">
        <f>100*(testdata47[[#This Row],[EMAn2]]/(0.5*testdata47[[#This Row],[EMAd2]]))</f>
        <v>77.981651376146601</v>
      </c>
      <c r="Q389" s="12">
        <f>Q388+kU*(testdata47[[#This Row],[SMI]]-Q388)</f>
        <v>54.856620209525033</v>
      </c>
    </row>
    <row r="390" spans="1:17" x14ac:dyDescent="0.25">
      <c r="A390" s="6">
        <v>388</v>
      </c>
      <c r="B390" s="3">
        <v>43300</v>
      </c>
      <c r="C390" s="2">
        <v>272.27</v>
      </c>
      <c r="D390" s="2">
        <v>272.69</v>
      </c>
      <c r="E390" s="2">
        <v>271.45</v>
      </c>
      <c r="F390" s="2">
        <v>271.97000000000003</v>
      </c>
      <c r="G390" s="1">
        <v>63225212</v>
      </c>
      <c r="H390" s="2">
        <f t="shared" si="10"/>
        <v>271.45</v>
      </c>
      <c r="I390" s="2">
        <f t="shared" si="11"/>
        <v>272.69</v>
      </c>
      <c r="J390" s="16">
        <f>testdata47[[#This Row],[close]]-0.5*(testdata47[[#This Row],[HH]]+testdata47[[#This Row],[LL]])</f>
        <v>-9.9999999999965894E-2</v>
      </c>
      <c r="K390" s="16">
        <f>K389+kR*(testdata47[[#This Row],[SM]]-K389)</f>
        <v>-9.9999999999965894E-2</v>
      </c>
      <c r="L390" s="16">
        <f>L389+kS*(testdata47[[#This Row],[EMAn1]]-L389)</f>
        <v>-9.9999999999965894E-2</v>
      </c>
      <c r="M390" s="16">
        <f>testdata47[[#This Row],[HH]]-testdata47[[#This Row],[LL]]</f>
        <v>1.2400000000000091</v>
      </c>
      <c r="N390" s="16">
        <f>N389+kR*(testdata47[[#This Row],[HH-LL]]-N389)</f>
        <v>1.2400000000000091</v>
      </c>
      <c r="O390" s="16">
        <f>O389+kS*(testdata47[[#This Row],[EMAd1]]-O389)</f>
        <v>1.2400000000000091</v>
      </c>
      <c r="P390" s="12">
        <f>100*(testdata47[[#This Row],[EMAn2]]/(0.5*testdata47[[#This Row],[EMAd2]]))</f>
        <v>-16.129032258058899</v>
      </c>
      <c r="Q390" s="12">
        <f>Q389+kU*(testdata47[[#This Row],[SMI]]-Q389)</f>
        <v>31.194736053663725</v>
      </c>
    </row>
    <row r="391" spans="1:17" x14ac:dyDescent="0.25">
      <c r="A391" s="6">
        <v>389</v>
      </c>
      <c r="B391" s="3">
        <v>43301</v>
      </c>
      <c r="C391" s="2">
        <v>271.75</v>
      </c>
      <c r="D391" s="2">
        <v>272.44</v>
      </c>
      <c r="E391" s="2">
        <v>271.48</v>
      </c>
      <c r="F391" s="2">
        <v>271.66000000000003</v>
      </c>
      <c r="G391" s="1">
        <v>84804656</v>
      </c>
      <c r="H391" s="2">
        <f t="shared" si="10"/>
        <v>271.48</v>
      </c>
      <c r="I391" s="2">
        <f t="shared" si="11"/>
        <v>272.44</v>
      </c>
      <c r="J391" s="16">
        <f>testdata47[[#This Row],[close]]-0.5*(testdata47[[#This Row],[HH]]+testdata47[[#This Row],[LL]])</f>
        <v>-0.30000000000001137</v>
      </c>
      <c r="K391" s="16">
        <f>K390+kR*(testdata47[[#This Row],[SM]]-K390)</f>
        <v>-0.30000000000001137</v>
      </c>
      <c r="L391" s="16">
        <f>L390+kS*(testdata47[[#This Row],[EMAn1]]-L390)</f>
        <v>-0.30000000000001137</v>
      </c>
      <c r="M391" s="16">
        <f>testdata47[[#This Row],[HH]]-testdata47[[#This Row],[LL]]</f>
        <v>0.95999999999997954</v>
      </c>
      <c r="N391" s="16">
        <f>N390+kR*(testdata47[[#This Row],[HH-LL]]-N390)</f>
        <v>0.95999999999997954</v>
      </c>
      <c r="O391" s="16">
        <f>O390+kS*(testdata47[[#This Row],[EMAd1]]-O390)</f>
        <v>0.95999999999997954</v>
      </c>
      <c r="P391" s="12">
        <f>100*(testdata47[[#This Row],[EMAn2]]/(0.5*testdata47[[#This Row],[EMAd2]]))</f>
        <v>-62.500000000003695</v>
      </c>
      <c r="Q391" s="12">
        <f>Q390+kU*(testdata47[[#This Row],[SMI]]-Q390)</f>
        <v>-3.6842630892078176E-2</v>
      </c>
    </row>
    <row r="392" spans="1:17" x14ac:dyDescent="0.25">
      <c r="A392" s="6">
        <v>390</v>
      </c>
      <c r="B392" s="3">
        <v>43304</v>
      </c>
      <c r="C392" s="2">
        <v>271.44</v>
      </c>
      <c r="D392" s="2">
        <v>272.39</v>
      </c>
      <c r="E392" s="2">
        <v>271.06</v>
      </c>
      <c r="F392" s="2">
        <v>272.16000000000003</v>
      </c>
      <c r="G392" s="1">
        <v>48436568</v>
      </c>
      <c r="H392" s="2">
        <f t="shared" si="10"/>
        <v>271.06</v>
      </c>
      <c r="I392" s="2">
        <f t="shared" si="11"/>
        <v>272.39</v>
      </c>
      <c r="J392" s="16">
        <f>testdata47[[#This Row],[close]]-0.5*(testdata47[[#This Row],[HH]]+testdata47[[#This Row],[LL]])</f>
        <v>0.43500000000000227</v>
      </c>
      <c r="K392" s="16">
        <f>K391+kR*(testdata47[[#This Row],[SM]]-K391)</f>
        <v>0.43500000000000227</v>
      </c>
      <c r="L392" s="16">
        <f>L391+kS*(testdata47[[#This Row],[EMAn1]]-L391)</f>
        <v>0.43500000000000227</v>
      </c>
      <c r="M392" s="16">
        <f>testdata47[[#This Row],[HH]]-testdata47[[#This Row],[LL]]</f>
        <v>1.3299999999999841</v>
      </c>
      <c r="N392" s="16">
        <f>N391+kR*(testdata47[[#This Row],[HH-LL]]-N391)</f>
        <v>1.3299999999999841</v>
      </c>
      <c r="O392" s="16">
        <f>O391+kS*(testdata47[[#This Row],[EMAd1]]-O391)</f>
        <v>1.3299999999999841</v>
      </c>
      <c r="P392" s="12">
        <f>100*(testdata47[[#This Row],[EMAn2]]/(0.5*testdata47[[#This Row],[EMAd2]]))</f>
        <v>65.413533834587582</v>
      </c>
      <c r="Q392" s="12">
        <f>Q391+kU*(testdata47[[#This Row],[SMI]]-Q391)</f>
        <v>21.77994952426781</v>
      </c>
    </row>
    <row r="393" spans="1:17" x14ac:dyDescent="0.25">
      <c r="A393" s="6">
        <v>391</v>
      </c>
      <c r="B393" s="3">
        <v>43305</v>
      </c>
      <c r="C393" s="2">
        <v>273.70999999999998</v>
      </c>
      <c r="D393" s="2">
        <v>274.45999999999998</v>
      </c>
      <c r="E393" s="2">
        <v>272.58</v>
      </c>
      <c r="F393" s="2">
        <v>273.52999999999997</v>
      </c>
      <c r="G393" s="1">
        <v>70035320</v>
      </c>
      <c r="H393" s="2">
        <f t="shared" si="10"/>
        <v>272.58</v>
      </c>
      <c r="I393" s="2">
        <f t="shared" si="11"/>
        <v>274.45999999999998</v>
      </c>
      <c r="J393" s="16">
        <f>testdata47[[#This Row],[close]]-0.5*(testdata47[[#This Row],[HH]]+testdata47[[#This Row],[LL]])</f>
        <v>9.9999999999909051E-3</v>
      </c>
      <c r="K393" s="16">
        <f>K392+kR*(testdata47[[#This Row],[SM]]-K392)</f>
        <v>9.9999999999909051E-3</v>
      </c>
      <c r="L393" s="16">
        <f>L392+kS*(testdata47[[#This Row],[EMAn1]]-L392)</f>
        <v>9.9999999999909051E-3</v>
      </c>
      <c r="M393" s="16">
        <f>testdata47[[#This Row],[HH]]-testdata47[[#This Row],[LL]]</f>
        <v>1.8799999999999955</v>
      </c>
      <c r="N393" s="16">
        <f>N392+kR*(testdata47[[#This Row],[HH-LL]]-N392)</f>
        <v>1.8799999999999955</v>
      </c>
      <c r="O393" s="16">
        <f>O392+kS*(testdata47[[#This Row],[EMAd1]]-O392)</f>
        <v>1.8799999999999955</v>
      </c>
      <c r="P393" s="12">
        <f>100*(testdata47[[#This Row],[EMAn2]]/(0.5*testdata47[[#This Row],[EMAd2]]))</f>
        <v>1.0638297872330775</v>
      </c>
      <c r="Q393" s="12">
        <f>Q392+kU*(testdata47[[#This Row],[SMI]]-Q392)</f>
        <v>14.874576278589567</v>
      </c>
    </row>
    <row r="394" spans="1:17" x14ac:dyDescent="0.25">
      <c r="A394" s="6">
        <v>392</v>
      </c>
      <c r="B394" s="3">
        <v>43306</v>
      </c>
      <c r="C394" s="2">
        <v>273.26</v>
      </c>
      <c r="D394" s="2">
        <v>276.22000000000003</v>
      </c>
      <c r="E394" s="2">
        <v>273.20999999999998</v>
      </c>
      <c r="F394" s="2">
        <v>275.87</v>
      </c>
      <c r="G394" s="1">
        <v>81211824</v>
      </c>
      <c r="H394" s="2">
        <f t="shared" si="10"/>
        <v>273.20999999999998</v>
      </c>
      <c r="I394" s="2">
        <f t="shared" si="11"/>
        <v>276.22000000000003</v>
      </c>
      <c r="J394" s="16">
        <f>testdata47[[#This Row],[close]]-0.5*(testdata47[[#This Row],[HH]]+testdata47[[#This Row],[LL]])</f>
        <v>1.1549999999999727</v>
      </c>
      <c r="K394" s="16">
        <f>K393+kR*(testdata47[[#This Row],[SM]]-K393)</f>
        <v>1.1549999999999727</v>
      </c>
      <c r="L394" s="16">
        <f>L393+kS*(testdata47[[#This Row],[EMAn1]]-L393)</f>
        <v>1.1549999999999727</v>
      </c>
      <c r="M394" s="16">
        <f>testdata47[[#This Row],[HH]]-testdata47[[#This Row],[LL]]</f>
        <v>3.0100000000000477</v>
      </c>
      <c r="N394" s="16">
        <f>N393+kR*(testdata47[[#This Row],[HH-LL]]-N393)</f>
        <v>3.0100000000000477</v>
      </c>
      <c r="O394" s="16">
        <f>O393+kS*(testdata47[[#This Row],[EMAd1]]-O393)</f>
        <v>3.0100000000000477</v>
      </c>
      <c r="P394" s="12">
        <f>100*(testdata47[[#This Row],[EMAn2]]/(0.5*testdata47[[#This Row],[EMAd2]]))</f>
        <v>76.744186046508602</v>
      </c>
      <c r="Q394" s="12">
        <f>Q393+kU*(testdata47[[#This Row],[SMI]]-Q393)</f>
        <v>35.497779534562575</v>
      </c>
    </row>
    <row r="395" spans="1:17" x14ac:dyDescent="0.25">
      <c r="A395" s="6">
        <v>393</v>
      </c>
      <c r="B395" s="3">
        <v>43307</v>
      </c>
      <c r="C395" s="2">
        <v>275.08</v>
      </c>
      <c r="D395" s="2">
        <v>275.95999999999998</v>
      </c>
      <c r="E395" s="2">
        <v>274.97000000000003</v>
      </c>
      <c r="F395" s="2">
        <v>275.20999999999998</v>
      </c>
      <c r="G395" s="1">
        <v>59629476</v>
      </c>
      <c r="H395" s="2">
        <f t="shared" si="10"/>
        <v>274.97000000000003</v>
      </c>
      <c r="I395" s="2">
        <f t="shared" si="11"/>
        <v>275.95999999999998</v>
      </c>
      <c r="J395" s="16">
        <f>testdata47[[#This Row],[close]]-0.5*(testdata47[[#This Row],[HH]]+testdata47[[#This Row],[LL]])</f>
        <v>-0.2550000000000523</v>
      </c>
      <c r="K395" s="16">
        <f>K394+kR*(testdata47[[#This Row],[SM]]-K394)</f>
        <v>-0.2550000000000523</v>
      </c>
      <c r="L395" s="16">
        <f>L394+kS*(testdata47[[#This Row],[EMAn1]]-L394)</f>
        <v>-0.2550000000000523</v>
      </c>
      <c r="M395" s="16">
        <f>testdata47[[#This Row],[HH]]-testdata47[[#This Row],[LL]]</f>
        <v>0.98999999999995225</v>
      </c>
      <c r="N395" s="16">
        <f>N394+kR*(testdata47[[#This Row],[HH-LL]]-N394)</f>
        <v>0.98999999999995225</v>
      </c>
      <c r="O395" s="16">
        <f>O394+kS*(testdata47[[#This Row],[EMAd1]]-O394)</f>
        <v>0.98999999999995225</v>
      </c>
      <c r="P395" s="12">
        <f>100*(testdata47[[#This Row],[EMAn2]]/(0.5*testdata47[[#This Row],[EMAd2]]))</f>
        <v>-51.515151515164568</v>
      </c>
      <c r="Q395" s="12">
        <f>Q394+kU*(testdata47[[#This Row],[SMI]]-Q394)</f>
        <v>6.4934691846535273</v>
      </c>
    </row>
    <row r="396" spans="1:17" x14ac:dyDescent="0.25">
      <c r="A396" s="6">
        <v>394</v>
      </c>
      <c r="B396" s="3">
        <v>43308</v>
      </c>
      <c r="C396" s="2">
        <v>275.57</v>
      </c>
      <c r="D396" s="2">
        <v>275.68</v>
      </c>
      <c r="E396" s="2">
        <v>272.33999999999997</v>
      </c>
      <c r="F396" s="2">
        <v>273.35000000000002</v>
      </c>
      <c r="G396" s="1">
        <v>79050080</v>
      </c>
      <c r="H396" s="2">
        <f t="shared" si="10"/>
        <v>272.33999999999997</v>
      </c>
      <c r="I396" s="2">
        <f t="shared" si="11"/>
        <v>275.68</v>
      </c>
      <c r="J396" s="16">
        <f>testdata47[[#This Row],[close]]-0.5*(testdata47[[#This Row],[HH]]+testdata47[[#This Row],[LL]])</f>
        <v>-0.65999999999996817</v>
      </c>
      <c r="K396" s="16">
        <f>K395+kR*(testdata47[[#This Row],[SM]]-K395)</f>
        <v>-0.65999999999996817</v>
      </c>
      <c r="L396" s="16">
        <f>L395+kS*(testdata47[[#This Row],[EMAn1]]-L395)</f>
        <v>-0.65999999999996817</v>
      </c>
      <c r="M396" s="16">
        <f>testdata47[[#This Row],[HH]]-testdata47[[#This Row],[LL]]</f>
        <v>3.3400000000000318</v>
      </c>
      <c r="N396" s="16">
        <f>N395+kR*(testdata47[[#This Row],[HH-LL]]-N395)</f>
        <v>3.3400000000000318</v>
      </c>
      <c r="O396" s="16">
        <f>O395+kS*(testdata47[[#This Row],[EMAd1]]-O395)</f>
        <v>3.3400000000000318</v>
      </c>
      <c r="P396" s="12">
        <f>100*(testdata47[[#This Row],[EMAn2]]/(0.5*testdata47[[#This Row],[EMAd2]]))</f>
        <v>-39.520958083830052</v>
      </c>
      <c r="Q396" s="12">
        <f>Q395+kU*(testdata47[[#This Row],[SMI]]-Q395)</f>
        <v>-8.844673238174332</v>
      </c>
    </row>
    <row r="397" spans="1:17" x14ac:dyDescent="0.25">
      <c r="A397" s="6">
        <v>395</v>
      </c>
      <c r="B397" s="3">
        <v>43311</v>
      </c>
      <c r="C397" s="2">
        <v>273.44</v>
      </c>
      <c r="D397" s="2">
        <v>273.61</v>
      </c>
      <c r="E397" s="2">
        <v>271.35000000000002</v>
      </c>
      <c r="F397" s="2">
        <v>271.92</v>
      </c>
      <c r="G397" s="1">
        <v>65624404</v>
      </c>
      <c r="H397" s="2">
        <f t="shared" si="10"/>
        <v>271.35000000000002</v>
      </c>
      <c r="I397" s="2">
        <f t="shared" si="11"/>
        <v>273.61</v>
      </c>
      <c r="J397" s="16">
        <f>testdata47[[#This Row],[close]]-0.5*(testdata47[[#This Row],[HH]]+testdata47[[#This Row],[LL]])</f>
        <v>-0.56000000000000227</v>
      </c>
      <c r="K397" s="16">
        <f>K396+kR*(testdata47[[#This Row],[SM]]-K396)</f>
        <v>-0.56000000000000227</v>
      </c>
      <c r="L397" s="16">
        <f>L396+kS*(testdata47[[#This Row],[EMAn1]]-L396)</f>
        <v>-0.56000000000000227</v>
      </c>
      <c r="M397" s="16">
        <f>testdata47[[#This Row],[HH]]-testdata47[[#This Row],[LL]]</f>
        <v>2.2599999999999909</v>
      </c>
      <c r="N397" s="16">
        <f>N396+kR*(testdata47[[#This Row],[HH-LL]]-N396)</f>
        <v>2.2599999999999909</v>
      </c>
      <c r="O397" s="16">
        <f>O396+kS*(testdata47[[#This Row],[EMAd1]]-O396)</f>
        <v>2.2599999999999909</v>
      </c>
      <c r="P397" s="12">
        <f>100*(testdata47[[#This Row],[EMAn2]]/(0.5*testdata47[[#This Row],[EMAd2]]))</f>
        <v>-49.557522123894202</v>
      </c>
      <c r="Q397" s="12">
        <f>Q396+kU*(testdata47[[#This Row],[SMI]]-Q396)</f>
        <v>-22.415622866747622</v>
      </c>
    </row>
    <row r="398" spans="1:17" x14ac:dyDescent="0.25">
      <c r="A398" s="6">
        <v>396</v>
      </c>
      <c r="B398" s="3">
        <v>43312</v>
      </c>
      <c r="C398" s="2">
        <v>272.76</v>
      </c>
      <c r="D398" s="2">
        <v>273.93</v>
      </c>
      <c r="E398" s="2">
        <v>272.33999999999997</v>
      </c>
      <c r="F398" s="2">
        <v>273.26</v>
      </c>
      <c r="G398" s="1">
        <v>70594928</v>
      </c>
      <c r="H398" s="2">
        <f t="shared" si="10"/>
        <v>272.33999999999997</v>
      </c>
      <c r="I398" s="2">
        <f t="shared" si="11"/>
        <v>273.93</v>
      </c>
      <c r="J398" s="16">
        <f>testdata47[[#This Row],[close]]-0.5*(testdata47[[#This Row],[HH]]+testdata47[[#This Row],[LL]])</f>
        <v>0.125</v>
      </c>
      <c r="K398" s="16">
        <f>K397+kR*(testdata47[[#This Row],[SM]]-K397)</f>
        <v>0.125</v>
      </c>
      <c r="L398" s="16">
        <f>L397+kS*(testdata47[[#This Row],[EMAn1]]-L397)</f>
        <v>0.125</v>
      </c>
      <c r="M398" s="16">
        <f>testdata47[[#This Row],[HH]]-testdata47[[#This Row],[LL]]</f>
        <v>1.5900000000000318</v>
      </c>
      <c r="N398" s="16">
        <f>N397+kR*(testdata47[[#This Row],[HH-LL]]-N397)</f>
        <v>1.5900000000000318</v>
      </c>
      <c r="O398" s="16">
        <f>O397+kS*(testdata47[[#This Row],[EMAd1]]-O397)</f>
        <v>1.5900000000000318</v>
      </c>
      <c r="P398" s="12">
        <f>100*(testdata47[[#This Row],[EMAn2]]/(0.5*testdata47[[#This Row],[EMAd2]]))</f>
        <v>15.723270440251259</v>
      </c>
      <c r="Q398" s="12">
        <f>Q397+kU*(testdata47[[#This Row],[SMI]]-Q397)</f>
        <v>-9.7026584310813284</v>
      </c>
    </row>
    <row r="399" spans="1:17" x14ac:dyDescent="0.25">
      <c r="A399" s="6">
        <v>397</v>
      </c>
      <c r="B399" s="3">
        <v>43313</v>
      </c>
      <c r="C399" s="2">
        <v>273.49</v>
      </c>
      <c r="D399" s="2">
        <v>274.04000000000002</v>
      </c>
      <c r="E399" s="2">
        <v>272.10000000000002</v>
      </c>
      <c r="F399" s="2">
        <v>272.81</v>
      </c>
      <c r="G399" s="1">
        <v>55443260</v>
      </c>
      <c r="H399" s="2">
        <f t="shared" si="10"/>
        <v>272.10000000000002</v>
      </c>
      <c r="I399" s="2">
        <f t="shared" si="11"/>
        <v>274.04000000000002</v>
      </c>
      <c r="J399" s="16">
        <f>testdata47[[#This Row],[close]]-0.5*(testdata47[[#This Row],[HH]]+testdata47[[#This Row],[LL]])</f>
        <v>-0.26000000000004775</v>
      </c>
      <c r="K399" s="16">
        <f>K398+kR*(testdata47[[#This Row],[SM]]-K398)</f>
        <v>-0.26000000000004775</v>
      </c>
      <c r="L399" s="16">
        <f>L398+kS*(testdata47[[#This Row],[EMAn1]]-L398)</f>
        <v>-0.26000000000004775</v>
      </c>
      <c r="M399" s="16">
        <f>testdata47[[#This Row],[HH]]-testdata47[[#This Row],[LL]]</f>
        <v>1.9399999999999977</v>
      </c>
      <c r="N399" s="16">
        <f>N398+kR*(testdata47[[#This Row],[HH-LL]]-N398)</f>
        <v>1.9399999999999977</v>
      </c>
      <c r="O399" s="16">
        <f>O398+kS*(testdata47[[#This Row],[EMAd1]]-O398)</f>
        <v>1.9399999999999977</v>
      </c>
      <c r="P399" s="12">
        <f>100*(testdata47[[#This Row],[EMAn2]]/(0.5*testdata47[[#This Row],[EMAd2]]))</f>
        <v>-26.804123711345163</v>
      </c>
      <c r="Q399" s="12">
        <f>Q398+kU*(testdata47[[#This Row],[SMI]]-Q398)</f>
        <v>-15.403146857835939</v>
      </c>
    </row>
    <row r="400" spans="1:17" x14ac:dyDescent="0.25">
      <c r="A400" s="6">
        <v>398</v>
      </c>
      <c r="B400" s="3">
        <v>43314</v>
      </c>
      <c r="C400" s="2">
        <v>271.38</v>
      </c>
      <c r="D400" s="2">
        <v>274.48</v>
      </c>
      <c r="E400" s="2">
        <v>271.14999999999998</v>
      </c>
      <c r="F400" s="2">
        <v>274.29000000000002</v>
      </c>
      <c r="G400" s="1">
        <v>65298924</v>
      </c>
      <c r="H400" s="2">
        <f t="shared" ref="H400:H463" si="12">MIN(E400:E400)</f>
        <v>271.14999999999998</v>
      </c>
      <c r="I400" s="2">
        <f t="shared" ref="I400:I463" si="13">MAX(D400:D400)</f>
        <v>274.48</v>
      </c>
      <c r="J400" s="16">
        <f>testdata47[[#This Row],[close]]-0.5*(testdata47[[#This Row],[HH]]+testdata47[[#This Row],[LL]])</f>
        <v>1.4750000000000227</v>
      </c>
      <c r="K400" s="16">
        <f>K399+kR*(testdata47[[#This Row],[SM]]-K399)</f>
        <v>1.4750000000000227</v>
      </c>
      <c r="L400" s="16">
        <f>L399+kS*(testdata47[[#This Row],[EMAn1]]-L399)</f>
        <v>1.4750000000000227</v>
      </c>
      <c r="M400" s="16">
        <f>testdata47[[#This Row],[HH]]-testdata47[[#This Row],[LL]]</f>
        <v>3.3300000000000409</v>
      </c>
      <c r="N400" s="16">
        <f>N399+kR*(testdata47[[#This Row],[HH-LL]]-N399)</f>
        <v>3.3300000000000409</v>
      </c>
      <c r="O400" s="16">
        <f>O399+kS*(testdata47[[#This Row],[EMAd1]]-O399)</f>
        <v>3.3300000000000409</v>
      </c>
      <c r="P400" s="12">
        <f>100*(testdata47[[#This Row],[EMAn2]]/(0.5*testdata47[[#This Row],[EMAd2]]))</f>
        <v>88.588588588588863</v>
      </c>
      <c r="Q400" s="12">
        <f>Q399+kU*(testdata47[[#This Row],[SMI]]-Q399)</f>
        <v>19.260764957638994</v>
      </c>
    </row>
    <row r="401" spans="1:17" x14ac:dyDescent="0.25">
      <c r="A401" s="6">
        <v>399</v>
      </c>
      <c r="B401" s="3">
        <v>43315</v>
      </c>
      <c r="C401" s="2">
        <v>274.43</v>
      </c>
      <c r="D401" s="2">
        <v>275.52</v>
      </c>
      <c r="E401" s="2">
        <v>274.23</v>
      </c>
      <c r="F401" s="2">
        <v>275.47000000000003</v>
      </c>
      <c r="G401" s="1">
        <v>55527740</v>
      </c>
      <c r="H401" s="2">
        <f t="shared" si="12"/>
        <v>274.23</v>
      </c>
      <c r="I401" s="2">
        <f t="shared" si="13"/>
        <v>275.52</v>
      </c>
      <c r="J401" s="16">
        <f>testdata47[[#This Row],[close]]-0.5*(testdata47[[#This Row],[HH]]+testdata47[[#This Row],[LL]])</f>
        <v>0.59500000000002728</v>
      </c>
      <c r="K401" s="16">
        <f>K400+kR*(testdata47[[#This Row],[SM]]-K400)</f>
        <v>0.59500000000002728</v>
      </c>
      <c r="L401" s="16">
        <f>L400+kS*(testdata47[[#This Row],[EMAn1]]-L400)</f>
        <v>0.59500000000002728</v>
      </c>
      <c r="M401" s="16">
        <f>testdata47[[#This Row],[HH]]-testdata47[[#This Row],[LL]]</f>
        <v>1.2899999999999636</v>
      </c>
      <c r="N401" s="16">
        <f>N400+kR*(testdata47[[#This Row],[HH-LL]]-N400)</f>
        <v>1.2899999999999636</v>
      </c>
      <c r="O401" s="16">
        <f>O400+kS*(testdata47[[#This Row],[EMAd1]]-O400)</f>
        <v>1.2899999999999636</v>
      </c>
      <c r="P401" s="12">
        <f>100*(testdata47[[#This Row],[EMAn2]]/(0.5*testdata47[[#This Row],[EMAd2]]))</f>
        <v>92.248062015510712</v>
      </c>
      <c r="Q401" s="12">
        <f>Q400+kU*(testdata47[[#This Row],[SMI]]-Q400)</f>
        <v>43.589863976929564</v>
      </c>
    </row>
    <row r="402" spans="1:17" x14ac:dyDescent="0.25">
      <c r="A402" s="6">
        <v>400</v>
      </c>
      <c r="B402" s="3">
        <v>43318</v>
      </c>
      <c r="C402" s="2">
        <v>275.51</v>
      </c>
      <c r="D402" s="2">
        <v>276.82</v>
      </c>
      <c r="E402" s="2">
        <v>275.08</v>
      </c>
      <c r="F402" s="2">
        <v>276.48</v>
      </c>
      <c r="G402" s="1">
        <v>40564136</v>
      </c>
      <c r="H402" s="2">
        <f t="shared" si="12"/>
        <v>275.08</v>
      </c>
      <c r="I402" s="2">
        <f t="shared" si="13"/>
        <v>276.82</v>
      </c>
      <c r="J402" s="16">
        <f>testdata47[[#This Row],[close]]-0.5*(testdata47[[#This Row],[HH]]+testdata47[[#This Row],[LL]])</f>
        <v>0.53000000000002956</v>
      </c>
      <c r="K402" s="16">
        <f>K401+kR*(testdata47[[#This Row],[SM]]-K401)</f>
        <v>0.53000000000002956</v>
      </c>
      <c r="L402" s="16">
        <f>L401+kS*(testdata47[[#This Row],[EMAn1]]-L401)</f>
        <v>0.53000000000002956</v>
      </c>
      <c r="M402" s="16">
        <f>testdata47[[#This Row],[HH]]-testdata47[[#This Row],[LL]]</f>
        <v>1.7400000000000091</v>
      </c>
      <c r="N402" s="16">
        <f>N401+kR*(testdata47[[#This Row],[HH-LL]]-N401)</f>
        <v>1.7400000000000091</v>
      </c>
      <c r="O402" s="16">
        <f>O401+kS*(testdata47[[#This Row],[EMAd1]]-O401)</f>
        <v>1.7400000000000091</v>
      </c>
      <c r="P402" s="12">
        <f>100*(testdata47[[#This Row],[EMAn2]]/(0.5*testdata47[[#This Row],[EMAd2]]))</f>
        <v>60.919540229888135</v>
      </c>
      <c r="Q402" s="12">
        <f>Q401+kU*(testdata47[[#This Row],[SMI]]-Q401)</f>
        <v>49.366422727915754</v>
      </c>
    </row>
    <row r="403" spans="1:17" x14ac:dyDescent="0.25">
      <c r="A403" s="6">
        <v>401</v>
      </c>
      <c r="B403" s="3">
        <v>43319</v>
      </c>
      <c r="C403" s="2">
        <v>277.20999999999998</v>
      </c>
      <c r="D403" s="2">
        <v>277.81</v>
      </c>
      <c r="E403" s="2">
        <v>277.06</v>
      </c>
      <c r="F403" s="2">
        <v>277.39</v>
      </c>
      <c r="G403" s="1">
        <v>44471960</v>
      </c>
      <c r="H403" s="2">
        <f t="shared" si="12"/>
        <v>277.06</v>
      </c>
      <c r="I403" s="2">
        <f t="shared" si="13"/>
        <v>277.81</v>
      </c>
      <c r="J403" s="16">
        <f>testdata47[[#This Row],[close]]-0.5*(testdata47[[#This Row],[HH]]+testdata47[[#This Row],[LL]])</f>
        <v>-4.5000000000015916E-2</v>
      </c>
      <c r="K403" s="16">
        <f>K402+kR*(testdata47[[#This Row],[SM]]-K402)</f>
        <v>-4.5000000000015916E-2</v>
      </c>
      <c r="L403" s="16">
        <f>L402+kS*(testdata47[[#This Row],[EMAn1]]-L402)</f>
        <v>-4.5000000000015916E-2</v>
      </c>
      <c r="M403" s="16">
        <f>testdata47[[#This Row],[HH]]-testdata47[[#This Row],[LL]]</f>
        <v>0.75</v>
      </c>
      <c r="N403" s="16">
        <f>N402+kR*(testdata47[[#This Row],[HH-LL]]-N402)</f>
        <v>0.75</v>
      </c>
      <c r="O403" s="16">
        <f>O402+kS*(testdata47[[#This Row],[EMAd1]]-O402)</f>
        <v>0.75</v>
      </c>
      <c r="P403" s="12">
        <f>100*(testdata47[[#This Row],[EMAn2]]/(0.5*testdata47[[#This Row],[EMAd2]]))</f>
        <v>-12.000000000004245</v>
      </c>
      <c r="Q403" s="12">
        <f>Q402+kU*(testdata47[[#This Row],[SMI]]-Q402)</f>
        <v>28.910948485275757</v>
      </c>
    </row>
    <row r="404" spans="1:17" x14ac:dyDescent="0.25">
      <c r="A404" s="6">
        <v>402</v>
      </c>
      <c r="B404" s="3">
        <v>43320</v>
      </c>
      <c r="C404" s="2">
        <v>277.20999999999998</v>
      </c>
      <c r="D404" s="2">
        <v>277.70999999999998</v>
      </c>
      <c r="E404" s="2">
        <v>276.77</v>
      </c>
      <c r="F404" s="2">
        <v>277.27</v>
      </c>
      <c r="G404" s="1">
        <v>43357916</v>
      </c>
      <c r="H404" s="2">
        <f t="shared" si="12"/>
        <v>276.77</v>
      </c>
      <c r="I404" s="2">
        <f t="shared" si="13"/>
        <v>277.70999999999998</v>
      </c>
      <c r="J404" s="16">
        <f>testdata47[[#This Row],[close]]-0.5*(testdata47[[#This Row],[HH]]+testdata47[[#This Row],[LL]])</f>
        <v>2.9999999999972715E-2</v>
      </c>
      <c r="K404" s="16">
        <f>K403+kR*(testdata47[[#This Row],[SM]]-K403)</f>
        <v>2.9999999999972715E-2</v>
      </c>
      <c r="L404" s="16">
        <f>L403+kS*(testdata47[[#This Row],[EMAn1]]-L403)</f>
        <v>2.9999999999972715E-2</v>
      </c>
      <c r="M404" s="16">
        <f>testdata47[[#This Row],[HH]]-testdata47[[#This Row],[LL]]</f>
        <v>0.93999999999999773</v>
      </c>
      <c r="N404" s="16">
        <f>N403+kR*(testdata47[[#This Row],[HH-LL]]-N403)</f>
        <v>0.93999999999999773</v>
      </c>
      <c r="O404" s="16">
        <f>O403+kS*(testdata47[[#This Row],[EMAd1]]-O403)</f>
        <v>0.93999999999999773</v>
      </c>
      <c r="P404" s="12">
        <f>100*(testdata47[[#This Row],[EMAn2]]/(0.5*testdata47[[#This Row],[EMAd2]]))</f>
        <v>6.3829787233984652</v>
      </c>
      <c r="Q404" s="12">
        <f>Q403+kU*(testdata47[[#This Row],[SMI]]-Q403)</f>
        <v>21.401625231316661</v>
      </c>
    </row>
    <row r="405" spans="1:17" x14ac:dyDescent="0.25">
      <c r="A405" s="6">
        <v>403</v>
      </c>
      <c r="B405" s="3">
        <v>43321</v>
      </c>
      <c r="C405" s="2">
        <v>277.33999999999997</v>
      </c>
      <c r="D405" s="2">
        <v>277.77</v>
      </c>
      <c r="E405" s="2">
        <v>276.74</v>
      </c>
      <c r="F405" s="2">
        <v>276.89999999999998</v>
      </c>
      <c r="G405" s="1">
        <v>36771464</v>
      </c>
      <c r="H405" s="2">
        <f t="shared" si="12"/>
        <v>276.74</v>
      </c>
      <c r="I405" s="2">
        <f t="shared" si="13"/>
        <v>277.77</v>
      </c>
      <c r="J405" s="16">
        <f>testdata47[[#This Row],[close]]-0.5*(testdata47[[#This Row],[HH]]+testdata47[[#This Row],[LL]])</f>
        <v>-0.35500000000001819</v>
      </c>
      <c r="K405" s="16">
        <f>K404+kR*(testdata47[[#This Row],[SM]]-K404)</f>
        <v>-0.35500000000001819</v>
      </c>
      <c r="L405" s="16">
        <f>L404+kS*(testdata47[[#This Row],[EMAn1]]-L404)</f>
        <v>-0.35500000000001819</v>
      </c>
      <c r="M405" s="16">
        <f>testdata47[[#This Row],[HH]]-testdata47[[#This Row],[LL]]</f>
        <v>1.0299999999999727</v>
      </c>
      <c r="N405" s="16">
        <f>N404+kR*(testdata47[[#This Row],[HH-LL]]-N404)</f>
        <v>1.0299999999999727</v>
      </c>
      <c r="O405" s="16">
        <f>O404+kS*(testdata47[[#This Row],[EMAd1]]-O404)</f>
        <v>1.0299999999999727</v>
      </c>
      <c r="P405" s="12">
        <f>100*(testdata47[[#This Row],[EMAn2]]/(0.5*testdata47[[#This Row],[EMAd2]]))</f>
        <v>-68.932038834956813</v>
      </c>
      <c r="Q405" s="12">
        <f>Q404+kU*(testdata47[[#This Row],[SMI]]-Q404)</f>
        <v>-8.7095961241078292</v>
      </c>
    </row>
    <row r="406" spans="1:17" x14ac:dyDescent="0.25">
      <c r="A406" s="6">
        <v>404</v>
      </c>
      <c r="B406" s="3">
        <v>43322</v>
      </c>
      <c r="C406" s="2">
        <v>275.32</v>
      </c>
      <c r="D406" s="2">
        <v>275.91000000000003</v>
      </c>
      <c r="E406" s="2">
        <v>274.26</v>
      </c>
      <c r="F406" s="2">
        <v>275.04000000000002</v>
      </c>
      <c r="G406" s="1">
        <v>79351592</v>
      </c>
      <c r="H406" s="2">
        <f t="shared" si="12"/>
        <v>274.26</v>
      </c>
      <c r="I406" s="2">
        <f t="shared" si="13"/>
        <v>275.91000000000003</v>
      </c>
      <c r="J406" s="16">
        <f>testdata47[[#This Row],[close]]-0.5*(testdata47[[#This Row],[HH]]+testdata47[[#This Row],[LL]])</f>
        <v>-4.5000000000015916E-2</v>
      </c>
      <c r="K406" s="16">
        <f>K405+kR*(testdata47[[#This Row],[SM]]-K405)</f>
        <v>-4.5000000000015916E-2</v>
      </c>
      <c r="L406" s="16">
        <f>L405+kS*(testdata47[[#This Row],[EMAn1]]-L405)</f>
        <v>-4.5000000000015916E-2</v>
      </c>
      <c r="M406" s="16">
        <f>testdata47[[#This Row],[HH]]-testdata47[[#This Row],[LL]]</f>
        <v>1.6500000000000341</v>
      </c>
      <c r="N406" s="16">
        <f>N405+kR*(testdata47[[#This Row],[HH-LL]]-N405)</f>
        <v>1.6500000000000341</v>
      </c>
      <c r="O406" s="16">
        <f>O405+kS*(testdata47[[#This Row],[EMAd1]]-O405)</f>
        <v>1.6500000000000341</v>
      </c>
      <c r="P406" s="12">
        <f>100*(testdata47[[#This Row],[EMAn2]]/(0.5*testdata47[[#This Row],[EMAd2]]))</f>
        <v>-5.4545454545472705</v>
      </c>
      <c r="Q406" s="12">
        <f>Q405+kU*(testdata47[[#This Row],[SMI]]-Q405)</f>
        <v>-7.6245792342543099</v>
      </c>
    </row>
    <row r="407" spans="1:17" x14ac:dyDescent="0.25">
      <c r="A407" s="6">
        <v>405</v>
      </c>
      <c r="B407" s="3">
        <v>43325</v>
      </c>
      <c r="C407" s="2">
        <v>275.33999999999997</v>
      </c>
      <c r="D407" s="2">
        <v>276.01</v>
      </c>
      <c r="E407" s="2">
        <v>273.69</v>
      </c>
      <c r="F407" s="2">
        <v>274.01</v>
      </c>
      <c r="G407" s="1">
        <v>67673568</v>
      </c>
      <c r="H407" s="2">
        <f t="shared" si="12"/>
        <v>273.69</v>
      </c>
      <c r="I407" s="2">
        <f t="shared" si="13"/>
        <v>276.01</v>
      </c>
      <c r="J407" s="16">
        <f>testdata47[[#This Row],[close]]-0.5*(testdata47[[#This Row],[HH]]+testdata47[[#This Row],[LL]])</f>
        <v>-0.84000000000003183</v>
      </c>
      <c r="K407" s="16">
        <f>K406+kR*(testdata47[[#This Row],[SM]]-K406)</f>
        <v>-0.84000000000003183</v>
      </c>
      <c r="L407" s="16">
        <f>L406+kS*(testdata47[[#This Row],[EMAn1]]-L406)</f>
        <v>-0.84000000000003183</v>
      </c>
      <c r="M407" s="16">
        <f>testdata47[[#This Row],[HH]]-testdata47[[#This Row],[LL]]</f>
        <v>2.3199999999999932</v>
      </c>
      <c r="N407" s="16">
        <f>N406+kR*(testdata47[[#This Row],[HH-LL]]-N406)</f>
        <v>2.3199999999999932</v>
      </c>
      <c r="O407" s="16">
        <f>O406+kS*(testdata47[[#This Row],[EMAd1]]-O406)</f>
        <v>2.3199999999999932</v>
      </c>
      <c r="P407" s="12">
        <f>100*(testdata47[[#This Row],[EMAn2]]/(0.5*testdata47[[#This Row],[EMAd2]]))</f>
        <v>-72.413793103451226</v>
      </c>
      <c r="Q407" s="12">
        <f>Q406+kU*(testdata47[[#This Row],[SMI]]-Q406)</f>
        <v>-29.220983857319947</v>
      </c>
    </row>
    <row r="408" spans="1:17" x14ac:dyDescent="0.25">
      <c r="A408" s="6">
        <v>406</v>
      </c>
      <c r="B408" s="3">
        <v>43326</v>
      </c>
      <c r="C408" s="2">
        <v>274.81</v>
      </c>
      <c r="D408" s="2">
        <v>276.02</v>
      </c>
      <c r="E408" s="2">
        <v>274.38</v>
      </c>
      <c r="F408" s="2">
        <v>275.76</v>
      </c>
      <c r="G408" s="1">
        <v>45136396</v>
      </c>
      <c r="H408" s="2">
        <f t="shared" si="12"/>
        <v>274.38</v>
      </c>
      <c r="I408" s="2">
        <f t="shared" si="13"/>
        <v>276.02</v>
      </c>
      <c r="J408" s="16">
        <f>testdata47[[#This Row],[close]]-0.5*(testdata47[[#This Row],[HH]]+testdata47[[#This Row],[LL]])</f>
        <v>0.56000000000000227</v>
      </c>
      <c r="K408" s="16">
        <f>K407+kR*(testdata47[[#This Row],[SM]]-K407)</f>
        <v>0.56000000000000227</v>
      </c>
      <c r="L408" s="16">
        <f>L407+kS*(testdata47[[#This Row],[EMAn1]]-L407)</f>
        <v>0.56000000000000227</v>
      </c>
      <c r="M408" s="16">
        <f>testdata47[[#This Row],[HH]]-testdata47[[#This Row],[LL]]</f>
        <v>1.6399999999999864</v>
      </c>
      <c r="N408" s="16">
        <f>N407+kR*(testdata47[[#This Row],[HH-LL]]-N407)</f>
        <v>1.6399999999999864</v>
      </c>
      <c r="O408" s="16">
        <f>O407+kS*(testdata47[[#This Row],[EMAd1]]-O407)</f>
        <v>1.6399999999999864</v>
      </c>
      <c r="P408" s="12">
        <f>100*(testdata47[[#This Row],[EMAn2]]/(0.5*testdata47[[#This Row],[EMAd2]]))</f>
        <v>68.292682926830111</v>
      </c>
      <c r="Q408" s="12">
        <f>Q407+kU*(testdata47[[#This Row],[SMI]]-Q407)</f>
        <v>3.2835717373967377</v>
      </c>
    </row>
    <row r="409" spans="1:17" x14ac:dyDescent="0.25">
      <c r="A409" s="6">
        <v>407</v>
      </c>
      <c r="B409" s="3">
        <v>43327</v>
      </c>
      <c r="C409" s="2">
        <v>274.27999999999997</v>
      </c>
      <c r="D409" s="2">
        <v>274.44</v>
      </c>
      <c r="E409" s="2">
        <v>272.13</v>
      </c>
      <c r="F409" s="2">
        <v>273.7</v>
      </c>
      <c r="G409" s="1">
        <v>105964064</v>
      </c>
      <c r="H409" s="2">
        <f t="shared" si="12"/>
        <v>272.13</v>
      </c>
      <c r="I409" s="2">
        <f t="shared" si="13"/>
        <v>274.44</v>
      </c>
      <c r="J409" s="16">
        <f>testdata47[[#This Row],[close]]-0.5*(testdata47[[#This Row],[HH]]+testdata47[[#This Row],[LL]])</f>
        <v>0.41500000000002046</v>
      </c>
      <c r="K409" s="16">
        <f>K408+kR*(testdata47[[#This Row],[SM]]-K408)</f>
        <v>0.41500000000002046</v>
      </c>
      <c r="L409" s="16">
        <f>L408+kS*(testdata47[[#This Row],[EMAn1]]-L408)</f>
        <v>0.41500000000002046</v>
      </c>
      <c r="M409" s="16">
        <f>testdata47[[#This Row],[HH]]-testdata47[[#This Row],[LL]]</f>
        <v>2.3100000000000023</v>
      </c>
      <c r="N409" s="16">
        <f>N408+kR*(testdata47[[#This Row],[HH-LL]]-N408)</f>
        <v>2.3100000000000023</v>
      </c>
      <c r="O409" s="16">
        <f>O408+kS*(testdata47[[#This Row],[EMAd1]]-O408)</f>
        <v>2.3100000000000023</v>
      </c>
      <c r="P409" s="12">
        <f>100*(testdata47[[#This Row],[EMAn2]]/(0.5*testdata47[[#This Row],[EMAd2]]))</f>
        <v>35.930735930737669</v>
      </c>
      <c r="Q409" s="12">
        <f>Q408+kU*(testdata47[[#This Row],[SMI]]-Q408)</f>
        <v>14.165959801843712</v>
      </c>
    </row>
    <row r="410" spans="1:17" x14ac:dyDescent="0.25">
      <c r="A410" s="6">
        <v>408</v>
      </c>
      <c r="B410" s="3">
        <v>43328</v>
      </c>
      <c r="C410" s="2">
        <v>275.27</v>
      </c>
      <c r="D410" s="2">
        <v>276.87</v>
      </c>
      <c r="E410" s="2">
        <v>275.23</v>
      </c>
      <c r="F410" s="2">
        <v>275.91000000000003</v>
      </c>
      <c r="G410" s="1">
        <v>72033608</v>
      </c>
      <c r="H410" s="2">
        <f t="shared" si="12"/>
        <v>275.23</v>
      </c>
      <c r="I410" s="2">
        <f t="shared" si="13"/>
        <v>276.87</v>
      </c>
      <c r="J410" s="16">
        <f>testdata47[[#This Row],[close]]-0.5*(testdata47[[#This Row],[HH]]+testdata47[[#This Row],[LL]])</f>
        <v>-0.13999999999998636</v>
      </c>
      <c r="K410" s="16">
        <f>K409+kR*(testdata47[[#This Row],[SM]]-K409)</f>
        <v>-0.13999999999998636</v>
      </c>
      <c r="L410" s="16">
        <f>L409+kS*(testdata47[[#This Row],[EMAn1]]-L409)</f>
        <v>-0.13999999999998636</v>
      </c>
      <c r="M410" s="16">
        <f>testdata47[[#This Row],[HH]]-testdata47[[#This Row],[LL]]</f>
        <v>1.6399999999999864</v>
      </c>
      <c r="N410" s="16">
        <f>N409+kR*(testdata47[[#This Row],[HH-LL]]-N409)</f>
        <v>1.6399999999999864</v>
      </c>
      <c r="O410" s="16">
        <f>O409+kS*(testdata47[[#This Row],[EMAd1]]-O409)</f>
        <v>1.6399999999999864</v>
      </c>
      <c r="P410" s="12">
        <f>100*(testdata47[[#This Row],[EMAn2]]/(0.5*testdata47[[#This Row],[EMAd2]]))</f>
        <v>-17.073170731705794</v>
      </c>
      <c r="Q410" s="12">
        <f>Q409+kU*(testdata47[[#This Row],[SMI]]-Q409)</f>
        <v>3.7529162906605436</v>
      </c>
    </row>
    <row r="411" spans="1:17" x14ac:dyDescent="0.25">
      <c r="A411" s="6">
        <v>409</v>
      </c>
      <c r="B411" s="3">
        <v>43329</v>
      </c>
      <c r="C411" s="2">
        <v>275.69</v>
      </c>
      <c r="D411" s="2">
        <v>277.37</v>
      </c>
      <c r="E411" s="2">
        <v>275.24</v>
      </c>
      <c r="F411" s="2">
        <v>276.89</v>
      </c>
      <c r="G411" s="1">
        <v>67555760</v>
      </c>
      <c r="H411" s="2">
        <f t="shared" si="12"/>
        <v>275.24</v>
      </c>
      <c r="I411" s="2">
        <f t="shared" si="13"/>
        <v>277.37</v>
      </c>
      <c r="J411" s="16">
        <f>testdata47[[#This Row],[close]]-0.5*(testdata47[[#This Row],[HH]]+testdata47[[#This Row],[LL]])</f>
        <v>0.58499999999997954</v>
      </c>
      <c r="K411" s="16">
        <f>K410+kR*(testdata47[[#This Row],[SM]]-K410)</f>
        <v>0.58499999999997954</v>
      </c>
      <c r="L411" s="16">
        <f>L410+kS*(testdata47[[#This Row],[EMAn1]]-L410)</f>
        <v>0.58499999999997954</v>
      </c>
      <c r="M411" s="16">
        <f>testdata47[[#This Row],[HH]]-testdata47[[#This Row],[LL]]</f>
        <v>2.1299999999999955</v>
      </c>
      <c r="N411" s="16">
        <f>N410+kR*(testdata47[[#This Row],[HH-LL]]-N410)</f>
        <v>2.1299999999999955</v>
      </c>
      <c r="O411" s="16">
        <f>O410+kS*(testdata47[[#This Row],[EMAd1]]-O410)</f>
        <v>2.1299999999999955</v>
      </c>
      <c r="P411" s="12">
        <f>100*(testdata47[[#This Row],[EMAn2]]/(0.5*testdata47[[#This Row],[EMAd2]]))</f>
        <v>54.929577464786931</v>
      </c>
      <c r="Q411" s="12">
        <f>Q410+kU*(testdata47[[#This Row],[SMI]]-Q410)</f>
        <v>20.811803348702671</v>
      </c>
    </row>
    <row r="412" spans="1:17" x14ac:dyDescent="0.25">
      <c r="A412" s="6">
        <v>410</v>
      </c>
      <c r="B412" s="3">
        <v>43332</v>
      </c>
      <c r="C412" s="2">
        <v>277.38</v>
      </c>
      <c r="D412" s="2">
        <v>277.77</v>
      </c>
      <c r="E412" s="2">
        <v>276.89</v>
      </c>
      <c r="F412" s="2">
        <v>277.48</v>
      </c>
      <c r="G412" s="1">
        <v>40982744</v>
      </c>
      <c r="H412" s="2">
        <f t="shared" si="12"/>
        <v>276.89</v>
      </c>
      <c r="I412" s="2">
        <f t="shared" si="13"/>
        <v>277.77</v>
      </c>
      <c r="J412" s="16">
        <f>testdata47[[#This Row],[close]]-0.5*(testdata47[[#This Row],[HH]]+testdata47[[#This Row],[LL]])</f>
        <v>0.15000000000003411</v>
      </c>
      <c r="K412" s="16">
        <f>K411+kR*(testdata47[[#This Row],[SM]]-K411)</f>
        <v>0.15000000000003411</v>
      </c>
      <c r="L412" s="16">
        <f>L411+kS*(testdata47[[#This Row],[EMAn1]]-L411)</f>
        <v>0.15000000000003411</v>
      </c>
      <c r="M412" s="16">
        <f>testdata47[[#This Row],[HH]]-testdata47[[#This Row],[LL]]</f>
        <v>0.87999999999999545</v>
      </c>
      <c r="N412" s="16">
        <f>N411+kR*(testdata47[[#This Row],[HH-LL]]-N411)</f>
        <v>0.87999999999999545</v>
      </c>
      <c r="O412" s="16">
        <f>O411+kS*(testdata47[[#This Row],[EMAd1]]-O411)</f>
        <v>0.87999999999999545</v>
      </c>
      <c r="P412" s="12">
        <f>100*(testdata47[[#This Row],[EMAn2]]/(0.5*testdata47[[#This Row],[EMAd2]]))</f>
        <v>34.090909090917023</v>
      </c>
      <c r="Q412" s="12">
        <f>Q411+kU*(testdata47[[#This Row],[SMI]]-Q411)</f>
        <v>25.238171929440789</v>
      </c>
    </row>
    <row r="413" spans="1:17" x14ac:dyDescent="0.25">
      <c r="A413" s="6">
        <v>411</v>
      </c>
      <c r="B413" s="3">
        <v>43333</v>
      </c>
      <c r="C413" s="2">
        <v>278.04000000000002</v>
      </c>
      <c r="D413" s="2">
        <v>279.07</v>
      </c>
      <c r="E413" s="2">
        <v>277.52</v>
      </c>
      <c r="F413" s="2">
        <v>278.13</v>
      </c>
      <c r="G413" s="1">
        <v>69258080</v>
      </c>
      <c r="H413" s="2">
        <f t="shared" si="12"/>
        <v>277.52</v>
      </c>
      <c r="I413" s="2">
        <f t="shared" si="13"/>
        <v>279.07</v>
      </c>
      <c r="J413" s="16">
        <f>testdata47[[#This Row],[close]]-0.5*(testdata47[[#This Row],[HH]]+testdata47[[#This Row],[LL]])</f>
        <v>-0.16499999999996362</v>
      </c>
      <c r="K413" s="16">
        <f>K412+kR*(testdata47[[#This Row],[SM]]-K412)</f>
        <v>-0.16499999999996362</v>
      </c>
      <c r="L413" s="16">
        <f>L412+kS*(testdata47[[#This Row],[EMAn1]]-L412)</f>
        <v>-0.16499999999996362</v>
      </c>
      <c r="M413" s="16">
        <f>testdata47[[#This Row],[HH]]-testdata47[[#This Row],[LL]]</f>
        <v>1.5500000000000114</v>
      </c>
      <c r="N413" s="16">
        <f>N412+kR*(testdata47[[#This Row],[HH-LL]]-N412)</f>
        <v>1.5500000000000114</v>
      </c>
      <c r="O413" s="16">
        <f>O412+kS*(testdata47[[#This Row],[EMAd1]]-O412)</f>
        <v>1.5500000000000114</v>
      </c>
      <c r="P413" s="12">
        <f>100*(testdata47[[#This Row],[EMAn2]]/(0.5*testdata47[[#This Row],[EMAd2]]))</f>
        <v>-21.290322580640311</v>
      </c>
      <c r="Q413" s="12">
        <f>Q412+kU*(testdata47[[#This Row],[SMI]]-Q412)</f>
        <v>9.7286737594137556</v>
      </c>
    </row>
    <row r="414" spans="1:17" x14ac:dyDescent="0.25">
      <c r="A414" s="6">
        <v>412</v>
      </c>
      <c r="B414" s="3">
        <v>43334</v>
      </c>
      <c r="C414" s="2">
        <v>277.68</v>
      </c>
      <c r="D414" s="2">
        <v>278.54000000000002</v>
      </c>
      <c r="E414" s="2">
        <v>277.39</v>
      </c>
      <c r="F414" s="2">
        <v>277.95999999999998</v>
      </c>
      <c r="G414" s="1">
        <v>46321688</v>
      </c>
      <c r="H414" s="2">
        <f t="shared" si="12"/>
        <v>277.39</v>
      </c>
      <c r="I414" s="2">
        <f t="shared" si="13"/>
        <v>278.54000000000002</v>
      </c>
      <c r="J414" s="16">
        <f>testdata47[[#This Row],[close]]-0.5*(testdata47[[#This Row],[HH]]+testdata47[[#This Row],[LL]])</f>
        <v>-5.0000000000522959E-3</v>
      </c>
      <c r="K414" s="16">
        <f>K413+kR*(testdata47[[#This Row],[SM]]-K413)</f>
        <v>-5.0000000000522959E-3</v>
      </c>
      <c r="L414" s="16">
        <f>L413+kS*(testdata47[[#This Row],[EMAn1]]-L413)</f>
        <v>-5.0000000000522959E-3</v>
      </c>
      <c r="M414" s="16">
        <f>testdata47[[#This Row],[HH]]-testdata47[[#This Row],[LL]]</f>
        <v>1.1500000000000341</v>
      </c>
      <c r="N414" s="16">
        <f>N413+kR*(testdata47[[#This Row],[HH-LL]]-N413)</f>
        <v>1.1500000000000341</v>
      </c>
      <c r="O414" s="16">
        <f>O413+kS*(testdata47[[#This Row],[EMAd1]]-O413)</f>
        <v>1.1500000000000341</v>
      </c>
      <c r="P414" s="12">
        <f>100*(testdata47[[#This Row],[EMAn2]]/(0.5*testdata47[[#This Row],[EMAd2]]))</f>
        <v>-0.86956521740037351</v>
      </c>
      <c r="Q414" s="12">
        <f>Q413+kU*(testdata47[[#This Row],[SMI]]-Q413)</f>
        <v>6.1959274338090466</v>
      </c>
    </row>
    <row r="415" spans="1:17" x14ac:dyDescent="0.25">
      <c r="A415" s="6">
        <v>413</v>
      </c>
      <c r="B415" s="3">
        <v>43335</v>
      </c>
      <c r="C415" s="2">
        <v>277.77</v>
      </c>
      <c r="D415" s="2">
        <v>278.70999999999998</v>
      </c>
      <c r="E415" s="2">
        <v>277.24</v>
      </c>
      <c r="F415" s="2">
        <v>277.58999999999997</v>
      </c>
      <c r="G415" s="1">
        <v>50657548</v>
      </c>
      <c r="H415" s="2">
        <f t="shared" si="12"/>
        <v>277.24</v>
      </c>
      <c r="I415" s="2">
        <f t="shared" si="13"/>
        <v>278.70999999999998</v>
      </c>
      <c r="J415" s="16">
        <f>testdata47[[#This Row],[close]]-0.5*(testdata47[[#This Row],[HH]]+testdata47[[#This Row],[LL]])</f>
        <v>-0.38500000000004775</v>
      </c>
      <c r="K415" s="16">
        <f>K414+kR*(testdata47[[#This Row],[SM]]-K414)</f>
        <v>-0.38500000000004775</v>
      </c>
      <c r="L415" s="16">
        <f>L414+kS*(testdata47[[#This Row],[EMAn1]]-L414)</f>
        <v>-0.38500000000004775</v>
      </c>
      <c r="M415" s="16">
        <f>testdata47[[#This Row],[HH]]-testdata47[[#This Row],[LL]]</f>
        <v>1.4699999999999704</v>
      </c>
      <c r="N415" s="16">
        <f>N414+kR*(testdata47[[#This Row],[HH-LL]]-N414)</f>
        <v>1.4699999999999704</v>
      </c>
      <c r="O415" s="16">
        <f>O414+kS*(testdata47[[#This Row],[EMAd1]]-O414)</f>
        <v>1.4699999999999704</v>
      </c>
      <c r="P415" s="12">
        <f>100*(testdata47[[#This Row],[EMAn2]]/(0.5*testdata47[[#This Row],[EMAd2]]))</f>
        <v>-52.380952380959933</v>
      </c>
      <c r="Q415" s="12">
        <f>Q414+kU*(testdata47[[#This Row],[SMI]]-Q414)</f>
        <v>-13.329699171113944</v>
      </c>
    </row>
    <row r="416" spans="1:17" x14ac:dyDescent="0.25">
      <c r="A416" s="6">
        <v>414</v>
      </c>
      <c r="B416" s="3">
        <v>43336</v>
      </c>
      <c r="C416" s="2">
        <v>278.23</v>
      </c>
      <c r="D416" s="2">
        <v>279.42</v>
      </c>
      <c r="E416" s="2">
        <v>278.17</v>
      </c>
      <c r="F416" s="2">
        <v>279.27</v>
      </c>
      <c r="G416" s="1">
        <v>59184624</v>
      </c>
      <c r="H416" s="2">
        <f t="shared" si="12"/>
        <v>278.17</v>
      </c>
      <c r="I416" s="2">
        <f t="shared" si="13"/>
        <v>279.42</v>
      </c>
      <c r="J416" s="16">
        <f>testdata47[[#This Row],[close]]-0.5*(testdata47[[#This Row],[HH]]+testdata47[[#This Row],[LL]])</f>
        <v>0.47499999999996589</v>
      </c>
      <c r="K416" s="16">
        <f>K415+kR*(testdata47[[#This Row],[SM]]-K415)</f>
        <v>0.47499999999996589</v>
      </c>
      <c r="L416" s="16">
        <f>L415+kS*(testdata47[[#This Row],[EMAn1]]-L415)</f>
        <v>0.47499999999996589</v>
      </c>
      <c r="M416" s="16">
        <f>testdata47[[#This Row],[HH]]-testdata47[[#This Row],[LL]]</f>
        <v>1.25</v>
      </c>
      <c r="N416" s="16">
        <f>N415+kR*(testdata47[[#This Row],[HH-LL]]-N415)</f>
        <v>1.25</v>
      </c>
      <c r="O416" s="16">
        <f>O415+kS*(testdata47[[#This Row],[EMAd1]]-O415)</f>
        <v>1.25</v>
      </c>
      <c r="P416" s="12">
        <f>100*(testdata47[[#This Row],[EMAn2]]/(0.5*testdata47[[#This Row],[EMAd2]]))</f>
        <v>75.999999999994543</v>
      </c>
      <c r="Q416" s="12">
        <f>Q415+kU*(testdata47[[#This Row],[SMI]]-Q415)</f>
        <v>16.446867219255552</v>
      </c>
    </row>
    <row r="417" spans="1:17" x14ac:dyDescent="0.25">
      <c r="A417" s="6">
        <v>415</v>
      </c>
      <c r="B417" s="3">
        <v>43339</v>
      </c>
      <c r="C417" s="2">
        <v>280.58</v>
      </c>
      <c r="D417" s="2">
        <v>281.58999999999997</v>
      </c>
      <c r="E417" s="2">
        <v>280.39999999999998</v>
      </c>
      <c r="F417" s="2">
        <v>281.47000000000003</v>
      </c>
      <c r="G417" s="1">
        <v>58757348</v>
      </c>
      <c r="H417" s="2">
        <f t="shared" si="12"/>
        <v>280.39999999999998</v>
      </c>
      <c r="I417" s="2">
        <f t="shared" si="13"/>
        <v>281.58999999999997</v>
      </c>
      <c r="J417" s="16">
        <f>testdata47[[#This Row],[close]]-0.5*(testdata47[[#This Row],[HH]]+testdata47[[#This Row],[LL]])</f>
        <v>0.47500000000002274</v>
      </c>
      <c r="K417" s="16">
        <f>K416+kR*(testdata47[[#This Row],[SM]]-K416)</f>
        <v>0.47500000000002274</v>
      </c>
      <c r="L417" s="16">
        <f>L416+kS*(testdata47[[#This Row],[EMAn1]]-L416)</f>
        <v>0.47500000000002274</v>
      </c>
      <c r="M417" s="16">
        <f>testdata47[[#This Row],[HH]]-testdata47[[#This Row],[LL]]</f>
        <v>1.1899999999999977</v>
      </c>
      <c r="N417" s="16">
        <f>N416+kR*(testdata47[[#This Row],[HH-LL]]-N416)</f>
        <v>1.1899999999999977</v>
      </c>
      <c r="O417" s="16">
        <f>O416+kS*(testdata47[[#This Row],[EMAd1]]-O416)</f>
        <v>1.1899999999999977</v>
      </c>
      <c r="P417" s="12">
        <f>100*(testdata47[[#This Row],[EMAn2]]/(0.5*testdata47[[#This Row],[EMAd2]]))</f>
        <v>79.831932773113209</v>
      </c>
      <c r="Q417" s="12">
        <f>Q416+kU*(testdata47[[#This Row],[SMI]]-Q416)</f>
        <v>37.575222403874768</v>
      </c>
    </row>
    <row r="418" spans="1:17" x14ac:dyDescent="0.25">
      <c r="A418" s="6">
        <v>416</v>
      </c>
      <c r="B418" s="3">
        <v>43340</v>
      </c>
      <c r="C418" s="2">
        <v>281.98</v>
      </c>
      <c r="D418" s="2">
        <v>282.08999999999997</v>
      </c>
      <c r="E418" s="2">
        <v>281.10000000000002</v>
      </c>
      <c r="F418" s="2">
        <v>281.61</v>
      </c>
      <c r="G418" s="1">
        <v>48329404</v>
      </c>
      <c r="H418" s="2">
        <f t="shared" si="12"/>
        <v>281.10000000000002</v>
      </c>
      <c r="I418" s="2">
        <f t="shared" si="13"/>
        <v>282.08999999999997</v>
      </c>
      <c r="J418" s="16">
        <f>testdata47[[#This Row],[close]]-0.5*(testdata47[[#This Row],[HH]]+testdata47[[#This Row],[LL]])</f>
        <v>1.4999999999986358E-2</v>
      </c>
      <c r="K418" s="16">
        <f>K417+kR*(testdata47[[#This Row],[SM]]-K417)</f>
        <v>1.4999999999986358E-2</v>
      </c>
      <c r="L418" s="16">
        <f>L417+kS*(testdata47[[#This Row],[EMAn1]]-L417)</f>
        <v>1.4999999999986358E-2</v>
      </c>
      <c r="M418" s="16">
        <f>testdata47[[#This Row],[HH]]-testdata47[[#This Row],[LL]]</f>
        <v>0.98999999999995225</v>
      </c>
      <c r="N418" s="16">
        <f>N417+kR*(testdata47[[#This Row],[HH-LL]]-N417)</f>
        <v>0.98999999999995225</v>
      </c>
      <c r="O418" s="16">
        <f>O417+kS*(testdata47[[#This Row],[EMAd1]]-O417)</f>
        <v>0.98999999999995225</v>
      </c>
      <c r="P418" s="12">
        <f>100*(testdata47[[#This Row],[EMAn2]]/(0.5*testdata47[[#This Row],[EMAd2]]))</f>
        <v>3.0303030303004204</v>
      </c>
      <c r="Q418" s="12">
        <f>Q417+kU*(testdata47[[#This Row],[SMI]]-Q417)</f>
        <v>26.060249279349989</v>
      </c>
    </row>
    <row r="419" spans="1:17" x14ac:dyDescent="0.25">
      <c r="A419" s="6">
        <v>417</v>
      </c>
      <c r="B419" s="3">
        <v>43341</v>
      </c>
      <c r="C419" s="2">
        <v>281.83999999999997</v>
      </c>
      <c r="D419" s="2">
        <v>283.37</v>
      </c>
      <c r="E419" s="2">
        <v>281.57</v>
      </c>
      <c r="F419" s="2">
        <v>283.12</v>
      </c>
      <c r="G419" s="1">
        <v>63300776</v>
      </c>
      <c r="H419" s="2">
        <f t="shared" si="12"/>
        <v>281.57</v>
      </c>
      <c r="I419" s="2">
        <f t="shared" si="13"/>
        <v>283.37</v>
      </c>
      <c r="J419" s="16">
        <f>testdata47[[#This Row],[close]]-0.5*(testdata47[[#This Row],[HH]]+testdata47[[#This Row],[LL]])</f>
        <v>0.64999999999997726</v>
      </c>
      <c r="K419" s="16">
        <f>K418+kR*(testdata47[[#This Row],[SM]]-K418)</f>
        <v>0.64999999999997726</v>
      </c>
      <c r="L419" s="16">
        <f>L418+kS*(testdata47[[#This Row],[EMAn1]]-L418)</f>
        <v>0.64999999999997726</v>
      </c>
      <c r="M419" s="16">
        <f>testdata47[[#This Row],[HH]]-testdata47[[#This Row],[LL]]</f>
        <v>1.8000000000000114</v>
      </c>
      <c r="N419" s="16">
        <f>N418+kR*(testdata47[[#This Row],[HH-LL]]-N418)</f>
        <v>1.8000000000000114</v>
      </c>
      <c r="O419" s="16">
        <f>O418+kS*(testdata47[[#This Row],[EMAd1]]-O418)</f>
        <v>1.8000000000000114</v>
      </c>
      <c r="P419" s="12">
        <f>100*(testdata47[[#This Row],[EMAn2]]/(0.5*testdata47[[#This Row],[EMAd2]]))</f>
        <v>72.22222222221923</v>
      </c>
      <c r="Q419" s="12">
        <f>Q418+kU*(testdata47[[#This Row],[SMI]]-Q418)</f>
        <v>41.447573593639731</v>
      </c>
    </row>
    <row r="420" spans="1:17" x14ac:dyDescent="0.25">
      <c r="A420" s="6">
        <v>418</v>
      </c>
      <c r="B420" s="3">
        <v>43342</v>
      </c>
      <c r="C420" s="2">
        <v>282.60000000000002</v>
      </c>
      <c r="D420" s="2">
        <v>283</v>
      </c>
      <c r="E420" s="2">
        <v>281.32</v>
      </c>
      <c r="F420" s="2">
        <v>281.98</v>
      </c>
      <c r="G420" s="1">
        <v>63037208</v>
      </c>
      <c r="H420" s="2">
        <f t="shared" si="12"/>
        <v>281.32</v>
      </c>
      <c r="I420" s="2">
        <f t="shared" si="13"/>
        <v>283</v>
      </c>
      <c r="J420" s="16">
        <f>testdata47[[#This Row],[close]]-0.5*(testdata47[[#This Row],[HH]]+testdata47[[#This Row],[LL]])</f>
        <v>-0.17999999999994998</v>
      </c>
      <c r="K420" s="16">
        <f>K419+kR*(testdata47[[#This Row],[SM]]-K419)</f>
        <v>-0.17999999999994998</v>
      </c>
      <c r="L420" s="16">
        <f>L419+kS*(testdata47[[#This Row],[EMAn1]]-L419)</f>
        <v>-0.17999999999994998</v>
      </c>
      <c r="M420" s="16">
        <f>testdata47[[#This Row],[HH]]-testdata47[[#This Row],[LL]]</f>
        <v>1.6800000000000068</v>
      </c>
      <c r="N420" s="16">
        <f>N419+kR*(testdata47[[#This Row],[HH-LL]]-N419)</f>
        <v>1.6800000000000068</v>
      </c>
      <c r="O420" s="16">
        <f>O419+kS*(testdata47[[#This Row],[EMAd1]]-O419)</f>
        <v>1.6800000000000068</v>
      </c>
      <c r="P420" s="12">
        <f>100*(testdata47[[#This Row],[EMAn2]]/(0.5*testdata47[[#This Row],[EMAd2]]))</f>
        <v>-21.428571428565387</v>
      </c>
      <c r="Q420" s="12">
        <f>Q419+kU*(testdata47[[#This Row],[SMI]]-Q419)</f>
        <v>20.488858586238024</v>
      </c>
    </row>
    <row r="421" spans="1:17" x14ac:dyDescent="0.25">
      <c r="A421" s="6">
        <v>419</v>
      </c>
      <c r="B421" s="3">
        <v>43343</v>
      </c>
      <c r="C421" s="2">
        <v>281.52999999999997</v>
      </c>
      <c r="D421" s="2">
        <v>282.47000000000003</v>
      </c>
      <c r="E421" s="2">
        <v>280.99</v>
      </c>
      <c r="F421" s="2">
        <v>281.98</v>
      </c>
      <c r="G421" s="1">
        <v>68093544</v>
      </c>
      <c r="H421" s="2">
        <f t="shared" si="12"/>
        <v>280.99</v>
      </c>
      <c r="I421" s="2">
        <f t="shared" si="13"/>
        <v>282.47000000000003</v>
      </c>
      <c r="J421" s="16">
        <f>testdata47[[#This Row],[close]]-0.5*(testdata47[[#This Row],[HH]]+testdata47[[#This Row],[LL]])</f>
        <v>0.25</v>
      </c>
      <c r="K421" s="16">
        <f>K420+kR*(testdata47[[#This Row],[SM]]-K420)</f>
        <v>0.25</v>
      </c>
      <c r="L421" s="16">
        <f>L420+kS*(testdata47[[#This Row],[EMAn1]]-L420)</f>
        <v>0.25</v>
      </c>
      <c r="M421" s="16">
        <f>testdata47[[#This Row],[HH]]-testdata47[[#This Row],[LL]]</f>
        <v>1.4800000000000182</v>
      </c>
      <c r="N421" s="16">
        <f>N420+kR*(testdata47[[#This Row],[HH-LL]]-N420)</f>
        <v>1.4800000000000182</v>
      </c>
      <c r="O421" s="16">
        <f>O420+kS*(testdata47[[#This Row],[EMAd1]]-O420)</f>
        <v>1.4800000000000182</v>
      </c>
      <c r="P421" s="12">
        <f>100*(testdata47[[#This Row],[EMAn2]]/(0.5*testdata47[[#This Row],[EMAd2]]))</f>
        <v>33.783783783783363</v>
      </c>
      <c r="Q421" s="12">
        <f>Q420+kU*(testdata47[[#This Row],[SMI]]-Q420)</f>
        <v>24.920500318753135</v>
      </c>
    </row>
    <row r="422" spans="1:17" x14ac:dyDescent="0.25">
      <c r="A422" s="6">
        <v>420</v>
      </c>
      <c r="B422" s="3">
        <v>43347</v>
      </c>
      <c r="C422" s="2">
        <v>281.52999999999997</v>
      </c>
      <c r="D422" s="2">
        <v>281.89</v>
      </c>
      <c r="E422" s="2">
        <v>280.39999999999998</v>
      </c>
      <c r="F422" s="2">
        <v>281.5</v>
      </c>
      <c r="G422" s="1">
        <v>59294748</v>
      </c>
      <c r="H422" s="2">
        <f t="shared" si="12"/>
        <v>280.39999999999998</v>
      </c>
      <c r="I422" s="2">
        <f t="shared" si="13"/>
        <v>281.89</v>
      </c>
      <c r="J422" s="16">
        <f>testdata47[[#This Row],[close]]-0.5*(testdata47[[#This Row],[HH]]+testdata47[[#This Row],[LL]])</f>
        <v>0.35500000000001819</v>
      </c>
      <c r="K422" s="16">
        <f>K421+kR*(testdata47[[#This Row],[SM]]-K421)</f>
        <v>0.35500000000001819</v>
      </c>
      <c r="L422" s="16">
        <f>L421+kS*(testdata47[[#This Row],[EMAn1]]-L421)</f>
        <v>0.35500000000001819</v>
      </c>
      <c r="M422" s="16">
        <f>testdata47[[#This Row],[HH]]-testdata47[[#This Row],[LL]]</f>
        <v>1.4900000000000091</v>
      </c>
      <c r="N422" s="16">
        <f>N421+kR*(testdata47[[#This Row],[HH-LL]]-N421)</f>
        <v>1.4900000000000091</v>
      </c>
      <c r="O422" s="16">
        <f>O421+kS*(testdata47[[#This Row],[EMAd1]]-O421)</f>
        <v>1.4900000000000091</v>
      </c>
      <c r="P422" s="12">
        <f>100*(testdata47[[#This Row],[EMAn2]]/(0.5*testdata47[[#This Row],[EMAd2]]))</f>
        <v>47.651006711411547</v>
      </c>
      <c r="Q422" s="12">
        <f>Q421+kU*(testdata47[[#This Row],[SMI]]-Q421)</f>
        <v>32.497335782972606</v>
      </c>
    </row>
    <row r="423" spans="1:17" x14ac:dyDescent="0.25">
      <c r="A423" s="6">
        <v>421</v>
      </c>
      <c r="B423" s="3">
        <v>43348</v>
      </c>
      <c r="C423" s="2">
        <v>281.11</v>
      </c>
      <c r="D423" s="2">
        <v>281.33</v>
      </c>
      <c r="E423" s="2">
        <v>279.63</v>
      </c>
      <c r="F423" s="2">
        <v>280.74</v>
      </c>
      <c r="G423" s="1">
        <v>74591480</v>
      </c>
      <c r="H423" s="2">
        <f t="shared" si="12"/>
        <v>279.63</v>
      </c>
      <c r="I423" s="2">
        <f t="shared" si="13"/>
        <v>281.33</v>
      </c>
      <c r="J423" s="16">
        <f>testdata47[[#This Row],[close]]-0.5*(testdata47[[#This Row],[HH]]+testdata47[[#This Row],[LL]])</f>
        <v>0.25999999999999091</v>
      </c>
      <c r="K423" s="16">
        <f>K422+kR*(testdata47[[#This Row],[SM]]-K422)</f>
        <v>0.25999999999999091</v>
      </c>
      <c r="L423" s="16">
        <f>L422+kS*(testdata47[[#This Row],[EMAn1]]-L422)</f>
        <v>0.25999999999999091</v>
      </c>
      <c r="M423" s="16">
        <f>testdata47[[#This Row],[HH]]-testdata47[[#This Row],[LL]]</f>
        <v>1.6999999999999886</v>
      </c>
      <c r="N423" s="16">
        <f>N422+kR*(testdata47[[#This Row],[HH-LL]]-N422)</f>
        <v>1.6999999999999886</v>
      </c>
      <c r="O423" s="16">
        <f>O422+kS*(testdata47[[#This Row],[EMAd1]]-O422)</f>
        <v>1.6999999999999886</v>
      </c>
      <c r="P423" s="12">
        <f>100*(testdata47[[#This Row],[EMAn2]]/(0.5*testdata47[[#This Row],[EMAd2]]))</f>
        <v>30.588235294116785</v>
      </c>
      <c r="Q423" s="12">
        <f>Q422+kU*(testdata47[[#This Row],[SMI]]-Q422)</f>
        <v>31.860968953354</v>
      </c>
    </row>
    <row r="424" spans="1:17" x14ac:dyDescent="0.25">
      <c r="A424" s="6">
        <v>422</v>
      </c>
      <c r="B424" s="3">
        <v>43349</v>
      </c>
      <c r="C424" s="2">
        <v>280.86</v>
      </c>
      <c r="D424" s="2">
        <v>281.19</v>
      </c>
      <c r="E424" s="2">
        <v>278.77</v>
      </c>
      <c r="F424" s="2">
        <v>279.89999999999998</v>
      </c>
      <c r="G424" s="1">
        <v>67855744</v>
      </c>
      <c r="H424" s="2">
        <f t="shared" si="12"/>
        <v>278.77</v>
      </c>
      <c r="I424" s="2">
        <f t="shared" si="13"/>
        <v>281.19</v>
      </c>
      <c r="J424" s="16">
        <f>testdata47[[#This Row],[close]]-0.5*(testdata47[[#This Row],[HH]]+testdata47[[#This Row],[LL]])</f>
        <v>-8.0000000000040927E-2</v>
      </c>
      <c r="K424" s="16">
        <f>K423+kR*(testdata47[[#This Row],[SM]]-K423)</f>
        <v>-8.0000000000040927E-2</v>
      </c>
      <c r="L424" s="16">
        <f>L423+kS*(testdata47[[#This Row],[EMAn1]]-L423)</f>
        <v>-8.0000000000040927E-2</v>
      </c>
      <c r="M424" s="16">
        <f>testdata47[[#This Row],[HH]]-testdata47[[#This Row],[LL]]</f>
        <v>2.4200000000000159</v>
      </c>
      <c r="N424" s="16">
        <f>N423+kR*(testdata47[[#This Row],[HH-LL]]-N423)</f>
        <v>2.4200000000000159</v>
      </c>
      <c r="O424" s="16">
        <f>O423+kS*(testdata47[[#This Row],[EMAd1]]-O423)</f>
        <v>2.4200000000000159</v>
      </c>
      <c r="P424" s="12">
        <f>100*(testdata47[[#This Row],[EMAn2]]/(0.5*testdata47[[#This Row],[EMAd2]]))</f>
        <v>-6.6115702479372231</v>
      </c>
      <c r="Q424" s="12">
        <f>Q423+kU*(testdata47[[#This Row],[SMI]]-Q423)</f>
        <v>19.036789219590258</v>
      </c>
    </row>
    <row r="425" spans="1:17" x14ac:dyDescent="0.25">
      <c r="A425" s="6">
        <v>423</v>
      </c>
      <c r="B425" s="3">
        <v>43350</v>
      </c>
      <c r="C425" s="2">
        <v>278.75</v>
      </c>
      <c r="D425" s="2">
        <v>280.42</v>
      </c>
      <c r="E425" s="2">
        <v>278.49</v>
      </c>
      <c r="F425" s="2">
        <v>279.35000000000002</v>
      </c>
      <c r="G425" s="1">
        <v>75695528</v>
      </c>
      <c r="H425" s="2">
        <f t="shared" si="12"/>
        <v>278.49</v>
      </c>
      <c r="I425" s="2">
        <f t="shared" si="13"/>
        <v>280.42</v>
      </c>
      <c r="J425" s="16">
        <f>testdata47[[#This Row],[close]]-0.5*(testdata47[[#This Row],[HH]]+testdata47[[#This Row],[LL]])</f>
        <v>-0.10500000000001819</v>
      </c>
      <c r="K425" s="16">
        <f>K424+kR*(testdata47[[#This Row],[SM]]-K424)</f>
        <v>-0.10500000000001819</v>
      </c>
      <c r="L425" s="16">
        <f>L424+kS*(testdata47[[#This Row],[EMAn1]]-L424)</f>
        <v>-0.10500000000001819</v>
      </c>
      <c r="M425" s="16">
        <f>testdata47[[#This Row],[HH]]-testdata47[[#This Row],[LL]]</f>
        <v>1.9300000000000068</v>
      </c>
      <c r="N425" s="16">
        <f>N424+kR*(testdata47[[#This Row],[HH-LL]]-N424)</f>
        <v>1.9300000000000068</v>
      </c>
      <c r="O425" s="16">
        <f>O424+kS*(testdata47[[#This Row],[EMAd1]]-O424)</f>
        <v>1.9300000000000068</v>
      </c>
      <c r="P425" s="12">
        <f>100*(testdata47[[#This Row],[EMAn2]]/(0.5*testdata47[[#This Row],[EMAd2]]))</f>
        <v>-10.880829015545888</v>
      </c>
      <c r="Q425" s="12">
        <f>Q424+kU*(testdata47[[#This Row],[SMI]]-Q424)</f>
        <v>9.064249807878209</v>
      </c>
    </row>
    <row r="426" spans="1:17" x14ac:dyDescent="0.25">
      <c r="A426" s="6">
        <v>424</v>
      </c>
      <c r="B426" s="3">
        <v>43353</v>
      </c>
      <c r="C426" s="2">
        <v>280.45999999999998</v>
      </c>
      <c r="D426" s="2">
        <v>280.75</v>
      </c>
      <c r="E426" s="2">
        <v>279.62</v>
      </c>
      <c r="F426" s="2">
        <v>279.83999999999997</v>
      </c>
      <c r="G426" s="1">
        <v>51693300</v>
      </c>
      <c r="H426" s="2">
        <f t="shared" si="12"/>
        <v>279.62</v>
      </c>
      <c r="I426" s="2">
        <f t="shared" si="13"/>
        <v>280.75</v>
      </c>
      <c r="J426" s="16">
        <f>testdata47[[#This Row],[close]]-0.5*(testdata47[[#This Row],[HH]]+testdata47[[#This Row],[LL]])</f>
        <v>-0.34500000000002728</v>
      </c>
      <c r="K426" s="16">
        <f>K425+kR*(testdata47[[#This Row],[SM]]-K425)</f>
        <v>-0.34500000000002728</v>
      </c>
      <c r="L426" s="16">
        <f>L425+kS*(testdata47[[#This Row],[EMAn1]]-L425)</f>
        <v>-0.34500000000002728</v>
      </c>
      <c r="M426" s="16">
        <f>testdata47[[#This Row],[HH]]-testdata47[[#This Row],[LL]]</f>
        <v>1.1299999999999955</v>
      </c>
      <c r="N426" s="16">
        <f>N425+kR*(testdata47[[#This Row],[HH-LL]]-N425)</f>
        <v>1.1299999999999955</v>
      </c>
      <c r="O426" s="16">
        <f>O425+kS*(testdata47[[#This Row],[EMAd1]]-O425)</f>
        <v>1.1299999999999955</v>
      </c>
      <c r="P426" s="12">
        <f>100*(testdata47[[#This Row],[EMAn2]]/(0.5*testdata47[[#This Row],[EMAd2]]))</f>
        <v>-61.061946902659948</v>
      </c>
      <c r="Q426" s="12">
        <f>Q425+kU*(testdata47[[#This Row],[SMI]]-Q425)</f>
        <v>-14.311149095634509</v>
      </c>
    </row>
    <row r="427" spans="1:17" x14ac:dyDescent="0.25">
      <c r="A427" s="6">
        <v>425</v>
      </c>
      <c r="B427" s="3">
        <v>43354</v>
      </c>
      <c r="C427" s="2">
        <v>279.13</v>
      </c>
      <c r="D427" s="2">
        <v>281.25</v>
      </c>
      <c r="E427" s="2">
        <v>278.75</v>
      </c>
      <c r="F427" s="2">
        <v>280.76</v>
      </c>
      <c r="G427" s="1">
        <v>52022324</v>
      </c>
      <c r="H427" s="2">
        <f t="shared" si="12"/>
        <v>278.75</v>
      </c>
      <c r="I427" s="2">
        <f t="shared" si="13"/>
        <v>281.25</v>
      </c>
      <c r="J427" s="16">
        <f>testdata47[[#This Row],[close]]-0.5*(testdata47[[#This Row],[HH]]+testdata47[[#This Row],[LL]])</f>
        <v>0.75999999999999091</v>
      </c>
      <c r="K427" s="16">
        <f>K426+kR*(testdata47[[#This Row],[SM]]-K426)</f>
        <v>0.75999999999999091</v>
      </c>
      <c r="L427" s="16">
        <f>L426+kS*(testdata47[[#This Row],[EMAn1]]-L426)</f>
        <v>0.75999999999999091</v>
      </c>
      <c r="M427" s="16">
        <f>testdata47[[#This Row],[HH]]-testdata47[[#This Row],[LL]]</f>
        <v>2.5</v>
      </c>
      <c r="N427" s="16">
        <f>N426+kR*(testdata47[[#This Row],[HH-LL]]-N426)</f>
        <v>2.5</v>
      </c>
      <c r="O427" s="16">
        <f>O426+kS*(testdata47[[#This Row],[EMAd1]]-O426)</f>
        <v>2.5</v>
      </c>
      <c r="P427" s="12">
        <f>100*(testdata47[[#This Row],[EMAn2]]/(0.5*testdata47[[#This Row],[EMAd2]]))</f>
        <v>60.79999999999928</v>
      </c>
      <c r="Q427" s="12">
        <f>Q426+kU*(testdata47[[#This Row],[SMI]]-Q426)</f>
        <v>10.725900602910087</v>
      </c>
    </row>
    <row r="428" spans="1:17" x14ac:dyDescent="0.25">
      <c r="A428" s="6">
        <v>426</v>
      </c>
      <c r="B428" s="3">
        <v>43355</v>
      </c>
      <c r="C428" s="2">
        <v>280.77</v>
      </c>
      <c r="D428" s="2">
        <v>281.49</v>
      </c>
      <c r="E428" s="2">
        <v>279.95999999999998</v>
      </c>
      <c r="F428" s="2">
        <v>280.83</v>
      </c>
      <c r="G428" s="1">
        <v>61576576</v>
      </c>
      <c r="H428" s="2">
        <f t="shared" si="12"/>
        <v>279.95999999999998</v>
      </c>
      <c r="I428" s="2">
        <f t="shared" si="13"/>
        <v>281.49</v>
      </c>
      <c r="J428" s="16">
        <f>testdata47[[#This Row],[close]]-0.5*(testdata47[[#This Row],[HH]]+testdata47[[#This Row],[LL]])</f>
        <v>0.10499999999996135</v>
      </c>
      <c r="K428" s="16">
        <f>K427+kR*(testdata47[[#This Row],[SM]]-K427)</f>
        <v>0.10499999999996135</v>
      </c>
      <c r="L428" s="16">
        <f>L427+kS*(testdata47[[#This Row],[EMAn1]]-L427)</f>
        <v>0.10499999999996135</v>
      </c>
      <c r="M428" s="16">
        <f>testdata47[[#This Row],[HH]]-testdata47[[#This Row],[LL]]</f>
        <v>1.5300000000000296</v>
      </c>
      <c r="N428" s="16">
        <f>N427+kR*(testdata47[[#This Row],[HH-LL]]-N427)</f>
        <v>1.5300000000000296</v>
      </c>
      <c r="O428" s="16">
        <f>O427+kS*(testdata47[[#This Row],[EMAd1]]-O427)</f>
        <v>1.5300000000000296</v>
      </c>
      <c r="P428" s="12">
        <f>100*(testdata47[[#This Row],[EMAn2]]/(0.5*testdata47[[#This Row],[EMAd2]]))</f>
        <v>13.725490196073114</v>
      </c>
      <c r="Q428" s="12">
        <f>Q427+kU*(testdata47[[#This Row],[SMI]]-Q427)</f>
        <v>11.725763800631096</v>
      </c>
    </row>
    <row r="429" spans="1:17" x14ac:dyDescent="0.25">
      <c r="A429" s="6">
        <v>427</v>
      </c>
      <c r="B429" s="3">
        <v>43356</v>
      </c>
      <c r="C429" s="2">
        <v>281.99</v>
      </c>
      <c r="D429" s="2">
        <v>282.69</v>
      </c>
      <c r="E429" s="2">
        <v>281.68</v>
      </c>
      <c r="F429" s="2">
        <v>282.49</v>
      </c>
      <c r="G429" s="1">
        <v>52540928</v>
      </c>
      <c r="H429" s="2">
        <f t="shared" si="12"/>
        <v>281.68</v>
      </c>
      <c r="I429" s="2">
        <f t="shared" si="13"/>
        <v>282.69</v>
      </c>
      <c r="J429" s="16">
        <f>testdata47[[#This Row],[close]]-0.5*(testdata47[[#This Row],[HH]]+testdata47[[#This Row],[LL]])</f>
        <v>0.30500000000000682</v>
      </c>
      <c r="K429" s="16">
        <f>K428+kR*(testdata47[[#This Row],[SM]]-K428)</f>
        <v>0.30500000000000682</v>
      </c>
      <c r="L429" s="16">
        <f>L428+kS*(testdata47[[#This Row],[EMAn1]]-L428)</f>
        <v>0.30500000000000682</v>
      </c>
      <c r="M429" s="16">
        <f>testdata47[[#This Row],[HH]]-testdata47[[#This Row],[LL]]</f>
        <v>1.0099999999999909</v>
      </c>
      <c r="N429" s="16">
        <f>N428+kR*(testdata47[[#This Row],[HH-LL]]-N428)</f>
        <v>1.0099999999999909</v>
      </c>
      <c r="O429" s="16">
        <f>O428+kS*(testdata47[[#This Row],[EMAd1]]-O428)</f>
        <v>1.0099999999999909</v>
      </c>
      <c r="P429" s="12">
        <f>100*(testdata47[[#This Row],[EMAn2]]/(0.5*testdata47[[#This Row],[EMAd2]]))</f>
        <v>60.396039603962294</v>
      </c>
      <c r="Q429" s="12">
        <f>Q428+kU*(testdata47[[#This Row],[SMI]]-Q428)</f>
        <v>27.94918906840816</v>
      </c>
    </row>
    <row r="430" spans="1:17" x14ac:dyDescent="0.25">
      <c r="A430" s="6">
        <v>428</v>
      </c>
      <c r="B430" s="3">
        <v>43357</v>
      </c>
      <c r="C430" s="2">
        <v>282.70999999999998</v>
      </c>
      <c r="D430" s="2">
        <v>282.92</v>
      </c>
      <c r="E430" s="2">
        <v>281.68</v>
      </c>
      <c r="F430" s="2">
        <v>282.54000000000002</v>
      </c>
      <c r="G430" s="1">
        <v>56706020</v>
      </c>
      <c r="H430" s="2">
        <f t="shared" si="12"/>
        <v>281.68</v>
      </c>
      <c r="I430" s="2">
        <f t="shared" si="13"/>
        <v>282.92</v>
      </c>
      <c r="J430" s="16">
        <f>testdata47[[#This Row],[close]]-0.5*(testdata47[[#This Row],[HH]]+testdata47[[#This Row],[LL]])</f>
        <v>0.24000000000000909</v>
      </c>
      <c r="K430" s="16">
        <f>K429+kR*(testdata47[[#This Row],[SM]]-K429)</f>
        <v>0.24000000000000909</v>
      </c>
      <c r="L430" s="16">
        <f>L429+kS*(testdata47[[#This Row],[EMAn1]]-L429)</f>
        <v>0.24000000000000909</v>
      </c>
      <c r="M430" s="16">
        <f>testdata47[[#This Row],[HH]]-testdata47[[#This Row],[LL]]</f>
        <v>1.2400000000000091</v>
      </c>
      <c r="N430" s="16">
        <f>N429+kR*(testdata47[[#This Row],[HH-LL]]-N429)</f>
        <v>1.2400000000000091</v>
      </c>
      <c r="O430" s="16">
        <f>O429+kS*(testdata47[[#This Row],[EMAd1]]-O429)</f>
        <v>1.2400000000000091</v>
      </c>
      <c r="P430" s="12">
        <f>100*(testdata47[[#This Row],[EMAn2]]/(0.5*testdata47[[#This Row],[EMAd2]]))</f>
        <v>38.709677419356019</v>
      </c>
      <c r="Q430" s="12">
        <f>Q429+kU*(testdata47[[#This Row],[SMI]]-Q429)</f>
        <v>31.536018518724113</v>
      </c>
    </row>
    <row r="431" spans="1:17" x14ac:dyDescent="0.25">
      <c r="A431" s="6">
        <v>429</v>
      </c>
      <c r="B431" s="3">
        <v>43360</v>
      </c>
      <c r="C431" s="2">
        <v>282.48</v>
      </c>
      <c r="D431" s="2">
        <v>282.52</v>
      </c>
      <c r="E431" s="2">
        <v>280.74</v>
      </c>
      <c r="F431" s="2">
        <v>281.04000000000002</v>
      </c>
      <c r="G431" s="1">
        <v>70258840</v>
      </c>
      <c r="H431" s="2">
        <f t="shared" si="12"/>
        <v>280.74</v>
      </c>
      <c r="I431" s="2">
        <f t="shared" si="13"/>
        <v>282.52</v>
      </c>
      <c r="J431" s="16">
        <f>testdata47[[#This Row],[close]]-0.5*(testdata47[[#This Row],[HH]]+testdata47[[#This Row],[LL]])</f>
        <v>-0.58999999999997499</v>
      </c>
      <c r="K431" s="16">
        <f>K430+kR*(testdata47[[#This Row],[SM]]-K430)</f>
        <v>-0.58999999999997499</v>
      </c>
      <c r="L431" s="16">
        <f>L430+kS*(testdata47[[#This Row],[EMAn1]]-L430)</f>
        <v>-0.58999999999997499</v>
      </c>
      <c r="M431" s="16">
        <f>testdata47[[#This Row],[HH]]-testdata47[[#This Row],[LL]]</f>
        <v>1.7799999999999727</v>
      </c>
      <c r="N431" s="16">
        <f>N430+kR*(testdata47[[#This Row],[HH-LL]]-N430)</f>
        <v>1.7799999999999727</v>
      </c>
      <c r="O431" s="16">
        <f>O430+kS*(testdata47[[#This Row],[EMAd1]]-O430)</f>
        <v>1.7799999999999727</v>
      </c>
      <c r="P431" s="12">
        <f>100*(testdata47[[#This Row],[EMAn2]]/(0.5*testdata47[[#This Row],[EMAd2]]))</f>
        <v>-66.292134831458881</v>
      </c>
      <c r="Q431" s="12">
        <f>Q430+kU*(testdata47[[#This Row],[SMI]]-Q430)</f>
        <v>-1.0733659313368804</v>
      </c>
    </row>
    <row r="432" spans="1:17" x14ac:dyDescent="0.25">
      <c r="A432" s="6">
        <v>430</v>
      </c>
      <c r="B432" s="3">
        <v>43361</v>
      </c>
      <c r="C432" s="2">
        <v>281.27999999999997</v>
      </c>
      <c r="D432" s="2">
        <v>283.22000000000003</v>
      </c>
      <c r="E432" s="2">
        <v>281.25</v>
      </c>
      <c r="F432" s="2">
        <v>282.57</v>
      </c>
      <c r="G432" s="1">
        <v>63758804</v>
      </c>
      <c r="H432" s="2">
        <f t="shared" si="12"/>
        <v>281.25</v>
      </c>
      <c r="I432" s="2">
        <f t="shared" si="13"/>
        <v>283.22000000000003</v>
      </c>
      <c r="J432" s="16">
        <f>testdata47[[#This Row],[close]]-0.5*(testdata47[[#This Row],[HH]]+testdata47[[#This Row],[LL]])</f>
        <v>0.33499999999997954</v>
      </c>
      <c r="K432" s="16">
        <f>K431+kR*(testdata47[[#This Row],[SM]]-K431)</f>
        <v>0.33499999999997954</v>
      </c>
      <c r="L432" s="16">
        <f>L431+kS*(testdata47[[#This Row],[EMAn1]]-L431)</f>
        <v>0.33499999999997954</v>
      </c>
      <c r="M432" s="16">
        <f>testdata47[[#This Row],[HH]]-testdata47[[#This Row],[LL]]</f>
        <v>1.9700000000000273</v>
      </c>
      <c r="N432" s="16">
        <f>N431+kR*(testdata47[[#This Row],[HH-LL]]-N431)</f>
        <v>1.9700000000000273</v>
      </c>
      <c r="O432" s="16">
        <f>O431+kS*(testdata47[[#This Row],[EMAd1]]-O431)</f>
        <v>1.9700000000000273</v>
      </c>
      <c r="P432" s="12">
        <f>100*(testdata47[[#This Row],[EMAn2]]/(0.5*testdata47[[#This Row],[EMAd2]]))</f>
        <v>34.010152284261416</v>
      </c>
      <c r="Q432" s="12">
        <f>Q431+kU*(testdata47[[#This Row],[SMI]]-Q431)</f>
        <v>10.621140140529217</v>
      </c>
    </row>
    <row r="433" spans="1:17" x14ac:dyDescent="0.25">
      <c r="A433" s="6">
        <v>431</v>
      </c>
      <c r="B433" s="3">
        <v>43362</v>
      </c>
      <c r="C433" s="2">
        <v>282.63</v>
      </c>
      <c r="D433" s="2">
        <v>283.33</v>
      </c>
      <c r="E433" s="2">
        <v>282.48</v>
      </c>
      <c r="F433" s="2">
        <v>282.87</v>
      </c>
      <c r="G433" s="1">
        <v>50529584</v>
      </c>
      <c r="H433" s="2">
        <f t="shared" si="12"/>
        <v>282.48</v>
      </c>
      <c r="I433" s="2">
        <f t="shared" si="13"/>
        <v>283.33</v>
      </c>
      <c r="J433" s="16">
        <f>testdata47[[#This Row],[close]]-0.5*(testdata47[[#This Row],[HH]]+testdata47[[#This Row],[LL]])</f>
        <v>-3.4999999999968168E-2</v>
      </c>
      <c r="K433" s="16">
        <f>K432+kR*(testdata47[[#This Row],[SM]]-K432)</f>
        <v>-3.4999999999968168E-2</v>
      </c>
      <c r="L433" s="16">
        <f>L432+kS*(testdata47[[#This Row],[EMAn1]]-L432)</f>
        <v>-3.4999999999968168E-2</v>
      </c>
      <c r="M433" s="16">
        <f>testdata47[[#This Row],[HH]]-testdata47[[#This Row],[LL]]</f>
        <v>0.84999999999996589</v>
      </c>
      <c r="N433" s="16">
        <f>N432+kR*(testdata47[[#This Row],[HH-LL]]-N432)</f>
        <v>0.84999999999996589</v>
      </c>
      <c r="O433" s="16">
        <f>O432+kS*(testdata47[[#This Row],[EMAd1]]-O432)</f>
        <v>0.84999999999996589</v>
      </c>
      <c r="P433" s="12">
        <f>100*(testdata47[[#This Row],[EMAn2]]/(0.5*testdata47[[#This Row],[EMAd2]]))</f>
        <v>-8.2352941176398993</v>
      </c>
      <c r="Q433" s="12">
        <f>Q432+kU*(testdata47[[#This Row],[SMI]]-Q432)</f>
        <v>4.335662054472845</v>
      </c>
    </row>
    <row r="434" spans="1:17" x14ac:dyDescent="0.25">
      <c r="A434" s="6">
        <v>432</v>
      </c>
      <c r="B434" s="3">
        <v>43363</v>
      </c>
      <c r="C434" s="2">
        <v>284.25</v>
      </c>
      <c r="D434" s="2">
        <v>285.51</v>
      </c>
      <c r="E434" s="2">
        <v>282.88</v>
      </c>
      <c r="F434" s="2">
        <v>285.16000000000003</v>
      </c>
      <c r="G434" s="1">
        <v>103323632</v>
      </c>
      <c r="H434" s="2">
        <f t="shared" si="12"/>
        <v>282.88</v>
      </c>
      <c r="I434" s="2">
        <f t="shared" si="13"/>
        <v>285.51</v>
      </c>
      <c r="J434" s="16">
        <f>testdata47[[#This Row],[close]]-0.5*(testdata47[[#This Row],[HH]]+testdata47[[#This Row],[LL]])</f>
        <v>0.96500000000003183</v>
      </c>
      <c r="K434" s="16">
        <f>K433+kR*(testdata47[[#This Row],[SM]]-K433)</f>
        <v>0.96500000000003183</v>
      </c>
      <c r="L434" s="16">
        <f>L433+kS*(testdata47[[#This Row],[EMAn1]]-L433)</f>
        <v>0.96500000000003183</v>
      </c>
      <c r="M434" s="16">
        <f>testdata47[[#This Row],[HH]]-testdata47[[#This Row],[LL]]</f>
        <v>2.6299999999999955</v>
      </c>
      <c r="N434" s="16">
        <f>N433+kR*(testdata47[[#This Row],[HH-LL]]-N433)</f>
        <v>2.6299999999999955</v>
      </c>
      <c r="O434" s="16">
        <f>O433+kS*(testdata47[[#This Row],[EMAd1]]-O433)</f>
        <v>2.6299999999999955</v>
      </c>
      <c r="P434" s="12">
        <f>100*(testdata47[[#This Row],[EMAn2]]/(0.5*testdata47[[#This Row],[EMAd2]]))</f>
        <v>73.384030418253502</v>
      </c>
      <c r="Q434" s="12">
        <f>Q433+kU*(testdata47[[#This Row],[SMI]]-Q433)</f>
        <v>27.351784842399727</v>
      </c>
    </row>
    <row r="435" spans="1:17" x14ac:dyDescent="0.25">
      <c r="A435" s="6">
        <v>433</v>
      </c>
      <c r="B435" s="3">
        <v>43364</v>
      </c>
      <c r="C435" s="2">
        <v>285.97000000000003</v>
      </c>
      <c r="D435" s="2">
        <v>286.10000000000002</v>
      </c>
      <c r="E435" s="2">
        <v>284.72000000000003</v>
      </c>
      <c r="F435" s="2">
        <v>284.89999999999998</v>
      </c>
      <c r="G435" s="1">
        <v>108104552</v>
      </c>
      <c r="H435" s="2">
        <f t="shared" si="12"/>
        <v>284.72000000000003</v>
      </c>
      <c r="I435" s="2">
        <f t="shared" si="13"/>
        <v>286.10000000000002</v>
      </c>
      <c r="J435" s="16">
        <f>testdata47[[#This Row],[close]]-0.5*(testdata47[[#This Row],[HH]]+testdata47[[#This Row],[LL]])</f>
        <v>-0.51000000000004775</v>
      </c>
      <c r="K435" s="16">
        <f>K434+kR*(testdata47[[#This Row],[SM]]-K434)</f>
        <v>-0.51000000000004775</v>
      </c>
      <c r="L435" s="16">
        <f>L434+kS*(testdata47[[#This Row],[EMAn1]]-L434)</f>
        <v>-0.51000000000004775</v>
      </c>
      <c r="M435" s="16">
        <f>testdata47[[#This Row],[HH]]-testdata47[[#This Row],[LL]]</f>
        <v>1.3799999999999955</v>
      </c>
      <c r="N435" s="16">
        <f>N434+kR*(testdata47[[#This Row],[HH-LL]]-N434)</f>
        <v>1.3799999999999955</v>
      </c>
      <c r="O435" s="16">
        <f>O434+kS*(testdata47[[#This Row],[EMAd1]]-O434)</f>
        <v>1.3799999999999955</v>
      </c>
      <c r="P435" s="12">
        <f>100*(testdata47[[#This Row],[EMAn2]]/(0.5*testdata47[[#This Row],[EMAd2]]))</f>
        <v>-73.913043478268037</v>
      </c>
      <c r="Q435" s="12">
        <f>Q434+kU*(testdata47[[#This Row],[SMI]]-Q434)</f>
        <v>-6.4031579311561906</v>
      </c>
    </row>
    <row r="436" spans="1:17" x14ac:dyDescent="0.25">
      <c r="A436" s="6">
        <v>434</v>
      </c>
      <c r="B436" s="3">
        <v>43367</v>
      </c>
      <c r="C436" s="2">
        <v>284.27</v>
      </c>
      <c r="D436" s="2">
        <v>284.42</v>
      </c>
      <c r="E436" s="2">
        <v>283.32</v>
      </c>
      <c r="F436" s="2">
        <v>283.95</v>
      </c>
      <c r="G436" s="1">
        <v>54738760</v>
      </c>
      <c r="H436" s="2">
        <f t="shared" si="12"/>
        <v>283.32</v>
      </c>
      <c r="I436" s="2">
        <f t="shared" si="13"/>
        <v>284.42</v>
      </c>
      <c r="J436" s="16">
        <f>testdata47[[#This Row],[close]]-0.5*(testdata47[[#This Row],[HH]]+testdata47[[#This Row],[LL]])</f>
        <v>7.9999999999984084E-2</v>
      </c>
      <c r="K436" s="16">
        <f>K435+kR*(testdata47[[#This Row],[SM]]-K435)</f>
        <v>7.9999999999984084E-2</v>
      </c>
      <c r="L436" s="16">
        <f>L435+kS*(testdata47[[#This Row],[EMAn1]]-L435)</f>
        <v>7.9999999999984084E-2</v>
      </c>
      <c r="M436" s="16">
        <f>testdata47[[#This Row],[HH]]-testdata47[[#This Row],[LL]]</f>
        <v>1.1000000000000227</v>
      </c>
      <c r="N436" s="16">
        <f>N435+kR*(testdata47[[#This Row],[HH-LL]]-N435)</f>
        <v>1.1000000000000227</v>
      </c>
      <c r="O436" s="16">
        <f>O435+kS*(testdata47[[#This Row],[EMAd1]]-O435)</f>
        <v>1.1000000000000227</v>
      </c>
      <c r="P436" s="12">
        <f>100*(testdata47[[#This Row],[EMAn2]]/(0.5*testdata47[[#This Row],[EMAd2]]))</f>
        <v>14.545454545451349</v>
      </c>
      <c r="Q436" s="12">
        <f>Q435+kU*(testdata47[[#This Row],[SMI]]-Q435)</f>
        <v>0.57971289437965545</v>
      </c>
    </row>
    <row r="437" spans="1:17" x14ac:dyDescent="0.25">
      <c r="A437" s="6">
        <v>435</v>
      </c>
      <c r="B437" s="3">
        <v>43368</v>
      </c>
      <c r="C437" s="2">
        <v>284.45</v>
      </c>
      <c r="D437" s="2">
        <v>284.57</v>
      </c>
      <c r="E437" s="2">
        <v>283.43</v>
      </c>
      <c r="F437" s="2">
        <v>283.69</v>
      </c>
      <c r="G437" s="1">
        <v>45474200</v>
      </c>
      <c r="H437" s="2">
        <f t="shared" si="12"/>
        <v>283.43</v>
      </c>
      <c r="I437" s="2">
        <f t="shared" si="13"/>
        <v>284.57</v>
      </c>
      <c r="J437" s="16">
        <f>testdata47[[#This Row],[close]]-0.5*(testdata47[[#This Row],[HH]]+testdata47[[#This Row],[LL]])</f>
        <v>-0.31000000000000227</v>
      </c>
      <c r="K437" s="16">
        <f>K436+kR*(testdata47[[#This Row],[SM]]-K436)</f>
        <v>-0.31000000000000227</v>
      </c>
      <c r="L437" s="16">
        <f>L436+kS*(testdata47[[#This Row],[EMAn1]]-L436)</f>
        <v>-0.31000000000000227</v>
      </c>
      <c r="M437" s="16">
        <f>testdata47[[#This Row],[HH]]-testdata47[[#This Row],[LL]]</f>
        <v>1.1399999999999864</v>
      </c>
      <c r="N437" s="16">
        <f>N436+kR*(testdata47[[#This Row],[HH-LL]]-N436)</f>
        <v>1.1399999999999864</v>
      </c>
      <c r="O437" s="16">
        <f>O436+kS*(testdata47[[#This Row],[EMAd1]]-O436)</f>
        <v>1.1399999999999864</v>
      </c>
      <c r="P437" s="12">
        <f>100*(testdata47[[#This Row],[EMAn2]]/(0.5*testdata47[[#This Row],[EMAd2]]))</f>
        <v>-54.38596491228175</v>
      </c>
      <c r="Q437" s="12">
        <f>Q436+kU*(testdata47[[#This Row],[SMI]]-Q436)</f>
        <v>-17.742179707840812</v>
      </c>
    </row>
    <row r="438" spans="1:17" x14ac:dyDescent="0.25">
      <c r="A438" s="6">
        <v>436</v>
      </c>
      <c r="B438" s="3">
        <v>43369</v>
      </c>
      <c r="C438" s="2">
        <v>283.85000000000002</v>
      </c>
      <c r="D438" s="2">
        <v>285.14</v>
      </c>
      <c r="E438" s="2">
        <v>282.38</v>
      </c>
      <c r="F438" s="2">
        <v>282.83999999999997</v>
      </c>
      <c r="G438" s="1">
        <v>81724024</v>
      </c>
      <c r="H438" s="2">
        <f t="shared" si="12"/>
        <v>282.38</v>
      </c>
      <c r="I438" s="2">
        <f t="shared" si="13"/>
        <v>285.14</v>
      </c>
      <c r="J438" s="16">
        <f>testdata47[[#This Row],[close]]-0.5*(testdata47[[#This Row],[HH]]+testdata47[[#This Row],[LL]])</f>
        <v>-0.92000000000001592</v>
      </c>
      <c r="K438" s="16">
        <f>K437+kR*(testdata47[[#This Row],[SM]]-K437)</f>
        <v>-0.92000000000001592</v>
      </c>
      <c r="L438" s="16">
        <f>L437+kS*(testdata47[[#This Row],[EMAn1]]-L437)</f>
        <v>-0.92000000000001592</v>
      </c>
      <c r="M438" s="16">
        <f>testdata47[[#This Row],[HH]]-testdata47[[#This Row],[LL]]</f>
        <v>2.7599999999999909</v>
      </c>
      <c r="N438" s="16">
        <f>N437+kR*(testdata47[[#This Row],[HH-LL]]-N437)</f>
        <v>2.7599999999999909</v>
      </c>
      <c r="O438" s="16">
        <f>O437+kS*(testdata47[[#This Row],[EMAd1]]-O437)</f>
        <v>2.7599999999999909</v>
      </c>
      <c r="P438" s="12">
        <f>100*(testdata47[[#This Row],[EMAn2]]/(0.5*testdata47[[#This Row],[EMAd2]]))</f>
        <v>-66.666666666668036</v>
      </c>
      <c r="Q438" s="12">
        <f>Q437+kU*(testdata47[[#This Row],[SMI]]-Q437)</f>
        <v>-34.050342027449886</v>
      </c>
    </row>
    <row r="439" spans="1:17" x14ac:dyDescent="0.25">
      <c r="A439" s="6">
        <v>437</v>
      </c>
      <c r="B439" s="3">
        <v>43370</v>
      </c>
      <c r="C439" s="2">
        <v>283.36</v>
      </c>
      <c r="D439" s="2">
        <v>284.82</v>
      </c>
      <c r="E439" s="2">
        <v>283.06</v>
      </c>
      <c r="F439" s="2">
        <v>283.63</v>
      </c>
      <c r="G439" s="1">
        <v>60723896</v>
      </c>
      <c r="H439" s="2">
        <f t="shared" si="12"/>
        <v>283.06</v>
      </c>
      <c r="I439" s="2">
        <f t="shared" si="13"/>
        <v>284.82</v>
      </c>
      <c r="J439" s="16">
        <f>testdata47[[#This Row],[close]]-0.5*(testdata47[[#This Row],[HH]]+testdata47[[#This Row],[LL]])</f>
        <v>-0.31000000000000227</v>
      </c>
      <c r="K439" s="16">
        <f>K438+kR*(testdata47[[#This Row],[SM]]-K438)</f>
        <v>-0.31000000000000227</v>
      </c>
      <c r="L439" s="16">
        <f>L438+kS*(testdata47[[#This Row],[EMAn1]]-L438)</f>
        <v>-0.31000000000000227</v>
      </c>
      <c r="M439" s="16">
        <f>testdata47[[#This Row],[HH]]-testdata47[[#This Row],[LL]]</f>
        <v>1.7599999999999909</v>
      </c>
      <c r="N439" s="16">
        <f>N438+kR*(testdata47[[#This Row],[HH-LL]]-N438)</f>
        <v>1.7599999999999909</v>
      </c>
      <c r="O439" s="16">
        <f>O438+kS*(testdata47[[#This Row],[EMAd1]]-O438)</f>
        <v>1.7599999999999909</v>
      </c>
      <c r="P439" s="12">
        <f>100*(testdata47[[#This Row],[EMAn2]]/(0.5*testdata47[[#This Row],[EMAd2]]))</f>
        <v>-35.227272727273167</v>
      </c>
      <c r="Q439" s="12">
        <f>Q438+kU*(testdata47[[#This Row],[SMI]]-Q438)</f>
        <v>-34.442652260724316</v>
      </c>
    </row>
    <row r="440" spans="1:17" x14ac:dyDescent="0.25">
      <c r="A440" s="6">
        <v>438</v>
      </c>
      <c r="B440" s="3">
        <v>43371</v>
      </c>
      <c r="C440" s="2">
        <v>282.95</v>
      </c>
      <c r="D440" s="2">
        <v>284.20999999999998</v>
      </c>
      <c r="E440" s="2">
        <v>282.91000000000003</v>
      </c>
      <c r="F440" s="2">
        <v>283.66000000000003</v>
      </c>
      <c r="G440" s="1">
        <v>71835632</v>
      </c>
      <c r="H440" s="2">
        <f t="shared" si="12"/>
        <v>282.91000000000003</v>
      </c>
      <c r="I440" s="2">
        <f t="shared" si="13"/>
        <v>284.20999999999998</v>
      </c>
      <c r="J440" s="16">
        <f>testdata47[[#This Row],[close]]-0.5*(testdata47[[#This Row],[HH]]+testdata47[[#This Row],[LL]])</f>
        <v>0.10000000000002274</v>
      </c>
      <c r="K440" s="16">
        <f>K439+kR*(testdata47[[#This Row],[SM]]-K439)</f>
        <v>0.10000000000002274</v>
      </c>
      <c r="L440" s="16">
        <f>L439+kS*(testdata47[[#This Row],[EMAn1]]-L439)</f>
        <v>0.10000000000002274</v>
      </c>
      <c r="M440" s="16">
        <f>testdata47[[#This Row],[HH]]-testdata47[[#This Row],[LL]]</f>
        <v>1.2999999999999545</v>
      </c>
      <c r="N440" s="16">
        <f>N439+kR*(testdata47[[#This Row],[HH-LL]]-N439)</f>
        <v>1.2999999999999545</v>
      </c>
      <c r="O440" s="16">
        <f>O439+kS*(testdata47[[#This Row],[EMAd1]]-O439)</f>
        <v>1.2999999999999545</v>
      </c>
      <c r="P440" s="12">
        <f>100*(testdata47[[#This Row],[EMAn2]]/(0.5*testdata47[[#This Row],[EMAd2]]))</f>
        <v>15.384615384619421</v>
      </c>
      <c r="Q440" s="12">
        <f>Q439+kU*(testdata47[[#This Row],[SMI]]-Q439)</f>
        <v>-17.833563045609736</v>
      </c>
    </row>
    <row r="441" spans="1:17" x14ac:dyDescent="0.25">
      <c r="A441" s="6">
        <v>439</v>
      </c>
      <c r="B441" s="3">
        <v>43374</v>
      </c>
      <c r="C441" s="2">
        <v>285.02</v>
      </c>
      <c r="D441" s="2">
        <v>285.82</v>
      </c>
      <c r="E441" s="2">
        <v>283.91000000000003</v>
      </c>
      <c r="F441" s="2">
        <v>284.64999999999998</v>
      </c>
      <c r="G441" s="1">
        <v>63623792</v>
      </c>
      <c r="H441" s="2">
        <f t="shared" si="12"/>
        <v>283.91000000000003</v>
      </c>
      <c r="I441" s="2">
        <f t="shared" si="13"/>
        <v>285.82</v>
      </c>
      <c r="J441" s="16">
        <f>testdata47[[#This Row],[close]]-0.5*(testdata47[[#This Row],[HH]]+testdata47[[#This Row],[LL]])</f>
        <v>-0.21500000000003183</v>
      </c>
      <c r="K441" s="16">
        <f>K440+kR*(testdata47[[#This Row],[SM]]-K440)</f>
        <v>-0.21500000000003183</v>
      </c>
      <c r="L441" s="16">
        <f>L440+kS*(testdata47[[#This Row],[EMAn1]]-L440)</f>
        <v>-0.21500000000003183</v>
      </c>
      <c r="M441" s="16">
        <f>testdata47[[#This Row],[HH]]-testdata47[[#This Row],[LL]]</f>
        <v>1.9099999999999682</v>
      </c>
      <c r="N441" s="16">
        <f>N440+kR*(testdata47[[#This Row],[HH-LL]]-N440)</f>
        <v>1.9099999999999682</v>
      </c>
      <c r="O441" s="16">
        <f>O440+kS*(testdata47[[#This Row],[EMAd1]]-O440)</f>
        <v>1.9099999999999682</v>
      </c>
      <c r="P441" s="12">
        <f>100*(testdata47[[#This Row],[EMAn2]]/(0.5*testdata47[[#This Row],[EMAd2]]))</f>
        <v>-22.513089005239312</v>
      </c>
      <c r="Q441" s="12">
        <f>Q440+kU*(testdata47[[#This Row],[SMI]]-Q440)</f>
        <v>-19.393405032152927</v>
      </c>
    </row>
    <row r="442" spans="1:17" x14ac:dyDescent="0.25">
      <c r="A442" s="6">
        <v>440</v>
      </c>
      <c r="B442" s="3">
        <v>43375</v>
      </c>
      <c r="C442" s="2">
        <v>284.48</v>
      </c>
      <c r="D442" s="2">
        <v>285.26</v>
      </c>
      <c r="E442" s="2">
        <v>284.07</v>
      </c>
      <c r="F442" s="2">
        <v>284.48</v>
      </c>
      <c r="G442" s="1">
        <v>48434264</v>
      </c>
      <c r="H442" s="2">
        <f t="shared" si="12"/>
        <v>284.07</v>
      </c>
      <c r="I442" s="2">
        <f t="shared" si="13"/>
        <v>285.26</v>
      </c>
      <c r="J442" s="16">
        <f>testdata47[[#This Row],[close]]-0.5*(testdata47[[#This Row],[HH]]+testdata47[[#This Row],[LL]])</f>
        <v>-0.18499999999994543</v>
      </c>
      <c r="K442" s="16">
        <f>K441+kR*(testdata47[[#This Row],[SM]]-K441)</f>
        <v>-0.18499999999994543</v>
      </c>
      <c r="L442" s="16">
        <f>L441+kS*(testdata47[[#This Row],[EMAn1]]-L441)</f>
        <v>-0.18499999999994543</v>
      </c>
      <c r="M442" s="16">
        <f>testdata47[[#This Row],[HH]]-testdata47[[#This Row],[LL]]</f>
        <v>1.1899999999999977</v>
      </c>
      <c r="N442" s="16">
        <f>N441+kR*(testdata47[[#This Row],[HH-LL]]-N441)</f>
        <v>1.1899999999999977</v>
      </c>
      <c r="O442" s="16">
        <f>O441+kS*(testdata47[[#This Row],[EMAd1]]-O441)</f>
        <v>1.1899999999999977</v>
      </c>
      <c r="P442" s="12">
        <f>100*(testdata47[[#This Row],[EMAn2]]/(0.5*testdata47[[#This Row],[EMAd2]]))</f>
        <v>-31.092436974780803</v>
      </c>
      <c r="Q442" s="12">
        <f>Q441+kU*(testdata47[[#This Row],[SMI]]-Q441)</f>
        <v>-23.293082346362219</v>
      </c>
    </row>
    <row r="443" spans="1:17" x14ac:dyDescent="0.25">
      <c r="A443" s="6">
        <v>441</v>
      </c>
      <c r="B443" s="3">
        <v>43376</v>
      </c>
      <c r="C443" s="2">
        <v>285.63</v>
      </c>
      <c r="D443" s="2">
        <v>286.08999999999997</v>
      </c>
      <c r="E443" s="2">
        <v>284.25</v>
      </c>
      <c r="F443" s="2">
        <v>284.64</v>
      </c>
      <c r="G443" s="1">
        <v>66304540</v>
      </c>
      <c r="H443" s="2">
        <f t="shared" si="12"/>
        <v>284.25</v>
      </c>
      <c r="I443" s="2">
        <f t="shared" si="13"/>
        <v>286.08999999999997</v>
      </c>
      <c r="J443" s="16">
        <f>testdata47[[#This Row],[close]]-0.5*(testdata47[[#This Row],[HH]]+testdata47[[#This Row],[LL]])</f>
        <v>-0.52999999999997272</v>
      </c>
      <c r="K443" s="16">
        <f>K442+kR*(testdata47[[#This Row],[SM]]-K442)</f>
        <v>-0.52999999999997272</v>
      </c>
      <c r="L443" s="16">
        <f>L442+kS*(testdata47[[#This Row],[EMAn1]]-L442)</f>
        <v>-0.52999999999997272</v>
      </c>
      <c r="M443" s="16">
        <f>testdata47[[#This Row],[HH]]-testdata47[[#This Row],[LL]]</f>
        <v>1.839999999999975</v>
      </c>
      <c r="N443" s="16">
        <f>N442+kR*(testdata47[[#This Row],[HH-LL]]-N442)</f>
        <v>1.839999999999975</v>
      </c>
      <c r="O443" s="16">
        <f>O442+kS*(testdata47[[#This Row],[EMAd1]]-O442)</f>
        <v>1.839999999999975</v>
      </c>
      <c r="P443" s="12">
        <f>100*(testdata47[[#This Row],[EMAn2]]/(0.5*testdata47[[#This Row],[EMAd2]]))</f>
        <v>-57.608695652171725</v>
      </c>
      <c r="Q443" s="12">
        <f>Q442+kU*(testdata47[[#This Row],[SMI]]-Q442)</f>
        <v>-34.731620114965388</v>
      </c>
    </row>
    <row r="444" spans="1:17" x14ac:dyDescent="0.25">
      <c r="A444" s="6">
        <v>442</v>
      </c>
      <c r="B444" s="3">
        <v>43377</v>
      </c>
      <c r="C444" s="2">
        <v>284.11</v>
      </c>
      <c r="D444" s="2">
        <v>284.17</v>
      </c>
      <c r="E444" s="2">
        <v>280.68</v>
      </c>
      <c r="F444" s="2">
        <v>282.41000000000003</v>
      </c>
      <c r="G444" s="1">
        <v>114321768</v>
      </c>
      <c r="H444" s="2">
        <f t="shared" si="12"/>
        <v>280.68</v>
      </c>
      <c r="I444" s="2">
        <f t="shared" si="13"/>
        <v>284.17</v>
      </c>
      <c r="J444" s="16">
        <f>testdata47[[#This Row],[close]]-0.5*(testdata47[[#This Row],[HH]]+testdata47[[#This Row],[LL]])</f>
        <v>-1.4999999999986358E-2</v>
      </c>
      <c r="K444" s="16">
        <f>K443+kR*(testdata47[[#This Row],[SM]]-K443)</f>
        <v>-1.4999999999986358E-2</v>
      </c>
      <c r="L444" s="16">
        <f>L443+kS*(testdata47[[#This Row],[EMAn1]]-L443)</f>
        <v>-1.4999999999986358E-2</v>
      </c>
      <c r="M444" s="16">
        <f>testdata47[[#This Row],[HH]]-testdata47[[#This Row],[LL]]</f>
        <v>3.4900000000000091</v>
      </c>
      <c r="N444" s="16">
        <f>N443+kR*(testdata47[[#This Row],[HH-LL]]-N443)</f>
        <v>3.4900000000000091</v>
      </c>
      <c r="O444" s="16">
        <f>O443+kS*(testdata47[[#This Row],[EMAd1]]-O443)</f>
        <v>3.4900000000000091</v>
      </c>
      <c r="P444" s="12">
        <f>100*(testdata47[[#This Row],[EMAn2]]/(0.5*testdata47[[#This Row],[EMAd2]]))</f>
        <v>-0.85959885386741075</v>
      </c>
      <c r="Q444" s="12">
        <f>Q443+kU*(testdata47[[#This Row],[SMI]]-Q443)</f>
        <v>-23.440946361266064</v>
      </c>
    </row>
    <row r="445" spans="1:17" x14ac:dyDescent="0.25">
      <c r="A445" s="6">
        <v>443</v>
      </c>
      <c r="B445" s="3">
        <v>43378</v>
      </c>
      <c r="C445" s="2">
        <v>282.66000000000003</v>
      </c>
      <c r="D445" s="2">
        <v>283.22000000000003</v>
      </c>
      <c r="E445" s="2">
        <v>279.27</v>
      </c>
      <c r="F445" s="2">
        <v>280.83</v>
      </c>
      <c r="G445" s="1">
        <v>108588344</v>
      </c>
      <c r="H445" s="2">
        <f t="shared" si="12"/>
        <v>279.27</v>
      </c>
      <c r="I445" s="2">
        <f t="shared" si="13"/>
        <v>283.22000000000003</v>
      </c>
      <c r="J445" s="16">
        <f>testdata47[[#This Row],[close]]-0.5*(testdata47[[#This Row],[HH]]+testdata47[[#This Row],[LL]])</f>
        <v>-0.41500000000002046</v>
      </c>
      <c r="K445" s="16">
        <f>K444+kR*(testdata47[[#This Row],[SM]]-K444)</f>
        <v>-0.41500000000002046</v>
      </c>
      <c r="L445" s="16">
        <f>L444+kS*(testdata47[[#This Row],[EMAn1]]-L444)</f>
        <v>-0.41500000000002046</v>
      </c>
      <c r="M445" s="16">
        <f>testdata47[[#This Row],[HH]]-testdata47[[#This Row],[LL]]</f>
        <v>3.9500000000000455</v>
      </c>
      <c r="N445" s="16">
        <f>N444+kR*(testdata47[[#This Row],[HH-LL]]-N444)</f>
        <v>3.9500000000000455</v>
      </c>
      <c r="O445" s="16">
        <f>O444+kS*(testdata47[[#This Row],[EMAd1]]-O444)</f>
        <v>3.9500000000000455</v>
      </c>
      <c r="P445" s="12">
        <f>100*(testdata47[[#This Row],[EMAn2]]/(0.5*testdata47[[#This Row],[EMAd2]]))</f>
        <v>-21.012658227848895</v>
      </c>
      <c r="Q445" s="12">
        <f>Q444+kU*(testdata47[[#This Row],[SMI]]-Q444)</f>
        <v>-22.63151698346034</v>
      </c>
    </row>
    <row r="446" spans="1:17" x14ac:dyDescent="0.25">
      <c r="A446" s="6">
        <v>444</v>
      </c>
      <c r="B446" s="3">
        <v>43381</v>
      </c>
      <c r="C446" s="2">
        <v>280.08</v>
      </c>
      <c r="D446" s="2">
        <v>281.22000000000003</v>
      </c>
      <c r="E446" s="2">
        <v>278.57</v>
      </c>
      <c r="F446" s="2">
        <v>280.83</v>
      </c>
      <c r="G446" s="1">
        <v>89925664</v>
      </c>
      <c r="H446" s="2">
        <f t="shared" si="12"/>
        <v>278.57</v>
      </c>
      <c r="I446" s="2">
        <f t="shared" si="13"/>
        <v>281.22000000000003</v>
      </c>
      <c r="J446" s="16">
        <f>testdata47[[#This Row],[close]]-0.5*(testdata47[[#This Row],[HH]]+testdata47[[#This Row],[LL]])</f>
        <v>0.93500000000000227</v>
      </c>
      <c r="K446" s="16">
        <f>K445+kR*(testdata47[[#This Row],[SM]]-K445)</f>
        <v>0.93500000000000227</v>
      </c>
      <c r="L446" s="16">
        <f>L445+kS*(testdata47[[#This Row],[EMAn1]]-L445)</f>
        <v>0.93500000000000227</v>
      </c>
      <c r="M446" s="16">
        <f>testdata47[[#This Row],[HH]]-testdata47[[#This Row],[LL]]</f>
        <v>2.6500000000000341</v>
      </c>
      <c r="N446" s="16">
        <f>N445+kR*(testdata47[[#This Row],[HH-LL]]-N445)</f>
        <v>2.6500000000000341</v>
      </c>
      <c r="O446" s="16">
        <f>O445+kS*(testdata47[[#This Row],[EMAd1]]-O445)</f>
        <v>2.6500000000000341</v>
      </c>
      <c r="P446" s="12">
        <f>100*(testdata47[[#This Row],[EMAn2]]/(0.5*testdata47[[#This Row],[EMAd2]]))</f>
        <v>70.566037735848326</v>
      </c>
      <c r="Q446" s="12">
        <f>Q445+kU*(testdata47[[#This Row],[SMI]]-Q445)</f>
        <v>8.4343345896425497</v>
      </c>
    </row>
    <row r="447" spans="1:17" x14ac:dyDescent="0.25">
      <c r="A447" s="6">
        <v>445</v>
      </c>
      <c r="B447" s="3">
        <v>43382</v>
      </c>
      <c r="C447" s="2">
        <v>280.41000000000003</v>
      </c>
      <c r="D447" s="2">
        <v>281.85000000000002</v>
      </c>
      <c r="E447" s="2">
        <v>279.81</v>
      </c>
      <c r="F447" s="2">
        <v>280.42</v>
      </c>
      <c r="G447" s="1">
        <v>76188928</v>
      </c>
      <c r="H447" s="2">
        <f t="shared" si="12"/>
        <v>279.81</v>
      </c>
      <c r="I447" s="2">
        <f t="shared" si="13"/>
        <v>281.85000000000002</v>
      </c>
      <c r="J447" s="16">
        <f>testdata47[[#This Row],[close]]-0.5*(testdata47[[#This Row],[HH]]+testdata47[[#This Row],[LL]])</f>
        <v>-0.41000000000002501</v>
      </c>
      <c r="K447" s="16">
        <f>K446+kR*(testdata47[[#This Row],[SM]]-K446)</f>
        <v>-0.41000000000002501</v>
      </c>
      <c r="L447" s="16">
        <f>L446+kS*(testdata47[[#This Row],[EMAn1]]-L446)</f>
        <v>-0.41000000000002501</v>
      </c>
      <c r="M447" s="16">
        <f>testdata47[[#This Row],[HH]]-testdata47[[#This Row],[LL]]</f>
        <v>2.0400000000000205</v>
      </c>
      <c r="N447" s="16">
        <f>N446+kR*(testdata47[[#This Row],[HH-LL]]-N446)</f>
        <v>2.0400000000000205</v>
      </c>
      <c r="O447" s="16">
        <f>O446+kS*(testdata47[[#This Row],[EMAd1]]-O446)</f>
        <v>2.0400000000000205</v>
      </c>
      <c r="P447" s="12">
        <f>100*(testdata47[[#This Row],[EMAn2]]/(0.5*testdata47[[#This Row],[EMAd2]]))</f>
        <v>-40.196078431374602</v>
      </c>
      <c r="Q447" s="12">
        <f>Q446+kU*(testdata47[[#This Row],[SMI]]-Q446)</f>
        <v>-7.7758030840298318</v>
      </c>
    </row>
    <row r="448" spans="1:17" x14ac:dyDescent="0.25">
      <c r="A448" s="6">
        <v>446</v>
      </c>
      <c r="B448" s="3">
        <v>43383</v>
      </c>
      <c r="C448" s="2">
        <v>279.87</v>
      </c>
      <c r="D448" s="2">
        <v>279.94</v>
      </c>
      <c r="E448" s="2">
        <v>271.13</v>
      </c>
      <c r="F448" s="2">
        <v>271.54000000000002</v>
      </c>
      <c r="G448" s="1">
        <v>220074688</v>
      </c>
      <c r="H448" s="2">
        <f t="shared" si="12"/>
        <v>271.13</v>
      </c>
      <c r="I448" s="2">
        <f t="shared" si="13"/>
        <v>279.94</v>
      </c>
      <c r="J448" s="16">
        <f>testdata47[[#This Row],[close]]-0.5*(testdata47[[#This Row],[HH]]+testdata47[[#This Row],[LL]])</f>
        <v>-3.9949999999999477</v>
      </c>
      <c r="K448" s="16">
        <f>K447+kR*(testdata47[[#This Row],[SM]]-K447)</f>
        <v>-3.9949999999999477</v>
      </c>
      <c r="L448" s="16">
        <f>L447+kS*(testdata47[[#This Row],[EMAn1]]-L447)</f>
        <v>-3.9949999999999477</v>
      </c>
      <c r="M448" s="16">
        <f>testdata47[[#This Row],[HH]]-testdata47[[#This Row],[LL]]</f>
        <v>8.8100000000000023</v>
      </c>
      <c r="N448" s="16">
        <f>N447+kR*(testdata47[[#This Row],[HH-LL]]-N447)</f>
        <v>8.8100000000000023</v>
      </c>
      <c r="O448" s="16">
        <f>O447+kS*(testdata47[[#This Row],[EMAd1]]-O447)</f>
        <v>8.8100000000000023</v>
      </c>
      <c r="P448" s="12">
        <f>100*(testdata47[[#This Row],[EMAn2]]/(0.5*testdata47[[#This Row],[EMAd2]]))</f>
        <v>-90.692395005674157</v>
      </c>
      <c r="Q448" s="12">
        <f>Q447+kU*(testdata47[[#This Row],[SMI]]-Q447)</f>
        <v>-35.414667057911274</v>
      </c>
    </row>
    <row r="449" spans="1:17" x14ac:dyDescent="0.25">
      <c r="A449" s="6">
        <v>447</v>
      </c>
      <c r="B449" s="3">
        <v>43384</v>
      </c>
      <c r="C449" s="2">
        <v>270.35000000000002</v>
      </c>
      <c r="D449" s="2">
        <v>272.13</v>
      </c>
      <c r="E449" s="2">
        <v>263.8</v>
      </c>
      <c r="F449" s="2">
        <v>265.56</v>
      </c>
      <c r="G449" s="1">
        <v>281680000</v>
      </c>
      <c r="H449" s="2">
        <f t="shared" si="12"/>
        <v>263.8</v>
      </c>
      <c r="I449" s="2">
        <f t="shared" si="13"/>
        <v>272.13</v>
      </c>
      <c r="J449" s="16">
        <f>testdata47[[#This Row],[close]]-0.5*(testdata47[[#This Row],[HH]]+testdata47[[#This Row],[LL]])</f>
        <v>-2.4050000000000296</v>
      </c>
      <c r="K449" s="16">
        <f>K448+kR*(testdata47[[#This Row],[SM]]-K448)</f>
        <v>-2.4050000000000296</v>
      </c>
      <c r="L449" s="16">
        <f>L448+kS*(testdata47[[#This Row],[EMAn1]]-L448)</f>
        <v>-2.4050000000000296</v>
      </c>
      <c r="M449" s="16">
        <f>testdata47[[#This Row],[HH]]-testdata47[[#This Row],[LL]]</f>
        <v>8.3299999999999841</v>
      </c>
      <c r="N449" s="16">
        <f>N448+kR*(testdata47[[#This Row],[HH-LL]]-N448)</f>
        <v>8.3299999999999841</v>
      </c>
      <c r="O449" s="16">
        <f>O448+kS*(testdata47[[#This Row],[EMAd1]]-O448)</f>
        <v>8.3299999999999841</v>
      </c>
      <c r="P449" s="12">
        <f>100*(testdata47[[#This Row],[EMAn2]]/(0.5*testdata47[[#This Row],[EMAd2]]))</f>
        <v>-57.743097238896382</v>
      </c>
      <c r="Q449" s="12">
        <f>Q448+kU*(testdata47[[#This Row],[SMI]]-Q448)</f>
        <v>-42.857477118239643</v>
      </c>
    </row>
    <row r="450" spans="1:17" x14ac:dyDescent="0.25">
      <c r="A450" s="6">
        <v>448</v>
      </c>
      <c r="B450" s="3">
        <v>43385</v>
      </c>
      <c r="C450" s="2">
        <v>270.05</v>
      </c>
      <c r="D450" s="2">
        <v>270.36</v>
      </c>
      <c r="E450" s="2">
        <v>265.76</v>
      </c>
      <c r="F450" s="2">
        <v>269.25</v>
      </c>
      <c r="G450" s="1">
        <v>187745152</v>
      </c>
      <c r="H450" s="2">
        <f t="shared" si="12"/>
        <v>265.76</v>
      </c>
      <c r="I450" s="2">
        <f t="shared" si="13"/>
        <v>270.36</v>
      </c>
      <c r="J450" s="16">
        <f>testdata47[[#This Row],[close]]-0.5*(testdata47[[#This Row],[HH]]+testdata47[[#This Row],[LL]])</f>
        <v>1.1899999999999977</v>
      </c>
      <c r="K450" s="16">
        <f>K449+kR*(testdata47[[#This Row],[SM]]-K449)</f>
        <v>1.1899999999999977</v>
      </c>
      <c r="L450" s="16">
        <f>L449+kS*(testdata47[[#This Row],[EMAn1]]-L449)</f>
        <v>1.1899999999999977</v>
      </c>
      <c r="M450" s="16">
        <f>testdata47[[#This Row],[HH]]-testdata47[[#This Row],[LL]]</f>
        <v>4.6000000000000227</v>
      </c>
      <c r="N450" s="16">
        <f>N449+kR*(testdata47[[#This Row],[HH-LL]]-N449)</f>
        <v>4.6000000000000227</v>
      </c>
      <c r="O450" s="16">
        <f>O449+kS*(testdata47[[#This Row],[EMAd1]]-O449)</f>
        <v>4.6000000000000227</v>
      </c>
      <c r="P450" s="12">
        <f>100*(testdata47[[#This Row],[EMAn2]]/(0.5*testdata47[[#This Row],[EMAd2]]))</f>
        <v>51.739130434782254</v>
      </c>
      <c r="Q450" s="12">
        <f>Q449+kU*(testdata47[[#This Row],[SMI]]-Q449)</f>
        <v>-11.325274600565677</v>
      </c>
    </row>
    <row r="451" spans="1:17" x14ac:dyDescent="0.25">
      <c r="A451" s="6">
        <v>449</v>
      </c>
      <c r="B451" s="3">
        <v>43388</v>
      </c>
      <c r="C451" s="2">
        <v>268.86</v>
      </c>
      <c r="D451" s="2">
        <v>270.31</v>
      </c>
      <c r="E451" s="2">
        <v>267.64</v>
      </c>
      <c r="F451" s="2">
        <v>267.74</v>
      </c>
      <c r="G451" s="1">
        <v>104808584</v>
      </c>
      <c r="H451" s="2">
        <f t="shared" si="12"/>
        <v>267.64</v>
      </c>
      <c r="I451" s="2">
        <f t="shared" si="13"/>
        <v>270.31</v>
      </c>
      <c r="J451" s="16">
        <f>testdata47[[#This Row],[close]]-0.5*(testdata47[[#This Row],[HH]]+testdata47[[#This Row],[LL]])</f>
        <v>-1.2350000000000136</v>
      </c>
      <c r="K451" s="16">
        <f>K450+kR*(testdata47[[#This Row],[SM]]-K450)</f>
        <v>-1.2350000000000136</v>
      </c>
      <c r="L451" s="16">
        <f>L450+kS*(testdata47[[#This Row],[EMAn1]]-L450)</f>
        <v>-1.2350000000000136</v>
      </c>
      <c r="M451" s="16">
        <f>testdata47[[#This Row],[HH]]-testdata47[[#This Row],[LL]]</f>
        <v>2.6700000000000159</v>
      </c>
      <c r="N451" s="16">
        <f>N450+kR*(testdata47[[#This Row],[HH-LL]]-N450)</f>
        <v>2.6700000000000159</v>
      </c>
      <c r="O451" s="16">
        <f>O450+kS*(testdata47[[#This Row],[EMAd1]]-O450)</f>
        <v>2.6700000000000159</v>
      </c>
      <c r="P451" s="12">
        <f>100*(testdata47[[#This Row],[EMAn2]]/(0.5*testdata47[[#This Row],[EMAd2]]))</f>
        <v>-92.509363295880618</v>
      </c>
      <c r="Q451" s="12">
        <f>Q450+kU*(testdata47[[#This Row],[SMI]]-Q450)</f>
        <v>-38.386637499003989</v>
      </c>
    </row>
    <row r="452" spans="1:17" x14ac:dyDescent="0.25">
      <c r="A452" s="6">
        <v>450</v>
      </c>
      <c r="B452" s="3">
        <v>43389</v>
      </c>
      <c r="C452" s="2">
        <v>269.88</v>
      </c>
      <c r="D452" s="2">
        <v>274</v>
      </c>
      <c r="E452" s="2">
        <v>269.37</v>
      </c>
      <c r="F452" s="2">
        <v>273.58999999999997</v>
      </c>
      <c r="G452" s="1">
        <v>121198672</v>
      </c>
      <c r="H452" s="2">
        <f t="shared" si="12"/>
        <v>269.37</v>
      </c>
      <c r="I452" s="2">
        <f t="shared" si="13"/>
        <v>274</v>
      </c>
      <c r="J452" s="16">
        <f>testdata47[[#This Row],[close]]-0.5*(testdata47[[#This Row],[HH]]+testdata47[[#This Row],[LL]])</f>
        <v>1.9049999999999727</v>
      </c>
      <c r="K452" s="16">
        <f>K451+kR*(testdata47[[#This Row],[SM]]-K451)</f>
        <v>1.9049999999999727</v>
      </c>
      <c r="L452" s="16">
        <f>L451+kS*(testdata47[[#This Row],[EMAn1]]-L451)</f>
        <v>1.9049999999999727</v>
      </c>
      <c r="M452" s="16">
        <f>testdata47[[#This Row],[HH]]-testdata47[[#This Row],[LL]]</f>
        <v>4.6299999999999955</v>
      </c>
      <c r="N452" s="16">
        <f>N451+kR*(testdata47[[#This Row],[HH-LL]]-N451)</f>
        <v>4.6299999999999955</v>
      </c>
      <c r="O452" s="16">
        <f>O451+kS*(testdata47[[#This Row],[EMAd1]]-O451)</f>
        <v>4.6299999999999955</v>
      </c>
      <c r="P452" s="12">
        <f>100*(testdata47[[#This Row],[EMAn2]]/(0.5*testdata47[[#This Row],[EMAd2]]))</f>
        <v>82.289416846651179</v>
      </c>
      <c r="Q452" s="12">
        <f>Q451+kU*(testdata47[[#This Row],[SMI]]-Q451)</f>
        <v>1.8387139495477314</v>
      </c>
    </row>
    <row r="453" spans="1:17" x14ac:dyDescent="0.25">
      <c r="A453" s="6">
        <v>451</v>
      </c>
      <c r="B453" s="3">
        <v>43390</v>
      </c>
      <c r="C453" s="2">
        <v>273.63</v>
      </c>
      <c r="D453" s="2">
        <v>274.32</v>
      </c>
      <c r="E453" s="2">
        <v>270.82</v>
      </c>
      <c r="F453" s="2">
        <v>273.64</v>
      </c>
      <c r="G453" s="1">
        <v>113378952</v>
      </c>
      <c r="H453" s="2">
        <f t="shared" si="12"/>
        <v>270.82</v>
      </c>
      <c r="I453" s="2">
        <f t="shared" si="13"/>
        <v>274.32</v>
      </c>
      <c r="J453" s="16">
        <f>testdata47[[#This Row],[close]]-0.5*(testdata47[[#This Row],[HH]]+testdata47[[#This Row],[LL]])</f>
        <v>1.0699999999999932</v>
      </c>
      <c r="K453" s="16">
        <f>K452+kR*(testdata47[[#This Row],[SM]]-K452)</f>
        <v>1.0699999999999932</v>
      </c>
      <c r="L453" s="16">
        <f>L452+kS*(testdata47[[#This Row],[EMAn1]]-L452)</f>
        <v>1.0699999999999932</v>
      </c>
      <c r="M453" s="16">
        <f>testdata47[[#This Row],[HH]]-testdata47[[#This Row],[LL]]</f>
        <v>3.5</v>
      </c>
      <c r="N453" s="16">
        <f>N452+kR*(testdata47[[#This Row],[HH-LL]]-N452)</f>
        <v>3.5</v>
      </c>
      <c r="O453" s="16">
        <f>O452+kS*(testdata47[[#This Row],[EMAd1]]-O452)</f>
        <v>3.5</v>
      </c>
      <c r="P453" s="12">
        <f>100*(testdata47[[#This Row],[EMAn2]]/(0.5*testdata47[[#This Row],[EMAd2]]))</f>
        <v>61.142857142856755</v>
      </c>
      <c r="Q453" s="12">
        <f>Q452+kU*(testdata47[[#This Row],[SMI]]-Q452)</f>
        <v>21.606761680650738</v>
      </c>
    </row>
    <row r="454" spans="1:17" x14ac:dyDescent="0.25">
      <c r="A454" s="6">
        <v>452</v>
      </c>
      <c r="B454" s="3">
        <v>43391</v>
      </c>
      <c r="C454" s="2">
        <v>272.62</v>
      </c>
      <c r="D454" s="2">
        <v>273.27</v>
      </c>
      <c r="E454" s="2">
        <v>268.29000000000002</v>
      </c>
      <c r="F454" s="2">
        <v>269.69</v>
      </c>
      <c r="G454" s="1">
        <v>137906032</v>
      </c>
      <c r="H454" s="2">
        <f t="shared" si="12"/>
        <v>268.29000000000002</v>
      </c>
      <c r="I454" s="2">
        <f t="shared" si="13"/>
        <v>273.27</v>
      </c>
      <c r="J454" s="16">
        <f>testdata47[[#This Row],[close]]-0.5*(testdata47[[#This Row],[HH]]+testdata47[[#This Row],[LL]])</f>
        <v>-1.089999999999975</v>
      </c>
      <c r="K454" s="16">
        <f>K453+kR*(testdata47[[#This Row],[SM]]-K453)</f>
        <v>-1.089999999999975</v>
      </c>
      <c r="L454" s="16">
        <f>L453+kS*(testdata47[[#This Row],[EMAn1]]-L453)</f>
        <v>-1.089999999999975</v>
      </c>
      <c r="M454" s="16">
        <f>testdata47[[#This Row],[HH]]-testdata47[[#This Row],[LL]]</f>
        <v>4.9799999999999613</v>
      </c>
      <c r="N454" s="16">
        <f>N453+kR*(testdata47[[#This Row],[HH-LL]]-N453)</f>
        <v>4.9799999999999613</v>
      </c>
      <c r="O454" s="16">
        <f>O453+kS*(testdata47[[#This Row],[EMAd1]]-O453)</f>
        <v>4.9799999999999613</v>
      </c>
      <c r="P454" s="12">
        <f>100*(testdata47[[#This Row],[EMAn2]]/(0.5*testdata47[[#This Row],[EMAd2]]))</f>
        <v>-43.775100401605762</v>
      </c>
      <c r="Q454" s="12">
        <f>Q453+kU*(testdata47[[#This Row],[SMI]]-Q453)</f>
        <v>-0.18719234676809648</v>
      </c>
    </row>
    <row r="455" spans="1:17" x14ac:dyDescent="0.25">
      <c r="A455" s="6">
        <v>453</v>
      </c>
      <c r="B455" s="3">
        <v>43392</v>
      </c>
      <c r="C455" s="2">
        <v>270.39999999999998</v>
      </c>
      <c r="D455" s="2">
        <v>272.52</v>
      </c>
      <c r="E455" s="2">
        <v>268.77999999999997</v>
      </c>
      <c r="F455" s="2">
        <v>269.54000000000002</v>
      </c>
      <c r="G455" s="1">
        <v>143383136</v>
      </c>
      <c r="H455" s="2">
        <f t="shared" si="12"/>
        <v>268.77999999999997</v>
      </c>
      <c r="I455" s="2">
        <f t="shared" si="13"/>
        <v>272.52</v>
      </c>
      <c r="J455" s="16">
        <f>testdata47[[#This Row],[close]]-0.5*(testdata47[[#This Row],[HH]]+testdata47[[#This Row],[LL]])</f>
        <v>-1.1099999999999568</v>
      </c>
      <c r="K455" s="16">
        <f>K454+kR*(testdata47[[#This Row],[SM]]-K454)</f>
        <v>-1.1099999999999568</v>
      </c>
      <c r="L455" s="16">
        <f>L454+kS*(testdata47[[#This Row],[EMAn1]]-L454)</f>
        <v>-1.1099999999999568</v>
      </c>
      <c r="M455" s="16">
        <f>testdata47[[#This Row],[HH]]-testdata47[[#This Row],[LL]]</f>
        <v>3.7400000000000091</v>
      </c>
      <c r="N455" s="16">
        <f>N454+kR*(testdata47[[#This Row],[HH-LL]]-N454)</f>
        <v>3.7400000000000091</v>
      </c>
      <c r="O455" s="16">
        <f>O454+kS*(testdata47[[#This Row],[EMAd1]]-O454)</f>
        <v>3.7400000000000091</v>
      </c>
      <c r="P455" s="12">
        <f>100*(testdata47[[#This Row],[EMAn2]]/(0.5*testdata47[[#This Row],[EMAd2]]))</f>
        <v>-59.358288770051026</v>
      </c>
      <c r="Q455" s="12">
        <f>Q454+kU*(testdata47[[#This Row],[SMI]]-Q454)</f>
        <v>-19.910891154529072</v>
      </c>
    </row>
    <row r="456" spans="1:17" x14ac:dyDescent="0.25">
      <c r="A456" s="6">
        <v>454</v>
      </c>
      <c r="B456" s="3">
        <v>43395</v>
      </c>
      <c r="C456" s="2">
        <v>270.27</v>
      </c>
      <c r="D456" s="2">
        <v>270.63</v>
      </c>
      <c r="E456" s="2">
        <v>267.75</v>
      </c>
      <c r="F456" s="2">
        <v>268.33</v>
      </c>
      <c r="G456" s="1">
        <v>84466760</v>
      </c>
      <c r="H456" s="2">
        <f t="shared" si="12"/>
        <v>267.75</v>
      </c>
      <c r="I456" s="2">
        <f t="shared" si="13"/>
        <v>270.63</v>
      </c>
      <c r="J456" s="16">
        <f>testdata47[[#This Row],[close]]-0.5*(testdata47[[#This Row],[HH]]+testdata47[[#This Row],[LL]])</f>
        <v>-0.86000000000001364</v>
      </c>
      <c r="K456" s="16">
        <f>K455+kR*(testdata47[[#This Row],[SM]]-K455)</f>
        <v>-0.86000000000001364</v>
      </c>
      <c r="L456" s="16">
        <f>L455+kS*(testdata47[[#This Row],[EMAn1]]-L455)</f>
        <v>-0.86000000000001364</v>
      </c>
      <c r="M456" s="16">
        <f>testdata47[[#This Row],[HH]]-testdata47[[#This Row],[LL]]</f>
        <v>2.8799999999999955</v>
      </c>
      <c r="N456" s="16">
        <f>N455+kR*(testdata47[[#This Row],[HH-LL]]-N455)</f>
        <v>2.8799999999999955</v>
      </c>
      <c r="O456" s="16">
        <f>O455+kS*(testdata47[[#This Row],[EMAd1]]-O455)</f>
        <v>2.8799999999999955</v>
      </c>
      <c r="P456" s="12">
        <f>100*(testdata47[[#This Row],[EMAn2]]/(0.5*testdata47[[#This Row],[EMAd2]]))</f>
        <v>-59.722222222223266</v>
      </c>
      <c r="Q456" s="12">
        <f>Q455+kU*(testdata47[[#This Row],[SMI]]-Q455)</f>
        <v>-33.181334843760467</v>
      </c>
    </row>
    <row r="457" spans="1:17" x14ac:dyDescent="0.25">
      <c r="A457" s="6">
        <v>455</v>
      </c>
      <c r="B457" s="3">
        <v>43396</v>
      </c>
      <c r="C457" s="2">
        <v>264.37</v>
      </c>
      <c r="D457" s="2">
        <v>268.2</v>
      </c>
      <c r="E457" s="2">
        <v>262.08999999999997</v>
      </c>
      <c r="F457" s="2">
        <v>266.97000000000003</v>
      </c>
      <c r="G457" s="1">
        <v>149994752</v>
      </c>
      <c r="H457" s="2">
        <f t="shared" si="12"/>
        <v>262.08999999999997</v>
      </c>
      <c r="I457" s="2">
        <f t="shared" si="13"/>
        <v>268.2</v>
      </c>
      <c r="J457" s="16">
        <f>testdata47[[#This Row],[close]]-0.5*(testdata47[[#This Row],[HH]]+testdata47[[#This Row],[LL]])</f>
        <v>1.8250000000000455</v>
      </c>
      <c r="K457" s="16">
        <f>K456+kR*(testdata47[[#This Row],[SM]]-K456)</f>
        <v>1.8250000000000455</v>
      </c>
      <c r="L457" s="16">
        <f>L456+kS*(testdata47[[#This Row],[EMAn1]]-L456)</f>
        <v>1.8250000000000455</v>
      </c>
      <c r="M457" s="16">
        <f>testdata47[[#This Row],[HH]]-testdata47[[#This Row],[LL]]</f>
        <v>6.1100000000000136</v>
      </c>
      <c r="N457" s="16">
        <f>N456+kR*(testdata47[[#This Row],[HH-LL]]-N456)</f>
        <v>6.1100000000000136</v>
      </c>
      <c r="O457" s="16">
        <f>O456+kS*(testdata47[[#This Row],[EMAd1]]-O456)</f>
        <v>6.1100000000000136</v>
      </c>
      <c r="P457" s="12">
        <f>100*(testdata47[[#This Row],[EMAn2]]/(0.5*testdata47[[#This Row],[EMAd2]]))</f>
        <v>59.738134206220671</v>
      </c>
      <c r="Q457" s="12">
        <f>Q456+kU*(testdata47[[#This Row],[SMI]]-Q456)</f>
        <v>-2.2081784937667592</v>
      </c>
    </row>
    <row r="458" spans="1:17" x14ac:dyDescent="0.25">
      <c r="A458" s="6">
        <v>456</v>
      </c>
      <c r="B458" s="3">
        <v>43397</v>
      </c>
      <c r="C458" s="2">
        <v>266.69</v>
      </c>
      <c r="D458" s="2">
        <v>267.11</v>
      </c>
      <c r="E458" s="2">
        <v>258.27</v>
      </c>
      <c r="F458" s="2">
        <v>258.88</v>
      </c>
      <c r="G458" s="1">
        <v>182231472</v>
      </c>
      <c r="H458" s="2">
        <f t="shared" si="12"/>
        <v>258.27</v>
      </c>
      <c r="I458" s="2">
        <f t="shared" si="13"/>
        <v>267.11</v>
      </c>
      <c r="J458" s="16">
        <f>testdata47[[#This Row],[close]]-0.5*(testdata47[[#This Row],[HH]]+testdata47[[#This Row],[LL]])</f>
        <v>-3.8100000000000023</v>
      </c>
      <c r="K458" s="16">
        <f>K457+kR*(testdata47[[#This Row],[SM]]-K457)</f>
        <v>-3.8100000000000023</v>
      </c>
      <c r="L458" s="16">
        <f>L457+kS*(testdata47[[#This Row],[EMAn1]]-L457)</f>
        <v>-3.8100000000000023</v>
      </c>
      <c r="M458" s="16">
        <f>testdata47[[#This Row],[HH]]-testdata47[[#This Row],[LL]]</f>
        <v>8.8400000000000318</v>
      </c>
      <c r="N458" s="16">
        <f>N457+kR*(testdata47[[#This Row],[HH-LL]]-N457)</f>
        <v>8.8400000000000318</v>
      </c>
      <c r="O458" s="16">
        <f>O457+kS*(testdata47[[#This Row],[EMAd1]]-O457)</f>
        <v>8.8400000000000318</v>
      </c>
      <c r="P458" s="12">
        <f>100*(testdata47[[#This Row],[EMAn2]]/(0.5*testdata47[[#This Row],[EMAd2]]))</f>
        <v>-86.199095022624178</v>
      </c>
      <c r="Q458" s="12">
        <f>Q457+kU*(testdata47[[#This Row],[SMI]]-Q457)</f>
        <v>-30.205150670052561</v>
      </c>
    </row>
    <row r="459" spans="1:17" x14ac:dyDescent="0.25">
      <c r="A459" s="6">
        <v>457</v>
      </c>
      <c r="B459" s="3">
        <v>43398</v>
      </c>
      <c r="C459" s="2">
        <v>260.89</v>
      </c>
      <c r="D459" s="2">
        <v>265.20999999999998</v>
      </c>
      <c r="E459" s="2">
        <v>259.77</v>
      </c>
      <c r="F459" s="2">
        <v>263.52</v>
      </c>
      <c r="G459" s="1">
        <v>141497248</v>
      </c>
      <c r="H459" s="2">
        <f t="shared" si="12"/>
        <v>259.77</v>
      </c>
      <c r="I459" s="2">
        <f t="shared" si="13"/>
        <v>265.20999999999998</v>
      </c>
      <c r="J459" s="16">
        <f>testdata47[[#This Row],[close]]-0.5*(testdata47[[#This Row],[HH]]+testdata47[[#This Row],[LL]])</f>
        <v>1.0299999999999727</v>
      </c>
      <c r="K459" s="16">
        <f>K458+kR*(testdata47[[#This Row],[SM]]-K458)</f>
        <v>1.0299999999999727</v>
      </c>
      <c r="L459" s="16">
        <f>L458+kS*(testdata47[[#This Row],[EMAn1]]-L458)</f>
        <v>1.0299999999999727</v>
      </c>
      <c r="M459" s="16">
        <f>testdata47[[#This Row],[HH]]-testdata47[[#This Row],[LL]]</f>
        <v>5.4399999999999977</v>
      </c>
      <c r="N459" s="16">
        <f>N458+kR*(testdata47[[#This Row],[HH-LL]]-N458)</f>
        <v>5.4399999999999977</v>
      </c>
      <c r="O459" s="16">
        <f>O458+kS*(testdata47[[#This Row],[EMAd1]]-O458)</f>
        <v>5.4399999999999977</v>
      </c>
      <c r="P459" s="12">
        <f>100*(testdata47[[#This Row],[EMAn2]]/(0.5*testdata47[[#This Row],[EMAd2]]))</f>
        <v>37.867647058822541</v>
      </c>
      <c r="Q459" s="12">
        <f>Q458+kU*(testdata47[[#This Row],[SMI]]-Q458)</f>
        <v>-7.51421809376086</v>
      </c>
    </row>
    <row r="460" spans="1:17" x14ac:dyDescent="0.25">
      <c r="A460" s="6">
        <v>458</v>
      </c>
      <c r="B460" s="3">
        <v>43399</v>
      </c>
      <c r="C460" s="2">
        <v>259.45999999999998</v>
      </c>
      <c r="D460" s="2">
        <v>264.42</v>
      </c>
      <c r="E460" s="2">
        <v>255.92</v>
      </c>
      <c r="F460" s="2">
        <v>258.89</v>
      </c>
      <c r="G460" s="1">
        <v>206590848</v>
      </c>
      <c r="H460" s="2">
        <f t="shared" si="12"/>
        <v>255.92</v>
      </c>
      <c r="I460" s="2">
        <f t="shared" si="13"/>
        <v>264.42</v>
      </c>
      <c r="J460" s="16">
        <f>testdata47[[#This Row],[close]]-0.5*(testdata47[[#This Row],[HH]]+testdata47[[#This Row],[LL]])</f>
        <v>-1.2800000000000296</v>
      </c>
      <c r="K460" s="16">
        <f>K459+kR*(testdata47[[#This Row],[SM]]-K459)</f>
        <v>-1.2800000000000296</v>
      </c>
      <c r="L460" s="16">
        <f>L459+kS*(testdata47[[#This Row],[EMAn1]]-L459)</f>
        <v>-1.2800000000000296</v>
      </c>
      <c r="M460" s="16">
        <f>testdata47[[#This Row],[HH]]-testdata47[[#This Row],[LL]]</f>
        <v>8.5000000000000284</v>
      </c>
      <c r="N460" s="16">
        <f>N459+kR*(testdata47[[#This Row],[HH-LL]]-N459)</f>
        <v>8.5000000000000284</v>
      </c>
      <c r="O460" s="16">
        <f>O459+kS*(testdata47[[#This Row],[EMAd1]]-O459)</f>
        <v>8.5000000000000284</v>
      </c>
      <c r="P460" s="12">
        <f>100*(testdata47[[#This Row],[EMAn2]]/(0.5*testdata47[[#This Row],[EMAd2]]))</f>
        <v>-30.117647058824126</v>
      </c>
      <c r="Q460" s="12">
        <f>Q459+kU*(testdata47[[#This Row],[SMI]]-Q459)</f>
        <v>-15.048694415448615</v>
      </c>
    </row>
    <row r="461" spans="1:17" x14ac:dyDescent="0.25">
      <c r="A461" s="6">
        <v>459</v>
      </c>
      <c r="B461" s="3">
        <v>43402</v>
      </c>
      <c r="C461" s="2">
        <v>262.27</v>
      </c>
      <c r="D461" s="2">
        <v>263.69</v>
      </c>
      <c r="E461" s="2">
        <v>253.54</v>
      </c>
      <c r="F461" s="2">
        <v>257.45</v>
      </c>
      <c r="G461" s="1">
        <v>164749392</v>
      </c>
      <c r="H461" s="2">
        <f t="shared" si="12"/>
        <v>253.54</v>
      </c>
      <c r="I461" s="2">
        <f t="shared" si="13"/>
        <v>263.69</v>
      </c>
      <c r="J461" s="16">
        <f>testdata47[[#This Row],[close]]-0.5*(testdata47[[#This Row],[HH]]+testdata47[[#This Row],[LL]])</f>
        <v>-1.1650000000000205</v>
      </c>
      <c r="K461" s="16">
        <f>K460+kR*(testdata47[[#This Row],[SM]]-K460)</f>
        <v>-1.1650000000000205</v>
      </c>
      <c r="L461" s="16">
        <f>L460+kS*(testdata47[[#This Row],[EMAn1]]-L460)</f>
        <v>-1.1650000000000205</v>
      </c>
      <c r="M461" s="16">
        <f>testdata47[[#This Row],[HH]]-testdata47[[#This Row],[LL]]</f>
        <v>10.150000000000006</v>
      </c>
      <c r="N461" s="16">
        <f>N460+kR*(testdata47[[#This Row],[HH-LL]]-N460)</f>
        <v>10.150000000000006</v>
      </c>
      <c r="O461" s="16">
        <f>O460+kS*(testdata47[[#This Row],[EMAd1]]-O460)</f>
        <v>10.150000000000006</v>
      </c>
      <c r="P461" s="12">
        <f>100*(testdata47[[#This Row],[EMAn2]]/(0.5*testdata47[[#This Row],[EMAd2]]))</f>
        <v>-22.955665024630932</v>
      </c>
      <c r="Q461" s="12">
        <f>Q460+kU*(testdata47[[#This Row],[SMI]]-Q460)</f>
        <v>-17.684351285176053</v>
      </c>
    </row>
    <row r="462" spans="1:17" x14ac:dyDescent="0.25">
      <c r="A462" s="6">
        <v>460</v>
      </c>
      <c r="B462" s="3">
        <v>43403</v>
      </c>
      <c r="C462" s="2">
        <v>257.27</v>
      </c>
      <c r="D462" s="2">
        <v>261.61</v>
      </c>
      <c r="E462" s="2">
        <v>256.73</v>
      </c>
      <c r="F462" s="2">
        <v>261.27</v>
      </c>
      <c r="G462" s="1">
        <v>161025888</v>
      </c>
      <c r="H462" s="2">
        <f t="shared" si="12"/>
        <v>256.73</v>
      </c>
      <c r="I462" s="2">
        <f t="shared" si="13"/>
        <v>261.61</v>
      </c>
      <c r="J462" s="16">
        <f>testdata47[[#This Row],[close]]-0.5*(testdata47[[#This Row],[HH]]+testdata47[[#This Row],[LL]])</f>
        <v>2.0999999999999659</v>
      </c>
      <c r="K462" s="16">
        <f>K461+kR*(testdata47[[#This Row],[SM]]-K461)</f>
        <v>2.0999999999999659</v>
      </c>
      <c r="L462" s="16">
        <f>L461+kS*(testdata47[[#This Row],[EMAn1]]-L461)</f>
        <v>2.0999999999999659</v>
      </c>
      <c r="M462" s="16">
        <f>testdata47[[#This Row],[HH]]-testdata47[[#This Row],[LL]]</f>
        <v>4.8799999999999955</v>
      </c>
      <c r="N462" s="16">
        <f>N461+kR*(testdata47[[#This Row],[HH-LL]]-N461)</f>
        <v>4.8799999999999955</v>
      </c>
      <c r="O462" s="16">
        <f>O461+kS*(testdata47[[#This Row],[EMAd1]]-O461)</f>
        <v>4.8799999999999955</v>
      </c>
      <c r="P462" s="12">
        <f>100*(testdata47[[#This Row],[EMAn2]]/(0.5*testdata47[[#This Row],[EMAd2]]))</f>
        <v>86.065573770490488</v>
      </c>
      <c r="Q462" s="12">
        <f>Q461+kU*(testdata47[[#This Row],[SMI]]-Q461)</f>
        <v>16.898957066712793</v>
      </c>
    </row>
    <row r="463" spans="1:17" x14ac:dyDescent="0.25">
      <c r="A463" s="6">
        <v>461</v>
      </c>
      <c r="B463" s="3">
        <v>43404</v>
      </c>
      <c r="C463" s="2">
        <v>264.08</v>
      </c>
      <c r="D463" s="2">
        <v>266.60000000000002</v>
      </c>
      <c r="E463" s="2">
        <v>263.56</v>
      </c>
      <c r="F463" s="2">
        <v>264.06</v>
      </c>
      <c r="G463" s="1">
        <v>131489024</v>
      </c>
      <c r="H463" s="2">
        <f t="shared" si="12"/>
        <v>263.56</v>
      </c>
      <c r="I463" s="2">
        <f t="shared" si="13"/>
        <v>266.60000000000002</v>
      </c>
      <c r="J463" s="16">
        <f>testdata47[[#This Row],[close]]-0.5*(testdata47[[#This Row],[HH]]+testdata47[[#This Row],[LL]])</f>
        <v>-1.0200000000000387</v>
      </c>
      <c r="K463" s="16">
        <f>K462+kR*(testdata47[[#This Row],[SM]]-K462)</f>
        <v>-1.0200000000000387</v>
      </c>
      <c r="L463" s="16">
        <f>L462+kS*(testdata47[[#This Row],[EMAn1]]-L462)</f>
        <v>-1.0200000000000387</v>
      </c>
      <c r="M463" s="16">
        <f>testdata47[[#This Row],[HH]]-testdata47[[#This Row],[LL]]</f>
        <v>3.0400000000000205</v>
      </c>
      <c r="N463" s="16">
        <f>N462+kR*(testdata47[[#This Row],[HH-LL]]-N462)</f>
        <v>3.0400000000000205</v>
      </c>
      <c r="O463" s="16">
        <f>O462+kS*(testdata47[[#This Row],[EMAd1]]-O462)</f>
        <v>3.0400000000000205</v>
      </c>
      <c r="P463" s="12">
        <f>100*(testdata47[[#This Row],[EMAn2]]/(0.5*testdata47[[#This Row],[EMAd2]]))</f>
        <v>-67.105263157896829</v>
      </c>
      <c r="Q463" s="12">
        <f>Q462+kU*(testdata47[[#This Row],[SMI]]-Q462)</f>
        <v>-11.102449674823749</v>
      </c>
    </row>
    <row r="464" spans="1:17" x14ac:dyDescent="0.25">
      <c r="A464" s="6">
        <v>462</v>
      </c>
      <c r="B464" s="3">
        <v>43405</v>
      </c>
      <c r="C464" s="2">
        <v>265.01</v>
      </c>
      <c r="D464" s="2">
        <v>267.08</v>
      </c>
      <c r="E464" s="2">
        <v>263.81</v>
      </c>
      <c r="F464" s="2">
        <v>266.87</v>
      </c>
      <c r="G464" s="1">
        <v>101971008</v>
      </c>
      <c r="H464" s="2">
        <f t="shared" ref="H464:H503" si="14">MIN(E464:E464)</f>
        <v>263.81</v>
      </c>
      <c r="I464" s="2">
        <f t="shared" ref="I464:I503" si="15">MAX(D464:D464)</f>
        <v>267.08</v>
      </c>
      <c r="J464" s="16">
        <f>testdata47[[#This Row],[close]]-0.5*(testdata47[[#This Row],[HH]]+testdata47[[#This Row],[LL]])</f>
        <v>1.4250000000000114</v>
      </c>
      <c r="K464" s="16">
        <f>K463+kR*(testdata47[[#This Row],[SM]]-K463)</f>
        <v>1.4250000000000114</v>
      </c>
      <c r="L464" s="16">
        <f>L463+kS*(testdata47[[#This Row],[EMAn1]]-L463)</f>
        <v>1.4250000000000114</v>
      </c>
      <c r="M464" s="16">
        <f>testdata47[[#This Row],[HH]]-testdata47[[#This Row],[LL]]</f>
        <v>3.2699999999999818</v>
      </c>
      <c r="N464" s="16">
        <f>N463+kR*(testdata47[[#This Row],[HH-LL]]-N463)</f>
        <v>3.2699999999999818</v>
      </c>
      <c r="O464" s="16">
        <f>O463+kS*(testdata47[[#This Row],[EMAd1]]-O463)</f>
        <v>3.2699999999999818</v>
      </c>
      <c r="P464" s="12">
        <f>100*(testdata47[[#This Row],[EMAn2]]/(0.5*testdata47[[#This Row],[EMAd2]]))</f>
        <v>87.155963302753463</v>
      </c>
      <c r="Q464" s="12">
        <f>Q463+kU*(testdata47[[#This Row],[SMI]]-Q463)</f>
        <v>21.650354651035318</v>
      </c>
    </row>
    <row r="465" spans="1:17" x14ac:dyDescent="0.25">
      <c r="A465" s="6">
        <v>463</v>
      </c>
      <c r="B465" s="3">
        <v>43406</v>
      </c>
      <c r="C465" s="2">
        <v>268.08</v>
      </c>
      <c r="D465" s="2">
        <v>268.55</v>
      </c>
      <c r="E465" s="2">
        <v>263.04000000000002</v>
      </c>
      <c r="F465" s="2">
        <v>265.29000000000002</v>
      </c>
      <c r="G465" s="1">
        <v>125685896</v>
      </c>
      <c r="H465" s="2">
        <f t="shared" si="14"/>
        <v>263.04000000000002</v>
      </c>
      <c r="I465" s="2">
        <f t="shared" si="15"/>
        <v>268.55</v>
      </c>
      <c r="J465" s="16">
        <f>testdata47[[#This Row],[close]]-0.5*(testdata47[[#This Row],[HH]]+testdata47[[#This Row],[LL]])</f>
        <v>-0.50499999999999545</v>
      </c>
      <c r="K465" s="16">
        <f>K464+kR*(testdata47[[#This Row],[SM]]-K464)</f>
        <v>-0.50499999999999545</v>
      </c>
      <c r="L465" s="16">
        <f>L464+kS*(testdata47[[#This Row],[EMAn1]]-L464)</f>
        <v>-0.50499999999999545</v>
      </c>
      <c r="M465" s="16">
        <f>testdata47[[#This Row],[HH]]-testdata47[[#This Row],[LL]]</f>
        <v>5.5099999999999909</v>
      </c>
      <c r="N465" s="16">
        <f>N464+kR*(testdata47[[#This Row],[HH-LL]]-N464)</f>
        <v>5.5099999999999909</v>
      </c>
      <c r="O465" s="16">
        <f>O464+kS*(testdata47[[#This Row],[EMAd1]]-O464)</f>
        <v>5.5099999999999909</v>
      </c>
      <c r="P465" s="12">
        <f>100*(testdata47[[#This Row],[EMAn2]]/(0.5*testdata47[[#This Row],[EMAd2]]))</f>
        <v>-18.33030852994542</v>
      </c>
      <c r="Q465" s="12">
        <f>Q464+kU*(testdata47[[#This Row],[SMI]]-Q464)</f>
        <v>8.3234669240417389</v>
      </c>
    </row>
    <row r="466" spans="1:17" x14ac:dyDescent="0.25">
      <c r="A466" s="6">
        <v>464</v>
      </c>
      <c r="B466" s="3">
        <v>43409</v>
      </c>
      <c r="C466" s="2">
        <v>265.82</v>
      </c>
      <c r="D466" s="2">
        <v>267.36</v>
      </c>
      <c r="E466" s="2">
        <v>264.76</v>
      </c>
      <c r="F466" s="2">
        <v>266.75</v>
      </c>
      <c r="G466" s="1">
        <v>67255520</v>
      </c>
      <c r="H466" s="2">
        <f t="shared" si="14"/>
        <v>264.76</v>
      </c>
      <c r="I466" s="2">
        <f t="shared" si="15"/>
        <v>267.36</v>
      </c>
      <c r="J466" s="16">
        <f>testdata47[[#This Row],[close]]-0.5*(testdata47[[#This Row],[HH]]+testdata47[[#This Row],[LL]])</f>
        <v>0.68999999999999773</v>
      </c>
      <c r="K466" s="16">
        <f>K465+kR*(testdata47[[#This Row],[SM]]-K465)</f>
        <v>0.68999999999999773</v>
      </c>
      <c r="L466" s="16">
        <f>L465+kS*(testdata47[[#This Row],[EMAn1]]-L465)</f>
        <v>0.68999999999999773</v>
      </c>
      <c r="M466" s="16">
        <f>testdata47[[#This Row],[HH]]-testdata47[[#This Row],[LL]]</f>
        <v>2.6000000000000227</v>
      </c>
      <c r="N466" s="16">
        <f>N465+kR*(testdata47[[#This Row],[HH-LL]]-N465)</f>
        <v>2.6000000000000227</v>
      </c>
      <c r="O466" s="16">
        <f>O465+kS*(testdata47[[#This Row],[EMAd1]]-O465)</f>
        <v>2.6000000000000227</v>
      </c>
      <c r="P466" s="12">
        <f>100*(testdata47[[#This Row],[EMAn2]]/(0.5*testdata47[[#This Row],[EMAd2]]))</f>
        <v>53.076923076922434</v>
      </c>
      <c r="Q466" s="12">
        <f>Q465+kU*(testdata47[[#This Row],[SMI]]-Q465)</f>
        <v>23.241285641668636</v>
      </c>
    </row>
    <row r="467" spans="1:17" x14ac:dyDescent="0.25">
      <c r="A467" s="6">
        <v>465</v>
      </c>
      <c r="B467" s="3">
        <v>43410</v>
      </c>
      <c r="C467" s="2">
        <v>266.68</v>
      </c>
      <c r="D467" s="2">
        <v>268.62</v>
      </c>
      <c r="E467" s="2">
        <v>266.62</v>
      </c>
      <c r="F467" s="2">
        <v>268.44</v>
      </c>
      <c r="G467" s="1">
        <v>61581152</v>
      </c>
      <c r="H467" s="2">
        <f t="shared" si="14"/>
        <v>266.62</v>
      </c>
      <c r="I467" s="2">
        <f t="shared" si="15"/>
        <v>268.62</v>
      </c>
      <c r="J467" s="16">
        <f>testdata47[[#This Row],[close]]-0.5*(testdata47[[#This Row],[HH]]+testdata47[[#This Row],[LL]])</f>
        <v>0.81999999999999318</v>
      </c>
      <c r="K467" s="16">
        <f>K466+kR*(testdata47[[#This Row],[SM]]-K466)</f>
        <v>0.81999999999999318</v>
      </c>
      <c r="L467" s="16">
        <f>L466+kS*(testdata47[[#This Row],[EMAn1]]-L466)</f>
        <v>0.81999999999999318</v>
      </c>
      <c r="M467" s="16">
        <f>testdata47[[#This Row],[HH]]-testdata47[[#This Row],[LL]]</f>
        <v>2</v>
      </c>
      <c r="N467" s="16">
        <f>N466+kR*(testdata47[[#This Row],[HH-LL]]-N466)</f>
        <v>2</v>
      </c>
      <c r="O467" s="16">
        <f>O466+kS*(testdata47[[#This Row],[EMAd1]]-O466)</f>
        <v>2</v>
      </c>
      <c r="P467" s="12">
        <f>100*(testdata47[[#This Row],[EMAn2]]/(0.5*testdata47[[#This Row],[EMAd2]]))</f>
        <v>81.999999999999318</v>
      </c>
      <c r="Q467" s="12">
        <f>Q466+kU*(testdata47[[#This Row],[SMI]]-Q466)</f>
        <v>42.82752376111219</v>
      </c>
    </row>
    <row r="468" spans="1:17" x14ac:dyDescent="0.25">
      <c r="A468" s="6">
        <v>466</v>
      </c>
      <c r="B468" s="3">
        <v>43411</v>
      </c>
      <c r="C468" s="2">
        <v>270.82</v>
      </c>
      <c r="D468" s="2">
        <v>274.27</v>
      </c>
      <c r="E468" s="2">
        <v>270.35000000000002</v>
      </c>
      <c r="F468" s="2">
        <v>274.19</v>
      </c>
      <c r="G468" s="1">
        <v>105309120</v>
      </c>
      <c r="H468" s="2">
        <f t="shared" si="14"/>
        <v>270.35000000000002</v>
      </c>
      <c r="I468" s="2">
        <f t="shared" si="15"/>
        <v>274.27</v>
      </c>
      <c r="J468" s="16">
        <f>testdata47[[#This Row],[close]]-0.5*(testdata47[[#This Row],[HH]]+testdata47[[#This Row],[LL]])</f>
        <v>1.8799999999999955</v>
      </c>
      <c r="K468" s="16">
        <f>K467+kR*(testdata47[[#This Row],[SM]]-K467)</f>
        <v>1.8799999999999955</v>
      </c>
      <c r="L468" s="16">
        <f>L467+kS*(testdata47[[#This Row],[EMAn1]]-L467)</f>
        <v>1.8799999999999955</v>
      </c>
      <c r="M468" s="16">
        <f>testdata47[[#This Row],[HH]]-testdata47[[#This Row],[LL]]</f>
        <v>3.9199999999999591</v>
      </c>
      <c r="N468" s="16">
        <f>N467+kR*(testdata47[[#This Row],[HH-LL]]-N467)</f>
        <v>3.9199999999999591</v>
      </c>
      <c r="O468" s="16">
        <f>O467+kS*(testdata47[[#This Row],[EMAd1]]-O467)</f>
        <v>3.9199999999999591</v>
      </c>
      <c r="P468" s="12">
        <f>100*(testdata47[[#This Row],[EMAn2]]/(0.5*testdata47[[#This Row],[EMAd2]]))</f>
        <v>95.918367346939547</v>
      </c>
      <c r="Q468" s="12">
        <f>Q467+kU*(testdata47[[#This Row],[SMI]]-Q467)</f>
        <v>60.524471623054637</v>
      </c>
    </row>
    <row r="469" spans="1:17" x14ac:dyDescent="0.25">
      <c r="A469" s="6">
        <v>467</v>
      </c>
      <c r="B469" s="3">
        <v>43412</v>
      </c>
      <c r="C469" s="2">
        <v>273.31</v>
      </c>
      <c r="D469" s="2">
        <v>274.39</v>
      </c>
      <c r="E469" s="2">
        <v>272.44</v>
      </c>
      <c r="F469" s="2">
        <v>273.69</v>
      </c>
      <c r="G469" s="1">
        <v>67216992</v>
      </c>
      <c r="H469" s="2">
        <f t="shared" si="14"/>
        <v>272.44</v>
      </c>
      <c r="I469" s="2">
        <f t="shared" si="15"/>
        <v>274.39</v>
      </c>
      <c r="J469" s="16">
        <f>testdata47[[#This Row],[close]]-0.5*(testdata47[[#This Row],[HH]]+testdata47[[#This Row],[LL]])</f>
        <v>0.27500000000003411</v>
      </c>
      <c r="K469" s="16">
        <f>K468+kR*(testdata47[[#This Row],[SM]]-K468)</f>
        <v>0.27500000000003411</v>
      </c>
      <c r="L469" s="16">
        <f>L468+kS*(testdata47[[#This Row],[EMAn1]]-L468)</f>
        <v>0.27500000000003411</v>
      </c>
      <c r="M469" s="16">
        <f>testdata47[[#This Row],[HH]]-testdata47[[#This Row],[LL]]</f>
        <v>1.9499999999999886</v>
      </c>
      <c r="N469" s="16">
        <f>N468+kR*(testdata47[[#This Row],[HH-LL]]-N468)</f>
        <v>1.9499999999999886</v>
      </c>
      <c r="O469" s="16">
        <f>O468+kS*(testdata47[[#This Row],[EMAd1]]-O468)</f>
        <v>1.9499999999999886</v>
      </c>
      <c r="P469" s="12">
        <f>100*(testdata47[[#This Row],[EMAn2]]/(0.5*testdata47[[#This Row],[EMAd2]]))</f>
        <v>28.205128205131867</v>
      </c>
      <c r="Q469" s="12">
        <f>Q468+kU*(testdata47[[#This Row],[SMI]]-Q468)</f>
        <v>49.751357150413718</v>
      </c>
    </row>
    <row r="470" spans="1:17" x14ac:dyDescent="0.25">
      <c r="A470" s="6">
        <v>468</v>
      </c>
      <c r="B470" s="3">
        <v>43413</v>
      </c>
      <c r="C470" s="2">
        <v>272.25</v>
      </c>
      <c r="D470" s="2">
        <v>272.45999999999998</v>
      </c>
      <c r="E470" s="2">
        <v>269.47000000000003</v>
      </c>
      <c r="F470" s="2">
        <v>271.02</v>
      </c>
      <c r="G470" s="1">
        <v>101271544</v>
      </c>
      <c r="H470" s="2">
        <f t="shared" si="14"/>
        <v>269.47000000000003</v>
      </c>
      <c r="I470" s="2">
        <f t="shared" si="15"/>
        <v>272.45999999999998</v>
      </c>
      <c r="J470" s="16">
        <f>testdata47[[#This Row],[close]]-0.5*(testdata47[[#This Row],[HH]]+testdata47[[#This Row],[LL]])</f>
        <v>5.4999999999949978E-2</v>
      </c>
      <c r="K470" s="16">
        <f>K469+kR*(testdata47[[#This Row],[SM]]-K469)</f>
        <v>5.4999999999949978E-2</v>
      </c>
      <c r="L470" s="16">
        <f>L469+kS*(testdata47[[#This Row],[EMAn1]]-L469)</f>
        <v>5.4999999999949978E-2</v>
      </c>
      <c r="M470" s="16">
        <f>testdata47[[#This Row],[HH]]-testdata47[[#This Row],[LL]]</f>
        <v>2.9899999999999523</v>
      </c>
      <c r="N470" s="16">
        <f>N469+kR*(testdata47[[#This Row],[HH-LL]]-N469)</f>
        <v>2.9899999999999523</v>
      </c>
      <c r="O470" s="16">
        <f>O469+kS*(testdata47[[#This Row],[EMAd1]]-O469)</f>
        <v>2.9899999999999523</v>
      </c>
      <c r="P470" s="12">
        <f>100*(testdata47[[#This Row],[EMAn2]]/(0.5*testdata47[[#This Row],[EMAd2]]))</f>
        <v>3.6789297658830002</v>
      </c>
      <c r="Q470" s="12">
        <f>Q469+kU*(testdata47[[#This Row],[SMI]]-Q469)</f>
        <v>34.393881355570144</v>
      </c>
    </row>
    <row r="471" spans="1:17" x14ac:dyDescent="0.25">
      <c r="A471" s="6">
        <v>469</v>
      </c>
      <c r="B471" s="3">
        <v>43416</v>
      </c>
      <c r="C471" s="2">
        <v>270.45999999999998</v>
      </c>
      <c r="D471" s="2">
        <v>270.72000000000003</v>
      </c>
      <c r="E471" s="2">
        <v>265.39</v>
      </c>
      <c r="F471" s="2">
        <v>265.95</v>
      </c>
      <c r="G471" s="1">
        <v>102153984</v>
      </c>
      <c r="H471" s="2">
        <f t="shared" si="14"/>
        <v>265.39</v>
      </c>
      <c r="I471" s="2">
        <f t="shared" si="15"/>
        <v>270.72000000000003</v>
      </c>
      <c r="J471" s="16">
        <f>testdata47[[#This Row],[close]]-0.5*(testdata47[[#This Row],[HH]]+testdata47[[#This Row],[LL]])</f>
        <v>-2.1050000000000182</v>
      </c>
      <c r="K471" s="16">
        <f>K470+kR*(testdata47[[#This Row],[SM]]-K470)</f>
        <v>-2.1050000000000182</v>
      </c>
      <c r="L471" s="16">
        <f>L470+kS*(testdata47[[#This Row],[EMAn1]]-L470)</f>
        <v>-2.1050000000000182</v>
      </c>
      <c r="M471" s="16">
        <f>testdata47[[#This Row],[HH]]-testdata47[[#This Row],[LL]]</f>
        <v>5.3300000000000409</v>
      </c>
      <c r="N471" s="16">
        <f>N470+kR*(testdata47[[#This Row],[HH-LL]]-N470)</f>
        <v>5.3300000000000409</v>
      </c>
      <c r="O471" s="16">
        <f>O470+kS*(testdata47[[#This Row],[EMAd1]]-O470)</f>
        <v>5.3300000000000409</v>
      </c>
      <c r="P471" s="12">
        <f>100*(testdata47[[#This Row],[EMAn2]]/(0.5*testdata47[[#This Row],[EMAd2]]))</f>
        <v>-78.986866791744916</v>
      </c>
      <c r="Q471" s="12">
        <f>Q470+kU*(testdata47[[#This Row],[SMI]]-Q470)</f>
        <v>-3.39970136020154</v>
      </c>
    </row>
    <row r="472" spans="1:17" x14ac:dyDescent="0.25">
      <c r="A472" s="6">
        <v>470</v>
      </c>
      <c r="B472" s="3">
        <v>43417</v>
      </c>
      <c r="C472" s="2">
        <v>266.45999999999998</v>
      </c>
      <c r="D472" s="2">
        <v>268.64</v>
      </c>
      <c r="E472" s="2">
        <v>264.66000000000003</v>
      </c>
      <c r="F472" s="2">
        <v>265.45</v>
      </c>
      <c r="G472" s="1">
        <v>100619768</v>
      </c>
      <c r="H472" s="2">
        <f t="shared" si="14"/>
        <v>264.66000000000003</v>
      </c>
      <c r="I472" s="2">
        <f t="shared" si="15"/>
        <v>268.64</v>
      </c>
      <c r="J472" s="16">
        <f>testdata47[[#This Row],[close]]-0.5*(testdata47[[#This Row],[HH]]+testdata47[[#This Row],[LL]])</f>
        <v>-1.1999999999999886</v>
      </c>
      <c r="K472" s="16">
        <f>K471+kR*(testdata47[[#This Row],[SM]]-K471)</f>
        <v>-1.1999999999999886</v>
      </c>
      <c r="L472" s="16">
        <f>L471+kS*(testdata47[[#This Row],[EMAn1]]-L471)</f>
        <v>-1.1999999999999886</v>
      </c>
      <c r="M472" s="16">
        <f>testdata47[[#This Row],[HH]]-testdata47[[#This Row],[LL]]</f>
        <v>3.9799999999999613</v>
      </c>
      <c r="N472" s="16">
        <f>N471+kR*(testdata47[[#This Row],[HH-LL]]-N471)</f>
        <v>3.9799999999999613</v>
      </c>
      <c r="O472" s="16">
        <f>O471+kS*(testdata47[[#This Row],[EMAd1]]-O471)</f>
        <v>3.9799999999999613</v>
      </c>
      <c r="P472" s="12">
        <f>100*(testdata47[[#This Row],[EMAn2]]/(0.5*testdata47[[#This Row],[EMAd2]]))</f>
        <v>-60.301507537688458</v>
      </c>
      <c r="Q472" s="12">
        <f>Q471+kU*(testdata47[[#This Row],[SMI]]-Q471)</f>
        <v>-22.366970086030513</v>
      </c>
    </row>
    <row r="473" spans="1:17" x14ac:dyDescent="0.25">
      <c r="A473" s="6">
        <v>471</v>
      </c>
      <c r="B473" s="3">
        <v>43418</v>
      </c>
      <c r="C473" s="2">
        <v>267.5</v>
      </c>
      <c r="D473" s="2">
        <v>267.94</v>
      </c>
      <c r="E473" s="2">
        <v>261.93</v>
      </c>
      <c r="F473" s="2">
        <v>263.64</v>
      </c>
      <c r="G473" s="1">
        <v>128454960</v>
      </c>
      <c r="H473" s="2">
        <f t="shared" si="14"/>
        <v>261.93</v>
      </c>
      <c r="I473" s="2">
        <f t="shared" si="15"/>
        <v>267.94</v>
      </c>
      <c r="J473" s="16">
        <f>testdata47[[#This Row],[close]]-0.5*(testdata47[[#This Row],[HH]]+testdata47[[#This Row],[LL]])</f>
        <v>-1.2950000000000159</v>
      </c>
      <c r="K473" s="16">
        <f>K472+kR*(testdata47[[#This Row],[SM]]-K472)</f>
        <v>-1.2950000000000159</v>
      </c>
      <c r="L473" s="16">
        <f>L472+kS*(testdata47[[#This Row],[EMAn1]]-L472)</f>
        <v>-1.2950000000000159</v>
      </c>
      <c r="M473" s="16">
        <f>testdata47[[#This Row],[HH]]-testdata47[[#This Row],[LL]]</f>
        <v>6.0099999999999909</v>
      </c>
      <c r="N473" s="16">
        <f>N472+kR*(testdata47[[#This Row],[HH-LL]]-N472)</f>
        <v>6.0099999999999909</v>
      </c>
      <c r="O473" s="16">
        <f>O472+kS*(testdata47[[#This Row],[EMAd1]]-O472)</f>
        <v>6.0099999999999909</v>
      </c>
      <c r="P473" s="12">
        <f>100*(testdata47[[#This Row],[EMAn2]]/(0.5*testdata47[[#This Row],[EMAd2]]))</f>
        <v>-43.09484193011707</v>
      </c>
      <c r="Q473" s="12">
        <f>Q472+kU*(testdata47[[#This Row],[SMI]]-Q472)</f>
        <v>-29.276260700726031</v>
      </c>
    </row>
    <row r="474" spans="1:17" x14ac:dyDescent="0.25">
      <c r="A474" s="6">
        <v>472</v>
      </c>
      <c r="B474" s="3">
        <v>43419</v>
      </c>
      <c r="C474" s="2">
        <v>262.25</v>
      </c>
      <c r="D474" s="2">
        <v>266.89999999999998</v>
      </c>
      <c r="E474" s="2">
        <v>260.52999999999997</v>
      </c>
      <c r="F474" s="2">
        <v>266.39</v>
      </c>
      <c r="G474" s="1">
        <v>138463488</v>
      </c>
      <c r="H474" s="2">
        <f t="shared" si="14"/>
        <v>260.52999999999997</v>
      </c>
      <c r="I474" s="2">
        <f t="shared" si="15"/>
        <v>266.89999999999998</v>
      </c>
      <c r="J474" s="16">
        <f>testdata47[[#This Row],[close]]-0.5*(testdata47[[#This Row],[HH]]+testdata47[[#This Row],[LL]])</f>
        <v>2.6750000000000114</v>
      </c>
      <c r="K474" s="16">
        <f>K473+kR*(testdata47[[#This Row],[SM]]-K473)</f>
        <v>2.6750000000000114</v>
      </c>
      <c r="L474" s="16">
        <f>L473+kS*(testdata47[[#This Row],[EMAn1]]-L473)</f>
        <v>2.6750000000000114</v>
      </c>
      <c r="M474" s="16">
        <f>testdata47[[#This Row],[HH]]-testdata47[[#This Row],[LL]]</f>
        <v>6.3700000000000045</v>
      </c>
      <c r="N474" s="16">
        <f>N473+kR*(testdata47[[#This Row],[HH-LL]]-N473)</f>
        <v>6.3700000000000045</v>
      </c>
      <c r="O474" s="16">
        <f>O473+kS*(testdata47[[#This Row],[EMAd1]]-O473)</f>
        <v>6.3700000000000045</v>
      </c>
      <c r="P474" s="12">
        <f>100*(testdata47[[#This Row],[EMAn2]]/(0.5*testdata47[[#This Row],[EMAd2]]))</f>
        <v>83.987441130298564</v>
      </c>
      <c r="Q474" s="12">
        <f>Q473+kU*(testdata47[[#This Row],[SMI]]-Q473)</f>
        <v>8.4783065762821614</v>
      </c>
    </row>
    <row r="475" spans="1:17" x14ac:dyDescent="0.25">
      <c r="A475" s="6">
        <v>473</v>
      </c>
      <c r="B475" s="3">
        <v>43420</v>
      </c>
      <c r="C475" s="2">
        <v>265.19</v>
      </c>
      <c r="D475" s="2">
        <v>268.08</v>
      </c>
      <c r="E475" s="2">
        <v>264.62</v>
      </c>
      <c r="F475" s="2">
        <v>267.08</v>
      </c>
      <c r="G475" s="1">
        <v>129820216</v>
      </c>
      <c r="H475" s="2">
        <f t="shared" si="14"/>
        <v>264.62</v>
      </c>
      <c r="I475" s="2">
        <f t="shared" si="15"/>
        <v>268.08</v>
      </c>
      <c r="J475" s="16">
        <f>testdata47[[#This Row],[close]]-0.5*(testdata47[[#This Row],[HH]]+testdata47[[#This Row],[LL]])</f>
        <v>0.72999999999996135</v>
      </c>
      <c r="K475" s="16">
        <f>K474+kR*(testdata47[[#This Row],[SM]]-K474)</f>
        <v>0.72999999999996135</v>
      </c>
      <c r="L475" s="16">
        <f>L474+kS*(testdata47[[#This Row],[EMAn1]]-L474)</f>
        <v>0.72999999999996135</v>
      </c>
      <c r="M475" s="16">
        <f>testdata47[[#This Row],[HH]]-testdata47[[#This Row],[LL]]</f>
        <v>3.4599999999999795</v>
      </c>
      <c r="N475" s="16">
        <f>N474+kR*(testdata47[[#This Row],[HH-LL]]-N474)</f>
        <v>3.4599999999999795</v>
      </c>
      <c r="O475" s="16">
        <f>O474+kS*(testdata47[[#This Row],[EMAd1]]-O474)</f>
        <v>3.4599999999999795</v>
      </c>
      <c r="P475" s="12">
        <f>100*(testdata47[[#This Row],[EMAn2]]/(0.5*testdata47[[#This Row],[EMAd2]]))</f>
        <v>42.196531791905528</v>
      </c>
      <c r="Q475" s="12">
        <f>Q474+kU*(testdata47[[#This Row],[SMI]]-Q474)</f>
        <v>19.717714981489948</v>
      </c>
    </row>
    <row r="476" spans="1:17" x14ac:dyDescent="0.25">
      <c r="A476" s="6">
        <v>474</v>
      </c>
      <c r="B476" s="3">
        <v>43423</v>
      </c>
      <c r="C476" s="2">
        <v>266.42</v>
      </c>
      <c r="D476" s="2">
        <v>266.74</v>
      </c>
      <c r="E476" s="2">
        <v>261.56</v>
      </c>
      <c r="F476" s="2">
        <v>262.57</v>
      </c>
      <c r="G476" s="1">
        <v>105626432</v>
      </c>
      <c r="H476" s="2">
        <f t="shared" si="14"/>
        <v>261.56</v>
      </c>
      <c r="I476" s="2">
        <f t="shared" si="15"/>
        <v>266.74</v>
      </c>
      <c r="J476" s="16">
        <f>testdata47[[#This Row],[close]]-0.5*(testdata47[[#This Row],[HH]]+testdata47[[#This Row],[LL]])</f>
        <v>-1.5799999999999841</v>
      </c>
      <c r="K476" s="16">
        <f>K475+kR*(testdata47[[#This Row],[SM]]-K475)</f>
        <v>-1.5799999999999841</v>
      </c>
      <c r="L476" s="16">
        <f>L475+kS*(testdata47[[#This Row],[EMAn1]]-L475)</f>
        <v>-1.5799999999999841</v>
      </c>
      <c r="M476" s="16">
        <f>testdata47[[#This Row],[HH]]-testdata47[[#This Row],[LL]]</f>
        <v>5.1800000000000068</v>
      </c>
      <c r="N476" s="16">
        <f>N475+kR*(testdata47[[#This Row],[HH-LL]]-N475)</f>
        <v>5.1800000000000068</v>
      </c>
      <c r="O476" s="16">
        <f>O475+kS*(testdata47[[#This Row],[EMAd1]]-O475)</f>
        <v>5.1800000000000068</v>
      </c>
      <c r="P476" s="12">
        <f>100*(testdata47[[#This Row],[EMAn2]]/(0.5*testdata47[[#This Row],[EMAd2]]))</f>
        <v>-61.003861003860308</v>
      </c>
      <c r="Q476" s="12">
        <f>Q475+kU*(testdata47[[#This Row],[SMI]]-Q475)</f>
        <v>-7.1894770136268029</v>
      </c>
    </row>
    <row r="477" spans="1:17" x14ac:dyDescent="0.25">
      <c r="A477" s="6">
        <v>475</v>
      </c>
      <c r="B477" s="3">
        <v>43424</v>
      </c>
      <c r="C477" s="2">
        <v>258.92</v>
      </c>
      <c r="D477" s="2">
        <v>260.52</v>
      </c>
      <c r="E477" s="2">
        <v>256.76</v>
      </c>
      <c r="F477" s="2">
        <v>257.70999999999998</v>
      </c>
      <c r="G477" s="1">
        <v>139406240</v>
      </c>
      <c r="H477" s="2">
        <f t="shared" si="14"/>
        <v>256.76</v>
      </c>
      <c r="I477" s="2">
        <f t="shared" si="15"/>
        <v>260.52</v>
      </c>
      <c r="J477" s="16">
        <f>testdata47[[#This Row],[close]]-0.5*(testdata47[[#This Row],[HH]]+testdata47[[#This Row],[LL]])</f>
        <v>-0.93000000000000682</v>
      </c>
      <c r="K477" s="16">
        <f>K476+kR*(testdata47[[#This Row],[SM]]-K476)</f>
        <v>-0.93000000000000682</v>
      </c>
      <c r="L477" s="16">
        <f>L476+kS*(testdata47[[#This Row],[EMAn1]]-L476)</f>
        <v>-0.93000000000000682</v>
      </c>
      <c r="M477" s="16">
        <f>testdata47[[#This Row],[HH]]-testdata47[[#This Row],[LL]]</f>
        <v>3.7599999999999909</v>
      </c>
      <c r="N477" s="16">
        <f>N476+kR*(testdata47[[#This Row],[HH-LL]]-N476)</f>
        <v>3.7599999999999909</v>
      </c>
      <c r="O477" s="16">
        <f>O476+kS*(testdata47[[#This Row],[EMAd1]]-O476)</f>
        <v>3.7599999999999909</v>
      </c>
      <c r="P477" s="12">
        <f>100*(testdata47[[#This Row],[EMAn2]]/(0.5*testdata47[[#This Row],[EMAd2]]))</f>
        <v>-49.468085106383462</v>
      </c>
      <c r="Q477" s="12">
        <f>Q476+kU*(testdata47[[#This Row],[SMI]]-Q476)</f>
        <v>-21.282346377879023</v>
      </c>
    </row>
    <row r="478" spans="1:17" x14ac:dyDescent="0.25">
      <c r="A478" s="6">
        <v>476</v>
      </c>
      <c r="B478" s="3">
        <v>43425</v>
      </c>
      <c r="C478" s="2">
        <v>259.39999999999998</v>
      </c>
      <c r="D478" s="2">
        <v>260.66000000000003</v>
      </c>
      <c r="E478" s="2">
        <v>258.58</v>
      </c>
      <c r="F478" s="2">
        <v>258.58</v>
      </c>
      <c r="G478" s="1">
        <v>77444168</v>
      </c>
      <c r="H478" s="2">
        <f t="shared" si="14"/>
        <v>258.58</v>
      </c>
      <c r="I478" s="2">
        <f t="shared" si="15"/>
        <v>260.66000000000003</v>
      </c>
      <c r="J478" s="16">
        <f>testdata47[[#This Row],[close]]-0.5*(testdata47[[#This Row],[HH]]+testdata47[[#This Row],[LL]])</f>
        <v>-1.0400000000000205</v>
      </c>
      <c r="K478" s="16">
        <f>K477+kR*(testdata47[[#This Row],[SM]]-K477)</f>
        <v>-1.0400000000000205</v>
      </c>
      <c r="L478" s="16">
        <f>L477+kS*(testdata47[[#This Row],[EMAn1]]-L477)</f>
        <v>-1.0400000000000205</v>
      </c>
      <c r="M478" s="16">
        <f>testdata47[[#This Row],[HH]]-testdata47[[#This Row],[LL]]</f>
        <v>2.0800000000000409</v>
      </c>
      <c r="N478" s="16">
        <f>N477+kR*(testdata47[[#This Row],[HH-LL]]-N477)</f>
        <v>2.0800000000000409</v>
      </c>
      <c r="O478" s="16">
        <f>O477+kS*(testdata47[[#This Row],[EMAd1]]-O477)</f>
        <v>2.0800000000000409</v>
      </c>
      <c r="P478" s="12">
        <f>100*(testdata47[[#This Row],[EMAn2]]/(0.5*testdata47[[#This Row],[EMAd2]]))</f>
        <v>-100</v>
      </c>
      <c r="Q478" s="12">
        <f>Q477+kU*(testdata47[[#This Row],[SMI]]-Q477)</f>
        <v>-47.521564251919344</v>
      </c>
    </row>
    <row r="479" spans="1:17" x14ac:dyDescent="0.25">
      <c r="A479" s="6">
        <v>477</v>
      </c>
      <c r="B479" s="3">
        <v>43427</v>
      </c>
      <c r="C479" s="2">
        <v>256.79000000000002</v>
      </c>
      <c r="D479" s="2">
        <v>258.39</v>
      </c>
      <c r="E479" s="2">
        <v>256.68</v>
      </c>
      <c r="F479" s="2">
        <v>256.86</v>
      </c>
      <c r="G479" s="1">
        <v>43873168</v>
      </c>
      <c r="H479" s="2">
        <f t="shared" si="14"/>
        <v>256.68</v>
      </c>
      <c r="I479" s="2">
        <f t="shared" si="15"/>
        <v>258.39</v>
      </c>
      <c r="J479" s="16">
        <f>testdata47[[#This Row],[close]]-0.5*(testdata47[[#This Row],[HH]]+testdata47[[#This Row],[LL]])</f>
        <v>-0.67499999999995453</v>
      </c>
      <c r="K479" s="16">
        <f>K478+kR*(testdata47[[#This Row],[SM]]-K478)</f>
        <v>-0.67499999999995453</v>
      </c>
      <c r="L479" s="16">
        <f>L478+kS*(testdata47[[#This Row],[EMAn1]]-L478)</f>
        <v>-0.67499999999995453</v>
      </c>
      <c r="M479" s="16">
        <f>testdata47[[#This Row],[HH]]-testdata47[[#This Row],[LL]]</f>
        <v>1.7099999999999795</v>
      </c>
      <c r="N479" s="16">
        <f>N478+kR*(testdata47[[#This Row],[HH-LL]]-N478)</f>
        <v>1.7099999999999795</v>
      </c>
      <c r="O479" s="16">
        <f>O478+kS*(testdata47[[#This Row],[EMAd1]]-O478)</f>
        <v>1.7099999999999795</v>
      </c>
      <c r="P479" s="12">
        <f>100*(testdata47[[#This Row],[EMAn2]]/(0.5*testdata47[[#This Row],[EMAd2]]))</f>
        <v>-78.947368421048253</v>
      </c>
      <c r="Q479" s="12">
        <f>Q478+kU*(testdata47[[#This Row],[SMI]]-Q478)</f>
        <v>-57.996832308295645</v>
      </c>
    </row>
    <row r="480" spans="1:17" x14ac:dyDescent="0.25">
      <c r="A480" s="6">
        <v>478</v>
      </c>
      <c r="B480" s="3">
        <v>43430</v>
      </c>
      <c r="C480" s="2">
        <v>259.33</v>
      </c>
      <c r="D480" s="2">
        <v>261.25</v>
      </c>
      <c r="E480" s="2">
        <v>258.89999999999998</v>
      </c>
      <c r="F480" s="2">
        <v>261</v>
      </c>
      <c r="G480" s="1">
        <v>81971728</v>
      </c>
      <c r="H480" s="2">
        <f t="shared" si="14"/>
        <v>258.89999999999998</v>
      </c>
      <c r="I480" s="2">
        <f t="shared" si="15"/>
        <v>261.25</v>
      </c>
      <c r="J480" s="16">
        <f>testdata47[[#This Row],[close]]-0.5*(testdata47[[#This Row],[HH]]+testdata47[[#This Row],[LL]])</f>
        <v>0.92500000000001137</v>
      </c>
      <c r="K480" s="16">
        <f>K479+kR*(testdata47[[#This Row],[SM]]-K479)</f>
        <v>0.92500000000001137</v>
      </c>
      <c r="L480" s="16">
        <f>L479+kS*(testdata47[[#This Row],[EMAn1]]-L479)</f>
        <v>0.92500000000001137</v>
      </c>
      <c r="M480" s="16">
        <f>testdata47[[#This Row],[HH]]-testdata47[[#This Row],[LL]]</f>
        <v>2.3500000000000227</v>
      </c>
      <c r="N480" s="16">
        <f>N479+kR*(testdata47[[#This Row],[HH-LL]]-N479)</f>
        <v>2.3500000000000227</v>
      </c>
      <c r="O480" s="16">
        <f>O479+kS*(testdata47[[#This Row],[EMAd1]]-O479)</f>
        <v>2.3500000000000227</v>
      </c>
      <c r="P480" s="12">
        <f>100*(testdata47[[#This Row],[EMAn2]]/(0.5*testdata47[[#This Row],[EMAd2]]))</f>
        <v>78.723404255319352</v>
      </c>
      <c r="Q480" s="12">
        <f>Q479+kU*(testdata47[[#This Row],[SMI]]-Q479)</f>
        <v>-12.423420120423977</v>
      </c>
    </row>
    <row r="481" spans="1:17" x14ac:dyDescent="0.25">
      <c r="A481" s="6">
        <v>479</v>
      </c>
      <c r="B481" s="3">
        <v>43431</v>
      </c>
      <c r="C481" s="2">
        <v>259.87</v>
      </c>
      <c r="D481" s="2">
        <v>261.88</v>
      </c>
      <c r="E481" s="2">
        <v>259.20999999999998</v>
      </c>
      <c r="F481" s="2">
        <v>261.88</v>
      </c>
      <c r="G481" s="1">
        <v>77381344</v>
      </c>
      <c r="H481" s="2">
        <f t="shared" si="14"/>
        <v>259.20999999999998</v>
      </c>
      <c r="I481" s="2">
        <f t="shared" si="15"/>
        <v>261.88</v>
      </c>
      <c r="J481" s="16">
        <f>testdata47[[#This Row],[close]]-0.5*(testdata47[[#This Row],[HH]]+testdata47[[#This Row],[LL]])</f>
        <v>1.3350000000000364</v>
      </c>
      <c r="K481" s="16">
        <f>K480+kR*(testdata47[[#This Row],[SM]]-K480)</f>
        <v>1.3350000000000364</v>
      </c>
      <c r="L481" s="16">
        <f>L480+kS*(testdata47[[#This Row],[EMAn1]]-L480)</f>
        <v>1.3350000000000364</v>
      </c>
      <c r="M481" s="16">
        <f>testdata47[[#This Row],[HH]]-testdata47[[#This Row],[LL]]</f>
        <v>2.6700000000000159</v>
      </c>
      <c r="N481" s="16">
        <f>N480+kR*(testdata47[[#This Row],[HH-LL]]-N480)</f>
        <v>2.6700000000000159</v>
      </c>
      <c r="O481" s="16">
        <f>O480+kS*(testdata47[[#This Row],[EMAd1]]-O480)</f>
        <v>2.6700000000000159</v>
      </c>
      <c r="P481" s="12">
        <f>100*(testdata47[[#This Row],[EMAn2]]/(0.5*testdata47[[#This Row],[EMAd2]]))</f>
        <v>100.00000000000213</v>
      </c>
      <c r="Q481" s="12">
        <f>Q480+kU*(testdata47[[#This Row],[SMI]]-Q480)</f>
        <v>25.051053253051386</v>
      </c>
    </row>
    <row r="482" spans="1:17" x14ac:dyDescent="0.25">
      <c r="A482" s="6">
        <v>480</v>
      </c>
      <c r="B482" s="3">
        <v>43432</v>
      </c>
      <c r="C482" s="2">
        <v>263.05</v>
      </c>
      <c r="D482" s="2">
        <v>267.91000000000003</v>
      </c>
      <c r="E482" s="2">
        <v>261.81</v>
      </c>
      <c r="F482" s="2">
        <v>267.91000000000003</v>
      </c>
      <c r="G482" s="1">
        <v>130805744</v>
      </c>
      <c r="H482" s="2">
        <f t="shared" si="14"/>
        <v>261.81</v>
      </c>
      <c r="I482" s="2">
        <f t="shared" si="15"/>
        <v>267.91000000000003</v>
      </c>
      <c r="J482" s="16">
        <f>testdata47[[#This Row],[close]]-0.5*(testdata47[[#This Row],[HH]]+testdata47[[#This Row],[LL]])</f>
        <v>3.0500000000000114</v>
      </c>
      <c r="K482" s="16">
        <f>K481+kR*(testdata47[[#This Row],[SM]]-K481)</f>
        <v>3.0500000000000114</v>
      </c>
      <c r="L482" s="16">
        <f>L481+kS*(testdata47[[#This Row],[EMAn1]]-L481)</f>
        <v>3.0500000000000114</v>
      </c>
      <c r="M482" s="16">
        <f>testdata47[[#This Row],[HH]]-testdata47[[#This Row],[LL]]</f>
        <v>6.1000000000000227</v>
      </c>
      <c r="N482" s="16">
        <f>N481+kR*(testdata47[[#This Row],[HH-LL]]-N481)</f>
        <v>6.1000000000000227</v>
      </c>
      <c r="O482" s="16">
        <f>O481+kS*(testdata47[[#This Row],[EMAd1]]-O481)</f>
        <v>6.1000000000000227</v>
      </c>
      <c r="P482" s="12">
        <f>100*(testdata47[[#This Row],[EMAn2]]/(0.5*testdata47[[#This Row],[EMAd2]]))</f>
        <v>100</v>
      </c>
      <c r="Q482" s="12">
        <f>Q481+kU*(testdata47[[#This Row],[SMI]]-Q481)</f>
        <v>50.034035502034257</v>
      </c>
    </row>
    <row r="483" spans="1:17" x14ac:dyDescent="0.25">
      <c r="A483" s="6">
        <v>481</v>
      </c>
      <c r="B483" s="3">
        <v>43433</v>
      </c>
      <c r="C483" s="2">
        <v>267.06</v>
      </c>
      <c r="D483" s="2">
        <v>268.86</v>
      </c>
      <c r="E483" s="2">
        <v>265.82</v>
      </c>
      <c r="F483" s="2">
        <v>267.33</v>
      </c>
      <c r="G483" s="1">
        <v>84395640</v>
      </c>
      <c r="H483" s="2">
        <f t="shared" si="14"/>
        <v>265.82</v>
      </c>
      <c r="I483" s="2">
        <f t="shared" si="15"/>
        <v>268.86</v>
      </c>
      <c r="J483" s="16">
        <f>testdata47[[#This Row],[close]]-0.5*(testdata47[[#This Row],[HH]]+testdata47[[#This Row],[LL]])</f>
        <v>-1.0000000000047748E-2</v>
      </c>
      <c r="K483" s="16">
        <f>K482+kR*(testdata47[[#This Row],[SM]]-K482)</f>
        <v>-1.0000000000047748E-2</v>
      </c>
      <c r="L483" s="16">
        <f>L482+kS*(testdata47[[#This Row],[EMAn1]]-L482)</f>
        <v>-1.0000000000047748E-2</v>
      </c>
      <c r="M483" s="16">
        <f>testdata47[[#This Row],[HH]]-testdata47[[#This Row],[LL]]</f>
        <v>3.0400000000000205</v>
      </c>
      <c r="N483" s="16">
        <f>N482+kR*(testdata47[[#This Row],[HH-LL]]-N482)</f>
        <v>3.0400000000000205</v>
      </c>
      <c r="O483" s="16">
        <f>O482+kS*(testdata47[[#This Row],[EMAd1]]-O482)</f>
        <v>3.0400000000000205</v>
      </c>
      <c r="P483" s="12">
        <f>100*(testdata47[[#This Row],[EMAn2]]/(0.5*testdata47[[#This Row],[EMAd2]]))</f>
        <v>-0.65789473684524225</v>
      </c>
      <c r="Q483" s="12">
        <f>Q482+kU*(testdata47[[#This Row],[SMI]]-Q482)</f>
        <v>33.136725422407757</v>
      </c>
    </row>
    <row r="484" spans="1:17" x14ac:dyDescent="0.25">
      <c r="A484" s="6">
        <v>482</v>
      </c>
      <c r="B484" s="3">
        <v>43434</v>
      </c>
      <c r="C484" s="2">
        <v>267.16000000000003</v>
      </c>
      <c r="D484" s="2">
        <v>269.57</v>
      </c>
      <c r="E484" s="2">
        <v>266.81</v>
      </c>
      <c r="F484" s="2">
        <v>268.95999999999998</v>
      </c>
      <c r="G484" s="1">
        <v>100648032</v>
      </c>
      <c r="H484" s="2">
        <f t="shared" si="14"/>
        <v>266.81</v>
      </c>
      <c r="I484" s="2">
        <f t="shared" si="15"/>
        <v>269.57</v>
      </c>
      <c r="J484" s="16">
        <f>testdata47[[#This Row],[close]]-0.5*(testdata47[[#This Row],[HH]]+testdata47[[#This Row],[LL]])</f>
        <v>0.76999999999998181</v>
      </c>
      <c r="K484" s="16">
        <f>K483+kR*(testdata47[[#This Row],[SM]]-K483)</f>
        <v>0.76999999999998181</v>
      </c>
      <c r="L484" s="16">
        <f>L483+kS*(testdata47[[#This Row],[EMAn1]]-L483)</f>
        <v>0.76999999999998181</v>
      </c>
      <c r="M484" s="16">
        <f>testdata47[[#This Row],[HH]]-testdata47[[#This Row],[LL]]</f>
        <v>2.7599999999999909</v>
      </c>
      <c r="N484" s="16">
        <f>N483+kR*(testdata47[[#This Row],[HH-LL]]-N483)</f>
        <v>2.7599999999999909</v>
      </c>
      <c r="O484" s="16">
        <f>O483+kS*(testdata47[[#This Row],[EMAd1]]-O483)</f>
        <v>2.7599999999999909</v>
      </c>
      <c r="P484" s="12">
        <f>100*(testdata47[[#This Row],[EMAn2]]/(0.5*testdata47[[#This Row],[EMAd2]]))</f>
        <v>55.797101449274237</v>
      </c>
      <c r="Q484" s="12">
        <f>Q483+kU*(testdata47[[#This Row],[SMI]]-Q483)</f>
        <v>40.690184098029917</v>
      </c>
    </row>
    <row r="485" spans="1:17" x14ac:dyDescent="0.25">
      <c r="A485" s="6">
        <v>483</v>
      </c>
      <c r="B485" s="3">
        <v>43437</v>
      </c>
      <c r="C485" s="2">
        <v>273.47000000000003</v>
      </c>
      <c r="D485" s="2">
        <v>273.58999999999997</v>
      </c>
      <c r="E485" s="2">
        <v>270.77</v>
      </c>
      <c r="F485" s="2">
        <v>272.52</v>
      </c>
      <c r="G485" s="1">
        <v>105581352</v>
      </c>
      <c r="H485" s="2">
        <f t="shared" si="14"/>
        <v>270.77</v>
      </c>
      <c r="I485" s="2">
        <f t="shared" si="15"/>
        <v>273.58999999999997</v>
      </c>
      <c r="J485" s="16">
        <f>testdata47[[#This Row],[close]]-0.5*(testdata47[[#This Row],[HH]]+testdata47[[#This Row],[LL]])</f>
        <v>0.34000000000003183</v>
      </c>
      <c r="K485" s="16">
        <f>K484+kR*(testdata47[[#This Row],[SM]]-K484)</f>
        <v>0.34000000000003183</v>
      </c>
      <c r="L485" s="16">
        <f>L484+kS*(testdata47[[#This Row],[EMAn1]]-L484)</f>
        <v>0.34000000000003183</v>
      </c>
      <c r="M485" s="16">
        <f>testdata47[[#This Row],[HH]]-testdata47[[#This Row],[LL]]</f>
        <v>2.8199999999999932</v>
      </c>
      <c r="N485" s="16">
        <f>N484+kR*(testdata47[[#This Row],[HH-LL]]-N484)</f>
        <v>2.8199999999999932</v>
      </c>
      <c r="O485" s="16">
        <f>O484+kS*(testdata47[[#This Row],[EMAd1]]-O484)</f>
        <v>2.8199999999999932</v>
      </c>
      <c r="P485" s="12">
        <f>100*(testdata47[[#This Row],[EMAn2]]/(0.5*testdata47[[#This Row],[EMAd2]]))</f>
        <v>24.113475177307279</v>
      </c>
      <c r="Q485" s="12">
        <f>Q484+kU*(testdata47[[#This Row],[SMI]]-Q484)</f>
        <v>35.164614457789035</v>
      </c>
    </row>
    <row r="486" spans="1:17" x14ac:dyDescent="0.25">
      <c r="A486" s="6">
        <v>484</v>
      </c>
      <c r="B486" s="3">
        <v>43438</v>
      </c>
      <c r="C486" s="2">
        <v>271.61</v>
      </c>
      <c r="D486" s="2">
        <v>272.08</v>
      </c>
      <c r="E486" s="2">
        <v>263.35000000000002</v>
      </c>
      <c r="F486" s="2">
        <v>263.69</v>
      </c>
      <c r="G486" s="1">
        <v>182415248</v>
      </c>
      <c r="H486" s="2">
        <f t="shared" si="14"/>
        <v>263.35000000000002</v>
      </c>
      <c r="I486" s="2">
        <f t="shared" si="15"/>
        <v>272.08</v>
      </c>
      <c r="J486" s="16">
        <f>testdata47[[#This Row],[close]]-0.5*(testdata47[[#This Row],[HH]]+testdata47[[#This Row],[LL]])</f>
        <v>-4.0250000000000341</v>
      </c>
      <c r="K486" s="16">
        <f>K485+kR*(testdata47[[#This Row],[SM]]-K485)</f>
        <v>-4.0250000000000341</v>
      </c>
      <c r="L486" s="16">
        <f>L485+kS*(testdata47[[#This Row],[EMAn1]]-L485)</f>
        <v>-4.0250000000000341</v>
      </c>
      <c r="M486" s="16">
        <f>testdata47[[#This Row],[HH]]-testdata47[[#This Row],[LL]]</f>
        <v>8.7299999999999613</v>
      </c>
      <c r="N486" s="16">
        <f>N485+kR*(testdata47[[#This Row],[HH-LL]]-N485)</f>
        <v>8.7299999999999613</v>
      </c>
      <c r="O486" s="16">
        <f>O485+kS*(testdata47[[#This Row],[EMAd1]]-O485)</f>
        <v>8.7299999999999613</v>
      </c>
      <c r="P486" s="12">
        <f>100*(testdata47[[#This Row],[EMAn2]]/(0.5*testdata47[[#This Row],[EMAd2]]))</f>
        <v>-92.21076746850062</v>
      </c>
      <c r="Q486" s="12">
        <f>Q485+kU*(testdata47[[#This Row],[SMI]]-Q485)</f>
        <v>-7.2938461843075189</v>
      </c>
    </row>
    <row r="487" spans="1:17" x14ac:dyDescent="0.25">
      <c r="A487" s="6">
        <v>485</v>
      </c>
      <c r="B487" s="3">
        <v>43440</v>
      </c>
      <c r="C487" s="2">
        <v>259.45999999999998</v>
      </c>
      <c r="D487" s="2">
        <v>263.41000000000003</v>
      </c>
      <c r="E487" s="2">
        <v>256.07</v>
      </c>
      <c r="F487" s="2">
        <v>263.29000000000002</v>
      </c>
      <c r="G487" s="1">
        <v>209266640</v>
      </c>
      <c r="H487" s="2">
        <f t="shared" si="14"/>
        <v>256.07</v>
      </c>
      <c r="I487" s="2">
        <f t="shared" si="15"/>
        <v>263.41000000000003</v>
      </c>
      <c r="J487" s="16">
        <f>testdata47[[#This Row],[close]]-0.5*(testdata47[[#This Row],[HH]]+testdata47[[#This Row],[LL]])</f>
        <v>3.5500000000000114</v>
      </c>
      <c r="K487" s="16">
        <f>K486+kR*(testdata47[[#This Row],[SM]]-K486)</f>
        <v>3.5500000000000114</v>
      </c>
      <c r="L487" s="16">
        <f>L486+kS*(testdata47[[#This Row],[EMAn1]]-L486)</f>
        <v>3.5500000000000114</v>
      </c>
      <c r="M487" s="16">
        <f>testdata47[[#This Row],[HH]]-testdata47[[#This Row],[LL]]</f>
        <v>7.3400000000000318</v>
      </c>
      <c r="N487" s="16">
        <f>N486+kR*(testdata47[[#This Row],[HH-LL]]-N486)</f>
        <v>7.3400000000000318</v>
      </c>
      <c r="O487" s="16">
        <f>O486+kS*(testdata47[[#This Row],[EMAd1]]-O486)</f>
        <v>7.3400000000000318</v>
      </c>
      <c r="P487" s="12">
        <f>100*(testdata47[[#This Row],[EMAn2]]/(0.5*testdata47[[#This Row],[EMAd2]]))</f>
        <v>96.730245231607512</v>
      </c>
      <c r="Q487" s="12">
        <f>Q486+kU*(testdata47[[#This Row],[SMI]]-Q486)</f>
        <v>27.380850954330818</v>
      </c>
    </row>
    <row r="488" spans="1:17" x14ac:dyDescent="0.25">
      <c r="A488" s="6">
        <v>486</v>
      </c>
      <c r="B488" s="3">
        <v>43441</v>
      </c>
      <c r="C488" s="2">
        <v>262.92</v>
      </c>
      <c r="D488" s="2">
        <v>264.63</v>
      </c>
      <c r="E488" s="2">
        <v>256.25</v>
      </c>
      <c r="F488" s="2">
        <v>257.17</v>
      </c>
      <c r="G488" s="1">
        <v>165025936</v>
      </c>
      <c r="H488" s="2">
        <f t="shared" si="14"/>
        <v>256.25</v>
      </c>
      <c r="I488" s="2">
        <f t="shared" si="15"/>
        <v>264.63</v>
      </c>
      <c r="J488" s="16">
        <f>testdata47[[#This Row],[close]]-0.5*(testdata47[[#This Row],[HH]]+testdata47[[#This Row],[LL]])</f>
        <v>-3.2699999999999818</v>
      </c>
      <c r="K488" s="16">
        <f>K487+kR*(testdata47[[#This Row],[SM]]-K487)</f>
        <v>-3.2699999999999818</v>
      </c>
      <c r="L488" s="16">
        <f>L487+kS*(testdata47[[#This Row],[EMAn1]]-L487)</f>
        <v>-3.2699999999999818</v>
      </c>
      <c r="M488" s="16">
        <f>testdata47[[#This Row],[HH]]-testdata47[[#This Row],[LL]]</f>
        <v>8.3799999999999955</v>
      </c>
      <c r="N488" s="16">
        <f>N487+kR*(testdata47[[#This Row],[HH-LL]]-N487)</f>
        <v>8.3799999999999955</v>
      </c>
      <c r="O488" s="16">
        <f>O487+kS*(testdata47[[#This Row],[EMAd1]]-O487)</f>
        <v>8.3799999999999955</v>
      </c>
      <c r="P488" s="12">
        <f>100*(testdata47[[#This Row],[EMAn2]]/(0.5*testdata47[[#This Row],[EMAd2]]))</f>
        <v>-78.042959427207251</v>
      </c>
      <c r="Q488" s="12">
        <f>Q487+kU*(testdata47[[#This Row],[SMI]]-Q487)</f>
        <v>-7.7604191728485361</v>
      </c>
    </row>
    <row r="489" spans="1:17" x14ac:dyDescent="0.25">
      <c r="A489" s="6">
        <v>487</v>
      </c>
      <c r="B489" s="3">
        <v>43444</v>
      </c>
      <c r="C489" s="2">
        <v>256.98</v>
      </c>
      <c r="D489" s="2">
        <v>258.72000000000003</v>
      </c>
      <c r="E489" s="2">
        <v>252.34</v>
      </c>
      <c r="F489" s="2">
        <v>257.66000000000003</v>
      </c>
      <c r="G489" s="1">
        <v>155214672</v>
      </c>
      <c r="H489" s="2">
        <f t="shared" si="14"/>
        <v>252.34</v>
      </c>
      <c r="I489" s="2">
        <f t="shared" si="15"/>
        <v>258.72000000000003</v>
      </c>
      <c r="J489" s="16">
        <f>testdata47[[#This Row],[close]]-0.5*(testdata47[[#This Row],[HH]]+testdata47[[#This Row],[LL]])</f>
        <v>2.1299999999999955</v>
      </c>
      <c r="K489" s="16">
        <f>K488+kR*(testdata47[[#This Row],[SM]]-K488)</f>
        <v>2.1299999999999955</v>
      </c>
      <c r="L489" s="16">
        <f>L488+kS*(testdata47[[#This Row],[EMAn1]]-L488)</f>
        <v>2.1299999999999955</v>
      </c>
      <c r="M489" s="16">
        <f>testdata47[[#This Row],[HH]]-testdata47[[#This Row],[LL]]</f>
        <v>6.3800000000000239</v>
      </c>
      <c r="N489" s="16">
        <f>N488+kR*(testdata47[[#This Row],[HH-LL]]-N488)</f>
        <v>6.3800000000000239</v>
      </c>
      <c r="O489" s="16">
        <f>O488+kS*(testdata47[[#This Row],[EMAd1]]-O488)</f>
        <v>6.3800000000000239</v>
      </c>
      <c r="P489" s="12">
        <f>100*(testdata47[[#This Row],[EMAn2]]/(0.5*testdata47[[#This Row],[EMAd2]]))</f>
        <v>66.771159874607761</v>
      </c>
      <c r="Q489" s="12">
        <f>Q488+kU*(testdata47[[#This Row],[SMI]]-Q488)</f>
        <v>17.083440509636894</v>
      </c>
    </row>
    <row r="490" spans="1:17" x14ac:dyDescent="0.25">
      <c r="A490" s="6">
        <v>488</v>
      </c>
      <c r="B490" s="3">
        <v>43445</v>
      </c>
      <c r="C490" s="2">
        <v>261.16000000000003</v>
      </c>
      <c r="D490" s="2">
        <v>261.37</v>
      </c>
      <c r="E490" s="2">
        <v>256.11</v>
      </c>
      <c r="F490" s="2">
        <v>257.72000000000003</v>
      </c>
      <c r="G490" s="1">
        <v>124528112</v>
      </c>
      <c r="H490" s="2">
        <f t="shared" si="14"/>
        <v>256.11</v>
      </c>
      <c r="I490" s="2">
        <f t="shared" si="15"/>
        <v>261.37</v>
      </c>
      <c r="J490" s="16">
        <f>testdata47[[#This Row],[close]]-0.5*(testdata47[[#This Row],[HH]]+testdata47[[#This Row],[LL]])</f>
        <v>-1.0199999999999818</v>
      </c>
      <c r="K490" s="16">
        <f>K489+kR*(testdata47[[#This Row],[SM]]-K489)</f>
        <v>-1.0199999999999818</v>
      </c>
      <c r="L490" s="16">
        <f>L489+kS*(testdata47[[#This Row],[EMAn1]]-L489)</f>
        <v>-1.0199999999999818</v>
      </c>
      <c r="M490" s="16">
        <f>testdata47[[#This Row],[HH]]-testdata47[[#This Row],[LL]]</f>
        <v>5.2599999999999909</v>
      </c>
      <c r="N490" s="16">
        <f>N489+kR*(testdata47[[#This Row],[HH-LL]]-N489)</f>
        <v>5.2599999999999909</v>
      </c>
      <c r="O490" s="16">
        <f>O489+kS*(testdata47[[#This Row],[EMAd1]]-O489)</f>
        <v>5.2599999999999909</v>
      </c>
      <c r="P490" s="12">
        <f>100*(testdata47[[#This Row],[EMAn2]]/(0.5*testdata47[[#This Row],[EMAd2]]))</f>
        <v>-38.783269961976565</v>
      </c>
      <c r="Q490" s="12">
        <f>Q489+kU*(testdata47[[#This Row],[SMI]]-Q489)</f>
        <v>-1.5387963142342578</v>
      </c>
    </row>
    <row r="491" spans="1:17" x14ac:dyDescent="0.25">
      <c r="A491" s="6">
        <v>489</v>
      </c>
      <c r="B491" s="3">
        <v>43446</v>
      </c>
      <c r="C491" s="2">
        <v>260.98</v>
      </c>
      <c r="D491" s="2">
        <v>262.47000000000003</v>
      </c>
      <c r="E491" s="2">
        <v>258.93</v>
      </c>
      <c r="F491" s="2">
        <v>259.01</v>
      </c>
      <c r="G491" s="1">
        <v>100414888</v>
      </c>
      <c r="H491" s="2">
        <f t="shared" si="14"/>
        <v>258.93</v>
      </c>
      <c r="I491" s="2">
        <f t="shared" si="15"/>
        <v>262.47000000000003</v>
      </c>
      <c r="J491" s="16">
        <f>testdata47[[#This Row],[close]]-0.5*(testdata47[[#This Row],[HH]]+testdata47[[#This Row],[LL]])</f>
        <v>-1.6900000000000546</v>
      </c>
      <c r="K491" s="16">
        <f>K490+kR*(testdata47[[#This Row],[SM]]-K490)</f>
        <v>-1.6900000000000546</v>
      </c>
      <c r="L491" s="16">
        <f>L490+kS*(testdata47[[#This Row],[EMAn1]]-L490)</f>
        <v>-1.6900000000000546</v>
      </c>
      <c r="M491" s="16">
        <f>testdata47[[#This Row],[HH]]-testdata47[[#This Row],[LL]]</f>
        <v>3.5400000000000205</v>
      </c>
      <c r="N491" s="16">
        <f>N490+kR*(testdata47[[#This Row],[HH-LL]]-N490)</f>
        <v>3.5400000000000205</v>
      </c>
      <c r="O491" s="16">
        <f>O490+kS*(testdata47[[#This Row],[EMAd1]]-O490)</f>
        <v>3.5400000000000205</v>
      </c>
      <c r="P491" s="12">
        <f>100*(testdata47[[#This Row],[EMAn2]]/(0.5*testdata47[[#This Row],[EMAd2]]))</f>
        <v>-95.480225988703097</v>
      </c>
      <c r="Q491" s="12">
        <f>Q490+kU*(testdata47[[#This Row],[SMI]]-Q490)</f>
        <v>-32.852606205723873</v>
      </c>
    </row>
    <row r="492" spans="1:17" x14ac:dyDescent="0.25">
      <c r="A492" s="6">
        <v>490</v>
      </c>
      <c r="B492" s="3">
        <v>43447</v>
      </c>
      <c r="C492" s="2">
        <v>260.05</v>
      </c>
      <c r="D492" s="2">
        <v>260.99</v>
      </c>
      <c r="E492" s="2">
        <v>257.70999999999998</v>
      </c>
      <c r="F492" s="2">
        <v>258.93</v>
      </c>
      <c r="G492" s="1">
        <v>99068200</v>
      </c>
      <c r="H492" s="2">
        <f t="shared" si="14"/>
        <v>257.70999999999998</v>
      </c>
      <c r="I492" s="2">
        <f t="shared" si="15"/>
        <v>260.99</v>
      </c>
      <c r="J492" s="16">
        <f>testdata47[[#This Row],[close]]-0.5*(testdata47[[#This Row],[HH]]+testdata47[[#This Row],[LL]])</f>
        <v>-0.42000000000001592</v>
      </c>
      <c r="K492" s="16">
        <f>K491+kR*(testdata47[[#This Row],[SM]]-K491)</f>
        <v>-0.42000000000001592</v>
      </c>
      <c r="L492" s="16">
        <f>L491+kS*(testdata47[[#This Row],[EMAn1]]-L491)</f>
        <v>-0.42000000000001592</v>
      </c>
      <c r="M492" s="16">
        <f>testdata47[[#This Row],[HH]]-testdata47[[#This Row],[LL]]</f>
        <v>3.2800000000000296</v>
      </c>
      <c r="N492" s="16">
        <f>N491+kR*(testdata47[[#This Row],[HH-LL]]-N491)</f>
        <v>3.2800000000000296</v>
      </c>
      <c r="O492" s="16">
        <f>O491+kS*(testdata47[[#This Row],[EMAd1]]-O491)</f>
        <v>3.2800000000000296</v>
      </c>
      <c r="P492" s="12">
        <f>100*(testdata47[[#This Row],[EMAn2]]/(0.5*testdata47[[#This Row],[EMAd2]]))</f>
        <v>-25.609756097561714</v>
      </c>
      <c r="Q492" s="12">
        <f>Q491+kU*(testdata47[[#This Row],[SMI]]-Q491)</f>
        <v>-30.438322836336486</v>
      </c>
    </row>
    <row r="493" spans="1:17" x14ac:dyDescent="0.25">
      <c r="A493" s="6">
        <v>491</v>
      </c>
      <c r="B493" s="3">
        <v>43448</v>
      </c>
      <c r="C493" s="2">
        <v>256.58</v>
      </c>
      <c r="D493" s="2">
        <v>257.62</v>
      </c>
      <c r="E493" s="2">
        <v>253.54</v>
      </c>
      <c r="F493" s="2">
        <v>254.15</v>
      </c>
      <c r="G493" s="1">
        <v>119871688</v>
      </c>
      <c r="H493" s="2">
        <f t="shared" si="14"/>
        <v>253.54</v>
      </c>
      <c r="I493" s="2">
        <f t="shared" si="15"/>
        <v>257.62</v>
      </c>
      <c r="J493" s="16">
        <f>testdata47[[#This Row],[close]]-0.5*(testdata47[[#This Row],[HH]]+testdata47[[#This Row],[LL]])</f>
        <v>-1.4299999999999784</v>
      </c>
      <c r="K493" s="16">
        <f>K492+kR*(testdata47[[#This Row],[SM]]-K492)</f>
        <v>-1.4299999999999784</v>
      </c>
      <c r="L493" s="16">
        <f>L492+kS*(testdata47[[#This Row],[EMAn1]]-L492)</f>
        <v>-1.4299999999999784</v>
      </c>
      <c r="M493" s="16">
        <f>testdata47[[#This Row],[HH]]-testdata47[[#This Row],[LL]]</f>
        <v>4.0800000000000125</v>
      </c>
      <c r="N493" s="16">
        <f>N492+kR*(testdata47[[#This Row],[HH-LL]]-N492)</f>
        <v>4.0800000000000125</v>
      </c>
      <c r="O493" s="16">
        <f>O492+kS*(testdata47[[#This Row],[EMAd1]]-O492)</f>
        <v>4.0800000000000125</v>
      </c>
      <c r="P493" s="12">
        <f>100*(testdata47[[#This Row],[EMAn2]]/(0.5*testdata47[[#This Row],[EMAd2]]))</f>
        <v>-70.098039215685006</v>
      </c>
      <c r="Q493" s="12">
        <f>Q492+kU*(testdata47[[#This Row],[SMI]]-Q492)</f>
        <v>-43.658228296119326</v>
      </c>
    </row>
    <row r="494" spans="1:17" x14ac:dyDescent="0.25">
      <c r="A494" s="6">
        <v>492</v>
      </c>
      <c r="B494" s="3">
        <v>43451</v>
      </c>
      <c r="C494" s="2">
        <v>253.1</v>
      </c>
      <c r="D494" s="2">
        <v>254.32</v>
      </c>
      <c r="E494" s="2">
        <v>247.37</v>
      </c>
      <c r="F494" s="2">
        <v>249.16</v>
      </c>
      <c r="G494" s="1">
        <v>169610592</v>
      </c>
      <c r="H494" s="2">
        <f t="shared" si="14"/>
        <v>247.37</v>
      </c>
      <c r="I494" s="2">
        <f t="shared" si="15"/>
        <v>254.32</v>
      </c>
      <c r="J494" s="16">
        <f>testdata47[[#This Row],[close]]-0.5*(testdata47[[#This Row],[HH]]+testdata47[[#This Row],[LL]])</f>
        <v>-1.6850000000000023</v>
      </c>
      <c r="K494" s="16">
        <f>K493+kR*(testdata47[[#This Row],[SM]]-K493)</f>
        <v>-1.6850000000000023</v>
      </c>
      <c r="L494" s="16">
        <f>L493+kS*(testdata47[[#This Row],[EMAn1]]-L493)</f>
        <v>-1.6850000000000023</v>
      </c>
      <c r="M494" s="16">
        <f>testdata47[[#This Row],[HH]]-testdata47[[#This Row],[LL]]</f>
        <v>6.9499999999999886</v>
      </c>
      <c r="N494" s="16">
        <f>N493+kR*(testdata47[[#This Row],[HH-LL]]-N493)</f>
        <v>6.9499999999999886</v>
      </c>
      <c r="O494" s="16">
        <f>O493+kS*(testdata47[[#This Row],[EMAd1]]-O493)</f>
        <v>6.9499999999999886</v>
      </c>
      <c r="P494" s="12">
        <f>100*(testdata47[[#This Row],[EMAn2]]/(0.5*testdata47[[#This Row],[EMAd2]]))</f>
        <v>-48.489208633093675</v>
      </c>
      <c r="Q494" s="12">
        <f>Q493+kU*(testdata47[[#This Row],[SMI]]-Q493)</f>
        <v>-45.268555075110775</v>
      </c>
    </row>
    <row r="495" spans="1:17" x14ac:dyDescent="0.25">
      <c r="A495" s="6">
        <v>493</v>
      </c>
      <c r="B495" s="3">
        <v>43452</v>
      </c>
      <c r="C495" s="2">
        <v>250.95</v>
      </c>
      <c r="D495" s="2">
        <v>251.69</v>
      </c>
      <c r="E495" s="2">
        <v>247.13</v>
      </c>
      <c r="F495" s="2">
        <v>248.89</v>
      </c>
      <c r="G495" s="1">
        <v>137862544</v>
      </c>
      <c r="H495" s="2">
        <f t="shared" si="14"/>
        <v>247.13</v>
      </c>
      <c r="I495" s="2">
        <f t="shared" si="15"/>
        <v>251.69</v>
      </c>
      <c r="J495" s="16">
        <f>testdata47[[#This Row],[close]]-0.5*(testdata47[[#This Row],[HH]]+testdata47[[#This Row],[LL]])</f>
        <v>-0.52000000000001023</v>
      </c>
      <c r="K495" s="16">
        <f>K494+kR*(testdata47[[#This Row],[SM]]-K494)</f>
        <v>-0.52000000000001023</v>
      </c>
      <c r="L495" s="16">
        <f>L494+kS*(testdata47[[#This Row],[EMAn1]]-L494)</f>
        <v>-0.52000000000001023</v>
      </c>
      <c r="M495" s="16">
        <f>testdata47[[#This Row],[HH]]-testdata47[[#This Row],[LL]]</f>
        <v>4.5600000000000023</v>
      </c>
      <c r="N495" s="16">
        <f>N494+kR*(testdata47[[#This Row],[HH-LL]]-N494)</f>
        <v>4.5600000000000023</v>
      </c>
      <c r="O495" s="16">
        <f>O494+kS*(testdata47[[#This Row],[EMAd1]]-O494)</f>
        <v>4.5600000000000023</v>
      </c>
      <c r="P495" s="12">
        <f>100*(testdata47[[#This Row],[EMAn2]]/(0.5*testdata47[[#This Row],[EMAd2]]))</f>
        <v>-22.807017543860088</v>
      </c>
      <c r="Q495" s="12">
        <f>Q494+kU*(testdata47[[#This Row],[SMI]]-Q494)</f>
        <v>-37.781375898027214</v>
      </c>
    </row>
    <row r="496" spans="1:17" x14ac:dyDescent="0.25">
      <c r="A496" s="6">
        <v>494</v>
      </c>
      <c r="B496" s="3">
        <v>43453</v>
      </c>
      <c r="C496" s="2">
        <v>248.97</v>
      </c>
      <c r="D496" s="2">
        <v>253.1</v>
      </c>
      <c r="E496" s="2">
        <v>243.3</v>
      </c>
      <c r="F496" s="2">
        <v>245.16</v>
      </c>
      <c r="G496" s="1">
        <v>220342928</v>
      </c>
      <c r="H496" s="2">
        <f t="shared" si="14"/>
        <v>243.3</v>
      </c>
      <c r="I496" s="2">
        <f t="shared" si="15"/>
        <v>253.1</v>
      </c>
      <c r="J496" s="16">
        <f>testdata47[[#This Row],[close]]-0.5*(testdata47[[#This Row],[HH]]+testdata47[[#This Row],[LL]])</f>
        <v>-3.039999999999992</v>
      </c>
      <c r="K496" s="16">
        <f>K495+kR*(testdata47[[#This Row],[SM]]-K495)</f>
        <v>-3.039999999999992</v>
      </c>
      <c r="L496" s="16">
        <f>L495+kS*(testdata47[[#This Row],[EMAn1]]-L495)</f>
        <v>-3.039999999999992</v>
      </c>
      <c r="M496" s="16">
        <f>testdata47[[#This Row],[HH]]-testdata47[[#This Row],[LL]]</f>
        <v>9.7999999999999829</v>
      </c>
      <c r="N496" s="16">
        <f>N495+kR*(testdata47[[#This Row],[HH-LL]]-N495)</f>
        <v>9.7999999999999829</v>
      </c>
      <c r="O496" s="16">
        <f>O495+kS*(testdata47[[#This Row],[EMAd1]]-O495)</f>
        <v>9.7999999999999829</v>
      </c>
      <c r="P496" s="12">
        <f>100*(testdata47[[#This Row],[EMAn2]]/(0.5*testdata47[[#This Row],[EMAd2]]))</f>
        <v>-62.04081632653056</v>
      </c>
      <c r="Q496" s="12">
        <f>Q495+kU*(testdata47[[#This Row],[SMI]]-Q495)</f>
        <v>-45.86785604086166</v>
      </c>
    </row>
    <row r="497" spans="1:17" x14ac:dyDescent="0.25">
      <c r="A497" s="6">
        <v>495</v>
      </c>
      <c r="B497" s="3">
        <v>43454</v>
      </c>
      <c r="C497" s="2">
        <v>243.79</v>
      </c>
      <c r="D497" s="2">
        <v>245.51</v>
      </c>
      <c r="E497" s="2">
        <v>238.71</v>
      </c>
      <c r="F497" s="2">
        <v>241.17</v>
      </c>
      <c r="G497" s="1">
        <v>258325808</v>
      </c>
      <c r="H497" s="2">
        <f t="shared" si="14"/>
        <v>238.71</v>
      </c>
      <c r="I497" s="2">
        <f t="shared" si="15"/>
        <v>245.51</v>
      </c>
      <c r="J497" s="16">
        <f>testdata47[[#This Row],[close]]-0.5*(testdata47[[#This Row],[HH]]+testdata47[[#This Row],[LL]])</f>
        <v>-0.94000000000002615</v>
      </c>
      <c r="K497" s="16">
        <f>K496+kR*(testdata47[[#This Row],[SM]]-K496)</f>
        <v>-0.94000000000002615</v>
      </c>
      <c r="L497" s="16">
        <f>L496+kS*(testdata47[[#This Row],[EMAn1]]-L496)</f>
        <v>-0.94000000000002615</v>
      </c>
      <c r="M497" s="16">
        <f>testdata47[[#This Row],[HH]]-testdata47[[#This Row],[LL]]</f>
        <v>6.7999999999999829</v>
      </c>
      <c r="N497" s="16">
        <f>N496+kR*(testdata47[[#This Row],[HH-LL]]-N496)</f>
        <v>6.7999999999999829</v>
      </c>
      <c r="O497" s="16">
        <f>O496+kS*(testdata47[[#This Row],[EMAd1]]-O496)</f>
        <v>6.7999999999999829</v>
      </c>
      <c r="P497" s="12">
        <f>100*(testdata47[[#This Row],[EMAn2]]/(0.5*testdata47[[#This Row],[EMAd2]]))</f>
        <v>-27.647058823530251</v>
      </c>
      <c r="Q497" s="12">
        <f>Q496+kU*(testdata47[[#This Row],[SMI]]-Q496)</f>
        <v>-39.794256968417855</v>
      </c>
    </row>
    <row r="498" spans="1:17" x14ac:dyDescent="0.25">
      <c r="A498" s="6">
        <v>496</v>
      </c>
      <c r="B498" s="3">
        <v>43455</v>
      </c>
      <c r="C498" s="2">
        <v>242.16</v>
      </c>
      <c r="D498" s="2">
        <v>245.07</v>
      </c>
      <c r="E498" s="2">
        <v>235.52</v>
      </c>
      <c r="F498" s="2">
        <v>236.23</v>
      </c>
      <c r="G498" s="1">
        <v>260180208</v>
      </c>
      <c r="H498" s="2">
        <f t="shared" si="14"/>
        <v>235.52</v>
      </c>
      <c r="I498" s="2">
        <f t="shared" si="15"/>
        <v>245.07</v>
      </c>
      <c r="J498" s="16">
        <f>testdata47[[#This Row],[close]]-0.5*(testdata47[[#This Row],[HH]]+testdata47[[#This Row],[LL]])</f>
        <v>-4.0650000000000261</v>
      </c>
      <c r="K498" s="16">
        <f>K497+kR*(testdata47[[#This Row],[SM]]-K497)</f>
        <v>-4.0650000000000261</v>
      </c>
      <c r="L498" s="16">
        <f>L497+kS*(testdata47[[#This Row],[EMAn1]]-L497)</f>
        <v>-4.0650000000000261</v>
      </c>
      <c r="M498" s="16">
        <f>testdata47[[#This Row],[HH]]-testdata47[[#This Row],[LL]]</f>
        <v>9.5499999999999829</v>
      </c>
      <c r="N498" s="16">
        <f>N497+kR*(testdata47[[#This Row],[HH-LL]]-N497)</f>
        <v>9.5499999999999829</v>
      </c>
      <c r="O498" s="16">
        <f>O497+kS*(testdata47[[#This Row],[EMAd1]]-O497)</f>
        <v>9.5499999999999829</v>
      </c>
      <c r="P498" s="12">
        <f>100*(testdata47[[#This Row],[EMAn2]]/(0.5*testdata47[[#This Row],[EMAd2]]))</f>
        <v>-85.130890052356719</v>
      </c>
      <c r="Q498" s="12">
        <f>Q497+kU*(testdata47[[#This Row],[SMI]]-Q497)</f>
        <v>-54.906467996397474</v>
      </c>
    </row>
    <row r="499" spans="1:17" x14ac:dyDescent="0.25">
      <c r="A499" s="6">
        <v>497</v>
      </c>
      <c r="B499" s="3">
        <v>43458</v>
      </c>
      <c r="C499" s="2">
        <v>234.6</v>
      </c>
      <c r="D499" s="2">
        <v>236.36</v>
      </c>
      <c r="E499" s="2">
        <v>229.92</v>
      </c>
      <c r="F499" s="2">
        <v>229.99</v>
      </c>
      <c r="G499" s="1">
        <v>150100704</v>
      </c>
      <c r="H499" s="2">
        <f t="shared" si="14"/>
        <v>229.92</v>
      </c>
      <c r="I499" s="2">
        <f t="shared" si="15"/>
        <v>236.36</v>
      </c>
      <c r="J499" s="16">
        <f>testdata47[[#This Row],[close]]-0.5*(testdata47[[#This Row],[HH]]+testdata47[[#This Row],[LL]])</f>
        <v>-3.1499999999999773</v>
      </c>
      <c r="K499" s="16">
        <f>K498+kR*(testdata47[[#This Row],[SM]]-K498)</f>
        <v>-3.1499999999999773</v>
      </c>
      <c r="L499" s="16">
        <f>L498+kS*(testdata47[[#This Row],[EMAn1]]-L498)</f>
        <v>-3.1499999999999773</v>
      </c>
      <c r="M499" s="16">
        <f>testdata47[[#This Row],[HH]]-testdata47[[#This Row],[LL]]</f>
        <v>6.4400000000000261</v>
      </c>
      <c r="N499" s="16">
        <f>N498+kR*(testdata47[[#This Row],[HH-LL]]-N498)</f>
        <v>6.4400000000000261</v>
      </c>
      <c r="O499" s="16">
        <f>O498+kS*(testdata47[[#This Row],[EMAd1]]-O498)</f>
        <v>6.4400000000000261</v>
      </c>
      <c r="P499" s="12">
        <f>100*(testdata47[[#This Row],[EMAn2]]/(0.5*testdata47[[#This Row],[EMAd2]]))</f>
        <v>-97.826086956520626</v>
      </c>
      <c r="Q499" s="12">
        <f>Q498+kU*(testdata47[[#This Row],[SMI]]-Q498)</f>
        <v>-69.213007649771853</v>
      </c>
    </row>
    <row r="500" spans="1:17" x14ac:dyDescent="0.25">
      <c r="A500" s="6">
        <v>498</v>
      </c>
      <c r="B500" s="3">
        <v>43460</v>
      </c>
      <c r="C500" s="2">
        <v>231.59</v>
      </c>
      <c r="D500" s="2">
        <v>241.61</v>
      </c>
      <c r="E500" s="2">
        <v>229.42</v>
      </c>
      <c r="F500" s="2">
        <v>241.61</v>
      </c>
      <c r="G500" s="1">
        <v>222622048</v>
      </c>
      <c r="H500" s="2">
        <f t="shared" si="14"/>
        <v>229.42</v>
      </c>
      <c r="I500" s="2">
        <f t="shared" si="15"/>
        <v>241.61</v>
      </c>
      <c r="J500" s="16">
        <f>testdata47[[#This Row],[close]]-0.5*(testdata47[[#This Row],[HH]]+testdata47[[#This Row],[LL]])</f>
        <v>6.0950000000000273</v>
      </c>
      <c r="K500" s="16">
        <f>K499+kR*(testdata47[[#This Row],[SM]]-K499)</f>
        <v>6.0950000000000273</v>
      </c>
      <c r="L500" s="16">
        <f>L499+kS*(testdata47[[#This Row],[EMAn1]]-L499)</f>
        <v>6.0950000000000273</v>
      </c>
      <c r="M500" s="16">
        <f>testdata47[[#This Row],[HH]]-testdata47[[#This Row],[LL]]</f>
        <v>12.190000000000026</v>
      </c>
      <c r="N500" s="16">
        <f>N499+kR*(testdata47[[#This Row],[HH-LL]]-N499)</f>
        <v>12.190000000000026</v>
      </c>
      <c r="O500" s="16">
        <f>O499+kS*(testdata47[[#This Row],[EMAd1]]-O499)</f>
        <v>12.190000000000026</v>
      </c>
      <c r="P500" s="12">
        <f>100*(testdata47[[#This Row],[EMAn2]]/(0.5*testdata47[[#This Row],[EMAd2]]))</f>
        <v>100.00000000000024</v>
      </c>
      <c r="Q500" s="12">
        <f>Q499+kU*(testdata47[[#This Row],[SMI]]-Q499)</f>
        <v>-12.808671766514493</v>
      </c>
    </row>
    <row r="501" spans="1:17" x14ac:dyDescent="0.25">
      <c r="A501" s="6">
        <v>499</v>
      </c>
      <c r="B501" s="3">
        <v>43461</v>
      </c>
      <c r="C501" s="2">
        <v>238.06</v>
      </c>
      <c r="D501" s="2">
        <v>243.68</v>
      </c>
      <c r="E501" s="2">
        <v>234.52</v>
      </c>
      <c r="F501" s="2">
        <v>243.46</v>
      </c>
      <c r="G501" s="1">
        <v>189794032</v>
      </c>
      <c r="H501" s="2">
        <f t="shared" si="14"/>
        <v>234.52</v>
      </c>
      <c r="I501" s="2">
        <f t="shared" si="15"/>
        <v>243.68</v>
      </c>
      <c r="J501" s="16">
        <f>testdata47[[#This Row],[close]]-0.5*(testdata47[[#This Row],[HH]]+testdata47[[#This Row],[LL]])</f>
        <v>4.3599999999999852</v>
      </c>
      <c r="K501" s="16">
        <f>K500+kR*(testdata47[[#This Row],[SM]]-K500)</f>
        <v>4.3599999999999852</v>
      </c>
      <c r="L501" s="16">
        <f>L500+kS*(testdata47[[#This Row],[EMAn1]]-L500)</f>
        <v>4.3599999999999852</v>
      </c>
      <c r="M501" s="16">
        <f>testdata47[[#This Row],[HH]]-testdata47[[#This Row],[LL]]</f>
        <v>9.1599999999999966</v>
      </c>
      <c r="N501" s="16">
        <f>N500+kR*(testdata47[[#This Row],[HH-LL]]-N500)</f>
        <v>9.1599999999999966</v>
      </c>
      <c r="O501" s="16">
        <f>O500+kS*(testdata47[[#This Row],[EMAd1]]-O500)</f>
        <v>9.1599999999999966</v>
      </c>
      <c r="P501" s="12">
        <f>100*(testdata47[[#This Row],[EMAn2]]/(0.5*testdata47[[#This Row],[EMAd2]]))</f>
        <v>95.196506550218047</v>
      </c>
      <c r="Q501" s="12">
        <f>Q500+kU*(testdata47[[#This Row],[SMI]]-Q500)</f>
        <v>23.193054339063018</v>
      </c>
    </row>
    <row r="502" spans="1:17" x14ac:dyDescent="0.25">
      <c r="A502" s="6">
        <v>500</v>
      </c>
      <c r="B502" s="3">
        <v>43462</v>
      </c>
      <c r="C502" s="2">
        <v>244.94</v>
      </c>
      <c r="D502" s="2">
        <v>246.73</v>
      </c>
      <c r="E502" s="2">
        <v>241.87</v>
      </c>
      <c r="F502" s="2">
        <v>243.15</v>
      </c>
      <c r="G502" s="1">
        <v>155998912</v>
      </c>
      <c r="H502" s="2">
        <f t="shared" si="14"/>
        <v>241.87</v>
      </c>
      <c r="I502" s="2">
        <f t="shared" si="15"/>
        <v>246.73</v>
      </c>
      <c r="J502" s="16">
        <f>testdata47[[#This Row],[close]]-0.5*(testdata47[[#This Row],[HH]]+testdata47[[#This Row],[LL]])</f>
        <v>-1.1500000000000057</v>
      </c>
      <c r="K502" s="16">
        <f>K501+kR*(testdata47[[#This Row],[SM]]-K501)</f>
        <v>-1.1500000000000057</v>
      </c>
      <c r="L502" s="16">
        <f>L501+kS*(testdata47[[#This Row],[EMAn1]]-L501)</f>
        <v>-1.1500000000000057</v>
      </c>
      <c r="M502" s="16">
        <f>testdata47[[#This Row],[HH]]-testdata47[[#This Row],[LL]]</f>
        <v>4.8599999999999852</v>
      </c>
      <c r="N502" s="16">
        <f>N501+kR*(testdata47[[#This Row],[HH-LL]]-N501)</f>
        <v>4.8599999999999852</v>
      </c>
      <c r="O502" s="16">
        <f>O501+kS*(testdata47[[#This Row],[EMAd1]]-O501)</f>
        <v>4.8599999999999852</v>
      </c>
      <c r="P502" s="12">
        <f>100*(testdata47[[#This Row],[EMAn2]]/(0.5*testdata47[[#This Row],[EMAd2]]))</f>
        <v>-47.325102880658818</v>
      </c>
      <c r="Q502" s="12">
        <f>Q501+kU*(testdata47[[#This Row],[SMI]]-Q501)</f>
        <v>-0.31299806751092873</v>
      </c>
    </row>
    <row r="503" spans="1:17" x14ac:dyDescent="0.25">
      <c r="A503" s="6">
        <v>501</v>
      </c>
      <c r="B503" s="3">
        <v>43465</v>
      </c>
      <c r="C503" s="2">
        <v>244.92</v>
      </c>
      <c r="D503" s="2">
        <v>245.54</v>
      </c>
      <c r="E503" s="2">
        <v>242.87</v>
      </c>
      <c r="F503" s="2">
        <v>245.28</v>
      </c>
      <c r="G503" s="1">
        <v>147031456</v>
      </c>
      <c r="H503" s="2">
        <f t="shared" si="14"/>
        <v>242.87</v>
      </c>
      <c r="I503" s="2">
        <f t="shared" si="15"/>
        <v>245.54</v>
      </c>
      <c r="J503" s="16">
        <f>testdata47[[#This Row],[close]]-0.5*(testdata47[[#This Row],[HH]]+testdata47[[#This Row],[LL]])</f>
        <v>1.0750000000000171</v>
      </c>
      <c r="K503" s="16">
        <f>K502+kR*(testdata47[[#This Row],[SM]]-K502)</f>
        <v>1.0750000000000171</v>
      </c>
      <c r="L503" s="16">
        <f>L502+kS*(testdata47[[#This Row],[EMAn1]]-L502)</f>
        <v>1.0750000000000171</v>
      </c>
      <c r="M503" s="18">
        <f>testdata47[[#This Row],[HH]]-testdata47[[#This Row],[LL]]</f>
        <v>2.6699999999999875</v>
      </c>
      <c r="N503" s="16">
        <f>N502+kR*(testdata47[[#This Row],[HH-LL]]-N502)</f>
        <v>2.6699999999999875</v>
      </c>
      <c r="O503" s="16">
        <f>O502+kS*(testdata47[[#This Row],[EMAd1]]-O502)</f>
        <v>2.6699999999999875</v>
      </c>
      <c r="P503" s="13">
        <f>100*(testdata47[[#This Row],[EMAn2]]/(0.5*testdata47[[#This Row],[EMAd2]]))</f>
        <v>80.524344569290037</v>
      </c>
      <c r="Q503" s="13">
        <f>Q502+kU*(testdata47[[#This Row],[SMI]]-Q502)</f>
        <v>26.632782811422725</v>
      </c>
    </row>
  </sheetData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6</vt:i4>
      </vt:variant>
    </vt:vector>
  </HeadingPairs>
  <TitlesOfParts>
    <vt:vector size="8" baseType="lpstr">
      <vt:lpstr>SMI(14,20,5,3)</vt:lpstr>
      <vt:lpstr>SMI(1,1,1,5)</vt:lpstr>
      <vt:lpstr>'SMI(1,1,1,5)'!kR</vt:lpstr>
      <vt:lpstr>kR</vt:lpstr>
      <vt:lpstr>'SMI(1,1,1,5)'!kS</vt:lpstr>
      <vt:lpstr>kS</vt:lpstr>
      <vt:lpstr>'SMI(1,1,1,5)'!kU</vt:lpstr>
      <vt:lpstr>kU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2021-11-23T22:10:57Z</dcterms:modified>
</cp:coreProperties>
</file>