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C1AC2E8F-C10A-4E2E-A55E-29C390B843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MA" sheetId="1" r:id="rId1"/>
  </sheets>
  <definedNames>
    <definedName name="fastK">MAMA!#REF!</definedName>
    <definedName name="slowK">MAMA!#REF!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1" l="1"/>
  <c r="S8" i="1"/>
  <c r="U8" i="1" s="1"/>
  <c r="W8" i="1" s="1"/>
  <c r="R8" i="1"/>
  <c r="Q8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N9" i="1"/>
  <c r="N10" i="1"/>
  <c r="N8" i="1"/>
  <c r="T8" i="1" l="1"/>
  <c r="V8" i="1" s="1"/>
  <c r="I2" i="1"/>
  <c r="I3" i="1"/>
  <c r="I4" i="1"/>
  <c r="I5" i="1"/>
  <c r="I6" i="1"/>
  <c r="I7" i="1"/>
  <c r="I8" i="1"/>
  <c r="I9" i="1"/>
  <c r="J9" i="1" s="1"/>
  <c r="I10" i="1"/>
  <c r="I11" i="1"/>
  <c r="I12" i="1"/>
  <c r="I13" i="1"/>
  <c r="I14" i="1"/>
  <c r="I15" i="1"/>
  <c r="I16" i="1"/>
  <c r="I17" i="1"/>
  <c r="J17" i="1" s="1"/>
  <c r="I18" i="1"/>
  <c r="I19" i="1"/>
  <c r="I20" i="1"/>
  <c r="I21" i="1"/>
  <c r="I22" i="1"/>
  <c r="I23" i="1"/>
  <c r="I24" i="1"/>
  <c r="I25" i="1"/>
  <c r="J25" i="1" s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J62" i="1" s="1"/>
  <c r="I63" i="1"/>
  <c r="I64" i="1"/>
  <c r="I65" i="1"/>
  <c r="I66" i="1"/>
  <c r="I67" i="1"/>
  <c r="I68" i="1"/>
  <c r="I69" i="1"/>
  <c r="I70" i="1"/>
  <c r="J70" i="1" s="1"/>
  <c r="I71" i="1"/>
  <c r="I72" i="1"/>
  <c r="I73" i="1"/>
  <c r="I74" i="1"/>
  <c r="I75" i="1"/>
  <c r="I76" i="1"/>
  <c r="I77" i="1"/>
  <c r="I78" i="1"/>
  <c r="J78" i="1" s="1"/>
  <c r="I79" i="1"/>
  <c r="I80" i="1"/>
  <c r="I81" i="1"/>
  <c r="I82" i="1"/>
  <c r="I83" i="1"/>
  <c r="I84" i="1"/>
  <c r="I85" i="1"/>
  <c r="I86" i="1"/>
  <c r="J86" i="1" s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J102" i="1" s="1"/>
  <c r="I103" i="1"/>
  <c r="I104" i="1"/>
  <c r="I105" i="1"/>
  <c r="I106" i="1"/>
  <c r="I107" i="1"/>
  <c r="I108" i="1"/>
  <c r="I109" i="1"/>
  <c r="I110" i="1"/>
  <c r="J110" i="1" s="1"/>
  <c r="I111" i="1"/>
  <c r="I112" i="1"/>
  <c r="I113" i="1"/>
  <c r="I114" i="1"/>
  <c r="I115" i="1"/>
  <c r="I116" i="1"/>
  <c r="I117" i="1"/>
  <c r="I118" i="1"/>
  <c r="J118" i="1" s="1"/>
  <c r="I119" i="1"/>
  <c r="I120" i="1"/>
  <c r="I121" i="1"/>
  <c r="I122" i="1"/>
  <c r="I123" i="1"/>
  <c r="I124" i="1"/>
  <c r="I125" i="1"/>
  <c r="I126" i="1"/>
  <c r="J126" i="1" s="1"/>
  <c r="I127" i="1"/>
  <c r="I128" i="1"/>
  <c r="I129" i="1"/>
  <c r="I130" i="1"/>
  <c r="I131" i="1"/>
  <c r="I132" i="1"/>
  <c r="I133" i="1"/>
  <c r="I134" i="1"/>
  <c r="J134" i="1" s="1"/>
  <c r="I135" i="1"/>
  <c r="I136" i="1"/>
  <c r="I137" i="1"/>
  <c r="I138" i="1"/>
  <c r="I139" i="1"/>
  <c r="I140" i="1"/>
  <c r="I141" i="1"/>
  <c r="I142" i="1"/>
  <c r="J142" i="1" s="1"/>
  <c r="I143" i="1"/>
  <c r="I144" i="1"/>
  <c r="I145" i="1"/>
  <c r="I146" i="1"/>
  <c r="I147" i="1"/>
  <c r="I148" i="1"/>
  <c r="I149" i="1"/>
  <c r="I150" i="1"/>
  <c r="J150" i="1" s="1"/>
  <c r="I151" i="1"/>
  <c r="I152" i="1"/>
  <c r="I153" i="1"/>
  <c r="I154" i="1"/>
  <c r="I155" i="1"/>
  <c r="I156" i="1"/>
  <c r="I157" i="1"/>
  <c r="I158" i="1"/>
  <c r="J158" i="1" s="1"/>
  <c r="I159" i="1"/>
  <c r="I160" i="1"/>
  <c r="I161" i="1"/>
  <c r="I162" i="1"/>
  <c r="I163" i="1"/>
  <c r="I164" i="1"/>
  <c r="I165" i="1"/>
  <c r="I166" i="1"/>
  <c r="J166" i="1" s="1"/>
  <c r="I167" i="1"/>
  <c r="I168" i="1"/>
  <c r="I169" i="1"/>
  <c r="I170" i="1"/>
  <c r="I171" i="1"/>
  <c r="I172" i="1"/>
  <c r="I173" i="1"/>
  <c r="I174" i="1"/>
  <c r="J174" i="1" s="1"/>
  <c r="I175" i="1"/>
  <c r="I176" i="1"/>
  <c r="I177" i="1"/>
  <c r="I178" i="1"/>
  <c r="I179" i="1"/>
  <c r="I180" i="1"/>
  <c r="I181" i="1"/>
  <c r="I182" i="1"/>
  <c r="J182" i="1" s="1"/>
  <c r="I183" i="1"/>
  <c r="I184" i="1"/>
  <c r="I185" i="1"/>
  <c r="I186" i="1"/>
  <c r="I187" i="1"/>
  <c r="I188" i="1"/>
  <c r="I189" i="1"/>
  <c r="I190" i="1"/>
  <c r="J190" i="1" s="1"/>
  <c r="I191" i="1"/>
  <c r="I192" i="1"/>
  <c r="I193" i="1"/>
  <c r="I194" i="1"/>
  <c r="I195" i="1"/>
  <c r="I196" i="1"/>
  <c r="I197" i="1"/>
  <c r="I198" i="1"/>
  <c r="J198" i="1" s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J214" i="1" s="1"/>
  <c r="I215" i="1"/>
  <c r="I216" i="1"/>
  <c r="I217" i="1"/>
  <c r="I218" i="1"/>
  <c r="I219" i="1"/>
  <c r="I220" i="1"/>
  <c r="I221" i="1"/>
  <c r="I222" i="1"/>
  <c r="J222" i="1" s="1"/>
  <c r="I223" i="1"/>
  <c r="I224" i="1"/>
  <c r="I225" i="1"/>
  <c r="I226" i="1"/>
  <c r="I227" i="1"/>
  <c r="I228" i="1"/>
  <c r="I229" i="1"/>
  <c r="I230" i="1"/>
  <c r="J230" i="1" s="1"/>
  <c r="I231" i="1"/>
  <c r="I232" i="1"/>
  <c r="I233" i="1"/>
  <c r="I234" i="1"/>
  <c r="I235" i="1"/>
  <c r="I236" i="1"/>
  <c r="I237" i="1"/>
  <c r="I238" i="1"/>
  <c r="J238" i="1" s="1"/>
  <c r="I239" i="1"/>
  <c r="I240" i="1"/>
  <c r="I241" i="1"/>
  <c r="I242" i="1"/>
  <c r="I243" i="1"/>
  <c r="I244" i="1"/>
  <c r="I245" i="1"/>
  <c r="I246" i="1"/>
  <c r="J246" i="1" s="1"/>
  <c r="I247" i="1"/>
  <c r="I248" i="1"/>
  <c r="I249" i="1"/>
  <c r="I250" i="1"/>
  <c r="I251" i="1"/>
  <c r="I252" i="1"/>
  <c r="I253" i="1"/>
  <c r="I254" i="1"/>
  <c r="J254" i="1" s="1"/>
  <c r="I255" i="1"/>
  <c r="I256" i="1"/>
  <c r="I257" i="1"/>
  <c r="I258" i="1"/>
  <c r="I259" i="1"/>
  <c r="I260" i="1"/>
  <c r="I261" i="1"/>
  <c r="I262" i="1"/>
  <c r="J262" i="1" s="1"/>
  <c r="I263" i="1"/>
  <c r="I264" i="1"/>
  <c r="I265" i="1"/>
  <c r="I266" i="1"/>
  <c r="I267" i="1"/>
  <c r="I268" i="1"/>
  <c r="I269" i="1"/>
  <c r="I270" i="1"/>
  <c r="J270" i="1" s="1"/>
  <c r="I271" i="1"/>
  <c r="I272" i="1"/>
  <c r="I273" i="1"/>
  <c r="I274" i="1"/>
  <c r="I275" i="1"/>
  <c r="I276" i="1"/>
  <c r="I277" i="1"/>
  <c r="I278" i="1"/>
  <c r="J278" i="1" s="1"/>
  <c r="I279" i="1"/>
  <c r="I280" i="1"/>
  <c r="I281" i="1"/>
  <c r="I282" i="1"/>
  <c r="I283" i="1"/>
  <c r="I284" i="1"/>
  <c r="I285" i="1"/>
  <c r="I286" i="1"/>
  <c r="J286" i="1" s="1"/>
  <c r="I287" i="1"/>
  <c r="I288" i="1"/>
  <c r="I289" i="1"/>
  <c r="I290" i="1"/>
  <c r="I291" i="1"/>
  <c r="I292" i="1"/>
  <c r="I293" i="1"/>
  <c r="I294" i="1"/>
  <c r="J294" i="1" s="1"/>
  <c r="I295" i="1"/>
  <c r="I296" i="1"/>
  <c r="I297" i="1"/>
  <c r="I298" i="1"/>
  <c r="I299" i="1"/>
  <c r="I300" i="1"/>
  <c r="I301" i="1"/>
  <c r="I302" i="1"/>
  <c r="J302" i="1" s="1"/>
  <c r="I303" i="1"/>
  <c r="I304" i="1"/>
  <c r="I305" i="1"/>
  <c r="I306" i="1"/>
  <c r="I307" i="1"/>
  <c r="I308" i="1"/>
  <c r="I309" i="1"/>
  <c r="I310" i="1"/>
  <c r="J310" i="1" s="1"/>
  <c r="I311" i="1"/>
  <c r="I312" i="1"/>
  <c r="I313" i="1"/>
  <c r="I314" i="1"/>
  <c r="I315" i="1"/>
  <c r="I316" i="1"/>
  <c r="I317" i="1"/>
  <c r="I318" i="1"/>
  <c r="J318" i="1" s="1"/>
  <c r="I319" i="1"/>
  <c r="I320" i="1"/>
  <c r="I321" i="1"/>
  <c r="I322" i="1"/>
  <c r="I323" i="1"/>
  <c r="I324" i="1"/>
  <c r="I325" i="1"/>
  <c r="I326" i="1"/>
  <c r="J326" i="1" s="1"/>
  <c r="I327" i="1"/>
  <c r="I328" i="1"/>
  <c r="I329" i="1"/>
  <c r="I330" i="1"/>
  <c r="I331" i="1"/>
  <c r="I332" i="1"/>
  <c r="I333" i="1"/>
  <c r="I334" i="1"/>
  <c r="J334" i="1" s="1"/>
  <c r="I335" i="1"/>
  <c r="I336" i="1"/>
  <c r="I337" i="1"/>
  <c r="I338" i="1"/>
  <c r="I339" i="1"/>
  <c r="I340" i="1"/>
  <c r="I341" i="1"/>
  <c r="I342" i="1"/>
  <c r="J342" i="1" s="1"/>
  <c r="I343" i="1"/>
  <c r="I344" i="1"/>
  <c r="I345" i="1"/>
  <c r="I346" i="1"/>
  <c r="I347" i="1"/>
  <c r="I348" i="1"/>
  <c r="I349" i="1"/>
  <c r="I350" i="1"/>
  <c r="J350" i="1" s="1"/>
  <c r="I351" i="1"/>
  <c r="I352" i="1"/>
  <c r="I353" i="1"/>
  <c r="I354" i="1"/>
  <c r="I355" i="1"/>
  <c r="I356" i="1"/>
  <c r="I357" i="1"/>
  <c r="I358" i="1"/>
  <c r="J358" i="1" s="1"/>
  <c r="I359" i="1"/>
  <c r="I360" i="1"/>
  <c r="I361" i="1"/>
  <c r="I362" i="1"/>
  <c r="I363" i="1"/>
  <c r="I364" i="1"/>
  <c r="I365" i="1"/>
  <c r="I366" i="1"/>
  <c r="J366" i="1" s="1"/>
  <c r="I367" i="1"/>
  <c r="I368" i="1"/>
  <c r="I369" i="1"/>
  <c r="I370" i="1"/>
  <c r="I371" i="1"/>
  <c r="I372" i="1"/>
  <c r="I373" i="1"/>
  <c r="I374" i="1"/>
  <c r="J374" i="1" s="1"/>
  <c r="I375" i="1"/>
  <c r="I376" i="1"/>
  <c r="I377" i="1"/>
  <c r="I378" i="1"/>
  <c r="I379" i="1"/>
  <c r="I380" i="1"/>
  <c r="I381" i="1"/>
  <c r="I382" i="1"/>
  <c r="J382" i="1" s="1"/>
  <c r="I383" i="1"/>
  <c r="I384" i="1"/>
  <c r="I385" i="1"/>
  <c r="I386" i="1"/>
  <c r="I387" i="1"/>
  <c r="I388" i="1"/>
  <c r="I389" i="1"/>
  <c r="I390" i="1"/>
  <c r="J390" i="1" s="1"/>
  <c r="I391" i="1"/>
  <c r="I392" i="1"/>
  <c r="I393" i="1"/>
  <c r="I394" i="1"/>
  <c r="I395" i="1"/>
  <c r="I396" i="1"/>
  <c r="I397" i="1"/>
  <c r="I398" i="1"/>
  <c r="J398" i="1" s="1"/>
  <c r="I399" i="1"/>
  <c r="I400" i="1"/>
  <c r="I401" i="1"/>
  <c r="I402" i="1"/>
  <c r="I403" i="1"/>
  <c r="I404" i="1"/>
  <c r="I405" i="1"/>
  <c r="I406" i="1"/>
  <c r="J406" i="1" s="1"/>
  <c r="I407" i="1"/>
  <c r="I408" i="1"/>
  <c r="I409" i="1"/>
  <c r="I410" i="1"/>
  <c r="I411" i="1"/>
  <c r="I412" i="1"/>
  <c r="I413" i="1"/>
  <c r="I414" i="1"/>
  <c r="J414" i="1" s="1"/>
  <c r="I415" i="1"/>
  <c r="I416" i="1"/>
  <c r="I417" i="1"/>
  <c r="I418" i="1"/>
  <c r="I419" i="1"/>
  <c r="I420" i="1"/>
  <c r="I421" i="1"/>
  <c r="I422" i="1"/>
  <c r="J422" i="1" s="1"/>
  <c r="I423" i="1"/>
  <c r="I424" i="1"/>
  <c r="I425" i="1"/>
  <c r="I426" i="1"/>
  <c r="I427" i="1"/>
  <c r="I428" i="1"/>
  <c r="I429" i="1"/>
  <c r="I430" i="1"/>
  <c r="J430" i="1" s="1"/>
  <c r="I431" i="1"/>
  <c r="I432" i="1"/>
  <c r="I433" i="1"/>
  <c r="I434" i="1"/>
  <c r="I435" i="1"/>
  <c r="I436" i="1"/>
  <c r="I437" i="1"/>
  <c r="I438" i="1"/>
  <c r="J438" i="1" s="1"/>
  <c r="I439" i="1"/>
  <c r="I440" i="1"/>
  <c r="I441" i="1"/>
  <c r="I442" i="1"/>
  <c r="I443" i="1"/>
  <c r="I444" i="1"/>
  <c r="I445" i="1"/>
  <c r="I446" i="1"/>
  <c r="J446" i="1" s="1"/>
  <c r="I447" i="1"/>
  <c r="I448" i="1"/>
  <c r="I449" i="1"/>
  <c r="I450" i="1"/>
  <c r="I451" i="1"/>
  <c r="I452" i="1"/>
  <c r="I453" i="1"/>
  <c r="I454" i="1"/>
  <c r="J454" i="1" s="1"/>
  <c r="I455" i="1"/>
  <c r="I456" i="1"/>
  <c r="I457" i="1"/>
  <c r="I458" i="1"/>
  <c r="I459" i="1"/>
  <c r="I460" i="1"/>
  <c r="I461" i="1"/>
  <c r="I462" i="1"/>
  <c r="J462" i="1" s="1"/>
  <c r="I463" i="1"/>
  <c r="I464" i="1"/>
  <c r="I465" i="1"/>
  <c r="I466" i="1"/>
  <c r="I467" i="1"/>
  <c r="I468" i="1"/>
  <c r="I469" i="1"/>
  <c r="I470" i="1"/>
  <c r="J470" i="1" s="1"/>
  <c r="I471" i="1"/>
  <c r="I472" i="1"/>
  <c r="I473" i="1"/>
  <c r="I474" i="1"/>
  <c r="I475" i="1"/>
  <c r="I476" i="1"/>
  <c r="I477" i="1"/>
  <c r="I478" i="1"/>
  <c r="J478" i="1" s="1"/>
  <c r="I479" i="1"/>
  <c r="I480" i="1"/>
  <c r="I481" i="1"/>
  <c r="I482" i="1"/>
  <c r="I483" i="1"/>
  <c r="I484" i="1"/>
  <c r="I485" i="1"/>
  <c r="I486" i="1"/>
  <c r="J486" i="1" s="1"/>
  <c r="I487" i="1"/>
  <c r="I488" i="1"/>
  <c r="I489" i="1"/>
  <c r="I490" i="1"/>
  <c r="I491" i="1"/>
  <c r="I492" i="1"/>
  <c r="I493" i="1"/>
  <c r="I494" i="1"/>
  <c r="J494" i="1" s="1"/>
  <c r="I495" i="1"/>
  <c r="I496" i="1"/>
  <c r="I497" i="1"/>
  <c r="I498" i="1"/>
  <c r="I499" i="1"/>
  <c r="I500" i="1"/>
  <c r="I501" i="1"/>
  <c r="I502" i="1"/>
  <c r="J502" i="1" s="1"/>
  <c r="I503" i="1"/>
  <c r="J54" i="1" l="1"/>
  <c r="J46" i="1"/>
  <c r="J38" i="1"/>
  <c r="J30" i="1"/>
  <c r="J22" i="1"/>
  <c r="J14" i="1"/>
  <c r="J6" i="1"/>
  <c r="J497" i="1"/>
  <c r="J481" i="1"/>
  <c r="J465" i="1"/>
  <c r="J449" i="1"/>
  <c r="J433" i="1"/>
  <c r="J417" i="1"/>
  <c r="J401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33" i="1"/>
  <c r="J503" i="1"/>
  <c r="K503" i="1" s="1"/>
  <c r="J495" i="1"/>
  <c r="J487" i="1"/>
  <c r="J479" i="1"/>
  <c r="J471" i="1"/>
  <c r="J463" i="1"/>
  <c r="J455" i="1"/>
  <c r="J447" i="1"/>
  <c r="J439" i="1"/>
  <c r="K439" i="1" s="1"/>
  <c r="J431" i="1"/>
  <c r="J423" i="1"/>
  <c r="J415" i="1"/>
  <c r="J407" i="1"/>
  <c r="J399" i="1"/>
  <c r="J391" i="1"/>
  <c r="J383" i="1"/>
  <c r="J375" i="1"/>
  <c r="K375" i="1" s="1"/>
  <c r="J367" i="1"/>
  <c r="J359" i="1"/>
  <c r="J351" i="1"/>
  <c r="J343" i="1"/>
  <c r="J335" i="1"/>
  <c r="J327" i="1"/>
  <c r="J319" i="1"/>
  <c r="J311" i="1"/>
  <c r="K311" i="1" s="1"/>
  <c r="J303" i="1"/>
  <c r="J295" i="1"/>
  <c r="J287" i="1"/>
  <c r="J279" i="1"/>
  <c r="J271" i="1"/>
  <c r="J263" i="1"/>
  <c r="J255" i="1"/>
  <c r="J247" i="1"/>
  <c r="K247" i="1" s="1"/>
  <c r="J239" i="1"/>
  <c r="J231" i="1"/>
  <c r="J223" i="1"/>
  <c r="J215" i="1"/>
  <c r="J207" i="1"/>
  <c r="J199" i="1"/>
  <c r="J191" i="1"/>
  <c r="J183" i="1"/>
  <c r="K183" i="1" s="1"/>
  <c r="J175" i="1"/>
  <c r="J167" i="1"/>
  <c r="J159" i="1"/>
  <c r="J151" i="1"/>
  <c r="J143" i="1"/>
  <c r="J135" i="1"/>
  <c r="J127" i="1"/>
  <c r="J119" i="1"/>
  <c r="K119" i="1" s="1"/>
  <c r="J111" i="1"/>
  <c r="J103" i="1"/>
  <c r="J95" i="1"/>
  <c r="J87" i="1"/>
  <c r="J79" i="1"/>
  <c r="J71" i="1"/>
  <c r="J63" i="1"/>
  <c r="J55" i="1"/>
  <c r="K55" i="1" s="1"/>
  <c r="J47" i="1"/>
  <c r="J39" i="1"/>
  <c r="J31" i="1"/>
  <c r="J23" i="1"/>
  <c r="J15" i="1"/>
  <c r="K17" i="1" s="1"/>
  <c r="J7" i="1"/>
  <c r="K9" i="1" s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500" i="1"/>
  <c r="J492" i="1"/>
  <c r="J484" i="1"/>
  <c r="J476" i="1"/>
  <c r="J468" i="1"/>
  <c r="J460" i="1"/>
  <c r="J452" i="1"/>
  <c r="J444" i="1"/>
  <c r="J436" i="1"/>
  <c r="J428" i="1"/>
  <c r="K430" i="1" s="1"/>
  <c r="J420" i="1"/>
  <c r="J412" i="1"/>
  <c r="J404" i="1"/>
  <c r="J396" i="1"/>
  <c r="J388" i="1"/>
  <c r="J380" i="1"/>
  <c r="J372" i="1"/>
  <c r="J364" i="1"/>
  <c r="J356" i="1"/>
  <c r="J348" i="1"/>
  <c r="J340" i="1"/>
  <c r="K342" i="1" s="1"/>
  <c r="J332" i="1"/>
  <c r="J324" i="1"/>
  <c r="J316" i="1"/>
  <c r="J308" i="1"/>
  <c r="K310" i="1" s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K134" i="1" s="1"/>
  <c r="J124" i="1"/>
  <c r="K126" i="1" s="1"/>
  <c r="J116" i="1"/>
  <c r="J108" i="1"/>
  <c r="J100" i="1"/>
  <c r="J92" i="1"/>
  <c r="J84" i="1"/>
  <c r="J76" i="1"/>
  <c r="J68" i="1"/>
  <c r="J60" i="1"/>
  <c r="J52" i="1"/>
  <c r="K54" i="1" s="1"/>
  <c r="J44" i="1"/>
  <c r="J36" i="1"/>
  <c r="J28" i="1"/>
  <c r="J20" i="1"/>
  <c r="J12" i="1"/>
  <c r="K118" i="1"/>
  <c r="J499" i="1"/>
  <c r="J475" i="1"/>
  <c r="J451" i="1"/>
  <c r="K451" i="1" s="1"/>
  <c r="J435" i="1"/>
  <c r="J419" i="1"/>
  <c r="K419" i="1" s="1"/>
  <c r="J403" i="1"/>
  <c r="J395" i="1"/>
  <c r="J387" i="1"/>
  <c r="K387" i="1" s="1"/>
  <c r="J379" i="1"/>
  <c r="J371" i="1"/>
  <c r="J363" i="1"/>
  <c r="J355" i="1"/>
  <c r="J347" i="1"/>
  <c r="J339" i="1"/>
  <c r="J331" i="1"/>
  <c r="K331" i="1" s="1"/>
  <c r="J323" i="1"/>
  <c r="K323" i="1" s="1"/>
  <c r="J315" i="1"/>
  <c r="J307" i="1"/>
  <c r="J299" i="1"/>
  <c r="J291" i="1"/>
  <c r="J283" i="1"/>
  <c r="J275" i="1"/>
  <c r="J267" i="1"/>
  <c r="K267" i="1" s="1"/>
  <c r="J259" i="1"/>
  <c r="K259" i="1" s="1"/>
  <c r="J251" i="1"/>
  <c r="J243" i="1"/>
  <c r="J235" i="1"/>
  <c r="J227" i="1"/>
  <c r="J219" i="1"/>
  <c r="J211" i="1"/>
  <c r="J203" i="1"/>
  <c r="K203" i="1" s="1"/>
  <c r="J195" i="1"/>
  <c r="K195" i="1" s="1"/>
  <c r="J187" i="1"/>
  <c r="J179" i="1"/>
  <c r="J171" i="1"/>
  <c r="J163" i="1"/>
  <c r="J155" i="1"/>
  <c r="J147" i="1"/>
  <c r="J139" i="1"/>
  <c r="K139" i="1" s="1"/>
  <c r="J131" i="1"/>
  <c r="K131" i="1" s="1"/>
  <c r="J123" i="1"/>
  <c r="J115" i="1"/>
  <c r="J107" i="1"/>
  <c r="J99" i="1"/>
  <c r="J91" i="1"/>
  <c r="J83" i="1"/>
  <c r="J75" i="1"/>
  <c r="K75" i="1" s="1"/>
  <c r="J67" i="1"/>
  <c r="K67" i="1" s="1"/>
  <c r="J59" i="1"/>
  <c r="J51" i="1"/>
  <c r="J43" i="1"/>
  <c r="J35" i="1"/>
  <c r="J27" i="1"/>
  <c r="J19" i="1"/>
  <c r="J11" i="1"/>
  <c r="K11" i="1" s="1"/>
  <c r="K302" i="1"/>
  <c r="J491" i="1"/>
  <c r="J483" i="1"/>
  <c r="K483" i="1" s="1"/>
  <c r="J467" i="1"/>
  <c r="J459" i="1"/>
  <c r="K459" i="1" s="1"/>
  <c r="J443" i="1"/>
  <c r="J427" i="1"/>
  <c r="J411" i="1"/>
  <c r="J498" i="1"/>
  <c r="K498" i="1" s="1"/>
  <c r="J490" i="1"/>
  <c r="J482" i="1"/>
  <c r="J474" i="1"/>
  <c r="K474" i="1" s="1"/>
  <c r="J466" i="1"/>
  <c r="K466" i="1" s="1"/>
  <c r="J458" i="1"/>
  <c r="K458" i="1" s="1"/>
  <c r="J450" i="1"/>
  <c r="J442" i="1"/>
  <c r="J434" i="1"/>
  <c r="K434" i="1" s="1"/>
  <c r="J426" i="1"/>
  <c r="J418" i="1"/>
  <c r="J410" i="1"/>
  <c r="K410" i="1" s="1"/>
  <c r="J402" i="1"/>
  <c r="J394" i="1"/>
  <c r="K394" i="1" s="1"/>
  <c r="J386" i="1"/>
  <c r="K390" i="1" s="1"/>
  <c r="J378" i="1"/>
  <c r="J370" i="1"/>
  <c r="K370" i="1" s="1"/>
  <c r="J362" i="1"/>
  <c r="J354" i="1"/>
  <c r="J346" i="1"/>
  <c r="K346" i="1" s="1"/>
  <c r="J338" i="1"/>
  <c r="J330" i="1"/>
  <c r="K330" i="1" s="1"/>
  <c r="J322" i="1"/>
  <c r="K326" i="1" s="1"/>
  <c r="J314" i="1"/>
  <c r="J306" i="1"/>
  <c r="K306" i="1" s="1"/>
  <c r="J298" i="1"/>
  <c r="J290" i="1"/>
  <c r="J282" i="1"/>
  <c r="K282" i="1" s="1"/>
  <c r="J274" i="1"/>
  <c r="K278" i="1" s="1"/>
  <c r="J266" i="1"/>
  <c r="K266" i="1" s="1"/>
  <c r="J258" i="1"/>
  <c r="J250" i="1"/>
  <c r="J242" i="1"/>
  <c r="K242" i="1" s="1"/>
  <c r="J234" i="1"/>
  <c r="J226" i="1"/>
  <c r="J218" i="1"/>
  <c r="K218" i="1" s="1"/>
  <c r="J210" i="1"/>
  <c r="J202" i="1"/>
  <c r="K202" i="1" s="1"/>
  <c r="J194" i="1"/>
  <c r="K198" i="1" s="1"/>
  <c r="J186" i="1"/>
  <c r="J178" i="1"/>
  <c r="K178" i="1" s="1"/>
  <c r="J170" i="1"/>
  <c r="J162" i="1"/>
  <c r="J154" i="1"/>
  <c r="K154" i="1" s="1"/>
  <c r="J146" i="1"/>
  <c r="J138" i="1"/>
  <c r="K138" i="1" s="1"/>
  <c r="J130" i="1"/>
  <c r="J122" i="1"/>
  <c r="J114" i="1"/>
  <c r="K114" i="1" s="1"/>
  <c r="J106" i="1"/>
  <c r="J98" i="1"/>
  <c r="J90" i="1"/>
  <c r="K90" i="1" s="1"/>
  <c r="J82" i="1"/>
  <c r="J74" i="1"/>
  <c r="K74" i="1" s="1"/>
  <c r="J66" i="1"/>
  <c r="J58" i="1"/>
  <c r="J50" i="1"/>
  <c r="K50" i="1" s="1"/>
  <c r="J42" i="1"/>
  <c r="K46" i="1" s="1"/>
  <c r="J34" i="1"/>
  <c r="J26" i="1"/>
  <c r="K26" i="1" s="1"/>
  <c r="J18" i="1"/>
  <c r="J10" i="1"/>
  <c r="K10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2" i="1"/>
  <c r="K14" i="1" l="1"/>
  <c r="K43" i="1"/>
  <c r="K299" i="1"/>
  <c r="K294" i="1"/>
  <c r="K246" i="1"/>
  <c r="K502" i="1"/>
  <c r="K413" i="1"/>
  <c r="K477" i="1"/>
  <c r="K427" i="1"/>
  <c r="K395" i="1"/>
  <c r="K70" i="1"/>
  <c r="K145" i="1"/>
  <c r="K273" i="1"/>
  <c r="K401" i="1"/>
  <c r="K56" i="1"/>
  <c r="K120" i="1"/>
  <c r="L123" i="1" s="1"/>
  <c r="K184" i="1"/>
  <c r="K248" i="1"/>
  <c r="K312" i="1"/>
  <c r="K376" i="1"/>
  <c r="K440" i="1"/>
  <c r="K443" i="1"/>
  <c r="K83" i="1"/>
  <c r="K211" i="1"/>
  <c r="L214" i="1" s="1"/>
  <c r="K206" i="1"/>
  <c r="K18" i="1"/>
  <c r="K146" i="1"/>
  <c r="K210" i="1"/>
  <c r="K274" i="1"/>
  <c r="K338" i="1"/>
  <c r="K402" i="1"/>
  <c r="K22" i="1"/>
  <c r="L25" i="1" s="1"/>
  <c r="K86" i="1"/>
  <c r="K150" i="1"/>
  <c r="L153" i="1" s="1"/>
  <c r="K406" i="1"/>
  <c r="K470" i="1"/>
  <c r="K105" i="1"/>
  <c r="K233" i="1"/>
  <c r="K361" i="1"/>
  <c r="K489" i="1"/>
  <c r="L492" i="1" s="1"/>
  <c r="K64" i="1"/>
  <c r="K128" i="1"/>
  <c r="K192" i="1"/>
  <c r="K256" i="1"/>
  <c r="K320" i="1"/>
  <c r="K384" i="1"/>
  <c r="K448" i="1"/>
  <c r="K19" i="1"/>
  <c r="K147" i="1"/>
  <c r="K339" i="1"/>
  <c r="K142" i="1"/>
  <c r="K82" i="1"/>
  <c r="K467" i="1"/>
  <c r="K30" i="1"/>
  <c r="M30" i="1" s="1"/>
  <c r="K414" i="1"/>
  <c r="K453" i="1"/>
  <c r="M459" i="1" s="1"/>
  <c r="K47" i="1"/>
  <c r="K111" i="1"/>
  <c r="K175" i="1"/>
  <c r="K239" i="1"/>
  <c r="K303" i="1"/>
  <c r="L306" i="1" s="1"/>
  <c r="K367" i="1"/>
  <c r="K431" i="1"/>
  <c r="K495" i="1"/>
  <c r="M495" i="1" s="1"/>
  <c r="K8" i="1"/>
  <c r="M8" i="1" s="1"/>
  <c r="K254" i="1"/>
  <c r="K275" i="1"/>
  <c r="K166" i="1"/>
  <c r="K403" i="1"/>
  <c r="K171" i="1"/>
  <c r="K422" i="1"/>
  <c r="L473" i="1"/>
  <c r="L329" i="1"/>
  <c r="L417" i="1"/>
  <c r="L20" i="1"/>
  <c r="L73" i="1"/>
  <c r="L17" i="1"/>
  <c r="L209" i="1"/>
  <c r="L169" i="1"/>
  <c r="L297" i="1"/>
  <c r="L425" i="1"/>
  <c r="L257" i="1"/>
  <c r="L393" i="1"/>
  <c r="L145" i="1"/>
  <c r="L409" i="1"/>
  <c r="L89" i="1"/>
  <c r="L93" i="1"/>
  <c r="L349" i="1"/>
  <c r="L305" i="1"/>
  <c r="L278" i="1"/>
  <c r="K92" i="1"/>
  <c r="K348" i="1"/>
  <c r="K21" i="1"/>
  <c r="K341" i="1"/>
  <c r="L49" i="1"/>
  <c r="L114" i="1"/>
  <c r="L370" i="1"/>
  <c r="L364" i="1"/>
  <c r="L187" i="1"/>
  <c r="L276" i="1"/>
  <c r="K226" i="1"/>
  <c r="K418" i="1"/>
  <c r="K91" i="1"/>
  <c r="L422" i="1"/>
  <c r="K100" i="1"/>
  <c r="K356" i="1"/>
  <c r="K29" i="1"/>
  <c r="K285" i="1"/>
  <c r="L57" i="1"/>
  <c r="L186" i="1"/>
  <c r="L67" i="1"/>
  <c r="L259" i="1"/>
  <c r="K161" i="1"/>
  <c r="K106" i="1"/>
  <c r="K170" i="1"/>
  <c r="K234" i="1"/>
  <c r="K298" i="1"/>
  <c r="K362" i="1"/>
  <c r="K426" i="1"/>
  <c r="K490" i="1"/>
  <c r="K491" i="1"/>
  <c r="K358" i="1"/>
  <c r="K35" i="1"/>
  <c r="K99" i="1"/>
  <c r="K163" i="1"/>
  <c r="K227" i="1"/>
  <c r="K291" i="1"/>
  <c r="K355" i="1"/>
  <c r="K435" i="1"/>
  <c r="K44" i="1"/>
  <c r="M46" i="1" s="1"/>
  <c r="K108" i="1"/>
  <c r="K172" i="1"/>
  <c r="K236" i="1"/>
  <c r="K300" i="1"/>
  <c r="K364" i="1"/>
  <c r="K428" i="1"/>
  <c r="K492" i="1"/>
  <c r="K374" i="1"/>
  <c r="K37" i="1"/>
  <c r="K101" i="1"/>
  <c r="K165" i="1"/>
  <c r="K229" i="1"/>
  <c r="K293" i="1"/>
  <c r="K357" i="1"/>
  <c r="K421" i="1"/>
  <c r="K485" i="1"/>
  <c r="K63" i="1"/>
  <c r="K127" i="1"/>
  <c r="K191" i="1"/>
  <c r="K255" i="1"/>
  <c r="K319" i="1"/>
  <c r="K383" i="1"/>
  <c r="K447" i="1"/>
  <c r="K137" i="1"/>
  <c r="K265" i="1"/>
  <c r="K393" i="1"/>
  <c r="K72" i="1"/>
  <c r="K136" i="1"/>
  <c r="K200" i="1"/>
  <c r="K264" i="1"/>
  <c r="K328" i="1"/>
  <c r="K392" i="1"/>
  <c r="K456" i="1"/>
  <c r="K49" i="1"/>
  <c r="K177" i="1"/>
  <c r="K305" i="1"/>
  <c r="K433" i="1"/>
  <c r="L29" i="1"/>
  <c r="L413" i="1"/>
  <c r="L86" i="1"/>
  <c r="L406" i="1"/>
  <c r="K284" i="1"/>
  <c r="L129" i="1"/>
  <c r="K277" i="1"/>
  <c r="L50" i="1"/>
  <c r="L108" i="1"/>
  <c r="L59" i="1"/>
  <c r="L315" i="1"/>
  <c r="M9" i="1"/>
  <c r="L12" i="1"/>
  <c r="K98" i="1"/>
  <c r="K354" i="1"/>
  <c r="K27" i="1"/>
  <c r="K283" i="1"/>
  <c r="L281" i="1"/>
  <c r="K228" i="1"/>
  <c r="K484" i="1"/>
  <c r="K157" i="1"/>
  <c r="K349" i="1"/>
  <c r="K230" i="1"/>
  <c r="L122" i="1"/>
  <c r="L314" i="1"/>
  <c r="K121" i="1"/>
  <c r="L131" i="1"/>
  <c r="L323" i="1"/>
  <c r="K289" i="1"/>
  <c r="K42" i="1"/>
  <c r="L117" i="1"/>
  <c r="L181" i="1"/>
  <c r="L245" i="1"/>
  <c r="L309" i="1"/>
  <c r="L373" i="1"/>
  <c r="L437" i="1"/>
  <c r="L501" i="1"/>
  <c r="K102" i="1"/>
  <c r="L46" i="1"/>
  <c r="K107" i="1"/>
  <c r="L174" i="1"/>
  <c r="K235" i="1"/>
  <c r="L302" i="1"/>
  <c r="K363" i="1"/>
  <c r="L454" i="1"/>
  <c r="K366" i="1"/>
  <c r="K52" i="1"/>
  <c r="M56" i="1" s="1"/>
  <c r="K116" i="1"/>
  <c r="K180" i="1"/>
  <c r="K244" i="1"/>
  <c r="M248" i="1" s="1"/>
  <c r="K308" i="1"/>
  <c r="M312" i="1" s="1"/>
  <c r="K372" i="1"/>
  <c r="M376" i="1" s="1"/>
  <c r="K436" i="1"/>
  <c r="K500" i="1"/>
  <c r="K182" i="1"/>
  <c r="K45" i="1"/>
  <c r="M47" i="1" s="1"/>
  <c r="K109" i="1"/>
  <c r="K173" i="1"/>
  <c r="K237" i="1"/>
  <c r="K301" i="1"/>
  <c r="M303" i="1" s="1"/>
  <c r="K365" i="1"/>
  <c r="K429" i="1"/>
  <c r="K493" i="1"/>
  <c r="K71" i="1"/>
  <c r="K135" i="1"/>
  <c r="K199" i="1"/>
  <c r="K263" i="1"/>
  <c r="K327" i="1"/>
  <c r="K391" i="1"/>
  <c r="K455" i="1"/>
  <c r="K33" i="1"/>
  <c r="K153" i="1"/>
  <c r="K281" i="1"/>
  <c r="K409" i="1"/>
  <c r="K16" i="1"/>
  <c r="K80" i="1"/>
  <c r="K144" i="1"/>
  <c r="K208" i="1"/>
  <c r="K272" i="1"/>
  <c r="K336" i="1"/>
  <c r="K400" i="1"/>
  <c r="K464" i="1"/>
  <c r="K65" i="1"/>
  <c r="K193" i="1"/>
  <c r="K321" i="1"/>
  <c r="M323" i="1" s="1"/>
  <c r="K449" i="1"/>
  <c r="L221" i="1"/>
  <c r="L22" i="1"/>
  <c r="L342" i="1"/>
  <c r="K220" i="1"/>
  <c r="K476" i="1"/>
  <c r="K149" i="1"/>
  <c r="K469" i="1"/>
  <c r="L433" i="1"/>
  <c r="M239" i="1"/>
  <c r="L242" i="1"/>
  <c r="L251" i="1"/>
  <c r="L148" i="1"/>
  <c r="K34" i="1"/>
  <c r="K290" i="1"/>
  <c r="L486" i="1"/>
  <c r="K334" i="1"/>
  <c r="K219" i="1"/>
  <c r="K36" i="1"/>
  <c r="K292" i="1"/>
  <c r="L137" i="1"/>
  <c r="K93" i="1"/>
  <c r="L416" i="1"/>
  <c r="K462" i="1"/>
  <c r="L250" i="1"/>
  <c r="L442" i="1"/>
  <c r="K249" i="1"/>
  <c r="K478" i="1"/>
  <c r="L387" i="1"/>
  <c r="K417" i="1"/>
  <c r="L53" i="1"/>
  <c r="K58" i="1"/>
  <c r="K122" i="1"/>
  <c r="K186" i="1"/>
  <c r="K250" i="1"/>
  <c r="K314" i="1"/>
  <c r="K378" i="1"/>
  <c r="K442" i="1"/>
  <c r="K411" i="1"/>
  <c r="K51" i="1"/>
  <c r="K115" i="1"/>
  <c r="K179" i="1"/>
  <c r="K243" i="1"/>
  <c r="K307" i="1"/>
  <c r="K371" i="1"/>
  <c r="K475" i="1"/>
  <c r="K60" i="1"/>
  <c r="K124" i="1"/>
  <c r="K188" i="1"/>
  <c r="K252" i="1"/>
  <c r="M256" i="1" s="1"/>
  <c r="K316" i="1"/>
  <c r="K380" i="1"/>
  <c r="K444" i="1"/>
  <c r="K438" i="1"/>
  <c r="M440" i="1" s="1"/>
  <c r="K53" i="1"/>
  <c r="K117" i="1"/>
  <c r="K181" i="1"/>
  <c r="K245" i="1"/>
  <c r="K309" i="1"/>
  <c r="K373" i="1"/>
  <c r="K437" i="1"/>
  <c r="M439" i="1" s="1"/>
  <c r="K501" i="1"/>
  <c r="K110" i="1"/>
  <c r="K318" i="1"/>
  <c r="M320" i="1" s="1"/>
  <c r="K15" i="1"/>
  <c r="K79" i="1"/>
  <c r="K143" i="1"/>
  <c r="K207" i="1"/>
  <c r="K271" i="1"/>
  <c r="K335" i="1"/>
  <c r="K399" i="1"/>
  <c r="K463" i="1"/>
  <c r="K41" i="1"/>
  <c r="M43" i="1" s="1"/>
  <c r="K169" i="1"/>
  <c r="K297" i="1"/>
  <c r="K425" i="1"/>
  <c r="K24" i="1"/>
  <c r="K88" i="1"/>
  <c r="K152" i="1"/>
  <c r="K216" i="1"/>
  <c r="K280" i="1"/>
  <c r="M282" i="1" s="1"/>
  <c r="K344" i="1"/>
  <c r="M346" i="1" s="1"/>
  <c r="K408" i="1"/>
  <c r="K472" i="1"/>
  <c r="K81" i="1"/>
  <c r="M83" i="1" s="1"/>
  <c r="K209" i="1"/>
  <c r="K337" i="1"/>
  <c r="K465" i="1"/>
  <c r="L157" i="1"/>
  <c r="L470" i="1"/>
  <c r="K156" i="1"/>
  <c r="K412" i="1"/>
  <c r="L313" i="1"/>
  <c r="K405" i="1"/>
  <c r="L201" i="1"/>
  <c r="M175" i="1"/>
  <c r="L178" i="1"/>
  <c r="L434" i="1"/>
  <c r="L236" i="1"/>
  <c r="M120" i="1"/>
  <c r="L404" i="1"/>
  <c r="K162" i="1"/>
  <c r="K482" i="1"/>
  <c r="K155" i="1"/>
  <c r="K347" i="1"/>
  <c r="K164" i="1"/>
  <c r="K420" i="1"/>
  <c r="L345" i="1"/>
  <c r="K221" i="1"/>
  <c r="L480" i="1"/>
  <c r="L58" i="1"/>
  <c r="L378" i="1"/>
  <c r="K377" i="1"/>
  <c r="L195" i="1"/>
  <c r="L451" i="1"/>
  <c r="K25" i="1"/>
  <c r="K66" i="1"/>
  <c r="K130" i="1"/>
  <c r="M134" i="1" s="1"/>
  <c r="K194" i="1"/>
  <c r="K258" i="1"/>
  <c r="K322" i="1"/>
  <c r="K386" i="1"/>
  <c r="K450" i="1"/>
  <c r="L430" i="1"/>
  <c r="K214" i="1"/>
  <c r="K446" i="1"/>
  <c r="K59" i="1"/>
  <c r="K123" i="1"/>
  <c r="K187" i="1"/>
  <c r="K251" i="1"/>
  <c r="K315" i="1"/>
  <c r="K379" i="1"/>
  <c r="K499" i="1"/>
  <c r="K454" i="1"/>
  <c r="M458" i="1" s="1"/>
  <c r="K68" i="1"/>
  <c r="M74" i="1" s="1"/>
  <c r="K132" i="1"/>
  <c r="K196" i="1"/>
  <c r="K260" i="1"/>
  <c r="K324" i="1"/>
  <c r="M326" i="1" s="1"/>
  <c r="K388" i="1"/>
  <c r="K452" i="1"/>
  <c r="K62" i="1"/>
  <c r="M64" i="1" s="1"/>
  <c r="K238" i="1"/>
  <c r="K61" i="1"/>
  <c r="K125" i="1"/>
  <c r="K189" i="1"/>
  <c r="K253" i="1"/>
  <c r="K317" i="1"/>
  <c r="K381" i="1"/>
  <c r="K445" i="1"/>
  <c r="K350" i="1"/>
  <c r="K23" i="1"/>
  <c r="K87" i="1"/>
  <c r="K151" i="1"/>
  <c r="K215" i="1"/>
  <c r="K279" i="1"/>
  <c r="K343" i="1"/>
  <c r="K407" i="1"/>
  <c r="K471" i="1"/>
  <c r="K57" i="1"/>
  <c r="K185" i="1"/>
  <c r="K313" i="1"/>
  <c r="K441" i="1"/>
  <c r="K32" i="1"/>
  <c r="K96" i="1"/>
  <c r="K160" i="1"/>
  <c r="K224" i="1"/>
  <c r="K288" i="1"/>
  <c r="K352" i="1"/>
  <c r="K416" i="1"/>
  <c r="K480" i="1"/>
  <c r="K97" i="1"/>
  <c r="K225" i="1"/>
  <c r="K353" i="1"/>
  <c r="K481" i="1"/>
  <c r="L477" i="1"/>
  <c r="K28" i="1"/>
  <c r="K213" i="1"/>
  <c r="L443" i="1"/>
  <c r="L77" i="1"/>
  <c r="L205" i="1"/>
  <c r="L333" i="1"/>
  <c r="L446" i="1"/>
  <c r="M67" i="1"/>
  <c r="L70" i="1"/>
  <c r="L134" i="1"/>
  <c r="L262" i="1"/>
  <c r="L326" i="1"/>
  <c r="M387" i="1"/>
  <c r="L390" i="1"/>
  <c r="L121" i="1"/>
  <c r="K12" i="1"/>
  <c r="K76" i="1"/>
  <c r="K140" i="1"/>
  <c r="M142" i="1" s="1"/>
  <c r="K204" i="1"/>
  <c r="K268" i="1"/>
  <c r="M274" i="1" s="1"/>
  <c r="K332" i="1"/>
  <c r="M338" i="1" s="1"/>
  <c r="K396" i="1"/>
  <c r="K460" i="1"/>
  <c r="K78" i="1"/>
  <c r="K262" i="1"/>
  <c r="M266" i="1" s="1"/>
  <c r="K69" i="1"/>
  <c r="K133" i="1"/>
  <c r="K197" i="1"/>
  <c r="K261" i="1"/>
  <c r="M267" i="1" s="1"/>
  <c r="K325" i="1"/>
  <c r="K389" i="1"/>
  <c r="K158" i="1"/>
  <c r="K382" i="1"/>
  <c r="K31" i="1"/>
  <c r="K95" i="1"/>
  <c r="K159" i="1"/>
  <c r="K223" i="1"/>
  <c r="K287" i="1"/>
  <c r="K351" i="1"/>
  <c r="K415" i="1"/>
  <c r="K479" i="1"/>
  <c r="K73" i="1"/>
  <c r="K201" i="1"/>
  <c r="K329" i="1"/>
  <c r="K457" i="1"/>
  <c r="K40" i="1"/>
  <c r="K104" i="1"/>
  <c r="K168" i="1"/>
  <c r="K232" i="1"/>
  <c r="K296" i="1"/>
  <c r="K360" i="1"/>
  <c r="K424" i="1"/>
  <c r="K488" i="1"/>
  <c r="K113" i="1"/>
  <c r="K241" i="1"/>
  <c r="M247" i="1" s="1"/>
  <c r="K369" i="1"/>
  <c r="K497" i="1"/>
  <c r="L285" i="1"/>
  <c r="L150" i="1"/>
  <c r="K222" i="1"/>
  <c r="K85" i="1"/>
  <c r="L379" i="1"/>
  <c r="M10" i="1"/>
  <c r="L13" i="1"/>
  <c r="L141" i="1"/>
  <c r="L269" i="1"/>
  <c r="M394" i="1"/>
  <c r="L397" i="1"/>
  <c r="L461" i="1"/>
  <c r="L249" i="1"/>
  <c r="K486" i="1"/>
  <c r="L198" i="1"/>
  <c r="M18" i="1"/>
  <c r="L21" i="1"/>
  <c r="L85" i="1"/>
  <c r="L149" i="1"/>
  <c r="L213" i="1"/>
  <c r="L277" i="1"/>
  <c r="L341" i="1"/>
  <c r="L405" i="1"/>
  <c r="L469" i="1"/>
  <c r="M466" i="1"/>
  <c r="L462" i="1"/>
  <c r="K270" i="1"/>
  <c r="M11" i="1"/>
  <c r="L14" i="1"/>
  <c r="L78" i="1"/>
  <c r="L142" i="1"/>
  <c r="M203" i="1"/>
  <c r="L206" i="1"/>
  <c r="L270" i="1"/>
  <c r="L334" i="1"/>
  <c r="L398" i="1"/>
  <c r="K190" i="1"/>
  <c r="K20" i="1"/>
  <c r="K84" i="1"/>
  <c r="K148" i="1"/>
  <c r="M150" i="1" s="1"/>
  <c r="K212" i="1"/>
  <c r="K276" i="1"/>
  <c r="K340" i="1"/>
  <c r="M342" i="1" s="1"/>
  <c r="K404" i="1"/>
  <c r="K468" i="1"/>
  <c r="M470" i="1" s="1"/>
  <c r="K94" i="1"/>
  <c r="K286" i="1"/>
  <c r="K13" i="1"/>
  <c r="M19" i="1" s="1"/>
  <c r="K77" i="1"/>
  <c r="K141" i="1"/>
  <c r="K205" i="1"/>
  <c r="K269" i="1"/>
  <c r="K333" i="1"/>
  <c r="K397" i="1"/>
  <c r="K461" i="1"/>
  <c r="M467" i="1" s="1"/>
  <c r="K38" i="1"/>
  <c r="K174" i="1"/>
  <c r="K398" i="1"/>
  <c r="K39" i="1"/>
  <c r="K103" i="1"/>
  <c r="K167" i="1"/>
  <c r="K231" i="1"/>
  <c r="K295" i="1"/>
  <c r="K359" i="1"/>
  <c r="M361" i="1" s="1"/>
  <c r="K423" i="1"/>
  <c r="K487" i="1"/>
  <c r="K89" i="1"/>
  <c r="K217" i="1"/>
  <c r="K345" i="1"/>
  <c r="K473" i="1"/>
  <c r="K48" i="1"/>
  <c r="M50" i="1" s="1"/>
  <c r="K112" i="1"/>
  <c r="K176" i="1"/>
  <c r="K240" i="1"/>
  <c r="K304" i="1"/>
  <c r="K368" i="1"/>
  <c r="M370" i="1" s="1"/>
  <c r="K432" i="1"/>
  <c r="K496" i="1"/>
  <c r="M502" i="1" s="1"/>
  <c r="K129" i="1"/>
  <c r="K257" i="1"/>
  <c r="K385" i="1"/>
  <c r="K494" i="1"/>
  <c r="M14" i="1" l="1"/>
  <c r="L11" i="1"/>
  <c r="M259" i="1"/>
  <c r="M306" i="1"/>
  <c r="M375" i="1"/>
  <c r="M54" i="1"/>
  <c r="M70" i="1"/>
  <c r="L456" i="1"/>
  <c r="N456" i="1" s="1"/>
  <c r="M489" i="1"/>
  <c r="M145" i="1"/>
  <c r="M311" i="1"/>
  <c r="M483" i="1"/>
  <c r="M367" i="1"/>
  <c r="L33" i="1"/>
  <c r="M17" i="1"/>
  <c r="M86" i="1"/>
  <c r="M218" i="1"/>
  <c r="O218" i="1" s="1"/>
  <c r="M119" i="1"/>
  <c r="M126" i="1"/>
  <c r="M427" i="1"/>
  <c r="M233" i="1"/>
  <c r="M22" i="1"/>
  <c r="M139" i="1"/>
  <c r="M339" i="1"/>
  <c r="M154" i="1"/>
  <c r="M55" i="1"/>
  <c r="M413" i="1"/>
  <c r="L498" i="1"/>
  <c r="M443" i="1"/>
  <c r="M211" i="1"/>
  <c r="M90" i="1"/>
  <c r="O311" i="1"/>
  <c r="O367" i="1"/>
  <c r="M167" i="1"/>
  <c r="L170" i="1"/>
  <c r="N174" i="1" s="1"/>
  <c r="L457" i="1"/>
  <c r="M454" i="1"/>
  <c r="M60" i="1"/>
  <c r="L63" i="1"/>
  <c r="M220" i="1"/>
  <c r="L223" i="1"/>
  <c r="M121" i="1"/>
  <c r="L124" i="1"/>
  <c r="L494" i="1"/>
  <c r="M491" i="1"/>
  <c r="M217" i="1"/>
  <c r="L220" i="1"/>
  <c r="L228" i="1"/>
  <c r="M225" i="1"/>
  <c r="M130" i="1"/>
  <c r="L133" i="1"/>
  <c r="M442" i="1"/>
  <c r="L445" i="1"/>
  <c r="M369" i="1"/>
  <c r="L372" i="1"/>
  <c r="M168" i="1"/>
  <c r="L171" i="1"/>
  <c r="M415" i="1"/>
  <c r="L418" i="1"/>
  <c r="M158" i="1"/>
  <c r="L161" i="1"/>
  <c r="L72" i="1"/>
  <c r="M69" i="1"/>
  <c r="L143" i="1"/>
  <c r="N145" i="1" s="1"/>
  <c r="Q145" i="1" s="1"/>
  <c r="M140" i="1"/>
  <c r="M97" i="1"/>
  <c r="L100" i="1"/>
  <c r="M32" i="1"/>
  <c r="L35" i="1"/>
  <c r="M279" i="1"/>
  <c r="L282" i="1"/>
  <c r="M317" i="1"/>
  <c r="L320" i="1"/>
  <c r="M388" i="1"/>
  <c r="L391" i="1"/>
  <c r="M379" i="1"/>
  <c r="L382" i="1"/>
  <c r="L69" i="1"/>
  <c r="M66" i="1"/>
  <c r="M420" i="1"/>
  <c r="L423" i="1"/>
  <c r="M81" i="1"/>
  <c r="L84" i="1"/>
  <c r="M24" i="1"/>
  <c r="L27" i="1"/>
  <c r="M271" i="1"/>
  <c r="L274" i="1"/>
  <c r="M437" i="1"/>
  <c r="L440" i="1"/>
  <c r="M444" i="1"/>
  <c r="L447" i="1"/>
  <c r="M371" i="1"/>
  <c r="L374" i="1"/>
  <c r="M378" i="1"/>
  <c r="L381" i="1"/>
  <c r="M417" i="1"/>
  <c r="L420" i="1"/>
  <c r="M36" i="1"/>
  <c r="L39" i="1"/>
  <c r="M65" i="1"/>
  <c r="L68" i="1"/>
  <c r="M16" i="1"/>
  <c r="L19" i="1"/>
  <c r="M263" i="1"/>
  <c r="L266" i="1"/>
  <c r="M237" i="1"/>
  <c r="L240" i="1"/>
  <c r="M308" i="1"/>
  <c r="L311" i="1"/>
  <c r="N315" i="1" s="1"/>
  <c r="M363" i="1"/>
  <c r="L366" i="1"/>
  <c r="M42" i="1"/>
  <c r="L45" i="1"/>
  <c r="M177" i="1"/>
  <c r="L180" i="1"/>
  <c r="M72" i="1"/>
  <c r="L75" i="1"/>
  <c r="M319" i="1"/>
  <c r="L322" i="1"/>
  <c r="N326" i="1" s="1"/>
  <c r="Q326" i="1" s="1"/>
  <c r="M293" i="1"/>
  <c r="L296" i="1"/>
  <c r="M364" i="1"/>
  <c r="L367" i="1"/>
  <c r="M291" i="1"/>
  <c r="L294" i="1"/>
  <c r="M426" i="1"/>
  <c r="L429" i="1"/>
  <c r="M285" i="1"/>
  <c r="L288" i="1"/>
  <c r="M226" i="1"/>
  <c r="L229" i="1"/>
  <c r="M92" i="1"/>
  <c r="L95" i="1"/>
  <c r="M390" i="1"/>
  <c r="L336" i="1"/>
  <c r="M333" i="1"/>
  <c r="L200" i="1"/>
  <c r="M197" i="1"/>
  <c r="M407" i="1"/>
  <c r="L410" i="1"/>
  <c r="L449" i="1"/>
  <c r="M446" i="1"/>
  <c r="M110" i="1"/>
  <c r="L113" i="1"/>
  <c r="M144" i="1"/>
  <c r="L147" i="1"/>
  <c r="M435" i="1"/>
  <c r="L438" i="1"/>
  <c r="M368" i="1"/>
  <c r="L371" i="1"/>
  <c r="L385" i="1"/>
  <c r="M382" i="1"/>
  <c r="M499" i="1"/>
  <c r="L502" i="1"/>
  <c r="L441" i="1"/>
  <c r="N443" i="1" s="1"/>
  <c r="Q443" i="1" s="1"/>
  <c r="M438" i="1"/>
  <c r="M80" i="1"/>
  <c r="L83" i="1"/>
  <c r="N85" i="1" s="1"/>
  <c r="M228" i="1"/>
  <c r="L231" i="1"/>
  <c r="M383" i="1"/>
  <c r="L386" i="1"/>
  <c r="L421" i="1"/>
  <c r="M418" i="1"/>
  <c r="M39" i="1"/>
  <c r="L42" i="1"/>
  <c r="M141" i="1"/>
  <c r="L144" i="1"/>
  <c r="L79" i="1"/>
  <c r="M76" i="1"/>
  <c r="M215" i="1"/>
  <c r="L218" i="1"/>
  <c r="M164" i="1"/>
  <c r="L167" i="1"/>
  <c r="M373" i="1"/>
  <c r="L376" i="1"/>
  <c r="M464" i="1"/>
  <c r="L467" i="1"/>
  <c r="N469" i="1" s="1"/>
  <c r="M102" i="1"/>
  <c r="L105" i="1"/>
  <c r="M300" i="1"/>
  <c r="L303" i="1"/>
  <c r="M166" i="1"/>
  <c r="M174" i="1"/>
  <c r="L177" i="1"/>
  <c r="M486" i="1"/>
  <c r="L489" i="1"/>
  <c r="M12" i="1"/>
  <c r="L15" i="1"/>
  <c r="N17" i="1" s="1"/>
  <c r="Q17" i="1" s="1"/>
  <c r="M416" i="1"/>
  <c r="L419" i="1"/>
  <c r="M151" i="1"/>
  <c r="L154" i="1"/>
  <c r="M251" i="1"/>
  <c r="L254" i="1"/>
  <c r="L453" i="1"/>
  <c r="M450" i="1"/>
  <c r="M347" i="1"/>
  <c r="L350" i="1"/>
  <c r="M405" i="1"/>
  <c r="L408" i="1"/>
  <c r="M408" i="1"/>
  <c r="L411" i="1"/>
  <c r="M297" i="1"/>
  <c r="L300" i="1"/>
  <c r="M143" i="1"/>
  <c r="O145" i="1" s="1"/>
  <c r="P145" i="1" s="1"/>
  <c r="L146" i="1"/>
  <c r="M309" i="1"/>
  <c r="L312" i="1"/>
  <c r="M316" i="1"/>
  <c r="L319" i="1"/>
  <c r="M243" i="1"/>
  <c r="L246" i="1"/>
  <c r="M250" i="1"/>
  <c r="L253" i="1"/>
  <c r="M384" i="1"/>
  <c r="L337" i="1"/>
  <c r="M334" i="1"/>
  <c r="M400" i="1"/>
  <c r="L403" i="1"/>
  <c r="M281" i="1"/>
  <c r="L284" i="1"/>
  <c r="M135" i="1"/>
  <c r="L138" i="1"/>
  <c r="M109" i="1"/>
  <c r="L112" i="1"/>
  <c r="M180" i="1"/>
  <c r="L183" i="1"/>
  <c r="M299" i="1"/>
  <c r="M283" i="1"/>
  <c r="L286" i="1"/>
  <c r="M277" i="1"/>
  <c r="L280" i="1"/>
  <c r="M456" i="1"/>
  <c r="L459" i="1"/>
  <c r="O8" i="1"/>
  <c r="P8" i="1" s="1"/>
  <c r="M191" i="1"/>
  <c r="L194" i="1"/>
  <c r="M165" i="1"/>
  <c r="L168" i="1"/>
  <c r="M236" i="1"/>
  <c r="L239" i="1"/>
  <c r="M163" i="1"/>
  <c r="L166" i="1"/>
  <c r="M298" i="1"/>
  <c r="L301" i="1"/>
  <c r="M356" i="1"/>
  <c r="L359" i="1"/>
  <c r="M273" i="1"/>
  <c r="M111" i="1"/>
  <c r="M275" i="1"/>
  <c r="M345" i="1"/>
  <c r="L348" i="1"/>
  <c r="O10" i="1"/>
  <c r="P10" i="1" s="1"/>
  <c r="Q10" i="1"/>
  <c r="M73" i="1"/>
  <c r="L76" i="1"/>
  <c r="N78" i="1" s="1"/>
  <c r="M160" i="1"/>
  <c r="L163" i="1"/>
  <c r="M445" i="1"/>
  <c r="L448" i="1"/>
  <c r="M377" i="1"/>
  <c r="L380" i="1"/>
  <c r="M156" i="1"/>
  <c r="L159" i="1"/>
  <c r="M399" i="1"/>
  <c r="L402" i="1"/>
  <c r="L368" i="1"/>
  <c r="M365" i="1"/>
  <c r="M107" i="1"/>
  <c r="L110" i="1"/>
  <c r="N12" i="1"/>
  <c r="M447" i="1"/>
  <c r="L450" i="1"/>
  <c r="M161" i="1"/>
  <c r="L164" i="1"/>
  <c r="M404" i="1"/>
  <c r="L407" i="1"/>
  <c r="M232" i="1"/>
  <c r="L235" i="1"/>
  <c r="L207" i="1"/>
  <c r="M204" i="1"/>
  <c r="M96" i="1"/>
  <c r="L99" i="1"/>
  <c r="M381" i="1"/>
  <c r="L384" i="1"/>
  <c r="N378" i="1"/>
  <c r="M209" i="1"/>
  <c r="L212" i="1"/>
  <c r="M501" i="1"/>
  <c r="M193" i="1"/>
  <c r="L196" i="1"/>
  <c r="M372" i="1"/>
  <c r="L375" i="1"/>
  <c r="Q9" i="1"/>
  <c r="O9" i="1"/>
  <c r="P9" i="1" s="1"/>
  <c r="M403" i="1"/>
  <c r="L360" i="1"/>
  <c r="M357" i="1"/>
  <c r="M490" i="1"/>
  <c r="L493" i="1"/>
  <c r="M340" i="1"/>
  <c r="L343" i="1"/>
  <c r="N345" i="1" s="1"/>
  <c r="M240" i="1"/>
  <c r="L243" i="1"/>
  <c r="M276" i="1"/>
  <c r="L279" i="1"/>
  <c r="M210" i="1"/>
  <c r="M241" i="1"/>
  <c r="L244" i="1"/>
  <c r="M351" i="1"/>
  <c r="L354" i="1"/>
  <c r="M480" i="1"/>
  <c r="L483" i="1"/>
  <c r="M324" i="1"/>
  <c r="L327" i="1"/>
  <c r="N329" i="1" s="1"/>
  <c r="M25" i="1"/>
  <c r="L28" i="1"/>
  <c r="O120" i="1"/>
  <c r="M425" i="1"/>
  <c r="O427" i="1" s="1"/>
  <c r="L428" i="1"/>
  <c r="M307" i="1"/>
  <c r="L310" i="1"/>
  <c r="M219" i="1"/>
  <c r="L222" i="1"/>
  <c r="M199" i="1"/>
  <c r="L202" i="1"/>
  <c r="M173" i="1"/>
  <c r="L176" i="1"/>
  <c r="M49" i="1"/>
  <c r="L52" i="1"/>
  <c r="M229" i="1"/>
  <c r="L232" i="1"/>
  <c r="M362" i="1"/>
  <c r="L365" i="1"/>
  <c r="M385" i="1"/>
  <c r="L388" i="1"/>
  <c r="M423" i="1"/>
  <c r="L426" i="1"/>
  <c r="M212" i="1"/>
  <c r="L215" i="1"/>
  <c r="M75" i="1"/>
  <c r="N149" i="1"/>
  <c r="L116" i="1"/>
  <c r="M113" i="1"/>
  <c r="M287" i="1"/>
  <c r="L290" i="1"/>
  <c r="M28" i="1"/>
  <c r="L31" i="1"/>
  <c r="M260" i="1"/>
  <c r="L263" i="1"/>
  <c r="L260" i="1"/>
  <c r="M257" i="1"/>
  <c r="M112" i="1"/>
  <c r="L115" i="1"/>
  <c r="M359" i="1"/>
  <c r="L362" i="1"/>
  <c r="M38" i="1"/>
  <c r="L41" i="1"/>
  <c r="M13" i="1"/>
  <c r="L16" i="1"/>
  <c r="M148" i="1"/>
  <c r="L151" i="1"/>
  <c r="N153" i="1" s="1"/>
  <c r="N14" i="1"/>
  <c r="Q14" i="1" s="1"/>
  <c r="M146" i="1"/>
  <c r="N141" i="1"/>
  <c r="N150" i="1"/>
  <c r="Q150" i="1" s="1"/>
  <c r="M488" i="1"/>
  <c r="L491" i="1"/>
  <c r="M457" i="1"/>
  <c r="L460" i="1"/>
  <c r="M223" i="1"/>
  <c r="L226" i="1"/>
  <c r="L392" i="1"/>
  <c r="M389" i="1"/>
  <c r="M460" i="1"/>
  <c r="L463" i="1"/>
  <c r="M118" i="1"/>
  <c r="M352" i="1"/>
  <c r="L355" i="1"/>
  <c r="M185" i="1"/>
  <c r="L188" i="1"/>
  <c r="M87" i="1"/>
  <c r="L90" i="1"/>
  <c r="M125" i="1"/>
  <c r="L128" i="1"/>
  <c r="N134" i="1" s="1"/>
  <c r="Q134" i="1" s="1"/>
  <c r="M196" i="1"/>
  <c r="L199" i="1"/>
  <c r="N201" i="1" s="1"/>
  <c r="M187" i="1"/>
  <c r="L190" i="1"/>
  <c r="L389" i="1"/>
  <c r="N393" i="1" s="1"/>
  <c r="M386" i="1"/>
  <c r="M448" i="1"/>
  <c r="L158" i="1"/>
  <c r="M155" i="1"/>
  <c r="M344" i="1"/>
  <c r="O346" i="1" s="1"/>
  <c r="L347" i="1"/>
  <c r="M169" i="1"/>
  <c r="L172" i="1"/>
  <c r="M79" i="1"/>
  <c r="L82" i="1"/>
  <c r="M245" i="1"/>
  <c r="L248" i="1"/>
  <c r="M252" i="1"/>
  <c r="L255" i="1"/>
  <c r="N259" i="1" s="1"/>
  <c r="Q259" i="1" s="1"/>
  <c r="M179" i="1"/>
  <c r="L182" i="1"/>
  <c r="M186" i="1"/>
  <c r="L189" i="1"/>
  <c r="M478" i="1"/>
  <c r="L481" i="1"/>
  <c r="M469" i="1"/>
  <c r="L472" i="1"/>
  <c r="M336" i="1"/>
  <c r="L339" i="1"/>
  <c r="M153" i="1"/>
  <c r="L156" i="1"/>
  <c r="M71" i="1"/>
  <c r="L74" i="1"/>
  <c r="M45" i="1"/>
  <c r="L48" i="1"/>
  <c r="M116" i="1"/>
  <c r="L119" i="1"/>
  <c r="N123" i="1" s="1"/>
  <c r="M235" i="1"/>
  <c r="L238" i="1"/>
  <c r="N242" i="1" s="1"/>
  <c r="M498" i="1"/>
  <c r="M242" i="1"/>
  <c r="M230" i="1"/>
  <c r="L233" i="1"/>
  <c r="L30" i="1"/>
  <c r="M27" i="1"/>
  <c r="M410" i="1"/>
  <c r="M392" i="1"/>
  <c r="L395" i="1"/>
  <c r="M393" i="1"/>
  <c r="L396" i="1"/>
  <c r="N398" i="1" s="1"/>
  <c r="M127" i="1"/>
  <c r="L130" i="1"/>
  <c r="M101" i="1"/>
  <c r="L104" i="1"/>
  <c r="M172" i="1"/>
  <c r="L175" i="1"/>
  <c r="M99" i="1"/>
  <c r="L102" i="1"/>
  <c r="M234" i="1"/>
  <c r="L237" i="1"/>
  <c r="M503" i="1"/>
  <c r="M100" i="1"/>
  <c r="L103" i="1"/>
  <c r="M302" i="1"/>
  <c r="M254" i="1"/>
  <c r="M432" i="1"/>
  <c r="L435" i="1"/>
  <c r="M190" i="1"/>
  <c r="L193" i="1"/>
  <c r="M296" i="1"/>
  <c r="L299" i="1"/>
  <c r="M268" i="1"/>
  <c r="L271" i="1"/>
  <c r="M353" i="1"/>
  <c r="L356" i="1"/>
  <c r="M62" i="1"/>
  <c r="O64" i="1" s="1"/>
  <c r="L65" i="1"/>
  <c r="O342" i="1"/>
  <c r="P342" i="1" s="1"/>
  <c r="M337" i="1"/>
  <c r="L340" i="1"/>
  <c r="N342" i="1" s="1"/>
  <c r="Q342" i="1" s="1"/>
  <c r="M53" i="1"/>
  <c r="L56" i="1"/>
  <c r="M321" i="1"/>
  <c r="L324" i="1"/>
  <c r="M436" i="1"/>
  <c r="L439" i="1"/>
  <c r="M484" i="1"/>
  <c r="L487" i="1"/>
  <c r="M200" i="1"/>
  <c r="L203" i="1"/>
  <c r="L495" i="1"/>
  <c r="M492" i="1"/>
  <c r="M21" i="1"/>
  <c r="L24" i="1"/>
  <c r="M103" i="1"/>
  <c r="L106" i="1"/>
  <c r="M497" i="1"/>
  <c r="L500" i="1"/>
  <c r="M133" i="1"/>
  <c r="L136" i="1"/>
  <c r="M343" i="1"/>
  <c r="L346" i="1"/>
  <c r="M214" i="1"/>
  <c r="L217" i="1"/>
  <c r="M88" i="1"/>
  <c r="L91" i="1"/>
  <c r="M475" i="1"/>
  <c r="L478" i="1"/>
  <c r="M292" i="1"/>
  <c r="L295" i="1"/>
  <c r="M327" i="1"/>
  <c r="L330" i="1"/>
  <c r="M451" i="1"/>
  <c r="M136" i="1"/>
  <c r="L139" i="1"/>
  <c r="M428" i="1"/>
  <c r="L431" i="1"/>
  <c r="M348" i="1"/>
  <c r="L351" i="1"/>
  <c r="M294" i="1"/>
  <c r="M304" i="1"/>
  <c r="L307" i="1"/>
  <c r="N309" i="1" s="1"/>
  <c r="M205" i="1"/>
  <c r="L208" i="1"/>
  <c r="L497" i="1"/>
  <c r="M494" i="1"/>
  <c r="L401" i="1"/>
  <c r="M398" i="1"/>
  <c r="M195" i="1"/>
  <c r="M104" i="1"/>
  <c r="L107" i="1"/>
  <c r="M262" i="1"/>
  <c r="L265" i="1"/>
  <c r="M213" i="1"/>
  <c r="L216" i="1"/>
  <c r="M253" i="1"/>
  <c r="L256" i="1"/>
  <c r="M472" i="1"/>
  <c r="L475" i="1"/>
  <c r="M207" i="1"/>
  <c r="L210" i="1"/>
  <c r="M380" i="1"/>
  <c r="L383" i="1"/>
  <c r="L465" i="1"/>
  <c r="M462" i="1"/>
  <c r="M430" i="1"/>
  <c r="M409" i="1"/>
  <c r="L412" i="1"/>
  <c r="M244" i="1"/>
  <c r="L247" i="1"/>
  <c r="N249" i="1" s="1"/>
  <c r="L292" i="1"/>
  <c r="M289" i="1"/>
  <c r="M278" i="1"/>
  <c r="O83" i="1"/>
  <c r="N11" i="1"/>
  <c r="Q11" i="1" s="1"/>
  <c r="M227" i="1"/>
  <c r="L230" i="1"/>
  <c r="M29" i="1"/>
  <c r="L32" i="1"/>
  <c r="M176" i="1"/>
  <c r="L179" i="1"/>
  <c r="M77" i="1"/>
  <c r="L80" i="1"/>
  <c r="M331" i="1"/>
  <c r="M402" i="1"/>
  <c r="M222" i="1"/>
  <c r="L225" i="1"/>
  <c r="M40" i="1"/>
  <c r="L43" i="1"/>
  <c r="M78" i="1"/>
  <c r="L81" i="1"/>
  <c r="M330" i="1"/>
  <c r="M313" i="1"/>
  <c r="L316" i="1"/>
  <c r="M189" i="1"/>
  <c r="L192" i="1"/>
  <c r="M129" i="1"/>
  <c r="L132" i="1"/>
  <c r="M48" i="1"/>
  <c r="O50" i="1" s="1"/>
  <c r="P50" i="1" s="1"/>
  <c r="L51" i="1"/>
  <c r="M295" i="1"/>
  <c r="L298" i="1"/>
  <c r="L464" i="1"/>
  <c r="M461" i="1"/>
  <c r="M286" i="1"/>
  <c r="L289" i="1"/>
  <c r="M84" i="1"/>
  <c r="O86" i="1" s="1"/>
  <c r="P86" i="1" s="1"/>
  <c r="L87" i="1"/>
  <c r="O11" i="1"/>
  <c r="P11" i="1" s="1"/>
  <c r="M246" i="1"/>
  <c r="M138" i="1"/>
  <c r="M147" i="1"/>
  <c r="M424" i="1"/>
  <c r="L427" i="1"/>
  <c r="M329" i="1"/>
  <c r="L332" i="1"/>
  <c r="M159" i="1"/>
  <c r="L162" i="1"/>
  <c r="L328" i="1"/>
  <c r="M325" i="1"/>
  <c r="M396" i="1"/>
  <c r="L399" i="1"/>
  <c r="N121" i="1"/>
  <c r="M131" i="1"/>
  <c r="M202" i="1"/>
  <c r="M474" i="1"/>
  <c r="M288" i="1"/>
  <c r="L291" i="1"/>
  <c r="M57" i="1"/>
  <c r="L60" i="1"/>
  <c r="M23" i="1"/>
  <c r="L26" i="1"/>
  <c r="M61" i="1"/>
  <c r="L64" i="1"/>
  <c r="M132" i="1"/>
  <c r="L135" i="1"/>
  <c r="N137" i="1" s="1"/>
  <c r="M123" i="1"/>
  <c r="L126" i="1"/>
  <c r="L325" i="1"/>
  <c r="M322" i="1"/>
  <c r="O326" i="1" s="1"/>
  <c r="P326" i="1" s="1"/>
  <c r="M477" i="1"/>
  <c r="L485" i="1"/>
  <c r="M482" i="1"/>
  <c r="M310" i="1"/>
  <c r="M280" i="1"/>
  <c r="L283" i="1"/>
  <c r="M41" i="1"/>
  <c r="L44" i="1"/>
  <c r="M15" i="1"/>
  <c r="L18" i="1"/>
  <c r="N20" i="1" s="1"/>
  <c r="M181" i="1"/>
  <c r="L184" i="1"/>
  <c r="N186" i="1" s="1"/>
  <c r="M188" i="1"/>
  <c r="L191" i="1"/>
  <c r="M115" i="1"/>
  <c r="L118" i="1"/>
  <c r="M122" i="1"/>
  <c r="L125" i="1"/>
  <c r="M249" i="1"/>
  <c r="L252" i="1"/>
  <c r="M93" i="1"/>
  <c r="L96" i="1"/>
  <c r="M149" i="1"/>
  <c r="L152" i="1"/>
  <c r="M272" i="1"/>
  <c r="L275" i="1"/>
  <c r="M33" i="1"/>
  <c r="L36" i="1"/>
  <c r="L496" i="1"/>
  <c r="M493" i="1"/>
  <c r="O495" i="1" s="1"/>
  <c r="L185" i="1"/>
  <c r="N187" i="1" s="1"/>
  <c r="M182" i="1"/>
  <c r="M52" i="1"/>
  <c r="L55" i="1"/>
  <c r="M434" i="1"/>
  <c r="M349" i="1"/>
  <c r="L352" i="1"/>
  <c r="L357" i="1"/>
  <c r="M354" i="1"/>
  <c r="N29" i="1"/>
  <c r="M328" i="1"/>
  <c r="L331" i="1"/>
  <c r="N333" i="1" s="1"/>
  <c r="M265" i="1"/>
  <c r="L268" i="1"/>
  <c r="M63" i="1"/>
  <c r="L66" i="1"/>
  <c r="N70" i="1" s="1"/>
  <c r="Q70" i="1" s="1"/>
  <c r="M37" i="1"/>
  <c r="L40" i="1"/>
  <c r="L111" i="1"/>
  <c r="M108" i="1"/>
  <c r="M35" i="1"/>
  <c r="L38" i="1"/>
  <c r="M170" i="1"/>
  <c r="L173" i="1"/>
  <c r="N422" i="1"/>
  <c r="M184" i="1"/>
  <c r="M406" i="1"/>
  <c r="M422" i="1"/>
  <c r="N209" i="1"/>
  <c r="M468" i="1"/>
  <c r="O470" i="1" s="1"/>
  <c r="P470" i="1" s="1"/>
  <c r="L471" i="1"/>
  <c r="M31" i="1"/>
  <c r="L34" i="1"/>
  <c r="L197" i="1"/>
  <c r="M194" i="1"/>
  <c r="M152" i="1"/>
  <c r="L155" i="1"/>
  <c r="M411" i="1"/>
  <c r="O413" i="1" s="1"/>
  <c r="P413" i="1" s="1"/>
  <c r="L414" i="1"/>
  <c r="L37" i="1"/>
  <c r="M34" i="1"/>
  <c r="M391" i="1"/>
  <c r="L394" i="1"/>
  <c r="M433" i="1"/>
  <c r="L436" i="1"/>
  <c r="L424" i="1"/>
  <c r="M421" i="1"/>
  <c r="M91" i="1"/>
  <c r="L94" i="1"/>
  <c r="M269" i="1"/>
  <c r="L272" i="1"/>
  <c r="M479" i="1"/>
  <c r="L482" i="1"/>
  <c r="M452" i="1"/>
  <c r="L455" i="1"/>
  <c r="M401" i="1"/>
  <c r="M335" i="1"/>
  <c r="L338" i="1"/>
  <c r="N148" i="1"/>
  <c r="M301" i="1"/>
  <c r="L304" i="1"/>
  <c r="M114" i="1"/>
  <c r="M305" i="1"/>
  <c r="L308" i="1"/>
  <c r="M355" i="1"/>
  <c r="O361" i="1" s="1"/>
  <c r="L358" i="1"/>
  <c r="M89" i="1"/>
  <c r="L92" i="1"/>
  <c r="M395" i="1"/>
  <c r="M487" i="1"/>
  <c r="L490" i="1"/>
  <c r="M85" i="1"/>
  <c r="L88" i="1"/>
  <c r="M453" i="1"/>
  <c r="M441" i="1"/>
  <c r="L444" i="1"/>
  <c r="N446" i="1" s="1"/>
  <c r="M315" i="1"/>
  <c r="L318" i="1"/>
  <c r="M198" i="1"/>
  <c r="M314" i="1"/>
  <c r="L317" i="1"/>
  <c r="M255" i="1"/>
  <c r="L258" i="1"/>
  <c r="N262" i="1" s="1"/>
  <c r="M496" i="1"/>
  <c r="L499" i="1"/>
  <c r="N501" i="1" s="1"/>
  <c r="M473" i="1"/>
  <c r="L476" i="1"/>
  <c r="M231" i="1"/>
  <c r="L234" i="1"/>
  <c r="L400" i="1"/>
  <c r="M397" i="1"/>
  <c r="M94" i="1"/>
  <c r="L97" i="1"/>
  <c r="M20" i="1"/>
  <c r="O22" i="1" s="1"/>
  <c r="P22" i="1" s="1"/>
  <c r="L23" i="1"/>
  <c r="N25" i="1" s="1"/>
  <c r="L273" i="1"/>
  <c r="M270" i="1"/>
  <c r="M82" i="1"/>
  <c r="N13" i="1"/>
  <c r="N285" i="1"/>
  <c r="M360" i="1"/>
  <c r="L363" i="1"/>
  <c r="M201" i="1"/>
  <c r="L204" i="1"/>
  <c r="N206" i="1" s="1"/>
  <c r="M95" i="1"/>
  <c r="L98" i="1"/>
  <c r="M261" i="1"/>
  <c r="L264" i="1"/>
  <c r="M332" i="1"/>
  <c r="L335" i="1"/>
  <c r="M481" i="1"/>
  <c r="L484" i="1"/>
  <c r="M224" i="1"/>
  <c r="L227" i="1"/>
  <c r="M471" i="1"/>
  <c r="L474" i="1"/>
  <c r="M350" i="1"/>
  <c r="L353" i="1"/>
  <c r="L241" i="1"/>
  <c r="M238" i="1"/>
  <c r="M68" i="1"/>
  <c r="L71" i="1"/>
  <c r="N77" i="1" s="1"/>
  <c r="M59" i="1"/>
  <c r="L62" i="1"/>
  <c r="M258" i="1"/>
  <c r="L261" i="1"/>
  <c r="M192" i="1"/>
  <c r="M221" i="1"/>
  <c r="L224" i="1"/>
  <c r="L165" i="1"/>
  <c r="M162" i="1"/>
  <c r="M431" i="1"/>
  <c r="M412" i="1"/>
  <c r="L415" i="1"/>
  <c r="M465" i="1"/>
  <c r="L468" i="1"/>
  <c r="N470" i="1" s="1"/>
  <c r="Q470" i="1" s="1"/>
  <c r="M216" i="1"/>
  <c r="L219" i="1"/>
  <c r="N221" i="1" s="1"/>
  <c r="M463" i="1"/>
  <c r="L466" i="1"/>
  <c r="L321" i="1"/>
  <c r="M318" i="1"/>
  <c r="M117" i="1"/>
  <c r="O119" i="1" s="1"/>
  <c r="L120" i="1"/>
  <c r="N122" i="1" s="1"/>
  <c r="M124" i="1"/>
  <c r="O126" i="1" s="1"/>
  <c r="L127" i="1"/>
  <c r="N129" i="1" s="1"/>
  <c r="M51" i="1"/>
  <c r="L54" i="1"/>
  <c r="M58" i="1"/>
  <c r="L61" i="1"/>
  <c r="M290" i="1"/>
  <c r="L293" i="1"/>
  <c r="N498" i="1"/>
  <c r="M476" i="1"/>
  <c r="L479" i="1"/>
  <c r="M449" i="1"/>
  <c r="L452" i="1"/>
  <c r="N454" i="1" s="1"/>
  <c r="M208" i="1"/>
  <c r="L211" i="1"/>
  <c r="N213" i="1" s="1"/>
  <c r="M455" i="1"/>
  <c r="L458" i="1"/>
  <c r="N462" i="1" s="1"/>
  <c r="L432" i="1"/>
  <c r="N434" i="1" s="1"/>
  <c r="M429" i="1"/>
  <c r="M500" i="1"/>
  <c r="L503" i="1"/>
  <c r="L369" i="1"/>
  <c r="M366" i="1"/>
  <c r="M171" i="1"/>
  <c r="N437" i="1"/>
  <c r="M178" i="1"/>
  <c r="M128" i="1"/>
  <c r="M157" i="1"/>
  <c r="L160" i="1"/>
  <c r="L101" i="1"/>
  <c r="M98" i="1"/>
  <c r="M105" i="1"/>
  <c r="M284" i="1"/>
  <c r="L287" i="1"/>
  <c r="M26" i="1"/>
  <c r="M264" i="1"/>
  <c r="L267" i="1"/>
  <c r="M137" i="1"/>
  <c r="O139" i="1" s="1"/>
  <c r="L140" i="1"/>
  <c r="M485" i="1"/>
  <c r="L488" i="1"/>
  <c r="L377" i="1"/>
  <c r="N379" i="1" s="1"/>
  <c r="M374" i="1"/>
  <c r="O376" i="1" s="1"/>
  <c r="M44" i="1"/>
  <c r="L47" i="1"/>
  <c r="L361" i="1"/>
  <c r="M358" i="1"/>
  <c r="M106" i="1"/>
  <c r="L109" i="1"/>
  <c r="M183" i="1"/>
  <c r="M419" i="1"/>
  <c r="M341" i="1"/>
  <c r="L344" i="1"/>
  <c r="N425" i="1"/>
  <c r="M206" i="1"/>
  <c r="M414" i="1"/>
  <c r="N473" i="1"/>
  <c r="S11" i="1" l="1"/>
  <c r="R11" i="1"/>
  <c r="S9" i="1"/>
  <c r="R9" i="1"/>
  <c r="R50" i="1"/>
  <c r="O303" i="1"/>
  <c r="O55" i="1"/>
  <c r="N50" i="1"/>
  <c r="Q50" i="1" s="1"/>
  <c r="N270" i="1"/>
  <c r="O142" i="1"/>
  <c r="P142" i="1" s="1"/>
  <c r="O70" i="1"/>
  <c r="P70" i="1" s="1"/>
  <c r="O443" i="1"/>
  <c r="P443" i="1" s="1"/>
  <c r="O154" i="1"/>
  <c r="N477" i="1"/>
  <c r="R342" i="1"/>
  <c r="N461" i="1"/>
  <c r="Q461" i="1" s="1"/>
  <c r="S461" i="1" s="1"/>
  <c r="N413" i="1"/>
  <c r="Q413" i="1" s="1"/>
  <c r="O440" i="1"/>
  <c r="N278" i="1"/>
  <c r="O247" i="1"/>
  <c r="S10" i="1"/>
  <c r="N131" i="1"/>
  <c r="Q131" i="1" s="1"/>
  <c r="N277" i="1"/>
  <c r="O459" i="1"/>
  <c r="R10" i="1"/>
  <c r="O466" i="1"/>
  <c r="N480" i="1"/>
  <c r="N373" i="1"/>
  <c r="Q373" i="1" s="1"/>
  <c r="N236" i="1"/>
  <c r="O134" i="1"/>
  <c r="P134" i="1" s="1"/>
  <c r="N269" i="1"/>
  <c r="O274" i="1"/>
  <c r="O248" i="1"/>
  <c r="O259" i="1"/>
  <c r="P259" i="1" s="1"/>
  <c r="R259" i="1" s="1"/>
  <c r="N281" i="1"/>
  <c r="Q281" i="1" s="1"/>
  <c r="N451" i="1"/>
  <c r="N257" i="1"/>
  <c r="O267" i="1"/>
  <c r="O339" i="1"/>
  <c r="N486" i="1"/>
  <c r="O467" i="1"/>
  <c r="O483" i="1"/>
  <c r="N57" i="1"/>
  <c r="Q57" i="1" s="1"/>
  <c r="S57" i="1" s="1"/>
  <c r="S70" i="1"/>
  <c r="O338" i="1"/>
  <c r="N430" i="1"/>
  <c r="O239" i="1"/>
  <c r="O318" i="1"/>
  <c r="N353" i="1"/>
  <c r="Q353" i="1" s="1"/>
  <c r="Q94" i="1"/>
  <c r="O94" i="1"/>
  <c r="P94" i="1" s="1"/>
  <c r="N414" i="1"/>
  <c r="Q414" i="1" s="1"/>
  <c r="S414" i="1" s="1"/>
  <c r="N111" i="1"/>
  <c r="O310" i="1"/>
  <c r="O131" i="1"/>
  <c r="P131" i="1" s="1"/>
  <c r="O40" i="1"/>
  <c r="P40" i="1" s="1"/>
  <c r="O253" i="1"/>
  <c r="P253" i="1" s="1"/>
  <c r="R253" i="1" s="1"/>
  <c r="N324" i="1"/>
  <c r="Q324" i="1" s="1"/>
  <c r="S324" i="1" s="1"/>
  <c r="Q393" i="1"/>
  <c r="O393" i="1"/>
  <c r="P393" i="1" s="1"/>
  <c r="N189" i="1"/>
  <c r="N116" i="1"/>
  <c r="N52" i="1"/>
  <c r="Q52" i="1" s="1"/>
  <c r="N176" i="1"/>
  <c r="Q176" i="1" s="1"/>
  <c r="S176" i="1" s="1"/>
  <c r="O276" i="1"/>
  <c r="P276" i="1" s="1"/>
  <c r="R276" i="1" s="1"/>
  <c r="Q345" i="1"/>
  <c r="O345" i="1"/>
  <c r="P345" i="1" s="1"/>
  <c r="O281" i="1"/>
  <c r="P281" i="1" s="1"/>
  <c r="N408" i="1"/>
  <c r="O39" i="1"/>
  <c r="N429" i="1"/>
  <c r="O66" i="1"/>
  <c r="P66" i="1" s="1"/>
  <c r="R66" i="1" s="1"/>
  <c r="O358" i="1"/>
  <c r="O455" i="1"/>
  <c r="P455" i="1" s="1"/>
  <c r="N321" i="1"/>
  <c r="Q321" i="1" s="1"/>
  <c r="O350" i="1"/>
  <c r="P350" i="1" s="1"/>
  <c r="O397" i="1"/>
  <c r="P397" i="1" s="1"/>
  <c r="O411" i="1"/>
  <c r="P411" i="1" s="1"/>
  <c r="O181" i="1"/>
  <c r="P181" i="1" s="1"/>
  <c r="N325" i="1"/>
  <c r="Q325" i="1" s="1"/>
  <c r="S326" i="1" s="1"/>
  <c r="N332" i="1"/>
  <c r="Q332" i="1" s="1"/>
  <c r="O244" i="1"/>
  <c r="P244" i="1" s="1"/>
  <c r="P139" i="1"/>
  <c r="N139" i="1"/>
  <c r="Q139" i="1" s="1"/>
  <c r="S139" i="1" s="1"/>
  <c r="O327" i="1"/>
  <c r="P327" i="1" s="1"/>
  <c r="R327" i="1" s="1"/>
  <c r="Q88" i="1"/>
  <c r="O88" i="1"/>
  <c r="O103" i="1"/>
  <c r="P495" i="1"/>
  <c r="N495" i="1"/>
  <c r="Q495" i="1" s="1"/>
  <c r="O321" i="1"/>
  <c r="P321" i="1" s="1"/>
  <c r="O296" i="1"/>
  <c r="P296" i="1" s="1"/>
  <c r="N175" i="1"/>
  <c r="Q175" i="1" s="1"/>
  <c r="S175" i="1" s="1"/>
  <c r="N395" i="1"/>
  <c r="O230" i="1"/>
  <c r="P230" i="1" s="1"/>
  <c r="O45" i="1"/>
  <c r="O186" i="1"/>
  <c r="P186" i="1" s="1"/>
  <c r="Q186" i="1"/>
  <c r="O79" i="1"/>
  <c r="N190" i="1"/>
  <c r="N188" i="1"/>
  <c r="O223" i="1"/>
  <c r="N362" i="1"/>
  <c r="N31" i="1"/>
  <c r="O385" i="1"/>
  <c r="O49" i="1"/>
  <c r="P49" i="1" s="1"/>
  <c r="O173" i="1"/>
  <c r="P173" i="1" s="1"/>
  <c r="O219" i="1"/>
  <c r="P219" i="1" s="1"/>
  <c r="N243" i="1"/>
  <c r="N212" i="1"/>
  <c r="Q212" i="1" s="1"/>
  <c r="O204" i="1"/>
  <c r="N380" i="1"/>
  <c r="Q380" i="1" s="1"/>
  <c r="N76" i="1"/>
  <c r="O273" i="1"/>
  <c r="P273" i="1" s="1"/>
  <c r="Q236" i="1"/>
  <c r="O236" i="1"/>
  <c r="P236" i="1" s="1"/>
  <c r="Q456" i="1"/>
  <c r="O456" i="1"/>
  <c r="P456" i="1" s="1"/>
  <c r="R456" i="1" s="1"/>
  <c r="O283" i="1"/>
  <c r="P283" i="1" s="1"/>
  <c r="R283" i="1" s="1"/>
  <c r="N183" i="1"/>
  <c r="Q183" i="1" s="1"/>
  <c r="S183" i="1" s="1"/>
  <c r="N403" i="1"/>
  <c r="O384" i="1"/>
  <c r="Q309" i="1"/>
  <c r="O309" i="1"/>
  <c r="P309" i="1" s="1"/>
  <c r="O405" i="1"/>
  <c r="P405" i="1" s="1"/>
  <c r="N453" i="1"/>
  <c r="Q12" i="1"/>
  <c r="S12" i="1" s="1"/>
  <c r="O12" i="1"/>
  <c r="P12" i="1" s="1"/>
  <c r="R12" i="1" s="1"/>
  <c r="O47" i="1"/>
  <c r="P47" i="1" s="1"/>
  <c r="R47" i="1" s="1"/>
  <c r="N376" i="1"/>
  <c r="Q376" i="1" s="1"/>
  <c r="P376" i="1"/>
  <c r="P83" i="1"/>
  <c r="N83" i="1"/>
  <c r="Q83" i="1" s="1"/>
  <c r="N147" i="1"/>
  <c r="Q446" i="1"/>
  <c r="S446" i="1" s="1"/>
  <c r="O446" i="1"/>
  <c r="P446" i="1" s="1"/>
  <c r="O390" i="1"/>
  <c r="P390" i="1" s="1"/>
  <c r="O426" i="1"/>
  <c r="O319" i="1"/>
  <c r="O263" i="1"/>
  <c r="P263" i="1" s="1"/>
  <c r="O36" i="1"/>
  <c r="Q444" i="1"/>
  <c r="S444" i="1" s="1"/>
  <c r="O444" i="1"/>
  <c r="P444" i="1" s="1"/>
  <c r="R444" i="1" s="1"/>
  <c r="O81" i="1"/>
  <c r="P81" i="1" s="1"/>
  <c r="R81" i="1" s="1"/>
  <c r="N69" i="1"/>
  <c r="Q69" i="1" s="1"/>
  <c r="O317" i="1"/>
  <c r="N143" i="1"/>
  <c r="O168" i="1"/>
  <c r="N228" i="1"/>
  <c r="Q228" i="1" s="1"/>
  <c r="S228" i="1" s="1"/>
  <c r="O60" i="1"/>
  <c r="P60" i="1" s="1"/>
  <c r="R60" i="1" s="1"/>
  <c r="Q206" i="1"/>
  <c r="O206" i="1"/>
  <c r="P206" i="1" s="1"/>
  <c r="O341" i="1"/>
  <c r="P341" i="1" s="1"/>
  <c r="P361" i="1"/>
  <c r="N361" i="1"/>
  <c r="Q361" i="1" s="1"/>
  <c r="Q137" i="1"/>
  <c r="O137" i="1"/>
  <c r="P137" i="1" s="1"/>
  <c r="R137" i="1" s="1"/>
  <c r="N101" i="1"/>
  <c r="Q101" i="1" s="1"/>
  <c r="O366" i="1"/>
  <c r="N211" i="1"/>
  <c r="Q211" i="1" s="1"/>
  <c r="N293" i="1"/>
  <c r="N54" i="1"/>
  <c r="Q54" i="1" s="1"/>
  <c r="P466" i="1"/>
  <c r="N466" i="1"/>
  <c r="Q466" i="1" s="1"/>
  <c r="O431" i="1"/>
  <c r="P431" i="1" s="1"/>
  <c r="N62" i="1"/>
  <c r="N474" i="1"/>
  <c r="N98" i="1"/>
  <c r="N273" i="1"/>
  <c r="Q273" i="1" s="1"/>
  <c r="N400" i="1"/>
  <c r="Q400" i="1" s="1"/>
  <c r="S400" i="1" s="1"/>
  <c r="Q255" i="1"/>
  <c r="O255" i="1"/>
  <c r="O487" i="1"/>
  <c r="N308" i="1"/>
  <c r="Q308" i="1" s="1"/>
  <c r="N482" i="1"/>
  <c r="N297" i="1"/>
  <c r="Q297" i="1" s="1"/>
  <c r="S297" i="1" s="1"/>
  <c r="N155" i="1"/>
  <c r="Q155" i="1" s="1"/>
  <c r="S155" i="1" s="1"/>
  <c r="Q422" i="1"/>
  <c r="S422" i="1" s="1"/>
  <c r="O422" i="1"/>
  <c r="P422" i="1" s="1"/>
  <c r="O37" i="1"/>
  <c r="O182" i="1"/>
  <c r="P182" i="1" s="1"/>
  <c r="R182" i="1" s="1"/>
  <c r="N152" i="1"/>
  <c r="N125" i="1"/>
  <c r="N18" i="1"/>
  <c r="Q18" i="1" s="1"/>
  <c r="S18" i="1" s="1"/>
  <c r="P126" i="1"/>
  <c r="R126" i="1" s="1"/>
  <c r="N126" i="1"/>
  <c r="Q126" i="1" s="1"/>
  <c r="N60" i="1"/>
  <c r="Q60" i="1" s="1"/>
  <c r="Q329" i="1"/>
  <c r="O329" i="1"/>
  <c r="P329" i="1" s="1"/>
  <c r="N298" i="1"/>
  <c r="Q298" i="1" s="1"/>
  <c r="S298" i="1" s="1"/>
  <c r="N316" i="1"/>
  <c r="Q316" i="1" s="1"/>
  <c r="O222" i="1"/>
  <c r="N412" i="1"/>
  <c r="O207" i="1"/>
  <c r="Q213" i="1"/>
  <c r="S213" i="1" s="1"/>
  <c r="O213" i="1"/>
  <c r="P213" i="1" s="1"/>
  <c r="Q398" i="1"/>
  <c r="O398" i="1"/>
  <c r="P398" i="1" s="1"/>
  <c r="R398" i="1" s="1"/>
  <c r="O294" i="1"/>
  <c r="P294" i="1" s="1"/>
  <c r="O136" i="1"/>
  <c r="O175" i="1"/>
  <c r="P175" i="1" s="1"/>
  <c r="P136" i="1"/>
  <c r="N136" i="1"/>
  <c r="Q136" i="1" s="1"/>
  <c r="N33" i="1"/>
  <c r="Q33" i="1" s="1"/>
  <c r="S33" i="1" s="1"/>
  <c r="N203" i="1"/>
  <c r="Q203" i="1" s="1"/>
  <c r="S203" i="1" s="1"/>
  <c r="N65" i="1"/>
  <c r="O458" i="1"/>
  <c r="P103" i="1"/>
  <c r="N103" i="1"/>
  <c r="Q103" i="1" s="1"/>
  <c r="O172" i="1"/>
  <c r="O392" i="1"/>
  <c r="P392" i="1" s="1"/>
  <c r="Q242" i="1"/>
  <c r="O242" i="1"/>
  <c r="P242" i="1" s="1"/>
  <c r="N74" i="1"/>
  <c r="Q74" i="1" s="1"/>
  <c r="N472" i="1"/>
  <c r="N182" i="1"/>
  <c r="Q182" i="1" s="1"/>
  <c r="P172" i="1"/>
  <c r="R172" i="1" s="1"/>
  <c r="N172" i="1"/>
  <c r="Q172" i="1" s="1"/>
  <c r="O155" i="1"/>
  <c r="P155" i="1" s="1"/>
  <c r="Q187" i="1"/>
  <c r="S187" i="1" s="1"/>
  <c r="O187" i="1"/>
  <c r="P187" i="1" s="1"/>
  <c r="R187" i="1" s="1"/>
  <c r="O185" i="1"/>
  <c r="P185" i="1" s="1"/>
  <c r="N460" i="1"/>
  <c r="Q359" i="1"/>
  <c r="O359" i="1"/>
  <c r="P359" i="1" s="1"/>
  <c r="O28" i="1"/>
  <c r="N67" i="1"/>
  <c r="Q67" i="1" s="1"/>
  <c r="O312" i="1"/>
  <c r="P312" i="1" s="1"/>
  <c r="N202" i="1"/>
  <c r="P310" i="1"/>
  <c r="N310" i="1"/>
  <c r="Q310" i="1" s="1"/>
  <c r="S310" i="1" s="1"/>
  <c r="P28" i="1"/>
  <c r="R28" i="1" s="1"/>
  <c r="N28" i="1"/>
  <c r="Q28" i="1" s="1"/>
  <c r="N354" i="1"/>
  <c r="Q354" i="1" s="1"/>
  <c r="S354" i="1" s="1"/>
  <c r="O240" i="1"/>
  <c r="N375" i="1"/>
  <c r="Q375" i="1" s="1"/>
  <c r="Q209" i="1"/>
  <c r="O209" i="1"/>
  <c r="P209" i="1" s="1"/>
  <c r="R209" i="1" s="1"/>
  <c r="P207" i="1"/>
  <c r="R207" i="1" s="1"/>
  <c r="N207" i="1"/>
  <c r="Q207" i="1" s="1"/>
  <c r="S207" i="1" s="1"/>
  <c r="O377" i="1"/>
  <c r="O73" i="1"/>
  <c r="P73" i="1" s="1"/>
  <c r="N359" i="1"/>
  <c r="P168" i="1"/>
  <c r="R168" i="1" s="1"/>
  <c r="N168" i="1"/>
  <c r="Q168" i="1" s="1"/>
  <c r="N323" i="1"/>
  <c r="Q323" i="1" s="1"/>
  <c r="O180" i="1"/>
  <c r="P180" i="1" s="1"/>
  <c r="O400" i="1"/>
  <c r="P400" i="1" s="1"/>
  <c r="N253" i="1"/>
  <c r="Q253" i="1" s="1"/>
  <c r="P146" i="1"/>
  <c r="R146" i="1" s="1"/>
  <c r="N146" i="1"/>
  <c r="Q146" i="1" s="1"/>
  <c r="S146" i="1" s="1"/>
  <c r="N254" i="1"/>
  <c r="N489" i="1"/>
  <c r="Q489" i="1" s="1"/>
  <c r="O373" i="1"/>
  <c r="P373" i="1" s="1"/>
  <c r="O80" i="1"/>
  <c r="O144" i="1"/>
  <c r="P144" i="1" s="1"/>
  <c r="N449" i="1"/>
  <c r="Q449" i="1" s="1"/>
  <c r="N95" i="1"/>
  <c r="Q95" i="1" s="1"/>
  <c r="N294" i="1"/>
  <c r="Q294" i="1" s="1"/>
  <c r="N75" i="1"/>
  <c r="P366" i="1"/>
  <c r="N366" i="1"/>
  <c r="Q366" i="1" s="1"/>
  <c r="N19" i="1"/>
  <c r="Q19" i="1" s="1"/>
  <c r="S19" i="1" s="1"/>
  <c r="N420" i="1"/>
  <c r="P440" i="1"/>
  <c r="N440" i="1"/>
  <c r="Q440" i="1" s="1"/>
  <c r="N282" i="1"/>
  <c r="Q282" i="1" s="1"/>
  <c r="O69" i="1"/>
  <c r="P69" i="1" s="1"/>
  <c r="N372" i="1"/>
  <c r="Q372" i="1" s="1"/>
  <c r="N445" i="1"/>
  <c r="Q445" i="1" s="1"/>
  <c r="O491" i="1"/>
  <c r="N178" i="1"/>
  <c r="N170" i="1"/>
  <c r="Q170" i="1" s="1"/>
  <c r="O323" i="1"/>
  <c r="P323" i="1" s="1"/>
  <c r="O485" i="1"/>
  <c r="P485" i="1" s="1"/>
  <c r="N61" i="1"/>
  <c r="O496" i="1"/>
  <c r="P496" i="1" s="1"/>
  <c r="R496" i="1" s="1"/>
  <c r="P55" i="1"/>
  <c r="N55" i="1"/>
  <c r="Q55" i="1" s="1"/>
  <c r="O380" i="1"/>
  <c r="P380" i="1" s="1"/>
  <c r="N91" i="1"/>
  <c r="O99" i="1"/>
  <c r="N313" i="1"/>
  <c r="Q313" i="1" s="1"/>
  <c r="N226" i="1"/>
  <c r="N388" i="1"/>
  <c r="O299" i="1"/>
  <c r="P299" i="1" s="1"/>
  <c r="N266" i="1"/>
  <c r="Q266" i="1" s="1"/>
  <c r="O105" i="1"/>
  <c r="P458" i="1"/>
  <c r="N458" i="1"/>
  <c r="Q458" i="1" s="1"/>
  <c r="N415" i="1"/>
  <c r="N264" i="1"/>
  <c r="Q264" i="1" s="1"/>
  <c r="N275" i="1"/>
  <c r="O461" i="1"/>
  <c r="P461" i="1" s="1"/>
  <c r="O492" i="1"/>
  <c r="P492" i="1" s="1"/>
  <c r="N299" i="1"/>
  <c r="Q299" i="1" s="1"/>
  <c r="N233" i="1"/>
  <c r="Q233" i="1" s="1"/>
  <c r="S233" i="1" s="1"/>
  <c r="N15" i="1"/>
  <c r="Q15" i="1" s="1"/>
  <c r="S15" i="1" s="1"/>
  <c r="O368" i="1"/>
  <c r="N320" i="1"/>
  <c r="Q320" i="1" s="1"/>
  <c r="O225" i="1"/>
  <c r="O414" i="1"/>
  <c r="P414" i="1" s="1"/>
  <c r="R414" i="1" s="1"/>
  <c r="O58" i="1"/>
  <c r="P58" i="1" s="1"/>
  <c r="R58" i="1" s="1"/>
  <c r="O261" i="1"/>
  <c r="P261" i="1" s="1"/>
  <c r="N490" i="1"/>
  <c r="Q249" i="1"/>
  <c r="O249" i="1"/>
  <c r="P249" i="1" s="1"/>
  <c r="O15" i="1"/>
  <c r="P15" i="1" s="1"/>
  <c r="O363" i="1"/>
  <c r="P363" i="1" s="1"/>
  <c r="O369" i="1"/>
  <c r="O442" i="1"/>
  <c r="P442" i="1" s="1"/>
  <c r="N494" i="1"/>
  <c r="O44" i="1"/>
  <c r="P44" i="1" s="1"/>
  <c r="O157" i="1"/>
  <c r="P157" i="1" s="1"/>
  <c r="P503" i="1"/>
  <c r="R503" i="1" s="1"/>
  <c r="N503" i="1"/>
  <c r="Q503" i="1" s="1"/>
  <c r="N452" i="1"/>
  <c r="Q452" i="1" s="1"/>
  <c r="N219" i="1"/>
  <c r="Q219" i="1" s="1"/>
  <c r="N71" i="1"/>
  <c r="N227" i="1"/>
  <c r="N204" i="1"/>
  <c r="Q204" i="1" s="1"/>
  <c r="S204" i="1" s="1"/>
  <c r="P204" i="1"/>
  <c r="R204" i="1" s="1"/>
  <c r="O231" i="1"/>
  <c r="P231" i="1" s="1"/>
  <c r="R231" i="1" s="1"/>
  <c r="O314" i="1"/>
  <c r="P314" i="1" s="1"/>
  <c r="Q453" i="1"/>
  <c r="O453" i="1"/>
  <c r="P453" i="1" s="1"/>
  <c r="N92" i="1"/>
  <c r="O114" i="1"/>
  <c r="P114" i="1" s="1"/>
  <c r="R114" i="1" s="1"/>
  <c r="O335" i="1"/>
  <c r="P335" i="1" s="1"/>
  <c r="R335" i="1" s="1"/>
  <c r="N397" i="1"/>
  <c r="Q397" i="1" s="1"/>
  <c r="S397" i="1" s="1"/>
  <c r="N94" i="1"/>
  <c r="N394" i="1"/>
  <c r="Q394" i="1" s="1"/>
  <c r="O194" i="1"/>
  <c r="N471" i="1"/>
  <c r="Q471" i="1" s="1"/>
  <c r="S471" i="1" s="1"/>
  <c r="N305" i="1"/>
  <c r="O170" i="1"/>
  <c r="P170" i="1" s="1"/>
  <c r="O63" i="1"/>
  <c r="P63" i="1" s="1"/>
  <c r="O493" i="1"/>
  <c r="N118" i="1"/>
  <c r="N44" i="1"/>
  <c r="Q44" i="1" s="1"/>
  <c r="N485" i="1"/>
  <c r="Q485" i="1" s="1"/>
  <c r="S485" i="1" s="1"/>
  <c r="N135" i="1"/>
  <c r="Q135" i="1" s="1"/>
  <c r="S135" i="1" s="1"/>
  <c r="N291" i="1"/>
  <c r="O396" i="1"/>
  <c r="O424" i="1"/>
  <c r="N87" i="1"/>
  <c r="Q87" i="1" s="1"/>
  <c r="S87" i="1" s="1"/>
  <c r="N51" i="1"/>
  <c r="Q51" i="1" s="1"/>
  <c r="S51" i="1" s="1"/>
  <c r="O330" i="1"/>
  <c r="P330" i="1" s="1"/>
  <c r="R330" i="1" s="1"/>
  <c r="O331" i="1"/>
  <c r="P331" i="1" s="1"/>
  <c r="Q430" i="1"/>
  <c r="O430" i="1"/>
  <c r="P430" i="1" s="1"/>
  <c r="Q472" i="1"/>
  <c r="O472" i="1"/>
  <c r="P472" i="1" s="1"/>
  <c r="Q262" i="1"/>
  <c r="S262" i="1" s="1"/>
  <c r="O262" i="1"/>
  <c r="P262" i="1" s="1"/>
  <c r="R262" i="1" s="1"/>
  <c r="Q494" i="1"/>
  <c r="S494" i="1" s="1"/>
  <c r="O494" i="1"/>
  <c r="P494" i="1" s="1"/>
  <c r="O348" i="1"/>
  <c r="N295" i="1"/>
  <c r="N217" i="1"/>
  <c r="P500" i="1"/>
  <c r="R500" i="1" s="1"/>
  <c r="N500" i="1"/>
  <c r="N24" i="1"/>
  <c r="P487" i="1"/>
  <c r="N487" i="1"/>
  <c r="Q487" i="1" s="1"/>
  <c r="N56" i="1"/>
  <c r="Q56" i="1" s="1"/>
  <c r="S56" i="1" s="1"/>
  <c r="N356" i="1"/>
  <c r="Q356" i="1" s="1"/>
  <c r="N193" i="1"/>
  <c r="Q193" i="1" s="1"/>
  <c r="S193" i="1" s="1"/>
  <c r="Q254" i="1"/>
  <c r="S254" i="1" s="1"/>
  <c r="O254" i="1"/>
  <c r="P254" i="1" s="1"/>
  <c r="O503" i="1"/>
  <c r="O101" i="1"/>
  <c r="P101" i="1" s="1"/>
  <c r="N238" i="1"/>
  <c r="N156" i="1"/>
  <c r="N492" i="1"/>
  <c r="Q492" i="1" s="1"/>
  <c r="P255" i="1"/>
  <c r="N255" i="1"/>
  <c r="N347" i="1"/>
  <c r="Q347" i="1" s="1"/>
  <c r="O196" i="1"/>
  <c r="P196" i="1" s="1"/>
  <c r="O352" i="1"/>
  <c r="N463" i="1"/>
  <c r="Q463" i="1" s="1"/>
  <c r="P491" i="1"/>
  <c r="R491" i="1" s="1"/>
  <c r="N491" i="1"/>
  <c r="Q491" i="1" s="1"/>
  <c r="S491" i="1" s="1"/>
  <c r="O146" i="1"/>
  <c r="Q148" i="1"/>
  <c r="O148" i="1"/>
  <c r="P148" i="1" s="1"/>
  <c r="R148" i="1" s="1"/>
  <c r="O112" i="1"/>
  <c r="N215" i="1"/>
  <c r="N365" i="1"/>
  <c r="Q365" i="1" s="1"/>
  <c r="S365" i="1" s="1"/>
  <c r="N22" i="1"/>
  <c r="Q22" i="1" s="1"/>
  <c r="N428" i="1"/>
  <c r="N327" i="1"/>
  <c r="Q327" i="1" s="1"/>
  <c r="S327" i="1" s="1"/>
  <c r="N244" i="1"/>
  <c r="Q244" i="1" s="1"/>
  <c r="O340" i="1"/>
  <c r="P340" i="1" s="1"/>
  <c r="Q490" i="1"/>
  <c r="S490" i="1" s="1"/>
  <c r="O490" i="1"/>
  <c r="P490" i="1" s="1"/>
  <c r="N196" i="1"/>
  <c r="Q196" i="1" s="1"/>
  <c r="O232" i="1"/>
  <c r="O161" i="1"/>
  <c r="O445" i="1"/>
  <c r="P445" i="1" s="1"/>
  <c r="P301" i="1"/>
  <c r="N301" i="1"/>
  <c r="P194" i="1"/>
  <c r="N194" i="1"/>
  <c r="Q194" i="1" s="1"/>
  <c r="N280" i="1"/>
  <c r="N245" i="1"/>
  <c r="Q245" i="1" s="1"/>
  <c r="S245" i="1" s="1"/>
  <c r="O109" i="1"/>
  <c r="P109" i="1" s="1"/>
  <c r="R109" i="1" s="1"/>
  <c r="N246" i="1"/>
  <c r="N300" i="1"/>
  <c r="Q300" i="1" s="1"/>
  <c r="S300" i="1" s="1"/>
  <c r="N350" i="1"/>
  <c r="Q350" i="1" s="1"/>
  <c r="P154" i="1"/>
  <c r="N154" i="1"/>
  <c r="Q154" i="1" s="1"/>
  <c r="N177" i="1"/>
  <c r="Q177" i="1" s="1"/>
  <c r="S177" i="1" s="1"/>
  <c r="O102" i="1"/>
  <c r="P102" i="1" s="1"/>
  <c r="R102" i="1" s="1"/>
  <c r="O164" i="1"/>
  <c r="N421" i="1"/>
  <c r="Q421" i="1" s="1"/>
  <c r="N441" i="1"/>
  <c r="P385" i="1"/>
  <c r="N385" i="1"/>
  <c r="Q385" i="1" s="1"/>
  <c r="S385" i="1" s="1"/>
  <c r="O435" i="1"/>
  <c r="P435" i="1" s="1"/>
  <c r="R435" i="1" s="1"/>
  <c r="O407" i="1"/>
  <c r="P407" i="1" s="1"/>
  <c r="N336" i="1"/>
  <c r="N229" i="1"/>
  <c r="Q229" i="1" s="1"/>
  <c r="P367" i="1"/>
  <c r="R367" i="1" s="1"/>
  <c r="N367" i="1"/>
  <c r="Q367" i="1" s="1"/>
  <c r="S367" i="1" s="1"/>
  <c r="N180" i="1"/>
  <c r="Q180" i="1" s="1"/>
  <c r="P311" i="1"/>
  <c r="R311" i="1" s="1"/>
  <c r="N311" i="1"/>
  <c r="Q311" i="1" s="1"/>
  <c r="S311" i="1" s="1"/>
  <c r="N68" i="1"/>
  <c r="Q68" i="1" s="1"/>
  <c r="S68" i="1" s="1"/>
  <c r="N381" i="1"/>
  <c r="Q381" i="1" s="1"/>
  <c r="S381" i="1" s="1"/>
  <c r="P274" i="1"/>
  <c r="N274" i="1"/>
  <c r="Q274" i="1" s="1"/>
  <c r="P382" i="1"/>
  <c r="N382" i="1"/>
  <c r="N35" i="1"/>
  <c r="P161" i="1"/>
  <c r="R161" i="1" s="1"/>
  <c r="N161" i="1"/>
  <c r="Q161" i="1" s="1"/>
  <c r="S161" i="1" s="1"/>
  <c r="O394" i="1"/>
  <c r="P394" i="1" s="1"/>
  <c r="R394" i="1" s="1"/>
  <c r="N214" i="1"/>
  <c r="N124" i="1"/>
  <c r="Q454" i="1"/>
  <c r="S454" i="1" s="1"/>
  <c r="O454" i="1"/>
  <c r="P454" i="1" s="1"/>
  <c r="O375" i="1"/>
  <c r="P375" i="1" s="1"/>
  <c r="R375" i="1" s="1"/>
  <c r="O233" i="1"/>
  <c r="P233" i="1" s="1"/>
  <c r="R233" i="1" s="1"/>
  <c r="O19" i="1"/>
  <c r="P19" i="1" s="1"/>
  <c r="O150" i="1"/>
  <c r="P150" i="1" s="1"/>
  <c r="O256" i="1"/>
  <c r="P256" i="1" s="1"/>
  <c r="R256" i="1" s="1"/>
  <c r="O489" i="1"/>
  <c r="P489" i="1" s="1"/>
  <c r="N261" i="1"/>
  <c r="Q261" i="1" s="1"/>
  <c r="N444" i="1"/>
  <c r="P358" i="1"/>
  <c r="N358" i="1"/>
  <c r="Q358" i="1" s="1"/>
  <c r="S358" i="1" s="1"/>
  <c r="N272" i="1"/>
  <c r="O328" i="1"/>
  <c r="O322" i="1"/>
  <c r="O159" i="1"/>
  <c r="P159" i="1" s="1"/>
  <c r="O176" i="1"/>
  <c r="P176" i="1" s="1"/>
  <c r="R176" i="1" s="1"/>
  <c r="P247" i="1"/>
  <c r="N247" i="1"/>
  <c r="Q247" i="1" s="1"/>
  <c r="N307" i="1"/>
  <c r="N330" i="1"/>
  <c r="Q330" i="1" s="1"/>
  <c r="S330" i="1" s="1"/>
  <c r="O87" i="1"/>
  <c r="P87" i="1" s="1"/>
  <c r="R87" i="1" s="1"/>
  <c r="O38" i="1"/>
  <c r="P38" i="1" s="1"/>
  <c r="Q156" i="1"/>
  <c r="S156" i="1" s="1"/>
  <c r="O156" i="1"/>
  <c r="P156" i="1" s="1"/>
  <c r="R156" i="1" s="1"/>
  <c r="Q111" i="1"/>
  <c r="O111" i="1"/>
  <c r="P111" i="1" s="1"/>
  <c r="N286" i="1"/>
  <c r="N312" i="1"/>
  <c r="Q312" i="1" s="1"/>
  <c r="O300" i="1"/>
  <c r="P300" i="1" s="1"/>
  <c r="R300" i="1" s="1"/>
  <c r="P79" i="1"/>
  <c r="R79" i="1" s="1"/>
  <c r="N79" i="1"/>
  <c r="Q79" i="1" s="1"/>
  <c r="S79" i="1" s="1"/>
  <c r="N84" i="1"/>
  <c r="Q84" i="1" s="1"/>
  <c r="S84" i="1" s="1"/>
  <c r="O140" i="1"/>
  <c r="P140" i="1" s="1"/>
  <c r="R140" i="1" s="1"/>
  <c r="N63" i="1"/>
  <c r="Q63" i="1" s="1"/>
  <c r="O282" i="1"/>
  <c r="P282" i="1" s="1"/>
  <c r="R282" i="1" s="1"/>
  <c r="P344" i="1"/>
  <c r="N344" i="1"/>
  <c r="Q344" i="1" s="1"/>
  <c r="N140" i="1"/>
  <c r="Q140" i="1" s="1"/>
  <c r="S140" i="1" s="1"/>
  <c r="O258" i="1"/>
  <c r="P258" i="1" s="1"/>
  <c r="N258" i="1"/>
  <c r="Q258" i="1" s="1"/>
  <c r="S258" i="1" s="1"/>
  <c r="O355" i="1"/>
  <c r="P355" i="1" s="1"/>
  <c r="O433" i="1"/>
  <c r="P433" i="1" s="1"/>
  <c r="P225" i="1"/>
  <c r="R225" i="1" s="1"/>
  <c r="N225" i="1"/>
  <c r="Q225" i="1" s="1"/>
  <c r="S225" i="1" s="1"/>
  <c r="O304" i="1"/>
  <c r="P304" i="1" s="1"/>
  <c r="N47" i="1"/>
  <c r="Q47" i="1" s="1"/>
  <c r="N160" i="1"/>
  <c r="O290" i="1"/>
  <c r="O162" i="1"/>
  <c r="O471" i="1"/>
  <c r="P471" i="1" s="1"/>
  <c r="R471" i="1" s="1"/>
  <c r="O479" i="1"/>
  <c r="O406" i="1"/>
  <c r="P406" i="1" s="1"/>
  <c r="R406" i="1" s="1"/>
  <c r="N181" i="1"/>
  <c r="Q181" i="1" s="1"/>
  <c r="S181" i="1" s="1"/>
  <c r="N185" i="1"/>
  <c r="Q185" i="1" s="1"/>
  <c r="Q482" i="1"/>
  <c r="O482" i="1"/>
  <c r="P482" i="1" s="1"/>
  <c r="N399" i="1"/>
  <c r="Q295" i="1"/>
  <c r="S295" i="1" s="1"/>
  <c r="O295" i="1"/>
  <c r="P295" i="1" s="1"/>
  <c r="R295" i="1" s="1"/>
  <c r="O313" i="1"/>
  <c r="P313" i="1" s="1"/>
  <c r="R313" i="1" s="1"/>
  <c r="N265" i="1"/>
  <c r="N351" i="1"/>
  <c r="Q351" i="1" s="1"/>
  <c r="O133" i="1"/>
  <c r="N104" i="1"/>
  <c r="Q104" i="1" s="1"/>
  <c r="S104" i="1" s="1"/>
  <c r="Q498" i="1"/>
  <c r="O498" i="1"/>
  <c r="P498" i="1" s="1"/>
  <c r="R498" i="1" s="1"/>
  <c r="O179" i="1"/>
  <c r="P179" i="1" s="1"/>
  <c r="R179" i="1" s="1"/>
  <c r="N158" i="1"/>
  <c r="Q158" i="1" s="1"/>
  <c r="S158" i="1" s="1"/>
  <c r="N355" i="1"/>
  <c r="Q355" i="1" s="1"/>
  <c r="S355" i="1" s="1"/>
  <c r="O199" i="1"/>
  <c r="O351" i="1"/>
  <c r="P351" i="1" s="1"/>
  <c r="R351" i="1" s="1"/>
  <c r="O372" i="1"/>
  <c r="P372" i="1" s="1"/>
  <c r="N235" i="1"/>
  <c r="Q235" i="1" s="1"/>
  <c r="P164" i="1"/>
  <c r="R164" i="1" s="1"/>
  <c r="N164" i="1"/>
  <c r="Q164" i="1" s="1"/>
  <c r="O439" i="1"/>
  <c r="O356" i="1"/>
  <c r="P356" i="1" s="1"/>
  <c r="R356" i="1" s="1"/>
  <c r="O165" i="1"/>
  <c r="P112" i="1"/>
  <c r="R112" i="1" s="1"/>
  <c r="N112" i="1"/>
  <c r="Q112" i="1" s="1"/>
  <c r="S112" i="1" s="1"/>
  <c r="O250" i="1"/>
  <c r="P250" i="1" s="1"/>
  <c r="R250" i="1" s="1"/>
  <c r="Q143" i="1"/>
  <c r="S143" i="1" s="1"/>
  <c r="O143" i="1"/>
  <c r="P143" i="1" s="1"/>
  <c r="R143" i="1" s="1"/>
  <c r="O251" i="1"/>
  <c r="P251" i="1" s="1"/>
  <c r="Q486" i="1"/>
  <c r="O486" i="1"/>
  <c r="P486" i="1" s="1"/>
  <c r="R486" i="1" s="1"/>
  <c r="P105" i="1"/>
  <c r="N105" i="1"/>
  <c r="Q105" i="1" s="1"/>
  <c r="S105" i="1" s="1"/>
  <c r="P167" i="1"/>
  <c r="R167" i="1" s="1"/>
  <c r="N167" i="1"/>
  <c r="Q167" i="1" s="1"/>
  <c r="S167" i="1" s="1"/>
  <c r="O418" i="1"/>
  <c r="O438" i="1"/>
  <c r="P438" i="1" s="1"/>
  <c r="Q382" i="1"/>
  <c r="O382" i="1"/>
  <c r="N438" i="1"/>
  <c r="Q438" i="1" s="1"/>
  <c r="S438" i="1" s="1"/>
  <c r="N53" i="1"/>
  <c r="Q53" i="1" s="1"/>
  <c r="S53" i="1" s="1"/>
  <c r="N410" i="1"/>
  <c r="Q333" i="1"/>
  <c r="S333" i="1" s="1"/>
  <c r="O333" i="1"/>
  <c r="P333" i="1" s="1"/>
  <c r="Q92" i="1"/>
  <c r="O92" i="1"/>
  <c r="P92" i="1" s="1"/>
  <c r="R92" i="1" s="1"/>
  <c r="Q291" i="1"/>
  <c r="O291" i="1"/>
  <c r="P291" i="1" s="1"/>
  <c r="R291" i="1" s="1"/>
  <c r="O72" i="1"/>
  <c r="P72" i="1" s="1"/>
  <c r="R72" i="1" s="1"/>
  <c r="O417" i="1"/>
  <c r="P417" i="1" s="1"/>
  <c r="O279" i="1"/>
  <c r="N72" i="1"/>
  <c r="Q72" i="1" s="1"/>
  <c r="O167" i="1"/>
  <c r="O264" i="1"/>
  <c r="P264" i="1" s="1"/>
  <c r="R264" i="1" s="1"/>
  <c r="N127" i="1"/>
  <c r="Q127" i="1" s="1"/>
  <c r="S127" i="1" s="1"/>
  <c r="P165" i="1"/>
  <c r="N165" i="1"/>
  <c r="Q165" i="1" s="1"/>
  <c r="S165" i="1" s="1"/>
  <c r="N390" i="1"/>
  <c r="Q390" i="1" s="1"/>
  <c r="N409" i="1"/>
  <c r="Q409" i="1" s="1"/>
  <c r="O419" i="1"/>
  <c r="O374" i="1"/>
  <c r="P374" i="1" s="1"/>
  <c r="R374" i="1" s="1"/>
  <c r="O26" i="1"/>
  <c r="P26" i="1" s="1"/>
  <c r="O128" i="1"/>
  <c r="P128" i="1" s="1"/>
  <c r="R128" i="1" s="1"/>
  <c r="Q500" i="1"/>
  <c r="O500" i="1"/>
  <c r="O449" i="1"/>
  <c r="P449" i="1" s="1"/>
  <c r="Q124" i="1"/>
  <c r="O124" i="1"/>
  <c r="P124" i="1" s="1"/>
  <c r="O216" i="1"/>
  <c r="P216" i="1" s="1"/>
  <c r="P224" i="1"/>
  <c r="N224" i="1"/>
  <c r="Q224" i="1" s="1"/>
  <c r="O68" i="1"/>
  <c r="P68" i="1" s="1"/>
  <c r="O224" i="1"/>
  <c r="Q201" i="1"/>
  <c r="O201" i="1"/>
  <c r="P201" i="1" s="1"/>
  <c r="N23" i="1"/>
  <c r="N476" i="1"/>
  <c r="Q476" i="1" s="1"/>
  <c r="O198" i="1"/>
  <c r="P198" i="1" s="1"/>
  <c r="R198" i="1" s="1"/>
  <c r="P88" i="1"/>
  <c r="R88" i="1" s="1"/>
  <c r="N88" i="1"/>
  <c r="O89" i="1"/>
  <c r="P89" i="1" s="1"/>
  <c r="R89" i="1" s="1"/>
  <c r="N304" i="1"/>
  <c r="Q304" i="1" s="1"/>
  <c r="S304" i="1" s="1"/>
  <c r="O401" i="1"/>
  <c r="P401" i="1" s="1"/>
  <c r="R401" i="1" s="1"/>
  <c r="Q91" i="1"/>
  <c r="O91" i="1"/>
  <c r="P91" i="1" s="1"/>
  <c r="O391" i="1"/>
  <c r="N197" i="1"/>
  <c r="Q197" i="1" s="1"/>
  <c r="S197" i="1" s="1"/>
  <c r="O468" i="1"/>
  <c r="N38" i="1"/>
  <c r="Q38" i="1" s="1"/>
  <c r="N268" i="1"/>
  <c r="Q268" i="1" s="1"/>
  <c r="S268" i="1" s="1"/>
  <c r="O354" i="1"/>
  <c r="P354" i="1" s="1"/>
  <c r="R354" i="1" s="1"/>
  <c r="Q434" i="1"/>
  <c r="S434" i="1" s="1"/>
  <c r="O434" i="1"/>
  <c r="P434" i="1" s="1"/>
  <c r="R434" i="1" s="1"/>
  <c r="N496" i="1"/>
  <c r="Q496" i="1" s="1"/>
  <c r="S496" i="1" s="1"/>
  <c r="O115" i="1"/>
  <c r="P115" i="1" s="1"/>
  <c r="O41" i="1"/>
  <c r="P41" i="1" s="1"/>
  <c r="R41" i="1" s="1"/>
  <c r="Q477" i="1"/>
  <c r="S477" i="1" s="1"/>
  <c r="O477" i="1"/>
  <c r="P477" i="1" s="1"/>
  <c r="R477" i="1" s="1"/>
  <c r="O132" i="1"/>
  <c r="P132" i="1" s="1"/>
  <c r="R132" i="1" s="1"/>
  <c r="O288" i="1"/>
  <c r="O325" i="1"/>
  <c r="P325" i="1" s="1"/>
  <c r="R326" i="1" s="1"/>
  <c r="Q147" i="1"/>
  <c r="O147" i="1"/>
  <c r="P147" i="1" s="1"/>
  <c r="O84" i="1"/>
  <c r="P84" i="1" s="1"/>
  <c r="R84" i="1" s="1"/>
  <c r="Q48" i="1"/>
  <c r="S48" i="1" s="1"/>
  <c r="O48" i="1"/>
  <c r="P48" i="1" s="1"/>
  <c r="R48" i="1" s="1"/>
  <c r="N81" i="1"/>
  <c r="Q81" i="1" s="1"/>
  <c r="P80" i="1"/>
  <c r="N80" i="1"/>
  <c r="Q80" i="1" s="1"/>
  <c r="N32" i="1"/>
  <c r="Q278" i="1"/>
  <c r="O278" i="1"/>
  <c r="P278" i="1" s="1"/>
  <c r="R278" i="1" s="1"/>
  <c r="Q462" i="1"/>
  <c r="S462" i="1" s="1"/>
  <c r="O462" i="1"/>
  <c r="P462" i="1" s="1"/>
  <c r="R462" i="1" s="1"/>
  <c r="N58" i="1"/>
  <c r="Q58" i="1" s="1"/>
  <c r="N107" i="1"/>
  <c r="P497" i="1"/>
  <c r="N497" i="1"/>
  <c r="Q497" i="1" s="1"/>
  <c r="S497" i="1" s="1"/>
  <c r="O292" i="1"/>
  <c r="Q214" i="1"/>
  <c r="S214" i="1" s="1"/>
  <c r="O214" i="1"/>
  <c r="P214" i="1" s="1"/>
  <c r="R214" i="1" s="1"/>
  <c r="O497" i="1"/>
  <c r="O21" i="1"/>
  <c r="P21" i="1" s="1"/>
  <c r="R22" i="1" s="1"/>
  <c r="O484" i="1"/>
  <c r="O53" i="1"/>
  <c r="P53" i="1" s="1"/>
  <c r="O353" i="1"/>
  <c r="P353" i="1" s="1"/>
  <c r="Q190" i="1"/>
  <c r="O190" i="1"/>
  <c r="P190" i="1" s="1"/>
  <c r="O302" i="1"/>
  <c r="P302" i="1" s="1"/>
  <c r="N237" i="1"/>
  <c r="N130" i="1"/>
  <c r="O235" i="1"/>
  <c r="P235" i="1" s="1"/>
  <c r="Q153" i="1"/>
  <c r="S153" i="1" s="1"/>
  <c r="O153" i="1"/>
  <c r="P153" i="1" s="1"/>
  <c r="R153" i="1" s="1"/>
  <c r="O252" i="1"/>
  <c r="O344" i="1"/>
  <c r="N128" i="1"/>
  <c r="Q128" i="1" s="1"/>
  <c r="Q460" i="1"/>
  <c r="S460" i="1" s="1"/>
  <c r="O460" i="1"/>
  <c r="P460" i="1" s="1"/>
  <c r="O488" i="1"/>
  <c r="N405" i="1"/>
  <c r="Q405" i="1" s="1"/>
  <c r="N16" i="1"/>
  <c r="Q16" i="1" s="1"/>
  <c r="S17" i="1" s="1"/>
  <c r="Q257" i="1"/>
  <c r="O257" i="1"/>
  <c r="P257" i="1" s="1"/>
  <c r="R257" i="1" s="1"/>
  <c r="P290" i="1"/>
  <c r="N290" i="1"/>
  <c r="Q290" i="1" s="1"/>
  <c r="O212" i="1"/>
  <c r="P212" i="1" s="1"/>
  <c r="R212" i="1" s="1"/>
  <c r="Q362" i="1"/>
  <c r="S362" i="1" s="1"/>
  <c r="O362" i="1"/>
  <c r="P362" i="1" s="1"/>
  <c r="R362" i="1" s="1"/>
  <c r="Q425" i="1"/>
  <c r="O425" i="1"/>
  <c r="P425" i="1" s="1"/>
  <c r="O324" i="1"/>
  <c r="P324" i="1" s="1"/>
  <c r="R324" i="1" s="1"/>
  <c r="O241" i="1"/>
  <c r="O30" i="1"/>
  <c r="Q357" i="1"/>
  <c r="S357" i="1" s="1"/>
  <c r="O357" i="1"/>
  <c r="P357" i="1" s="1"/>
  <c r="R357" i="1" s="1"/>
  <c r="O193" i="1"/>
  <c r="P193" i="1" s="1"/>
  <c r="P384" i="1"/>
  <c r="N384" i="1"/>
  <c r="Q384" i="1" s="1"/>
  <c r="N407" i="1"/>
  <c r="Q407" i="1" s="1"/>
  <c r="N450" i="1"/>
  <c r="Q450" i="1" s="1"/>
  <c r="P110" i="1"/>
  <c r="R110" i="1" s="1"/>
  <c r="N110" i="1"/>
  <c r="P402" i="1"/>
  <c r="N402" i="1"/>
  <c r="N163" i="1"/>
  <c r="O203" i="1"/>
  <c r="P203" i="1" s="1"/>
  <c r="N89" i="1"/>
  <c r="Q89" i="1" s="1"/>
  <c r="S89" i="1" s="1"/>
  <c r="O298" i="1"/>
  <c r="P298" i="1" s="1"/>
  <c r="R298" i="1" s="1"/>
  <c r="O191" i="1"/>
  <c r="P191" i="1" s="1"/>
  <c r="R191" i="1" s="1"/>
  <c r="Q277" i="1"/>
  <c r="S277" i="1" s="1"/>
  <c r="O277" i="1"/>
  <c r="P277" i="1" s="1"/>
  <c r="N138" i="1"/>
  <c r="Q138" i="1" s="1"/>
  <c r="O334" i="1"/>
  <c r="P334" i="1" s="1"/>
  <c r="R334" i="1" s="1"/>
  <c r="Q243" i="1"/>
  <c r="S243" i="1" s="1"/>
  <c r="O243" i="1"/>
  <c r="P243" i="1" s="1"/>
  <c r="R243" i="1" s="1"/>
  <c r="O297" i="1"/>
  <c r="P297" i="1" s="1"/>
  <c r="R297" i="1" s="1"/>
  <c r="O347" i="1"/>
  <c r="P347" i="1" s="1"/>
  <c r="R347" i="1" s="1"/>
  <c r="O151" i="1"/>
  <c r="Q174" i="1"/>
  <c r="O174" i="1"/>
  <c r="P174" i="1" s="1"/>
  <c r="P467" i="1"/>
  <c r="N467" i="1"/>
  <c r="Q467" i="1" s="1"/>
  <c r="P218" i="1"/>
  <c r="R218" i="1" s="1"/>
  <c r="N218" i="1"/>
  <c r="Q218" i="1" s="1"/>
  <c r="S218" i="1" s="1"/>
  <c r="N144" i="1"/>
  <c r="Q144" i="1" s="1"/>
  <c r="N386" i="1"/>
  <c r="N306" i="1"/>
  <c r="Q306" i="1" s="1"/>
  <c r="N113" i="1"/>
  <c r="O197" i="1"/>
  <c r="P197" i="1" s="1"/>
  <c r="R197" i="1" s="1"/>
  <c r="N73" i="1"/>
  <c r="Q73" i="1" s="1"/>
  <c r="S73" i="1" s="1"/>
  <c r="Q226" i="1"/>
  <c r="O226" i="1"/>
  <c r="P226" i="1" s="1"/>
  <c r="O364" i="1"/>
  <c r="P364" i="1" s="1"/>
  <c r="O177" i="1"/>
  <c r="P177" i="1" s="1"/>
  <c r="O308" i="1"/>
  <c r="P308" i="1" s="1"/>
  <c r="Q65" i="1"/>
  <c r="O65" i="1"/>
  <c r="P65" i="1" s="1"/>
  <c r="O378" i="1"/>
  <c r="P378" i="1" s="1"/>
  <c r="R378" i="1" s="1"/>
  <c r="Q378" i="1"/>
  <c r="O271" i="1"/>
  <c r="P271" i="1" s="1"/>
  <c r="Q379" i="1"/>
  <c r="S379" i="1" s="1"/>
  <c r="O379" i="1"/>
  <c r="P379" i="1" s="1"/>
  <c r="Q32" i="1"/>
  <c r="O32" i="1"/>
  <c r="P32" i="1" s="1"/>
  <c r="O158" i="1"/>
  <c r="P158" i="1" s="1"/>
  <c r="R158" i="1" s="1"/>
  <c r="Q121" i="1"/>
  <c r="O121" i="1"/>
  <c r="P121" i="1" s="1"/>
  <c r="N457" i="1"/>
  <c r="O90" i="1"/>
  <c r="P90" i="1" s="1"/>
  <c r="R90" i="1" s="1"/>
  <c r="N34" i="1"/>
  <c r="N184" i="1"/>
  <c r="Q184" i="1" s="1"/>
  <c r="S184" i="1" s="1"/>
  <c r="Q227" i="1"/>
  <c r="O227" i="1"/>
  <c r="P227" i="1" s="1"/>
  <c r="R227" i="1" s="1"/>
  <c r="N82" i="1"/>
  <c r="Q82" i="1" s="1"/>
  <c r="S82" i="1" s="1"/>
  <c r="N276" i="1"/>
  <c r="Q276" i="1" s="1"/>
  <c r="O96" i="1"/>
  <c r="P459" i="1"/>
  <c r="R459" i="1" s="1"/>
  <c r="N459" i="1"/>
  <c r="Q459" i="1" s="1"/>
  <c r="S459" i="1" s="1"/>
  <c r="O499" i="1"/>
  <c r="P39" i="1"/>
  <c r="R39" i="1" s="1"/>
  <c r="N39" i="1"/>
  <c r="Q39" i="1" s="1"/>
  <c r="S39" i="1" s="1"/>
  <c r="O46" i="1"/>
  <c r="P46" i="1" s="1"/>
  <c r="O171" i="1"/>
  <c r="P171" i="1" s="1"/>
  <c r="Q270" i="1"/>
  <c r="S270" i="1" s="1"/>
  <c r="O270" i="1"/>
  <c r="P270" i="1" s="1"/>
  <c r="Q269" i="1"/>
  <c r="O269" i="1"/>
  <c r="P269" i="1" s="1"/>
  <c r="O52" i="1"/>
  <c r="P52" i="1" s="1"/>
  <c r="N464" i="1"/>
  <c r="N216" i="1"/>
  <c r="Q216" i="1" s="1"/>
  <c r="O208" i="1"/>
  <c r="P208" i="1" s="1"/>
  <c r="O463" i="1"/>
  <c r="P463" i="1" s="1"/>
  <c r="R463" i="1" s="1"/>
  <c r="O95" i="1"/>
  <c r="P95" i="1" s="1"/>
  <c r="N234" i="1"/>
  <c r="Q234" i="1" s="1"/>
  <c r="Q395" i="1"/>
  <c r="S395" i="1" s="1"/>
  <c r="O395" i="1"/>
  <c r="P395" i="1" s="1"/>
  <c r="R395" i="1" s="1"/>
  <c r="P338" i="1"/>
  <c r="N338" i="1"/>
  <c r="Q338" i="1" s="1"/>
  <c r="Q152" i="1"/>
  <c r="O152" i="1"/>
  <c r="P152" i="1" s="1"/>
  <c r="N66" i="1"/>
  <c r="Q66" i="1" s="1"/>
  <c r="O122" i="1"/>
  <c r="P122" i="1" s="1"/>
  <c r="R122" i="1" s="1"/>
  <c r="Q122" i="1"/>
  <c r="S122" i="1" s="1"/>
  <c r="O57" i="1"/>
  <c r="P57" i="1" s="1"/>
  <c r="P427" i="1"/>
  <c r="R427" i="1" s="1"/>
  <c r="N427" i="1"/>
  <c r="Q427" i="1" s="1"/>
  <c r="S427" i="1" s="1"/>
  <c r="N475" i="1"/>
  <c r="Q475" i="1" s="1"/>
  <c r="S475" i="1" s="1"/>
  <c r="N314" i="1"/>
  <c r="Q314" i="1" s="1"/>
  <c r="S314" i="1" s="1"/>
  <c r="Q469" i="1"/>
  <c r="O469" i="1"/>
  <c r="P469" i="1" s="1"/>
  <c r="R470" i="1" s="1"/>
  <c r="Q118" i="1"/>
  <c r="O118" i="1"/>
  <c r="P118" i="1" s="1"/>
  <c r="N115" i="1"/>
  <c r="Q115" i="1" s="1"/>
  <c r="Q307" i="1"/>
  <c r="S307" i="1" s="1"/>
  <c r="O307" i="1"/>
  <c r="P307" i="1" s="1"/>
  <c r="R307" i="1" s="1"/>
  <c r="P493" i="1"/>
  <c r="R493" i="1" s="1"/>
  <c r="N493" i="1"/>
  <c r="Q493" i="1" s="1"/>
  <c r="N433" i="1"/>
  <c r="Q433" i="1" s="1"/>
  <c r="O16" i="1"/>
  <c r="P16" i="1" s="1"/>
  <c r="P377" i="1"/>
  <c r="R377" i="1" s="1"/>
  <c r="N377" i="1"/>
  <c r="Q377" i="1" s="1"/>
  <c r="S377" i="1" s="1"/>
  <c r="N287" i="1"/>
  <c r="Q287" i="1" s="1"/>
  <c r="S287" i="1" s="1"/>
  <c r="P479" i="1"/>
  <c r="N479" i="1"/>
  <c r="Q479" i="1" s="1"/>
  <c r="Q221" i="1"/>
  <c r="O221" i="1"/>
  <c r="P221" i="1" s="1"/>
  <c r="P484" i="1"/>
  <c r="N484" i="1"/>
  <c r="Q484" i="1" s="1"/>
  <c r="S484" i="1" s="1"/>
  <c r="N363" i="1"/>
  <c r="Q363" i="1" s="1"/>
  <c r="Q20" i="1"/>
  <c r="S20" i="1" s="1"/>
  <c r="O20" i="1"/>
  <c r="P20" i="1" s="1"/>
  <c r="P318" i="1"/>
  <c r="R318" i="1" s="1"/>
  <c r="N318" i="1"/>
  <c r="Q318" i="1" s="1"/>
  <c r="Q301" i="1"/>
  <c r="S301" i="1" s="1"/>
  <c r="O301" i="1"/>
  <c r="N142" i="1"/>
  <c r="Q142" i="1" s="1"/>
  <c r="Q34" i="1"/>
  <c r="O34" i="1"/>
  <c r="P34" i="1" s="1"/>
  <c r="R34" i="1" s="1"/>
  <c r="N417" i="1"/>
  <c r="Q417" i="1" s="1"/>
  <c r="S417" i="1" s="1"/>
  <c r="O184" i="1"/>
  <c r="P184" i="1" s="1"/>
  <c r="Q35" i="1"/>
  <c r="O35" i="1"/>
  <c r="P35" i="1" s="1"/>
  <c r="Q265" i="1"/>
  <c r="O265" i="1"/>
  <c r="P265" i="1" s="1"/>
  <c r="R265" i="1" s="1"/>
  <c r="N357" i="1"/>
  <c r="P36" i="1"/>
  <c r="R36" i="1" s="1"/>
  <c r="N36" i="1"/>
  <c r="Q36" i="1" s="1"/>
  <c r="S36" i="1" s="1"/>
  <c r="P96" i="1"/>
  <c r="R96" i="1" s="1"/>
  <c r="N96" i="1"/>
  <c r="Q96" i="1" s="1"/>
  <c r="N191" i="1"/>
  <c r="Q191" i="1" s="1"/>
  <c r="N283" i="1"/>
  <c r="Q283" i="1" s="1"/>
  <c r="S283" i="1" s="1"/>
  <c r="N195" i="1"/>
  <c r="P64" i="1"/>
  <c r="R64" i="1" s="1"/>
  <c r="N64" i="1"/>
  <c r="Q64" i="1" s="1"/>
  <c r="S64" i="1" s="1"/>
  <c r="Q474" i="1"/>
  <c r="O474" i="1"/>
  <c r="P474" i="1" s="1"/>
  <c r="P328" i="1"/>
  <c r="N328" i="1"/>
  <c r="Q328" i="1" s="1"/>
  <c r="S328" i="1" s="1"/>
  <c r="O138" i="1"/>
  <c r="P138" i="1" s="1"/>
  <c r="N289" i="1"/>
  <c r="Q289" i="1" s="1"/>
  <c r="S289" i="1" s="1"/>
  <c r="N132" i="1"/>
  <c r="Q132" i="1" s="1"/>
  <c r="S132" i="1" s="1"/>
  <c r="Q78" i="1"/>
  <c r="O78" i="1"/>
  <c r="P78" i="1" s="1"/>
  <c r="Q77" i="1"/>
  <c r="O77" i="1"/>
  <c r="P77" i="1" s="1"/>
  <c r="Q29" i="1"/>
  <c r="O29" i="1"/>
  <c r="P29" i="1" s="1"/>
  <c r="R29" i="1" s="1"/>
  <c r="O289" i="1"/>
  <c r="P289" i="1" s="1"/>
  <c r="R289" i="1" s="1"/>
  <c r="P465" i="1"/>
  <c r="R465" i="1" s="1"/>
  <c r="N465" i="1"/>
  <c r="O104" i="1"/>
  <c r="P104" i="1" s="1"/>
  <c r="R104" i="1" s="1"/>
  <c r="N208" i="1"/>
  <c r="Q208" i="1" s="1"/>
  <c r="N478" i="1"/>
  <c r="P346" i="1"/>
  <c r="R346" i="1" s="1"/>
  <c r="N346" i="1"/>
  <c r="Q346" i="1" s="1"/>
  <c r="S346" i="1" s="1"/>
  <c r="O54" i="1"/>
  <c r="P54" i="1" s="1"/>
  <c r="R54" i="1" s="1"/>
  <c r="P439" i="1"/>
  <c r="R439" i="1" s="1"/>
  <c r="N439" i="1"/>
  <c r="Q439" i="1" s="1"/>
  <c r="N340" i="1"/>
  <c r="Q340" i="1" s="1"/>
  <c r="S340" i="1" s="1"/>
  <c r="N271" i="1"/>
  <c r="Q271" i="1" s="1"/>
  <c r="N435" i="1"/>
  <c r="Q435" i="1" s="1"/>
  <c r="S435" i="1" s="1"/>
  <c r="N49" i="1"/>
  <c r="Q49" i="1" s="1"/>
  <c r="S49" i="1" s="1"/>
  <c r="O234" i="1"/>
  <c r="P234" i="1" s="1"/>
  <c r="O127" i="1"/>
  <c r="P127" i="1" s="1"/>
  <c r="R127" i="1" s="1"/>
  <c r="Q27" i="1"/>
  <c r="O27" i="1"/>
  <c r="P119" i="1"/>
  <c r="R119" i="1" s="1"/>
  <c r="N119" i="1"/>
  <c r="Q119" i="1" s="1"/>
  <c r="S119" i="1" s="1"/>
  <c r="P339" i="1"/>
  <c r="R339" i="1" s="1"/>
  <c r="N339" i="1"/>
  <c r="Q339" i="1" s="1"/>
  <c r="S339" i="1" s="1"/>
  <c r="N481" i="1"/>
  <c r="P248" i="1"/>
  <c r="R248" i="1" s="1"/>
  <c r="N248" i="1"/>
  <c r="Q248" i="1" s="1"/>
  <c r="N157" i="1"/>
  <c r="Q157" i="1" s="1"/>
  <c r="S157" i="1" s="1"/>
  <c r="O448" i="1"/>
  <c r="P448" i="1" s="1"/>
  <c r="Q125" i="1"/>
  <c r="S125" i="1" s="1"/>
  <c r="O125" i="1"/>
  <c r="P125" i="1" s="1"/>
  <c r="O389" i="1"/>
  <c r="P389" i="1" s="1"/>
  <c r="Q13" i="1"/>
  <c r="S14" i="1" s="1"/>
  <c r="O13" i="1"/>
  <c r="P13" i="1" s="1"/>
  <c r="R13" i="1" s="1"/>
  <c r="N260" i="1"/>
  <c r="O287" i="1"/>
  <c r="P287" i="1" s="1"/>
  <c r="P426" i="1"/>
  <c r="R426" i="1" s="1"/>
  <c r="N426" i="1"/>
  <c r="Q426" i="1" s="1"/>
  <c r="S426" i="1" s="1"/>
  <c r="N114" i="1"/>
  <c r="Q114" i="1" s="1"/>
  <c r="S114" i="1" s="1"/>
  <c r="P232" i="1"/>
  <c r="R232" i="1" s="1"/>
  <c r="N232" i="1"/>
  <c r="Q232" i="1" s="1"/>
  <c r="N302" i="1"/>
  <c r="Q302" i="1" s="1"/>
  <c r="S302" i="1" s="1"/>
  <c r="N251" i="1"/>
  <c r="Q251" i="1" s="1"/>
  <c r="P483" i="1"/>
  <c r="R483" i="1" s="1"/>
  <c r="N483" i="1"/>
  <c r="Q483" i="1" s="1"/>
  <c r="S483" i="1" s="1"/>
  <c r="O210" i="1"/>
  <c r="P210" i="1" s="1"/>
  <c r="N360" i="1"/>
  <c r="N250" i="1"/>
  <c r="Q250" i="1" s="1"/>
  <c r="S250" i="1" s="1"/>
  <c r="O381" i="1"/>
  <c r="P381" i="1" s="1"/>
  <c r="R381" i="1" s="1"/>
  <c r="O404" i="1"/>
  <c r="P404" i="1" s="1"/>
  <c r="O447" i="1"/>
  <c r="P447" i="1" s="1"/>
  <c r="R447" i="1" s="1"/>
  <c r="Q107" i="1"/>
  <c r="O107" i="1"/>
  <c r="P107" i="1" s="1"/>
  <c r="Q399" i="1"/>
  <c r="O399" i="1"/>
  <c r="P399" i="1" s="1"/>
  <c r="R399" i="1" s="1"/>
  <c r="Q160" i="1"/>
  <c r="O160" i="1"/>
  <c r="P160" i="1" s="1"/>
  <c r="R160" i="1" s="1"/>
  <c r="N166" i="1"/>
  <c r="Q166" i="1" s="1"/>
  <c r="S166" i="1" s="1"/>
  <c r="N59" i="1"/>
  <c r="O135" i="1"/>
  <c r="P135" i="1" s="1"/>
  <c r="R135" i="1" s="1"/>
  <c r="N337" i="1"/>
  <c r="P319" i="1"/>
  <c r="N319" i="1"/>
  <c r="Q319" i="1" s="1"/>
  <c r="S319" i="1" s="1"/>
  <c r="N411" i="1"/>
  <c r="Q411" i="1" s="1"/>
  <c r="P419" i="1"/>
  <c r="N419" i="1"/>
  <c r="Q419" i="1" s="1"/>
  <c r="O166" i="1"/>
  <c r="P166" i="1" s="1"/>
  <c r="Q464" i="1"/>
  <c r="S464" i="1" s="1"/>
  <c r="O464" i="1"/>
  <c r="P464" i="1" s="1"/>
  <c r="Q215" i="1"/>
  <c r="S215" i="1" s="1"/>
  <c r="O215" i="1"/>
  <c r="P215" i="1" s="1"/>
  <c r="R215" i="1" s="1"/>
  <c r="Q141" i="1"/>
  <c r="S141" i="1" s="1"/>
  <c r="O141" i="1"/>
  <c r="P141" i="1" s="1"/>
  <c r="R141" i="1" s="1"/>
  <c r="O383" i="1"/>
  <c r="O18" i="1"/>
  <c r="P18" i="1" s="1"/>
  <c r="Q110" i="1"/>
  <c r="O110" i="1"/>
  <c r="N200" i="1"/>
  <c r="Q200" i="1" s="1"/>
  <c r="S200" i="1" s="1"/>
  <c r="P288" i="1"/>
  <c r="R288" i="1" s="1"/>
  <c r="N288" i="1"/>
  <c r="Q288" i="1" s="1"/>
  <c r="N296" i="1"/>
  <c r="Q296" i="1" s="1"/>
  <c r="S296" i="1" s="1"/>
  <c r="N86" i="1"/>
  <c r="Q86" i="1" s="1"/>
  <c r="P45" i="1"/>
  <c r="R45" i="1" s="1"/>
  <c r="N45" i="1"/>
  <c r="Q45" i="1" s="1"/>
  <c r="S45" i="1" s="1"/>
  <c r="P240" i="1"/>
  <c r="N240" i="1"/>
  <c r="Q240" i="1" s="1"/>
  <c r="N374" i="1"/>
  <c r="Q374" i="1" s="1"/>
  <c r="S374" i="1" s="1"/>
  <c r="P27" i="1"/>
  <c r="N27" i="1"/>
  <c r="N423" i="1"/>
  <c r="P391" i="1"/>
  <c r="R391" i="1" s="1"/>
  <c r="N391" i="1"/>
  <c r="Q391" i="1" s="1"/>
  <c r="S391" i="1" s="1"/>
  <c r="P100" i="1"/>
  <c r="N100" i="1"/>
  <c r="Q100" i="1" s="1"/>
  <c r="S100" i="1" s="1"/>
  <c r="P418" i="1"/>
  <c r="R418" i="1" s="1"/>
  <c r="N418" i="1"/>
  <c r="Q418" i="1" s="1"/>
  <c r="N198" i="1"/>
  <c r="Q198" i="1" s="1"/>
  <c r="N46" i="1"/>
  <c r="Q46" i="1" s="1"/>
  <c r="P133" i="1"/>
  <c r="N133" i="1"/>
  <c r="Q133" i="1" s="1"/>
  <c r="N220" i="1"/>
  <c r="P223" i="1"/>
  <c r="R223" i="1" s="1"/>
  <c r="N223" i="1"/>
  <c r="Q223" i="1" s="1"/>
  <c r="S223" i="1" s="1"/>
  <c r="O67" i="1"/>
  <c r="P67" i="1" s="1"/>
  <c r="O211" i="1"/>
  <c r="P211" i="1" s="1"/>
  <c r="R211" i="1" s="1"/>
  <c r="O502" i="1"/>
  <c r="P502" i="1" s="1"/>
  <c r="O306" i="1"/>
  <c r="P306" i="1" s="1"/>
  <c r="R306" i="1" s="1"/>
  <c r="O320" i="1"/>
  <c r="P320" i="1" s="1"/>
  <c r="R320" i="1" s="1"/>
  <c r="O17" i="1"/>
  <c r="P17" i="1" s="1"/>
  <c r="O56" i="1"/>
  <c r="P56" i="1" s="1"/>
  <c r="R56" i="1" s="1"/>
  <c r="O106" i="1"/>
  <c r="P106" i="1" s="1"/>
  <c r="R106" i="1" s="1"/>
  <c r="N436" i="1"/>
  <c r="Q436" i="1" s="1"/>
  <c r="O349" i="1"/>
  <c r="P349" i="1" s="1"/>
  <c r="P252" i="1"/>
  <c r="R252" i="1" s="1"/>
  <c r="N252" i="1"/>
  <c r="Q252" i="1" s="1"/>
  <c r="S252" i="1" s="1"/>
  <c r="N26" i="1"/>
  <c r="Q26" i="1" s="1"/>
  <c r="N192" i="1"/>
  <c r="Q192" i="1" s="1"/>
  <c r="S192" i="1" s="1"/>
  <c r="Q428" i="1"/>
  <c r="S428" i="1" s="1"/>
  <c r="O428" i="1"/>
  <c r="P428" i="1" s="1"/>
  <c r="R428" i="1" s="1"/>
  <c r="N106" i="1"/>
  <c r="Q106" i="1" s="1"/>
  <c r="S106" i="1" s="1"/>
  <c r="N48" i="1"/>
  <c r="N389" i="1"/>
  <c r="Q389" i="1" s="1"/>
  <c r="Q260" i="1"/>
  <c r="S260" i="1" s="1"/>
  <c r="O260" i="1"/>
  <c r="P260" i="1" s="1"/>
  <c r="R260" i="1" s="1"/>
  <c r="P222" i="1"/>
  <c r="R222" i="1" s="1"/>
  <c r="N222" i="1"/>
  <c r="Q222" i="1" s="1"/>
  <c r="S222" i="1" s="1"/>
  <c r="Q501" i="1"/>
  <c r="S501" i="1" s="1"/>
  <c r="O501" i="1"/>
  <c r="P501" i="1" s="1"/>
  <c r="P368" i="1"/>
  <c r="R368" i="1" s="1"/>
  <c r="N368" i="1"/>
  <c r="Q368" i="1" s="1"/>
  <c r="S368" i="1" s="1"/>
  <c r="P239" i="1"/>
  <c r="R239" i="1" s="1"/>
  <c r="N239" i="1"/>
  <c r="Q239" i="1" s="1"/>
  <c r="S239" i="1" s="1"/>
  <c r="O450" i="1"/>
  <c r="P450" i="1" s="1"/>
  <c r="R450" i="1" s="1"/>
  <c r="O228" i="1"/>
  <c r="P228" i="1" s="1"/>
  <c r="R228" i="1" s="1"/>
  <c r="P322" i="1"/>
  <c r="R322" i="1" s="1"/>
  <c r="N322" i="1"/>
  <c r="Q322" i="1" s="1"/>
  <c r="S322" i="1" s="1"/>
  <c r="N447" i="1"/>
  <c r="Q447" i="1" s="1"/>
  <c r="N171" i="1"/>
  <c r="Q171" i="1" s="1"/>
  <c r="S171" i="1" s="1"/>
  <c r="O43" i="1"/>
  <c r="P43" i="1" s="1"/>
  <c r="Q98" i="1"/>
  <c r="O98" i="1"/>
  <c r="P98" i="1" s="1"/>
  <c r="Q412" i="1"/>
  <c r="S412" i="1" s="1"/>
  <c r="O412" i="1"/>
  <c r="P412" i="1" s="1"/>
  <c r="Q441" i="1"/>
  <c r="S441" i="1" s="1"/>
  <c r="O441" i="1"/>
  <c r="P441" i="1" s="1"/>
  <c r="R441" i="1" s="1"/>
  <c r="Q31" i="1"/>
  <c r="O31" i="1"/>
  <c r="P31" i="1" s="1"/>
  <c r="N40" i="1"/>
  <c r="Q40" i="1" s="1"/>
  <c r="Q272" i="1"/>
  <c r="S272" i="1" s="1"/>
  <c r="O272" i="1"/>
  <c r="P272" i="1" s="1"/>
  <c r="R272" i="1" s="1"/>
  <c r="Q23" i="1"/>
  <c r="S23" i="1" s="1"/>
  <c r="O23" i="1"/>
  <c r="P23" i="1" s="1"/>
  <c r="R23" i="1" s="1"/>
  <c r="Q189" i="1"/>
  <c r="S189" i="1" s="1"/>
  <c r="O189" i="1"/>
  <c r="P189" i="1" s="1"/>
  <c r="N210" i="1"/>
  <c r="Q210" i="1" s="1"/>
  <c r="S210" i="1" s="1"/>
  <c r="N364" i="1"/>
  <c r="Q364" i="1" s="1"/>
  <c r="S364" i="1" s="1"/>
  <c r="P267" i="1"/>
  <c r="R267" i="1" s="1"/>
  <c r="N267" i="1"/>
  <c r="Q267" i="1" s="1"/>
  <c r="S267" i="1" s="1"/>
  <c r="P369" i="1"/>
  <c r="R369" i="1" s="1"/>
  <c r="N369" i="1"/>
  <c r="Q369" i="1" s="1"/>
  <c r="O51" i="1"/>
  <c r="P51" i="1" s="1"/>
  <c r="R51" i="1" s="1"/>
  <c r="Q59" i="1"/>
  <c r="S59" i="1" s="1"/>
  <c r="O59" i="1"/>
  <c r="P59" i="1" s="1"/>
  <c r="R59" i="1" s="1"/>
  <c r="P317" i="1"/>
  <c r="N317" i="1"/>
  <c r="Q317" i="1" s="1"/>
  <c r="S317" i="1" s="1"/>
  <c r="Q305" i="1"/>
  <c r="O305" i="1"/>
  <c r="P305" i="1" s="1"/>
  <c r="R305" i="1" s="1"/>
  <c r="N173" i="1"/>
  <c r="Q173" i="1" s="1"/>
  <c r="S173" i="1" s="1"/>
  <c r="N108" i="1"/>
  <c r="Q149" i="1"/>
  <c r="S149" i="1" s="1"/>
  <c r="O149" i="1"/>
  <c r="P149" i="1" s="1"/>
  <c r="R149" i="1" s="1"/>
  <c r="Q123" i="1"/>
  <c r="S123" i="1" s="1"/>
  <c r="O123" i="1"/>
  <c r="P123" i="1" s="1"/>
  <c r="R123" i="1" s="1"/>
  <c r="Q402" i="1"/>
  <c r="S402" i="1" s="1"/>
  <c r="O402" i="1"/>
  <c r="O409" i="1"/>
  <c r="P409" i="1" s="1"/>
  <c r="N401" i="1"/>
  <c r="Q401" i="1" s="1"/>
  <c r="S401" i="1" s="1"/>
  <c r="O200" i="1"/>
  <c r="P200" i="1" s="1"/>
  <c r="Q62" i="1"/>
  <c r="S62" i="1" s="1"/>
  <c r="O62" i="1"/>
  <c r="P62" i="1" s="1"/>
  <c r="R62" i="1" s="1"/>
  <c r="O100" i="1"/>
  <c r="Q410" i="1"/>
  <c r="S410" i="1" s="1"/>
  <c r="O410" i="1"/>
  <c r="P410" i="1" s="1"/>
  <c r="Q71" i="1"/>
  <c r="S71" i="1" s="1"/>
  <c r="O71" i="1"/>
  <c r="P71" i="1" s="1"/>
  <c r="R71" i="1" s="1"/>
  <c r="O169" i="1"/>
  <c r="P169" i="1" s="1"/>
  <c r="P199" i="1"/>
  <c r="R199" i="1" s="1"/>
  <c r="N199" i="1"/>
  <c r="Q199" i="1" s="1"/>
  <c r="S199" i="1" s="1"/>
  <c r="Q457" i="1"/>
  <c r="S457" i="1" s="1"/>
  <c r="O457" i="1"/>
  <c r="P457" i="1" s="1"/>
  <c r="R457" i="1" s="1"/>
  <c r="P151" i="1"/>
  <c r="R151" i="1" s="1"/>
  <c r="N151" i="1"/>
  <c r="Q151" i="1" s="1"/>
  <c r="S151" i="1" s="1"/>
  <c r="Q75" i="1"/>
  <c r="S75" i="1" s="1"/>
  <c r="O75" i="1"/>
  <c r="P75" i="1" s="1"/>
  <c r="R75" i="1" s="1"/>
  <c r="Q25" i="1"/>
  <c r="S25" i="1" s="1"/>
  <c r="O25" i="1"/>
  <c r="P25" i="1" s="1"/>
  <c r="N343" i="1"/>
  <c r="N117" i="1"/>
  <c r="Q117" i="1" s="1"/>
  <c r="N448" i="1"/>
  <c r="Q448" i="1" s="1"/>
  <c r="S448" i="1" s="1"/>
  <c r="Q437" i="1"/>
  <c r="S437" i="1" s="1"/>
  <c r="O437" i="1"/>
  <c r="P437" i="1" s="1"/>
  <c r="O183" i="1"/>
  <c r="P183" i="1" s="1"/>
  <c r="R183" i="1" s="1"/>
  <c r="Q178" i="1"/>
  <c r="S178" i="1" s="1"/>
  <c r="O178" i="1"/>
  <c r="P178" i="1" s="1"/>
  <c r="R178" i="1" s="1"/>
  <c r="Q429" i="1"/>
  <c r="O429" i="1"/>
  <c r="P429" i="1" s="1"/>
  <c r="R429" i="1" s="1"/>
  <c r="N442" i="1"/>
  <c r="Q442" i="1" s="1"/>
  <c r="P120" i="1"/>
  <c r="N120" i="1"/>
  <c r="Q120" i="1" s="1"/>
  <c r="S120" i="1" s="1"/>
  <c r="P468" i="1"/>
  <c r="R468" i="1" s="1"/>
  <c r="N468" i="1"/>
  <c r="Q468" i="1" s="1"/>
  <c r="S468" i="1" s="1"/>
  <c r="Q238" i="1"/>
  <c r="O238" i="1"/>
  <c r="P238" i="1" s="1"/>
  <c r="N335" i="1"/>
  <c r="Q335" i="1" s="1"/>
  <c r="O82" i="1"/>
  <c r="P82" i="1" s="1"/>
  <c r="Q473" i="1"/>
  <c r="S473" i="1" s="1"/>
  <c r="O473" i="1"/>
  <c r="P473" i="1" s="1"/>
  <c r="R473" i="1" s="1"/>
  <c r="Q85" i="1"/>
  <c r="S85" i="1" s="1"/>
  <c r="O85" i="1"/>
  <c r="P85" i="1" s="1"/>
  <c r="N93" i="1"/>
  <c r="N455" i="1"/>
  <c r="Q455" i="1" s="1"/>
  <c r="S455" i="1" s="1"/>
  <c r="O421" i="1"/>
  <c r="P421" i="1" s="1"/>
  <c r="N349" i="1"/>
  <c r="Q349" i="1" s="1"/>
  <c r="N109" i="1"/>
  <c r="Q109" i="1" s="1"/>
  <c r="S109" i="1" s="1"/>
  <c r="P488" i="1"/>
  <c r="R488" i="1" s="1"/>
  <c r="N488" i="1"/>
  <c r="Q488" i="1" s="1"/>
  <c r="S488" i="1" s="1"/>
  <c r="O284" i="1"/>
  <c r="N432" i="1"/>
  <c r="O476" i="1"/>
  <c r="P476" i="1" s="1"/>
  <c r="O117" i="1"/>
  <c r="P117" i="1" s="1"/>
  <c r="Q465" i="1"/>
  <c r="S465" i="1" s="1"/>
  <c r="O465" i="1"/>
  <c r="O192" i="1"/>
  <c r="P192" i="1" s="1"/>
  <c r="R192" i="1" s="1"/>
  <c r="P241" i="1"/>
  <c r="R241" i="1" s="1"/>
  <c r="N241" i="1"/>
  <c r="Q241" i="1" s="1"/>
  <c r="Q481" i="1"/>
  <c r="O481" i="1"/>
  <c r="P481" i="1" s="1"/>
  <c r="O332" i="1"/>
  <c r="P332" i="1" s="1"/>
  <c r="R332" i="1" s="1"/>
  <c r="Q360" i="1"/>
  <c r="S360" i="1" s="1"/>
  <c r="O360" i="1"/>
  <c r="P360" i="1" s="1"/>
  <c r="N341" i="1"/>
  <c r="Q341" i="1" s="1"/>
  <c r="N97" i="1"/>
  <c r="Q97" i="1" s="1"/>
  <c r="S97" i="1" s="1"/>
  <c r="P499" i="1"/>
  <c r="N499" i="1"/>
  <c r="Q499" i="1" s="1"/>
  <c r="S499" i="1" s="1"/>
  <c r="Q315" i="1"/>
  <c r="S315" i="1" s="1"/>
  <c r="O315" i="1"/>
  <c r="P315" i="1" s="1"/>
  <c r="R315" i="1" s="1"/>
  <c r="N334" i="1"/>
  <c r="Q334" i="1" s="1"/>
  <c r="S334" i="1" s="1"/>
  <c r="O452" i="1"/>
  <c r="P452" i="1" s="1"/>
  <c r="R452" i="1" s="1"/>
  <c r="P424" i="1"/>
  <c r="R424" i="1" s="1"/>
  <c r="N424" i="1"/>
  <c r="Q424" i="1" s="1"/>
  <c r="S424" i="1" s="1"/>
  <c r="P37" i="1"/>
  <c r="N37" i="1"/>
  <c r="Q37" i="1" s="1"/>
  <c r="O74" i="1"/>
  <c r="P74" i="1" s="1"/>
  <c r="R74" i="1" s="1"/>
  <c r="Q108" i="1"/>
  <c r="S108" i="1" s="1"/>
  <c r="O108" i="1"/>
  <c r="P108" i="1" s="1"/>
  <c r="R108" i="1" s="1"/>
  <c r="N331" i="1"/>
  <c r="Q331" i="1" s="1"/>
  <c r="S331" i="1" s="1"/>
  <c r="P352" i="1"/>
  <c r="R352" i="1" s="1"/>
  <c r="N352" i="1"/>
  <c r="Q352" i="1" s="1"/>
  <c r="S352" i="1" s="1"/>
  <c r="O33" i="1"/>
  <c r="P33" i="1" s="1"/>
  <c r="R33" i="1" s="1"/>
  <c r="Q93" i="1"/>
  <c r="S93" i="1" s="1"/>
  <c r="O93" i="1"/>
  <c r="P93" i="1" s="1"/>
  <c r="R93" i="1" s="1"/>
  <c r="Q188" i="1"/>
  <c r="S188" i="1" s="1"/>
  <c r="O188" i="1"/>
  <c r="P188" i="1" s="1"/>
  <c r="R188" i="1" s="1"/>
  <c r="Q280" i="1"/>
  <c r="S280" i="1" s="1"/>
  <c r="O280" i="1"/>
  <c r="P280" i="1" s="1"/>
  <c r="R280" i="1" s="1"/>
  <c r="Q61" i="1"/>
  <c r="S61" i="1" s="1"/>
  <c r="O61" i="1"/>
  <c r="P61" i="1" s="1"/>
  <c r="O202" i="1"/>
  <c r="P202" i="1" s="1"/>
  <c r="R202" i="1" s="1"/>
  <c r="Q202" i="1"/>
  <c r="S202" i="1" s="1"/>
  <c r="P162" i="1"/>
  <c r="N162" i="1"/>
  <c r="Q162" i="1" s="1"/>
  <c r="Q246" i="1"/>
  <c r="O246" i="1"/>
  <c r="P246" i="1" s="1"/>
  <c r="R246" i="1" s="1"/>
  <c r="Q286" i="1"/>
  <c r="O286" i="1"/>
  <c r="P286" i="1" s="1"/>
  <c r="R286" i="1" s="1"/>
  <c r="Q129" i="1"/>
  <c r="S129" i="1" s="1"/>
  <c r="O129" i="1"/>
  <c r="P129" i="1" s="1"/>
  <c r="R129" i="1" s="1"/>
  <c r="N43" i="1"/>
  <c r="Q43" i="1" s="1"/>
  <c r="N179" i="1"/>
  <c r="Q179" i="1" s="1"/>
  <c r="N230" i="1"/>
  <c r="Q230" i="1" s="1"/>
  <c r="S230" i="1" s="1"/>
  <c r="P292" i="1"/>
  <c r="R292" i="1" s="1"/>
  <c r="N292" i="1"/>
  <c r="Q292" i="1" s="1"/>
  <c r="S292" i="1" s="1"/>
  <c r="P383" i="1"/>
  <c r="R383" i="1" s="1"/>
  <c r="N383" i="1"/>
  <c r="Q383" i="1" s="1"/>
  <c r="S383" i="1" s="1"/>
  <c r="N256" i="1"/>
  <c r="Q256" i="1" s="1"/>
  <c r="S256" i="1" s="1"/>
  <c r="Q195" i="1"/>
  <c r="S195" i="1" s="1"/>
  <c r="O195" i="1"/>
  <c r="P195" i="1" s="1"/>
  <c r="R195" i="1" s="1"/>
  <c r="Q205" i="1"/>
  <c r="S205" i="1" s="1"/>
  <c r="O205" i="1"/>
  <c r="P205" i="1" s="1"/>
  <c r="R205" i="1" s="1"/>
  <c r="N431" i="1"/>
  <c r="Q431" i="1" s="1"/>
  <c r="S431" i="1" s="1"/>
  <c r="Q451" i="1"/>
  <c r="S451" i="1" s="1"/>
  <c r="O451" i="1"/>
  <c r="P451" i="1" s="1"/>
  <c r="R451" i="1" s="1"/>
  <c r="O475" i="1"/>
  <c r="P475" i="1" s="1"/>
  <c r="R475" i="1" s="1"/>
  <c r="Q343" i="1"/>
  <c r="S343" i="1" s="1"/>
  <c r="O343" i="1"/>
  <c r="P343" i="1" s="1"/>
  <c r="R343" i="1" s="1"/>
  <c r="O436" i="1"/>
  <c r="P436" i="1" s="1"/>
  <c r="Q337" i="1"/>
  <c r="O337" i="1"/>
  <c r="P337" i="1" s="1"/>
  <c r="O268" i="1"/>
  <c r="P268" i="1" s="1"/>
  <c r="Q432" i="1"/>
  <c r="S432" i="1" s="1"/>
  <c r="O432" i="1"/>
  <c r="P432" i="1" s="1"/>
  <c r="R432" i="1" s="1"/>
  <c r="N102" i="1"/>
  <c r="Q102" i="1" s="1"/>
  <c r="P396" i="1"/>
  <c r="R396" i="1" s="1"/>
  <c r="N396" i="1"/>
  <c r="Q396" i="1" s="1"/>
  <c r="S396" i="1" s="1"/>
  <c r="P30" i="1"/>
  <c r="R30" i="1" s="1"/>
  <c r="N30" i="1"/>
  <c r="Q30" i="1" s="1"/>
  <c r="S30" i="1" s="1"/>
  <c r="Q116" i="1"/>
  <c r="S116" i="1" s="1"/>
  <c r="O116" i="1"/>
  <c r="P116" i="1" s="1"/>
  <c r="R116" i="1" s="1"/>
  <c r="Q336" i="1"/>
  <c r="S336" i="1" s="1"/>
  <c r="O336" i="1"/>
  <c r="P336" i="1" s="1"/>
  <c r="Q478" i="1"/>
  <c r="S478" i="1" s="1"/>
  <c r="O478" i="1"/>
  <c r="P478" i="1" s="1"/>
  <c r="R478" i="1" s="1"/>
  <c r="O245" i="1"/>
  <c r="P245" i="1" s="1"/>
  <c r="R245" i="1" s="1"/>
  <c r="Q386" i="1"/>
  <c r="S386" i="1" s="1"/>
  <c r="O386" i="1"/>
  <c r="P386" i="1" s="1"/>
  <c r="R386" i="1" s="1"/>
  <c r="N90" i="1"/>
  <c r="Q90" i="1" s="1"/>
  <c r="N205" i="1"/>
  <c r="N392" i="1"/>
  <c r="Q392" i="1" s="1"/>
  <c r="S392" i="1" s="1"/>
  <c r="N41" i="1"/>
  <c r="Q41" i="1" s="1"/>
  <c r="S41" i="1" s="1"/>
  <c r="N263" i="1"/>
  <c r="Q263" i="1" s="1"/>
  <c r="S263" i="1" s="1"/>
  <c r="Q113" i="1"/>
  <c r="S113" i="1" s="1"/>
  <c r="O113" i="1"/>
  <c r="P113" i="1" s="1"/>
  <c r="R113" i="1" s="1"/>
  <c r="Q423" i="1"/>
  <c r="S423" i="1" s="1"/>
  <c r="O423" i="1"/>
  <c r="P423" i="1" s="1"/>
  <c r="R423" i="1" s="1"/>
  <c r="O229" i="1"/>
  <c r="P229" i="1" s="1"/>
  <c r="Q480" i="1"/>
  <c r="S480" i="1" s="1"/>
  <c r="O480" i="1"/>
  <c r="P480" i="1" s="1"/>
  <c r="P279" i="1"/>
  <c r="R279" i="1" s="1"/>
  <c r="N279" i="1"/>
  <c r="Q279" i="1" s="1"/>
  <c r="S279" i="1" s="1"/>
  <c r="N370" i="1"/>
  <c r="Q370" i="1" s="1"/>
  <c r="S370" i="1" s="1"/>
  <c r="Q403" i="1"/>
  <c r="O403" i="1"/>
  <c r="P403" i="1" s="1"/>
  <c r="R403" i="1" s="1"/>
  <c r="P99" i="1"/>
  <c r="N99" i="1"/>
  <c r="Q99" i="1" s="1"/>
  <c r="S99" i="1" s="1"/>
  <c r="O14" i="1"/>
  <c r="P14" i="1" s="1"/>
  <c r="N406" i="1"/>
  <c r="Q406" i="1" s="1"/>
  <c r="S406" i="1" s="1"/>
  <c r="O365" i="1"/>
  <c r="P365" i="1" s="1"/>
  <c r="R365" i="1" s="1"/>
  <c r="N159" i="1"/>
  <c r="Q159" i="1" s="1"/>
  <c r="O387" i="1"/>
  <c r="P387" i="1" s="1"/>
  <c r="R387" i="1" s="1"/>
  <c r="P348" i="1"/>
  <c r="R348" i="1" s="1"/>
  <c r="N348" i="1"/>
  <c r="Q348" i="1" s="1"/>
  <c r="S348" i="1" s="1"/>
  <c r="Q275" i="1"/>
  <c r="S275" i="1" s="1"/>
  <c r="O275" i="1"/>
  <c r="P275" i="1" s="1"/>
  <c r="R275" i="1" s="1"/>
  <c r="Q163" i="1"/>
  <c r="O163" i="1"/>
  <c r="P163" i="1" s="1"/>
  <c r="R163" i="1" s="1"/>
  <c r="P284" i="1"/>
  <c r="N284" i="1"/>
  <c r="Q284" i="1" s="1"/>
  <c r="S284" i="1" s="1"/>
  <c r="N416" i="1"/>
  <c r="Q416" i="1" s="1"/>
  <c r="O316" i="1"/>
  <c r="P316" i="1" s="1"/>
  <c r="R316" i="1" s="1"/>
  <c r="Q408" i="1"/>
  <c r="S408" i="1" s="1"/>
  <c r="O408" i="1"/>
  <c r="P408" i="1" s="1"/>
  <c r="O416" i="1"/>
  <c r="P416" i="1" s="1"/>
  <c r="P303" i="1"/>
  <c r="R303" i="1" s="1"/>
  <c r="N303" i="1"/>
  <c r="Q303" i="1" s="1"/>
  <c r="S303" i="1" s="1"/>
  <c r="N387" i="1"/>
  <c r="Q387" i="1" s="1"/>
  <c r="Q76" i="1"/>
  <c r="S76" i="1" s="1"/>
  <c r="O76" i="1"/>
  <c r="P76" i="1" s="1"/>
  <c r="R76" i="1" s="1"/>
  <c r="N42" i="1"/>
  <c r="Q42" i="1" s="1"/>
  <c r="S42" i="1" s="1"/>
  <c r="N231" i="1"/>
  <c r="Q231" i="1" s="1"/>
  <c r="N502" i="1"/>
  <c r="Q502" i="1" s="1"/>
  <c r="S502" i="1" s="1"/>
  <c r="N371" i="1"/>
  <c r="O370" i="1"/>
  <c r="P370" i="1" s="1"/>
  <c r="R370" i="1" s="1"/>
  <c r="N404" i="1"/>
  <c r="Q404" i="1" s="1"/>
  <c r="S404" i="1" s="1"/>
  <c r="N21" i="1"/>
  <c r="Q21" i="1" s="1"/>
  <c r="S21" i="1" s="1"/>
  <c r="N169" i="1"/>
  <c r="Q169" i="1" s="1"/>
  <c r="S169" i="1" s="1"/>
  <c r="Q285" i="1"/>
  <c r="S285" i="1" s="1"/>
  <c r="O285" i="1"/>
  <c r="P285" i="1" s="1"/>
  <c r="Q293" i="1"/>
  <c r="S293" i="1" s="1"/>
  <c r="O293" i="1"/>
  <c r="P293" i="1" s="1"/>
  <c r="R293" i="1" s="1"/>
  <c r="O42" i="1"/>
  <c r="P42" i="1" s="1"/>
  <c r="R42" i="1" s="1"/>
  <c r="Q237" i="1"/>
  <c r="S237" i="1" s="1"/>
  <c r="O237" i="1"/>
  <c r="P237" i="1" s="1"/>
  <c r="R237" i="1" s="1"/>
  <c r="Q371" i="1"/>
  <c r="S371" i="1" s="1"/>
  <c r="O371" i="1"/>
  <c r="P371" i="1" s="1"/>
  <c r="R371" i="1" s="1"/>
  <c r="Q24" i="1"/>
  <c r="S24" i="1" s="1"/>
  <c r="O24" i="1"/>
  <c r="P24" i="1" s="1"/>
  <c r="R24" i="1" s="1"/>
  <c r="Q420" i="1"/>
  <c r="S420" i="1" s="1"/>
  <c r="O420" i="1"/>
  <c r="P420" i="1" s="1"/>
  <c r="R420" i="1" s="1"/>
  <c r="Q388" i="1"/>
  <c r="S388" i="1" s="1"/>
  <c r="O388" i="1"/>
  <c r="P388" i="1" s="1"/>
  <c r="R388" i="1" s="1"/>
  <c r="O97" i="1"/>
  <c r="P97" i="1" s="1"/>
  <c r="R97" i="1" s="1"/>
  <c r="Q415" i="1"/>
  <c r="S415" i="1" s="1"/>
  <c r="O415" i="1"/>
  <c r="P415" i="1" s="1"/>
  <c r="R415" i="1" s="1"/>
  <c r="Q130" i="1"/>
  <c r="S130" i="1" s="1"/>
  <c r="O130" i="1"/>
  <c r="P130" i="1" s="1"/>
  <c r="R130" i="1" s="1"/>
  <c r="Q217" i="1"/>
  <c r="S217" i="1" s="1"/>
  <c r="O217" i="1"/>
  <c r="P217" i="1" s="1"/>
  <c r="R217" i="1" s="1"/>
  <c r="Q220" i="1"/>
  <c r="S220" i="1" s="1"/>
  <c r="O220" i="1"/>
  <c r="P220" i="1" s="1"/>
  <c r="R220" i="1" s="1"/>
  <c r="O266" i="1"/>
  <c r="P266" i="1" s="1"/>
  <c r="R19" i="1" l="1"/>
  <c r="T24" i="1"/>
  <c r="V25" i="1" s="1"/>
  <c r="U24" i="1"/>
  <c r="W25" i="1" s="1"/>
  <c r="T23" i="1"/>
  <c r="V24" i="1" s="1"/>
  <c r="U23" i="1"/>
  <c r="W24" i="1" s="1"/>
  <c r="R14" i="1"/>
  <c r="R20" i="1"/>
  <c r="U9" i="1"/>
  <c r="W9" i="1" s="1"/>
  <c r="T9" i="1"/>
  <c r="V9" i="1" s="1"/>
  <c r="R15" i="1"/>
  <c r="R17" i="1"/>
  <c r="U10" i="1"/>
  <c r="T10" i="1"/>
  <c r="U12" i="1"/>
  <c r="T12" i="1"/>
  <c r="U11" i="1"/>
  <c r="T11" i="1"/>
  <c r="S246" i="1"/>
  <c r="S341" i="1"/>
  <c r="S342" i="1"/>
  <c r="R344" i="1"/>
  <c r="S416" i="1"/>
  <c r="S90" i="1"/>
  <c r="S43" i="1"/>
  <c r="R437" i="1"/>
  <c r="R31" i="1"/>
  <c r="R43" i="1"/>
  <c r="R100" i="1"/>
  <c r="R240" i="1"/>
  <c r="S115" i="1"/>
  <c r="S235" i="1"/>
  <c r="S63" i="1"/>
  <c r="S247" i="1"/>
  <c r="R358" i="1"/>
  <c r="S194" i="1"/>
  <c r="S172" i="1"/>
  <c r="S136" i="1"/>
  <c r="S137" i="1"/>
  <c r="S150" i="1"/>
  <c r="S398" i="1"/>
  <c r="R336" i="1"/>
  <c r="S179" i="1"/>
  <c r="S387" i="1"/>
  <c r="S403" i="1"/>
  <c r="R117" i="1"/>
  <c r="R189" i="1"/>
  <c r="S31" i="1"/>
  <c r="S389" i="1"/>
  <c r="S26" i="1"/>
  <c r="S110" i="1"/>
  <c r="R287" i="1"/>
  <c r="R138" i="1"/>
  <c r="S142" i="1"/>
  <c r="R118" i="1"/>
  <c r="R52" i="1"/>
  <c r="S227" i="1"/>
  <c r="R65" i="1"/>
  <c r="R190" i="1"/>
  <c r="S500" i="1"/>
  <c r="R165" i="1"/>
  <c r="R372" i="1"/>
  <c r="R247" i="1"/>
  <c r="S463" i="1"/>
  <c r="S449" i="1"/>
  <c r="S28" i="1"/>
  <c r="R359" i="1"/>
  <c r="R466" i="1"/>
  <c r="R397" i="1"/>
  <c r="S50" i="1"/>
  <c r="S101" i="1"/>
  <c r="R229" i="1"/>
  <c r="R169" i="1"/>
  <c r="S240" i="1"/>
  <c r="S159" i="1"/>
  <c r="R268" i="1"/>
  <c r="R481" i="1"/>
  <c r="R476" i="1"/>
  <c r="R421" i="1"/>
  <c r="S335" i="1"/>
  <c r="S442" i="1"/>
  <c r="S443" i="1"/>
  <c r="R410" i="1"/>
  <c r="S447" i="1"/>
  <c r="R133" i="1"/>
  <c r="S251" i="1"/>
  <c r="R448" i="1"/>
  <c r="R77" i="1"/>
  <c r="R269" i="1"/>
  <c r="R32" i="1"/>
  <c r="S65" i="1"/>
  <c r="S190" i="1"/>
  <c r="S278" i="1"/>
  <c r="R115" i="1"/>
  <c r="S224" i="1"/>
  <c r="R340" i="1"/>
  <c r="S452" i="1"/>
  <c r="R363" i="1"/>
  <c r="R144" i="1"/>
  <c r="R145" i="1"/>
  <c r="S359" i="1"/>
  <c r="S54" i="1"/>
  <c r="R219" i="1"/>
  <c r="R296" i="1"/>
  <c r="S131" i="1"/>
  <c r="S162" i="1"/>
  <c r="R61" i="1"/>
  <c r="S37" i="1"/>
  <c r="R409" i="1"/>
  <c r="R501" i="1"/>
  <c r="R404" i="1"/>
  <c r="S234" i="1"/>
  <c r="R308" i="1"/>
  <c r="R402" i="1"/>
  <c r="S405" i="1"/>
  <c r="R353" i="1"/>
  <c r="R224" i="1"/>
  <c r="R26" i="1"/>
  <c r="R301" i="1"/>
  <c r="R196" i="1"/>
  <c r="S44" i="1"/>
  <c r="S503" i="1"/>
  <c r="R299" i="1"/>
  <c r="S445" i="1"/>
  <c r="S273" i="1"/>
  <c r="R173" i="1"/>
  <c r="S373" i="1"/>
  <c r="S226" i="1"/>
  <c r="S492" i="1"/>
  <c r="R170" i="1"/>
  <c r="R284" i="1"/>
  <c r="R337" i="1"/>
  <c r="S117" i="1"/>
  <c r="R285" i="1"/>
  <c r="R416" i="1"/>
  <c r="S163" i="1"/>
  <c r="S337" i="1"/>
  <c r="S286" i="1"/>
  <c r="R37" i="1"/>
  <c r="R499" i="1"/>
  <c r="S241" i="1"/>
  <c r="R238" i="1"/>
  <c r="S429" i="1"/>
  <c r="R412" i="1"/>
  <c r="R413" i="1"/>
  <c r="R349" i="1"/>
  <c r="R419" i="1"/>
  <c r="S27" i="1"/>
  <c r="R474" i="1"/>
  <c r="S469" i="1"/>
  <c r="S66" i="1"/>
  <c r="S80" i="1"/>
  <c r="S476" i="1"/>
  <c r="R216" i="1"/>
  <c r="R38" i="1"/>
  <c r="R445" i="1"/>
  <c r="S264" i="1"/>
  <c r="S372" i="1"/>
  <c r="R294" i="1"/>
  <c r="R49" i="1"/>
  <c r="R94" i="1"/>
  <c r="S281" i="1"/>
  <c r="S259" i="1"/>
  <c r="R98" i="1"/>
  <c r="R479" i="1"/>
  <c r="R407" i="1"/>
  <c r="R99" i="1"/>
  <c r="S102" i="1"/>
  <c r="R266" i="1"/>
  <c r="S231" i="1"/>
  <c r="R408" i="1"/>
  <c r="R480" i="1"/>
  <c r="R436" i="1"/>
  <c r="R25" i="1"/>
  <c r="S305" i="1"/>
  <c r="S288" i="1"/>
  <c r="S411" i="1"/>
  <c r="R184" i="1"/>
  <c r="S479" i="1"/>
  <c r="S144" i="1"/>
  <c r="S145" i="1"/>
  <c r="S91" i="1"/>
  <c r="R124" i="1"/>
  <c r="R304" i="1"/>
  <c r="S344" i="1"/>
  <c r="R254" i="1"/>
  <c r="S168" i="1"/>
  <c r="R446" i="1"/>
  <c r="S94" i="1"/>
  <c r="S470" i="1"/>
  <c r="R261" i="1"/>
  <c r="R55" i="1"/>
  <c r="S95" i="1"/>
  <c r="S323" i="1"/>
  <c r="R392" i="1"/>
  <c r="S316" i="1"/>
  <c r="S255" i="1"/>
  <c r="S466" i="1"/>
  <c r="R390" i="1"/>
  <c r="R273" i="1"/>
  <c r="S88" i="1"/>
  <c r="R411" i="1"/>
  <c r="S345" i="1"/>
  <c r="S393" i="1"/>
  <c r="R162" i="1"/>
  <c r="R360" i="1"/>
  <c r="R85" i="1"/>
  <c r="S238" i="1"/>
  <c r="S369" i="1"/>
  <c r="S133" i="1"/>
  <c r="R464" i="1"/>
  <c r="R319" i="1"/>
  <c r="S160" i="1"/>
  <c r="S232" i="1"/>
  <c r="S248" i="1"/>
  <c r="S271" i="1"/>
  <c r="S29" i="1"/>
  <c r="S34" i="1"/>
  <c r="S363" i="1"/>
  <c r="R95" i="1"/>
  <c r="S269" i="1"/>
  <c r="S32" i="1"/>
  <c r="S467" i="1"/>
  <c r="S450" i="1"/>
  <c r="S290" i="1"/>
  <c r="R460" i="1"/>
  <c r="R235" i="1"/>
  <c r="R53" i="1"/>
  <c r="R147" i="1"/>
  <c r="S38" i="1"/>
  <c r="S291" i="1"/>
  <c r="R105" i="1"/>
  <c r="S498" i="1"/>
  <c r="R433" i="1"/>
  <c r="S312" i="1"/>
  <c r="R454" i="1"/>
  <c r="S154" i="1"/>
  <c r="S244" i="1"/>
  <c r="S356" i="1"/>
  <c r="R472" i="1"/>
  <c r="R157" i="1"/>
  <c r="S299" i="1"/>
  <c r="S313" i="1"/>
  <c r="R485" i="1"/>
  <c r="S366" i="1"/>
  <c r="S253" i="1"/>
  <c r="S209" i="1"/>
  <c r="R310" i="1"/>
  <c r="S182" i="1"/>
  <c r="R213" i="1"/>
  <c r="R329" i="1"/>
  <c r="S361" i="1"/>
  <c r="S380" i="1"/>
  <c r="S186" i="1"/>
  <c r="R321" i="1"/>
  <c r="R139" i="1"/>
  <c r="R350" i="1"/>
  <c r="R40" i="1"/>
  <c r="S353" i="1"/>
  <c r="R152" i="1"/>
  <c r="R270" i="1"/>
  <c r="R379" i="1"/>
  <c r="R177" i="1"/>
  <c r="R467" i="1"/>
  <c r="S407" i="1"/>
  <c r="R290" i="1"/>
  <c r="R497" i="1"/>
  <c r="S147" i="1"/>
  <c r="R201" i="1"/>
  <c r="S124" i="1"/>
  <c r="S382" i="1"/>
  <c r="R355" i="1"/>
  <c r="R159" i="1"/>
  <c r="S261" i="1"/>
  <c r="S180" i="1"/>
  <c r="R385" i="1"/>
  <c r="R154" i="1"/>
  <c r="R101" i="1"/>
  <c r="S472" i="1"/>
  <c r="R44" i="1"/>
  <c r="S458" i="1"/>
  <c r="R323" i="1"/>
  <c r="R69" i="1"/>
  <c r="R366" i="1"/>
  <c r="S375" i="1"/>
  <c r="R185" i="1"/>
  <c r="S103" i="1"/>
  <c r="R136" i="1"/>
  <c r="S329" i="1"/>
  <c r="S308" i="1"/>
  <c r="R361" i="1"/>
  <c r="R263" i="1"/>
  <c r="S83" i="1"/>
  <c r="R405" i="1"/>
  <c r="R186" i="1"/>
  <c r="S495" i="1"/>
  <c r="R244" i="1"/>
  <c r="S321" i="1"/>
  <c r="S52" i="1"/>
  <c r="R131" i="1"/>
  <c r="R443" i="1"/>
  <c r="R502" i="1"/>
  <c r="S46" i="1"/>
  <c r="S86" i="1"/>
  <c r="R18" i="1"/>
  <c r="R166" i="1"/>
  <c r="S399" i="1"/>
  <c r="S13" i="1"/>
  <c r="T13" i="1" s="1"/>
  <c r="S208" i="1"/>
  <c r="S77" i="1"/>
  <c r="R328" i="1"/>
  <c r="S191" i="1"/>
  <c r="S265" i="1"/>
  <c r="R484" i="1"/>
  <c r="R16" i="1"/>
  <c r="S152" i="1"/>
  <c r="R208" i="1"/>
  <c r="S306" i="1"/>
  <c r="R174" i="1"/>
  <c r="S138" i="1"/>
  <c r="R203" i="1"/>
  <c r="S384" i="1"/>
  <c r="S128" i="1"/>
  <c r="R80" i="1"/>
  <c r="R325" i="1"/>
  <c r="S201" i="1"/>
  <c r="R449" i="1"/>
  <c r="S409" i="1"/>
  <c r="S72" i="1"/>
  <c r="S92" i="1"/>
  <c r="R438" i="1"/>
  <c r="S486" i="1"/>
  <c r="R482" i="1"/>
  <c r="R489" i="1"/>
  <c r="R382" i="1"/>
  <c r="S350" i="1"/>
  <c r="S148" i="1"/>
  <c r="S347" i="1"/>
  <c r="R430" i="1"/>
  <c r="S394" i="1"/>
  <c r="R453" i="1"/>
  <c r="R249" i="1"/>
  <c r="S320" i="1"/>
  <c r="R492" i="1"/>
  <c r="R458" i="1"/>
  <c r="S170" i="1"/>
  <c r="S282" i="1"/>
  <c r="R373" i="1"/>
  <c r="R400" i="1"/>
  <c r="R73" i="1"/>
  <c r="R312" i="1"/>
  <c r="S74" i="1"/>
  <c r="R103" i="1"/>
  <c r="R175" i="1"/>
  <c r="S60" i="1"/>
  <c r="S211" i="1"/>
  <c r="R341" i="1"/>
  <c r="R83" i="1"/>
  <c r="R309" i="1"/>
  <c r="S456" i="1"/>
  <c r="S212" i="1"/>
  <c r="R495" i="1"/>
  <c r="S332" i="1"/>
  <c r="R455" i="1"/>
  <c r="R281" i="1"/>
  <c r="R86" i="1"/>
  <c r="R70" i="1"/>
  <c r="S134" i="1"/>
  <c r="S198" i="1"/>
  <c r="R107" i="1"/>
  <c r="R210" i="1"/>
  <c r="R389" i="1"/>
  <c r="R234" i="1"/>
  <c r="S439" i="1"/>
  <c r="R78" i="1"/>
  <c r="R35" i="1"/>
  <c r="R221" i="1"/>
  <c r="S433" i="1"/>
  <c r="S118" i="1"/>
  <c r="R57" i="1"/>
  <c r="S338" i="1"/>
  <c r="S216" i="1"/>
  <c r="R171" i="1"/>
  <c r="S276" i="1"/>
  <c r="R121" i="1"/>
  <c r="R271" i="1"/>
  <c r="R364" i="1"/>
  <c r="S174" i="1"/>
  <c r="R384" i="1"/>
  <c r="R425" i="1"/>
  <c r="S257" i="1"/>
  <c r="R21" i="1"/>
  <c r="S58" i="1"/>
  <c r="S81" i="1"/>
  <c r="S390" i="1"/>
  <c r="R333" i="1"/>
  <c r="R251" i="1"/>
  <c r="S351" i="1"/>
  <c r="S482" i="1"/>
  <c r="R258" i="1"/>
  <c r="R111" i="1"/>
  <c r="S274" i="1"/>
  <c r="R194" i="1"/>
  <c r="S196" i="1"/>
  <c r="S487" i="1"/>
  <c r="S430" i="1"/>
  <c r="R63" i="1"/>
  <c r="S453" i="1"/>
  <c r="S219" i="1"/>
  <c r="S249" i="1"/>
  <c r="R461" i="1"/>
  <c r="R380" i="1"/>
  <c r="S440" i="1"/>
  <c r="S294" i="1"/>
  <c r="S67" i="1"/>
  <c r="R242" i="1"/>
  <c r="R206" i="1"/>
  <c r="R376" i="1"/>
  <c r="S309" i="1"/>
  <c r="R236" i="1"/>
  <c r="S325" i="1"/>
  <c r="R134" i="1"/>
  <c r="R142" i="1"/>
  <c r="S481" i="1"/>
  <c r="S349" i="1"/>
  <c r="R82" i="1"/>
  <c r="R120" i="1"/>
  <c r="R200" i="1"/>
  <c r="R317" i="1"/>
  <c r="S40" i="1"/>
  <c r="S98" i="1"/>
  <c r="S436" i="1"/>
  <c r="R67" i="1"/>
  <c r="S418" i="1"/>
  <c r="R27" i="1"/>
  <c r="S419" i="1"/>
  <c r="S107" i="1"/>
  <c r="R125" i="1"/>
  <c r="S78" i="1"/>
  <c r="S474" i="1"/>
  <c r="S96" i="1"/>
  <c r="S35" i="1"/>
  <c r="S318" i="1"/>
  <c r="S221" i="1"/>
  <c r="S493" i="1"/>
  <c r="R469" i="1"/>
  <c r="R338" i="1"/>
  <c r="R46" i="1"/>
  <c r="S121" i="1"/>
  <c r="S378" i="1"/>
  <c r="R226" i="1"/>
  <c r="R277" i="1"/>
  <c r="R193" i="1"/>
  <c r="S425" i="1"/>
  <c r="S16" i="1"/>
  <c r="R302" i="1"/>
  <c r="R91" i="1"/>
  <c r="R68" i="1"/>
  <c r="R417" i="1"/>
  <c r="S164" i="1"/>
  <c r="S185" i="1"/>
  <c r="S47" i="1"/>
  <c r="S111" i="1"/>
  <c r="R150" i="1"/>
  <c r="R274" i="1"/>
  <c r="S229" i="1"/>
  <c r="S421" i="1"/>
  <c r="R490" i="1"/>
  <c r="S22" i="1"/>
  <c r="R255" i="1"/>
  <c r="R487" i="1"/>
  <c r="R494" i="1"/>
  <c r="R331" i="1"/>
  <c r="R314" i="1"/>
  <c r="R442" i="1"/>
  <c r="S266" i="1"/>
  <c r="S55" i="1"/>
  <c r="R440" i="1"/>
  <c r="S489" i="1"/>
  <c r="R180" i="1"/>
  <c r="R155" i="1"/>
  <c r="S242" i="1"/>
  <c r="S126" i="1"/>
  <c r="R422" i="1"/>
  <c r="R431" i="1"/>
  <c r="S206" i="1"/>
  <c r="S69" i="1"/>
  <c r="S376" i="1"/>
  <c r="S236" i="1"/>
  <c r="R230" i="1"/>
  <c r="R181" i="1"/>
  <c r="R345" i="1"/>
  <c r="R393" i="1"/>
  <c r="S413" i="1"/>
  <c r="W10" i="1" l="1"/>
  <c r="V12" i="1"/>
  <c r="U13" i="1"/>
  <c r="W13" i="1" s="1"/>
  <c r="U20" i="1"/>
  <c r="W11" i="1"/>
  <c r="V10" i="1"/>
  <c r="V13" i="1"/>
  <c r="T20" i="1"/>
  <c r="V11" i="1"/>
  <c r="U18" i="1"/>
  <c r="T18" i="1"/>
  <c r="U15" i="1"/>
  <c r="T15" i="1"/>
  <c r="U21" i="1"/>
  <c r="T21" i="1"/>
  <c r="U22" i="1"/>
  <c r="T22" i="1"/>
  <c r="T14" i="1"/>
  <c r="V14" i="1" s="1"/>
  <c r="W12" i="1"/>
  <c r="U14" i="1"/>
  <c r="U19" i="1"/>
  <c r="U16" i="1"/>
  <c r="T16" i="1"/>
  <c r="T19" i="1"/>
  <c r="U17" i="1"/>
  <c r="T17" i="1"/>
  <c r="V15" i="1" l="1"/>
  <c r="W21" i="1"/>
  <c r="W19" i="1"/>
  <c r="V19" i="1"/>
  <c r="V20" i="1"/>
  <c r="W14" i="1"/>
  <c r="W15" i="1"/>
  <c r="V17" i="1"/>
  <c r="W17" i="1"/>
  <c r="V21" i="1"/>
  <c r="W20" i="1"/>
  <c r="V22" i="1"/>
  <c r="V23" i="1"/>
  <c r="V16" i="1"/>
  <c r="W22" i="1"/>
  <c r="W23" i="1"/>
  <c r="W16" i="1"/>
  <c r="V18" i="1"/>
  <c r="W18" i="1"/>
</calcChain>
</file>

<file path=xl/sharedStrings.xml><?xml version="1.0" encoding="utf-8"?>
<sst xmlns="http://schemas.openxmlformats.org/spreadsheetml/2006/main" count="30" uniqueCount="30">
  <si>
    <t>date</t>
  </si>
  <si>
    <t>open</t>
  </si>
  <si>
    <t>high</t>
  </si>
  <si>
    <t>low</t>
  </si>
  <si>
    <t>close</t>
  </si>
  <si>
    <t>volume</t>
  </si>
  <si>
    <t>code</t>
  </si>
  <si>
    <t>index</t>
  </si>
  <si>
    <t>period</t>
  </si>
  <si>
    <t>smooth</t>
  </si>
  <si>
    <t>detrender</t>
  </si>
  <si>
    <t>I1</t>
  </si>
  <si>
    <t>Q1</t>
  </si>
  <si>
    <t>jI</t>
  </si>
  <si>
    <t>JQ</t>
  </si>
  <si>
    <t>I2</t>
  </si>
  <si>
    <t>Q2</t>
  </si>
  <si>
    <t>Re</t>
  </si>
  <si>
    <t>Im</t>
  </si>
  <si>
    <t>smPeriod</t>
  </si>
  <si>
    <t>phase</t>
  </si>
  <si>
    <t>alpha</t>
  </si>
  <si>
    <t>MAMA</t>
  </si>
  <si>
    <t>FAMA</t>
  </si>
  <si>
    <t>delta</t>
  </si>
  <si>
    <t>price</t>
  </si>
  <si>
    <t>Im'</t>
  </si>
  <si>
    <t>Re'</t>
  </si>
  <si>
    <t>I2'</t>
  </si>
  <si>
    <t>Q2'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</si>
</sst>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43" fontId="1" fillId="18" borderId="0" xfId="29" applyNumberFormat="1" applyAlignment="1">
      <alignment horizontal="right"/>
    </xf>
    <xf numFmtId="43" fontId="19" fillId="0" borderId="0" xfId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AD503" totalsRowShown="0" headerRowDxfId="31" dataDxfId="30" headerRowCellStyle="Currency" dataCellStyle="Currency">
  <sortState xmlns:xlrd2="http://schemas.microsoft.com/office/spreadsheetml/2017/richdata2" ref="B2:H503">
    <sortCondition ref="C2"/>
  </sortState>
  <tableColumns count="30">
    <tableColumn id="9" xr3:uid="{9F699A46-4958-42A4-A5C9-B52EB0EE585B}" name="index" dataDxfId="29" dataCellStyle="Currency"/>
    <tableColumn id="8" xr3:uid="{4C01765B-A5DE-46C8-AA90-F736AC067C2C}" name="code" dataDxfId="28">
      <calculatedColumnFormula>"new Quote { Date = DateTime.ParseExact("""&amp;TEXT(C2,"yyyy-mm-dd")&amp;""",""yyyy-MM-dd"",cultureProvider), Open="&amp;D2&amp;"m, High="&amp;E2&amp;"m, Low="&amp;F2&amp;"m, Close="&amp;G2&amp;"m, Volume = (long)"&amp;H2&amp;" },"</calculatedColumnFormula>
    </tableColumn>
    <tableColumn id="2" xr3:uid="{870234D4-B88D-4DBC-B1B5-A3A328FCAA43}" name="date" dataDxfId="27"/>
    <tableColumn id="3" xr3:uid="{EF611352-AF5A-4141-B3FC-D86820A763EA}" name="open" dataDxfId="26" dataCellStyle="Currency"/>
    <tableColumn id="4" xr3:uid="{74B28648-F2A3-4493-9B04-FE02A7EBAE5E}" name="high" dataDxfId="25" dataCellStyle="Currency"/>
    <tableColumn id="5" xr3:uid="{F6126363-2529-4BAC-9F69-0710D7A587F6}" name="low" dataDxfId="24" dataCellStyle="Currency"/>
    <tableColumn id="6" xr3:uid="{1625C5E8-2802-4281-81F5-7308EFB9EB0C}" name="close" dataDxfId="23" dataCellStyle="Currency"/>
    <tableColumn id="7" xr3:uid="{9D524E41-7E60-45BD-80C8-513C8040D514}" name="volume" dataDxfId="22" dataCellStyle="Comma"/>
    <tableColumn id="26" xr3:uid="{2B12563B-9666-4EDF-80F2-A0FA32957C02}" name="price" dataDxfId="21" dataCellStyle="Currency">
      <calculatedColumnFormula>(testdata[[#This Row],[high]]+testdata[[#This Row],[low]])/2</calculatedColumnFormula>
    </tableColumn>
    <tableColumn id="10" xr3:uid="{BCAF1C39-3751-4A70-B4F4-7A3E7CDCCE35}" name="smooth" dataDxfId="20" dataCellStyle="Comma"/>
    <tableColumn id="11" xr3:uid="{2ACA4CFB-1C8B-4C53-8A45-76D16640A320}" name="detrender" dataDxfId="19" dataCellStyle="Comma"/>
    <tableColumn id="12" xr3:uid="{50D8A4F0-2076-47DB-A795-64FDA7A9096D}" name="I1" dataDxfId="18" dataCellStyle="Comma"/>
    <tableColumn id="13" xr3:uid="{FF2D2616-A2F5-4084-AB89-8266946831E4}" name="Q1" dataDxfId="17" dataCellStyle="Comma"/>
    <tableColumn id="14" xr3:uid="{174EFDE3-C083-4E8F-8A91-D0149A3521FF}" name="jI" dataDxfId="16" dataCellStyle="Comma"/>
    <tableColumn id="15" xr3:uid="{B48BAC56-178E-4A51-99A2-5FA457D89CF4}" name="JQ" dataDxfId="15" dataCellStyle="Comma"/>
    <tableColumn id="16" xr3:uid="{3B358F0D-A371-470A-AD3C-8C25A2691BC1}" name="I2" dataDxfId="7" dataCellStyle="Comma">
      <calculatedColumnFormula>testdata[[#This Row],[I1]]-testdata[[#This Row],[JQ]]</calculatedColumnFormula>
    </tableColumn>
    <tableColumn id="17" xr3:uid="{CFA10118-3C19-448F-A780-A62543ECFBA7}" name="Q2" dataDxfId="6" dataCellStyle="Comma">
      <calculatedColumnFormula>testdata[[#This Row],[Q1]]+testdata[[#This Row],[jI]]</calculatedColumnFormula>
    </tableColumn>
    <tableColumn id="27" xr3:uid="{17D86CA1-CEBF-44CD-AB46-9D92D02A37A3}" name="I2'" dataDxfId="5" dataCellStyle="Comma">
      <calculatedColumnFormula>0.2*testdata[[#This Row],[I2]]+0.8*P1</calculatedColumnFormula>
    </tableColumn>
    <tableColumn id="28" xr3:uid="{6B37EE35-77C0-49D5-B99B-AD2B9960FE72}" name="Q2'" dataDxfId="4" dataCellStyle="Comma">
      <calculatedColumnFormula>0.2*testdata[[#This Row],[Q2]]+0.8*Q1</calculatedColumnFormula>
    </tableColumn>
    <tableColumn id="18" xr3:uid="{A268DAF5-4457-4125-9988-536834387B9F}" name="Re" dataDxfId="3" dataCellStyle="Comma">
      <calculatedColumnFormula>testdata[[#This Row],[I2'']]*R1+testdata[[#This Row],[Q2'']]*S1</calculatedColumnFormula>
    </tableColumn>
    <tableColumn id="19" xr3:uid="{E66932CA-FAAD-497E-86CF-9F4E9753F094}" name="Im" dataDxfId="2" dataCellStyle="Comma">
      <calculatedColumnFormula>testdata[[#This Row],[I2'']]*S1-testdata[[#This Row],[Q2'']]*R1</calculatedColumnFormula>
    </tableColumn>
    <tableColumn id="29" xr3:uid="{91453882-A3E1-40BD-AE8A-261F6EDC2B70}" name="Re'" dataDxfId="0" dataCellStyle="Comma">
      <calculatedColumnFormula>0.2*testdata[[#This Row],[Re]]+0.8*T1</calculatedColumnFormula>
    </tableColumn>
    <tableColumn id="30" xr3:uid="{4496D83D-C0E6-4D72-AFD5-3B3228F8DCF1}" name="Im'" dataDxfId="1" dataCellStyle="Comma">
      <calculatedColumnFormula>0.2*testdata[[#This Row],[Im]]+0.8*U1</calculatedColumnFormula>
    </tableColumn>
    <tableColumn id="1" xr3:uid="{C4EE99BF-FC94-469E-935C-7ECB9BC03D6D}" name="period" dataDxfId="14" dataCellStyle="Comma"/>
    <tableColumn id="20" xr3:uid="{18A13BB2-0C93-473C-B5E1-1F9C99D6B982}" name="smPeriod" dataDxfId="13" dataCellStyle="Comma"/>
    <tableColumn id="21" xr3:uid="{327CC1C0-4A84-41E7-8E5E-681E5D53CA2D}" name="phase" dataDxfId="12" dataCellStyle="Comma"/>
    <tableColumn id="22" xr3:uid="{5799DCAF-29CF-41E7-B6A5-4EC8BDB7F949}" name="delta" dataDxfId="11" dataCellStyle="Comma"/>
    <tableColumn id="23" xr3:uid="{D9A05A45-AEB7-47C2-A0EC-B0897259549D}" name="alpha" dataDxfId="10" dataCellStyle="Comma"/>
    <tableColumn id="24" xr3:uid="{3A039427-49D2-4805-BE26-4DF5BF09A499}" name="MAMA" dataDxfId="9" dataCellStyle="Comma"/>
    <tableColumn id="25" xr3:uid="{3A5E60E9-01A4-4724-94BD-FF9E0685152B}" name="FAMA" dataDxfId="8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3"/>
  <sheetViews>
    <sheetView tabSelected="1" workbookViewId="0">
      <selection activeCell="W25" sqref="W25"/>
    </sheetView>
  </sheetViews>
  <sheetFormatPr defaultRowHeight="15" x14ac:dyDescent="0.25"/>
  <cols>
    <col min="1" max="1" width="6" style="8" bestFit="1" customWidth="1"/>
    <col min="2" max="2" width="6.140625" hidden="1" customWidth="1"/>
    <col min="3" max="3" width="10.7109375" style="3" customWidth="1"/>
    <col min="4" max="4" width="10.7109375" style="2" hidden="1" customWidth="1"/>
    <col min="5" max="6" width="10.7109375" style="2" customWidth="1"/>
    <col min="7" max="7" width="10.7109375" style="2" hidden="1" customWidth="1"/>
    <col min="8" max="8" width="14.28515625" style="1" hidden="1" customWidth="1"/>
    <col min="9" max="9" width="10.7109375" style="2" customWidth="1"/>
    <col min="10" max="20" width="9.140625" style="11"/>
    <col min="21" max="21" width="9.5703125" style="11" bestFit="1" customWidth="1"/>
    <col min="22" max="22" width="9.140625" style="11"/>
    <col min="23" max="23" width="9.5703125" style="11" bestFit="1" customWidth="1"/>
    <col min="24" max="25" width="9.140625" style="11"/>
    <col min="26" max="26" width="10.85546875" style="11" bestFit="1" customWidth="1"/>
    <col min="27" max="30" width="9.140625" style="11"/>
  </cols>
  <sheetData>
    <row r="1" spans="1:30" x14ac:dyDescent="0.25">
      <c r="A1" s="7" t="s">
        <v>7</v>
      </c>
      <c r="B1" s="6" t="s">
        <v>6</v>
      </c>
      <c r="C1" s="3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5" t="s">
        <v>5</v>
      </c>
      <c r="I1" s="6" t="s">
        <v>25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28</v>
      </c>
      <c r="S1" s="9" t="s">
        <v>29</v>
      </c>
      <c r="T1" s="9" t="s">
        <v>17</v>
      </c>
      <c r="U1" s="9" t="s">
        <v>18</v>
      </c>
      <c r="V1" s="9" t="s">
        <v>27</v>
      </c>
      <c r="W1" s="9" t="s">
        <v>26</v>
      </c>
      <c r="X1" s="9" t="s">
        <v>8</v>
      </c>
      <c r="Y1" s="9" t="s">
        <v>19</v>
      </c>
      <c r="Z1" s="9" t="s">
        <v>20</v>
      </c>
      <c r="AA1" s="9" t="s">
        <v>24</v>
      </c>
      <c r="AB1" s="9" t="s">
        <v>21</v>
      </c>
      <c r="AC1" s="9" t="s">
        <v>22</v>
      </c>
      <c r="AD1" s="9" t="s">
        <v>23</v>
      </c>
    </row>
    <row r="2" spans="1:30" x14ac:dyDescent="0.25">
      <c r="A2" s="7">
        <v>1</v>
      </c>
      <c r="B2" s="4" t="str">
        <f t="shared" ref="B2:B65" si="0">"new Quote { Date = DateTime.ParseExact("""&amp;TEXT(C2,"yyyy-mm-dd")&amp;""",""yyyy-MM-dd"",cultureProvider), Open="&amp;D2&amp;"m, High="&amp;E2&amp;"m, Low="&amp;F2&amp;"m, Close="&amp;G2&amp;"m, Volume = (long)"&amp;H2&amp;" },"</f>
        <v>new Quote { Date = DateTime.ParseExact("2017-01-03","yyyy-MM-dd",cultureProvider), Open=212.61m, High=213.35m, Low=211.52m, Close=212.8m, Volume = (long)96708880 },</v>
      </c>
      <c r="C2" s="3">
        <v>42738</v>
      </c>
      <c r="D2" s="2">
        <v>212.61</v>
      </c>
      <c r="E2" s="2">
        <v>213.35</v>
      </c>
      <c r="F2" s="2">
        <v>211.52</v>
      </c>
      <c r="G2" s="2">
        <v>212.8</v>
      </c>
      <c r="H2" s="1">
        <v>96708880</v>
      </c>
      <c r="I2" s="2">
        <f>(testdata[[#This Row],[high]]+testdata[[#This Row],[low]])/2</f>
        <v>212.435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0"/>
      <c r="Y2" s="10"/>
      <c r="Z2" s="10"/>
      <c r="AA2" s="10"/>
      <c r="AB2" s="10"/>
      <c r="AC2" s="10"/>
      <c r="AD2" s="10"/>
    </row>
    <row r="3" spans="1:30" x14ac:dyDescent="0.25">
      <c r="A3" s="7">
        <v>2</v>
      </c>
      <c r="B3" s="4" t="str">
        <f t="shared" si="0"/>
        <v>new Quote { Date = DateTime.ParseExact("2017-01-04","yyyy-MM-dd",cultureProvider), Open=213.16m, High=214.22m, Low=213.15m, Close=214.06m, Volume = (long)83348752 },</v>
      </c>
      <c r="C3" s="3">
        <v>42739</v>
      </c>
      <c r="D3" s="2">
        <v>213.16</v>
      </c>
      <c r="E3" s="2">
        <v>214.22</v>
      </c>
      <c r="F3" s="2">
        <v>213.15</v>
      </c>
      <c r="G3" s="2">
        <v>214.06</v>
      </c>
      <c r="H3" s="1">
        <v>83348752</v>
      </c>
      <c r="I3" s="2">
        <f>(testdata[[#This Row],[high]]+testdata[[#This Row],[low]])/2</f>
        <v>213.685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0"/>
      <c r="Y3" s="10"/>
      <c r="Z3" s="10"/>
      <c r="AA3" s="10"/>
      <c r="AB3" s="10"/>
      <c r="AC3" s="10"/>
      <c r="AD3" s="10"/>
    </row>
    <row r="4" spans="1:30" x14ac:dyDescent="0.25">
      <c r="A4" s="7">
        <v>3</v>
      </c>
      <c r="B4" s="4" t="str">
        <f t="shared" si="0"/>
        <v>new Quote { Date = DateTime.ParseExact("2017-01-05","yyyy-MM-dd",cultureProvider), Open=213.77m, High=214.06m, Low=213.02m, Close=213.89m, Volume = (long)82961968 },</v>
      </c>
      <c r="C4" s="3">
        <v>42740</v>
      </c>
      <c r="D4" s="2">
        <v>213.77</v>
      </c>
      <c r="E4" s="2">
        <v>214.06</v>
      </c>
      <c r="F4" s="2">
        <v>213.02</v>
      </c>
      <c r="G4" s="2">
        <v>213.89</v>
      </c>
      <c r="H4" s="1">
        <v>82961968</v>
      </c>
      <c r="I4" s="2">
        <f>(testdata[[#This Row],[high]]+testdata[[#This Row],[low]])/2</f>
        <v>213.54000000000002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0"/>
      <c r="Y4" s="10"/>
      <c r="Z4" s="10"/>
      <c r="AA4" s="10"/>
      <c r="AB4" s="10"/>
      <c r="AC4" s="10"/>
      <c r="AD4" s="10"/>
    </row>
    <row r="5" spans="1:30" x14ac:dyDescent="0.25">
      <c r="A5" s="7">
        <v>4</v>
      </c>
      <c r="B5" s="4" t="str">
        <f t="shared" si="0"/>
        <v>new Quote { Date = DateTime.ParseExact("2017-01-06","yyyy-MM-dd",cultureProvider), Open=214.02m, High=215.17m, Low=213.42m, Close=214.66m, Volume = (long)75744152 },</v>
      </c>
      <c r="C5" s="3">
        <v>42741</v>
      </c>
      <c r="D5" s="2">
        <v>214.02</v>
      </c>
      <c r="E5" s="2">
        <v>215.17</v>
      </c>
      <c r="F5" s="2">
        <v>213.42</v>
      </c>
      <c r="G5" s="2">
        <v>214.66</v>
      </c>
      <c r="H5" s="1">
        <v>75744152</v>
      </c>
      <c r="I5" s="2">
        <f>(testdata[[#This Row],[high]]+testdata[[#This Row],[low]])/2</f>
        <v>214.29499999999999</v>
      </c>
      <c r="J5" s="10">
        <f>(4*testdata[[#This Row],[price]]+3*I4+2*I3+I2)/10</f>
        <v>213.76050000000001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0"/>
      <c r="Y5" s="10"/>
      <c r="Z5" s="10"/>
      <c r="AA5" s="10"/>
      <c r="AB5" s="10"/>
      <c r="AC5" s="10"/>
      <c r="AD5" s="10"/>
    </row>
    <row r="6" spans="1:30" x14ac:dyDescent="0.25">
      <c r="A6" s="7">
        <v>5</v>
      </c>
      <c r="B6" s="4" t="str">
        <f t="shared" si="0"/>
        <v>new Quote { Date = DateTime.ParseExact("2017-01-09","yyyy-MM-dd",cultureProvider), Open=214.38m, High=214.53m, Low=213.91m, Close=213.95m, Volume = (long)49684316 },</v>
      </c>
      <c r="C6" s="3">
        <v>42744</v>
      </c>
      <c r="D6" s="2">
        <v>214.38</v>
      </c>
      <c r="E6" s="2">
        <v>214.53</v>
      </c>
      <c r="F6" s="2">
        <v>213.91</v>
      </c>
      <c r="G6" s="2">
        <v>213.95</v>
      </c>
      <c r="H6" s="1">
        <v>49684316</v>
      </c>
      <c r="I6" s="2">
        <f>(testdata[[#This Row],[high]]+testdata[[#This Row],[low]])/2</f>
        <v>214.22</v>
      </c>
      <c r="J6" s="10">
        <f>(4*testdata[[#This Row],[price]]+3*I5+2*I4+I3)/10</f>
        <v>214.05299999999997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0"/>
      <c r="Y6" s="10"/>
      <c r="Z6" s="10"/>
      <c r="AA6" s="10"/>
      <c r="AB6" s="10"/>
      <c r="AC6" s="10"/>
      <c r="AD6" s="10"/>
    </row>
    <row r="7" spans="1:30" x14ac:dyDescent="0.25">
      <c r="A7" s="7">
        <v>6</v>
      </c>
      <c r="B7" s="4" t="str">
        <f t="shared" si="0"/>
        <v>new Quote { Date = DateTime.ParseExact("2017-01-10","yyyy-MM-dd",cultureProvider), Open=213.97m, High=214.89m, Low=213.52m, Close=213.95m, Volume = (long)67500792 },</v>
      </c>
      <c r="C7" s="3">
        <v>42745</v>
      </c>
      <c r="D7" s="2">
        <v>213.97</v>
      </c>
      <c r="E7" s="2">
        <v>214.89</v>
      </c>
      <c r="F7" s="2">
        <v>213.52</v>
      </c>
      <c r="G7" s="2">
        <v>213.95</v>
      </c>
      <c r="H7" s="1">
        <v>67500792</v>
      </c>
      <c r="I7" s="2">
        <f>(testdata[[#This Row],[high]]+testdata[[#This Row],[low]])/2</f>
        <v>214.20499999999998</v>
      </c>
      <c r="J7" s="10">
        <f>(4*testdata[[#This Row],[price]]+3*I6+2*I5+I4)/10</f>
        <v>214.161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0"/>
      <c r="Y7" s="10"/>
      <c r="Z7" s="10"/>
      <c r="AA7" s="10"/>
      <c r="AB7" s="10"/>
      <c r="AC7" s="10"/>
      <c r="AD7" s="10"/>
    </row>
    <row r="8" spans="1:30" x14ac:dyDescent="0.25">
      <c r="A8" s="7">
        <v>7</v>
      </c>
      <c r="B8" s="4" t="str">
        <f t="shared" si="0"/>
        <v>new Quote { Date = DateTime.ParseExact("2017-01-11","yyyy-MM-dd",cultureProvider), Open=213.86m, High=214.55m, Low=213.13m, Close=214.55m, Volume = (long)79014928 },</v>
      </c>
      <c r="C8" s="3">
        <v>42746</v>
      </c>
      <c r="D8" s="2">
        <v>213.86</v>
      </c>
      <c r="E8" s="2">
        <v>214.55</v>
      </c>
      <c r="F8" s="2">
        <v>213.13</v>
      </c>
      <c r="G8" s="2">
        <v>214.55</v>
      </c>
      <c r="H8" s="1">
        <v>79014928</v>
      </c>
      <c r="I8" s="2">
        <f>(testdata[[#This Row],[high]]+testdata[[#This Row],[low]])/2</f>
        <v>213.84</v>
      </c>
      <c r="J8" s="10">
        <f>(4*testdata[[#This Row],[price]]+3*I7+2*I6+I5)/10</f>
        <v>214.071</v>
      </c>
      <c r="K8" s="13">
        <f>(0.0962*testdata[[#This Row],[smooth]]+0.5769*J6-0.5769*J4+0.0962*J2)*(0.075*$X7+0.54)</f>
        <v>77.803635185999994</v>
      </c>
      <c r="L8" s="12">
        <v>0</v>
      </c>
      <c r="M8" s="13">
        <f>(0.0962*testdata[[#This Row],[detrender]]+0.5769*K6-0.5769*K4+0.0962*K2)*(0.075*$X7+0.54)</f>
        <v>4.0417432406423277</v>
      </c>
      <c r="N8" s="13">
        <f>(0.0962*testdata[[#This Row],[I1]]+0.5769*L6-0.5769*L4+0.0962*L2)*(0.075*$X7+0.54)</f>
        <v>0</v>
      </c>
      <c r="O8" s="13">
        <f>(0.0962*testdata[[#This Row],[Q1]]+0.5769*M6-0.5769*M4+0.0962*M2)*(0.075*$X7+0.54)</f>
        <v>0.20996047786488764</v>
      </c>
      <c r="P8" s="13">
        <f>testdata[[#This Row],[I1]]-testdata[[#This Row],[JQ]]</f>
        <v>-0.20996047786488764</v>
      </c>
      <c r="Q8" s="13">
        <f>testdata[[#This Row],[Q1]]+testdata[[#This Row],[jI]]</f>
        <v>4.0417432406423277</v>
      </c>
      <c r="R8" s="13">
        <f>0.2*testdata[[#This Row],[I2]]+0.8*P7</f>
        <v>-4.1992095572977534E-2</v>
      </c>
      <c r="S8" s="13">
        <f>0.2*testdata[[#This Row],[Q2]]+0.8*Q7</f>
        <v>0.80834864812846563</v>
      </c>
      <c r="T8" s="13">
        <f>testdata[[#This Row],[I2'']]*R7+testdata[[#This Row],[Q2'']]*S7</f>
        <v>0</v>
      </c>
      <c r="U8" s="13">
        <f>testdata[[#This Row],[I2'']]*S7-testdata[[#This Row],[Q2'']]*R7</f>
        <v>0</v>
      </c>
      <c r="V8" s="13">
        <f>0.2*testdata[[#This Row],[Re]]+0.8*T7</f>
        <v>0</v>
      </c>
      <c r="W8" s="13">
        <f>0.2*testdata[[#This Row],[Im]]+0.8*U7</f>
        <v>0</v>
      </c>
      <c r="X8" s="10"/>
      <c r="Y8" s="10"/>
      <c r="Z8" s="10"/>
      <c r="AA8" s="10"/>
      <c r="AB8" s="10"/>
      <c r="AC8" s="10"/>
      <c r="AD8" s="10"/>
    </row>
    <row r="9" spans="1:30" x14ac:dyDescent="0.25">
      <c r="A9" s="7">
        <v>8</v>
      </c>
      <c r="B9" s="4" t="str">
        <f t="shared" si="0"/>
        <v>new Quote { Date = DateTime.ParseExact("2017-01-12","yyyy-MM-dd",cultureProvider), Open=213.99m, High=214.22m, Low=212.53m, Close=214.02m, Volume = (long)76329760 },</v>
      </c>
      <c r="C9" s="3">
        <v>42747</v>
      </c>
      <c r="D9" s="2">
        <v>213.99</v>
      </c>
      <c r="E9" s="2">
        <v>214.22</v>
      </c>
      <c r="F9" s="2">
        <v>212.53</v>
      </c>
      <c r="G9" s="2">
        <v>214.02</v>
      </c>
      <c r="H9" s="1">
        <v>76329760</v>
      </c>
      <c r="I9" s="2">
        <f>(testdata[[#This Row],[high]]+testdata[[#This Row],[low]])/2</f>
        <v>213.375</v>
      </c>
      <c r="J9" s="10">
        <f>(4*testdata[[#This Row],[price]]+3*I8+2*I7+I6)/10</f>
        <v>213.76499999999996</v>
      </c>
      <c r="K9" s="13">
        <f>(0.0962*testdata[[#This Row],[smooth]]+0.5769*J7-0.5769*J5+0.0962*J3)*(0.075*$X8+0.54)</f>
        <v>11.229430382999988</v>
      </c>
      <c r="L9" s="12">
        <v>0</v>
      </c>
      <c r="M9" s="13">
        <f>(0.0962*testdata[[#This Row],[detrender]]+0.5769*K7-0.5769*K5+0.0962*K3)*(0.075*$X8+0.54)</f>
        <v>0.58334644953608339</v>
      </c>
      <c r="N9" s="13">
        <f>(0.0962*testdata[[#This Row],[I1]]+0.5769*L7-0.5769*L5+0.0962*L3)*(0.075*$X8+0.54)</f>
        <v>0</v>
      </c>
      <c r="O9" s="13">
        <f>(0.0962*testdata[[#This Row],[Q1]]+0.5769*M7-0.5769*M5+0.0962*M3)*(0.075*$X8+0.54)</f>
        <v>3.0303681360500458E-2</v>
      </c>
      <c r="P9" s="13">
        <f>testdata[[#This Row],[I1]]-testdata[[#This Row],[JQ]]</f>
        <v>-3.0303681360500458E-2</v>
      </c>
      <c r="Q9" s="13">
        <f>testdata[[#This Row],[Q1]]+testdata[[#This Row],[jI]]</f>
        <v>0.58334644953608339</v>
      </c>
      <c r="R9" s="13">
        <f>0.2*testdata[[#This Row],[I2]]+0.8*P8</f>
        <v>-0.17402911856401024</v>
      </c>
      <c r="S9" s="13">
        <f>0.2*testdata[[#This Row],[Q2]]+0.8*Q8</f>
        <v>3.3500638824210793</v>
      </c>
      <c r="T9" s="13">
        <f>testdata[[#This Row],[I2'']]*R8+testdata[[#This Row],[Q2'']]*S8</f>
        <v>2.7153274578782995</v>
      </c>
      <c r="U9" s="13">
        <f>testdata[[#This Row],[I2'']]*S8-testdata[[#This Row],[Q2'']]*R8</f>
        <v>0</v>
      </c>
      <c r="V9" s="13">
        <f>0.2*testdata[[#This Row],[Re]]+0.8*T8</f>
        <v>0.54306549157565998</v>
      </c>
      <c r="W9" s="13">
        <f>0.2*testdata[[#This Row],[Im]]+0.8*U8</f>
        <v>0</v>
      </c>
      <c r="X9" s="10"/>
      <c r="Y9" s="10"/>
      <c r="Z9" s="10"/>
      <c r="AA9" s="10"/>
      <c r="AB9" s="10"/>
      <c r="AC9" s="10"/>
      <c r="AD9" s="10"/>
    </row>
    <row r="10" spans="1:30" x14ac:dyDescent="0.25">
      <c r="A10" s="7">
        <v>9</v>
      </c>
      <c r="B10" s="4" t="str">
        <f t="shared" si="0"/>
        <v>new Quote { Date = DateTime.ParseExact("2017-01-13","yyyy-MM-dd",cultureProvider), Open=214.21m, High=214.84m, Low=214.17m, Close=214.51m, Volume = (long)66385084 },</v>
      </c>
      <c r="C10" s="3">
        <v>42748</v>
      </c>
      <c r="D10" s="2">
        <v>214.21</v>
      </c>
      <c r="E10" s="2">
        <v>214.84</v>
      </c>
      <c r="F10" s="2">
        <v>214.17</v>
      </c>
      <c r="G10" s="2">
        <v>214.51</v>
      </c>
      <c r="H10" s="1">
        <v>66385084</v>
      </c>
      <c r="I10" s="2">
        <f>(testdata[[#This Row],[high]]+testdata[[#This Row],[low]])/2</f>
        <v>214.505</v>
      </c>
      <c r="J10" s="10">
        <f>(4*testdata[[#This Row],[price]]+3*I9+2*I8+I7)/10</f>
        <v>214.00300000000001</v>
      </c>
      <c r="K10" s="13">
        <f>(0.0962*testdata[[#This Row],[smooth]]+0.5769*J8-0.5769*J6+0.0962*J4)*(0.075*$X9+0.54)</f>
        <v>11.122635312000019</v>
      </c>
      <c r="L10" s="12">
        <v>0</v>
      </c>
      <c r="M10" s="13">
        <f>(0.0962*testdata[[#This Row],[detrender]]+0.5769*K8-0.5769*K6+0.0962*K4)*(0.075*$X9+0.54)</f>
        <v>24.81565391414161</v>
      </c>
      <c r="N10" s="13">
        <f>(0.0962*testdata[[#This Row],[I1]]+0.5769*L8-0.5769*L6+0.0962*L4)*(0.075*$X9+0.54)</f>
        <v>0</v>
      </c>
      <c r="O10" s="13">
        <f>(0.0962*testdata[[#This Row],[Q1]]+0.5769*M8-0.5769*M6+0.0962*M4)*(0.075*$X9+0.54)</f>
        <v>2.5482316943161702</v>
      </c>
      <c r="P10" s="13">
        <f>testdata[[#This Row],[I1]]-testdata[[#This Row],[JQ]]</f>
        <v>-2.5482316943161702</v>
      </c>
      <c r="Q10" s="13">
        <f>testdata[[#This Row],[Q1]]+testdata[[#This Row],[jI]]</f>
        <v>24.81565391414161</v>
      </c>
      <c r="R10" s="13">
        <f>0.2*testdata[[#This Row],[I2]]+0.8*P9</f>
        <v>-0.53388928395163449</v>
      </c>
      <c r="S10" s="13">
        <f>0.2*testdata[[#This Row],[Q2]]+0.8*Q9</f>
        <v>5.429807942457189</v>
      </c>
      <c r="T10" s="13">
        <f>testdata[[#This Row],[I2'']]*R9+testdata[[#This Row],[Q2'']]*S9</f>
        <v>18.283115758005817</v>
      </c>
      <c r="U10" s="13">
        <f>testdata[[#This Row],[I2'']]*S9-testdata[[#This Row],[Q2'']]*R9</f>
        <v>-0.84361851718033598</v>
      </c>
      <c r="V10" s="13">
        <f>0.2*testdata[[#This Row],[Re]]+0.8*T9</f>
        <v>5.8288851179038037</v>
      </c>
      <c r="W10" s="13">
        <f>0.2*testdata[[#This Row],[Im]]+0.8*U9</f>
        <v>-0.16872370343606721</v>
      </c>
      <c r="X10" s="10"/>
      <c r="Y10" s="10"/>
      <c r="Z10" s="10"/>
      <c r="AA10" s="10"/>
      <c r="AB10" s="10"/>
      <c r="AC10" s="10"/>
      <c r="AD10" s="10"/>
    </row>
    <row r="11" spans="1:30" x14ac:dyDescent="0.25">
      <c r="A11" s="7">
        <v>10</v>
      </c>
      <c r="B11" s="4" t="str">
        <f t="shared" si="0"/>
        <v>new Quote { Date = DateTime.ParseExact("2017-01-17","yyyy-MM-dd",cultureProvider), Open=213.81m, High=214.25m, Low=213.33m, Close=213.75m, Volume = (long)64821664 },</v>
      </c>
      <c r="C11" s="3">
        <v>42752</v>
      </c>
      <c r="D11" s="2">
        <v>213.81</v>
      </c>
      <c r="E11" s="2">
        <v>214.25</v>
      </c>
      <c r="F11" s="2">
        <v>213.33</v>
      </c>
      <c r="G11" s="2">
        <v>213.75</v>
      </c>
      <c r="H11" s="1">
        <v>64821664</v>
      </c>
      <c r="I11" s="2">
        <f>(testdata[[#This Row],[high]]+testdata[[#This Row],[low]])/2</f>
        <v>213.79000000000002</v>
      </c>
      <c r="J11" s="10">
        <f>(4*testdata[[#This Row],[price]]+3*I10+2*I9+I8)/10</f>
        <v>213.92650000000003</v>
      </c>
      <c r="K11" s="10">
        <f>(0.0962*testdata[[#This Row],[smooth]]+0.5769*J9-0.5769*J7+0.0962*J5)*(0.075*$X10+0.54)</f>
        <v>22.094119979999991</v>
      </c>
      <c r="L11" s="13">
        <f>K8</f>
        <v>77.803635185999994</v>
      </c>
      <c r="M11" s="13">
        <f>(0.0962*testdata[[#This Row],[detrender]]+0.5769*K9-0.5769*K7+0.0962*K5)*(0.075*$X10+0.54)</f>
        <v>4.6460048742154934</v>
      </c>
      <c r="N11" s="13">
        <f>(0.0962*testdata[[#This Row],[I1]]+0.5769*L9-0.5769*L7+0.0962*L5)*(0.075*$X10+0.54)</f>
        <v>4.0417432406423277</v>
      </c>
      <c r="O11" s="13">
        <f>(0.0962*testdata[[#This Row],[Q1]]+0.5769*M9-0.5769*M7+0.0962*M5)*(0.075*$X10+0.54)</f>
        <v>0.42307824724392434</v>
      </c>
      <c r="P11" s="13">
        <f>testdata[[#This Row],[I1]]-testdata[[#This Row],[JQ]]</f>
        <v>77.380556938756072</v>
      </c>
      <c r="Q11" s="13">
        <f>testdata[[#This Row],[Q1]]+testdata[[#This Row],[jI]]</f>
        <v>8.6877481148578219</v>
      </c>
      <c r="R11" s="13">
        <f>0.2*testdata[[#This Row],[I2]]+0.8*P10</f>
        <v>13.43752603229828</v>
      </c>
      <c r="S11" s="13">
        <f>0.2*testdata[[#This Row],[Q2]]+0.8*Q10</f>
        <v>21.590072754284854</v>
      </c>
      <c r="T11" s="13">
        <f>testdata[[#This Row],[I2'']]*R10+testdata[[#This Row],[Q2'']]*S10</f>
        <v>110.05579736797928</v>
      </c>
      <c r="U11" s="13">
        <f>testdata[[#This Row],[I2'']]*S10-testdata[[#This Row],[Q2'']]*R10</f>
        <v>84.489894060397276</v>
      </c>
      <c r="V11" s="13">
        <f>0.2*testdata[[#This Row],[Re]]+0.8*T10</f>
        <v>36.637652080000507</v>
      </c>
      <c r="W11" s="13">
        <f>0.2*testdata[[#This Row],[Im]]+0.8*U10</f>
        <v>16.223083998335184</v>
      </c>
      <c r="X11" s="10"/>
      <c r="Y11" s="10"/>
      <c r="Z11" s="10"/>
      <c r="AA11" s="10"/>
      <c r="AB11" s="10"/>
      <c r="AC11" s="10"/>
      <c r="AD11" s="10"/>
    </row>
    <row r="12" spans="1:30" x14ac:dyDescent="0.25">
      <c r="A12" s="7">
        <v>11</v>
      </c>
      <c r="B12" s="4" t="str">
        <f t="shared" si="0"/>
        <v>new Quote { Date = DateTime.ParseExact("2017-01-18","yyyy-MM-dd",cultureProvider), Open=214.02m, High=214.27m, Low=213.42m, Close=214.22m, Volume = (long)57997156 },</v>
      </c>
      <c r="C12" s="3">
        <v>42753</v>
      </c>
      <c r="D12" s="2">
        <v>214.02</v>
      </c>
      <c r="E12" s="2">
        <v>214.27</v>
      </c>
      <c r="F12" s="2">
        <v>213.42</v>
      </c>
      <c r="G12" s="2">
        <v>214.22</v>
      </c>
      <c r="H12" s="1">
        <v>57997156</v>
      </c>
      <c r="I12" s="2">
        <f>(testdata[[#This Row],[high]]+testdata[[#This Row],[low]])/2</f>
        <v>213.845</v>
      </c>
      <c r="J12" s="10">
        <f>(4*testdata[[#This Row],[price]]+3*I11+2*I10+I9)/10</f>
        <v>213.91350000000003</v>
      </c>
      <c r="K12" s="10">
        <f>(0.0962*testdata[[#This Row],[smooth]]+0.5769*J10-0.5769*J8+0.0962*J6)*(0.075*$X11+0.54)</f>
        <v>22.210819974000003</v>
      </c>
      <c r="L12" s="13">
        <f t="shared" ref="L12:L75" si="1">K9</f>
        <v>11.229430382999988</v>
      </c>
      <c r="M12" s="13">
        <f>(0.0962*testdata[[#This Row],[detrender]]+0.5769*K10-0.5769*K8+0.0962*K6)*(0.075*$X11+0.54)</f>
        <v>-19.619057490738363</v>
      </c>
      <c r="N12" s="13">
        <f>(0.0962*testdata[[#This Row],[I1]]+0.5769*L10-0.5769*L8+0.0962*L6)*(0.075*$X11+0.54)</f>
        <v>0.58334644953608339</v>
      </c>
      <c r="O12" s="13">
        <f>(0.0962*testdata[[#This Row],[Q1]]+0.5769*M10-0.5769*M8+0.0962*M6)*(0.075*$X11+0.54)</f>
        <v>5.4524424979436601</v>
      </c>
      <c r="P12" s="13">
        <f>testdata[[#This Row],[I1]]-testdata[[#This Row],[JQ]]</f>
        <v>5.7769878850563279</v>
      </c>
      <c r="Q12" s="13">
        <f>testdata[[#This Row],[Q1]]+testdata[[#This Row],[jI]]</f>
        <v>-19.03571104120228</v>
      </c>
      <c r="R12" s="13">
        <f>0.2*testdata[[#This Row],[I2]]+0.8*P11</f>
        <v>63.059843128016126</v>
      </c>
      <c r="S12" s="13">
        <f>0.2*testdata[[#This Row],[Q2]]+0.8*Q11</f>
        <v>3.143056283645802</v>
      </c>
      <c r="T12" s="13">
        <f>testdata[[#This Row],[I2'']]*R11+testdata[[#This Row],[Q2'']]*S11</f>
        <v>915.22709746008752</v>
      </c>
      <c r="U12" s="13">
        <f>testdata[[#This Row],[I2'']]*S11-testdata[[#This Row],[Q2'']]*R11</f>
        <v>1319.2317003751889</v>
      </c>
      <c r="V12" s="13">
        <f>0.2*testdata[[#This Row],[Re]]+0.8*T11</f>
        <v>271.09005738640093</v>
      </c>
      <c r="W12" s="13">
        <f>0.2*testdata[[#This Row],[Im]]+0.8*U11</f>
        <v>331.43825532335563</v>
      </c>
      <c r="X12" s="10"/>
      <c r="Y12" s="10"/>
      <c r="Z12" s="10"/>
      <c r="AA12" s="10"/>
      <c r="AB12" s="10"/>
      <c r="AC12" s="10"/>
      <c r="AD12" s="10"/>
    </row>
    <row r="13" spans="1:30" x14ac:dyDescent="0.25">
      <c r="A13" s="7">
        <v>12</v>
      </c>
      <c r="B13" s="4" t="str">
        <f t="shared" si="0"/>
        <v>new Quote { Date = DateTime.ParseExact("2017-01-19","yyyy-MM-dd",cultureProvider), Open=214.31m, High=214.46m, Low=212.96m, Close=213.43m, Volume = (long)70503512 },</v>
      </c>
      <c r="C13" s="3">
        <v>42754</v>
      </c>
      <c r="D13" s="2">
        <v>214.31</v>
      </c>
      <c r="E13" s="2">
        <v>214.46</v>
      </c>
      <c r="F13" s="2">
        <v>212.96</v>
      </c>
      <c r="G13" s="2">
        <v>213.43</v>
      </c>
      <c r="H13" s="1">
        <v>70503512</v>
      </c>
      <c r="I13" s="2">
        <f>(testdata[[#This Row],[high]]+testdata[[#This Row],[low]])/2</f>
        <v>213.71</v>
      </c>
      <c r="J13" s="10">
        <f>(4*testdata[[#This Row],[price]]+3*I12+2*I11+I10)/10</f>
        <v>213.846</v>
      </c>
      <c r="K13" s="10">
        <f>(0.0962*testdata[[#This Row],[smooth]]+0.5769*J11-0.5769*J9+0.0962*J7)*(0.075*$X12+0.54)</f>
        <v>22.284419085000032</v>
      </c>
      <c r="L13" s="13">
        <f t="shared" si="1"/>
        <v>11.122635312000019</v>
      </c>
      <c r="M13" s="13">
        <f>(0.0962*testdata[[#This Row],[detrender]]+0.5769*K11-0.5769*K9+0.0962*K7)*(0.075*$X12+0.54)</f>
        <v>4.5422642940226048</v>
      </c>
      <c r="N13" s="13">
        <f>(0.0962*testdata[[#This Row],[I1]]+0.5769*L11-0.5769*L9+0.0962*L7)*(0.075*$X12+0.54)</f>
        <v>24.81565391414161</v>
      </c>
      <c r="O13" s="13">
        <f>(0.0962*testdata[[#This Row],[Q1]]+0.5769*M11-0.5769*M9+0.0962*M7)*(0.075*$X12+0.54)</f>
        <v>1.5015852739525641</v>
      </c>
      <c r="P13" s="13">
        <f>testdata[[#This Row],[I1]]-testdata[[#This Row],[JQ]]</f>
        <v>9.6210500380474553</v>
      </c>
      <c r="Q13" s="13">
        <f>testdata[[#This Row],[Q1]]+testdata[[#This Row],[jI]]</f>
        <v>29.357918208164214</v>
      </c>
      <c r="R13" s="13">
        <f>0.2*testdata[[#This Row],[I2]]+0.8*P12</f>
        <v>6.5458003156545539</v>
      </c>
      <c r="S13" s="13">
        <f>0.2*testdata[[#This Row],[Q2]]+0.8*Q12</f>
        <v>-9.356985191328981</v>
      </c>
      <c r="T13" s="13">
        <f>testdata[[#This Row],[I2'']]*R12+testdata[[#This Row],[Q2'']]*S12</f>
        <v>383.36760995090731</v>
      </c>
      <c r="U13" s="13">
        <f>testdata[[#This Row],[I2'']]*S12-testdata[[#This Row],[Q2'']]*R12</f>
        <v>610.62383712998417</v>
      </c>
      <c r="V13" s="13">
        <f>0.2*testdata[[#This Row],[Re]]+0.8*T12</f>
        <v>808.85519995825155</v>
      </c>
      <c r="W13" s="13">
        <f>0.2*testdata[[#This Row],[Im]]+0.8*U12</f>
        <v>1177.5101277261481</v>
      </c>
      <c r="X13" s="10"/>
      <c r="Y13" s="10"/>
      <c r="Z13" s="10"/>
      <c r="AA13" s="10"/>
      <c r="AB13" s="10"/>
      <c r="AC13" s="10"/>
      <c r="AD13" s="10"/>
    </row>
    <row r="14" spans="1:30" x14ac:dyDescent="0.25">
      <c r="A14" s="7">
        <v>13</v>
      </c>
      <c r="B14" s="4" t="str">
        <f t="shared" si="0"/>
        <v>new Quote { Date = DateTime.ParseExact("2017-01-20","yyyy-MM-dd",cultureProvider), Open=214.18m, High=214.75m, Low=213.49m, Close=214.21m, Volume = (long)136721344 },</v>
      </c>
      <c r="C14" s="3">
        <v>42755</v>
      </c>
      <c r="D14" s="2">
        <v>214.18</v>
      </c>
      <c r="E14" s="2">
        <v>214.75</v>
      </c>
      <c r="F14" s="2">
        <v>213.49</v>
      </c>
      <c r="G14" s="2">
        <v>214.21</v>
      </c>
      <c r="H14" s="1">
        <v>136721344</v>
      </c>
      <c r="I14" s="2">
        <f>(testdata[[#This Row],[high]]+testdata[[#This Row],[low]])/2</f>
        <v>214.12</v>
      </c>
      <c r="J14" s="10">
        <f>(4*testdata[[#This Row],[price]]+3*I13+2*I12+I11)/10</f>
        <v>213.90900000000002</v>
      </c>
      <c r="K14" s="10">
        <f>(0.0962*testdata[[#This Row],[smooth]]+0.5769*J12-0.5769*J10+0.0962*J8)*(0.075*$X13+0.54)</f>
        <v>22.204823463000011</v>
      </c>
      <c r="L14" s="10">
        <f t="shared" si="1"/>
        <v>22.094119979999991</v>
      </c>
      <c r="M14" s="13">
        <f>(0.0962*testdata[[#This Row],[detrender]]+0.5769*K12-0.5769*K10+0.0962*K8)*(0.075*$X13+0.54)</f>
        <v>8.6494972249124604</v>
      </c>
      <c r="N14" s="13">
        <f>(0.0962*testdata[[#This Row],[I1]]+0.5769*L12-0.5769*L10+0.0962*L8)*(0.075*$X13+0.54)</f>
        <v>4.6460048742154934</v>
      </c>
      <c r="O14" s="13">
        <f>(0.0962*testdata[[#This Row],[Q1]]+0.5769*M12-0.5769*M10+0.0962*M8)*(0.075*$X13+0.54)</f>
        <v>-13.183283345411999</v>
      </c>
      <c r="P14" s="13">
        <f>testdata[[#This Row],[I1]]-testdata[[#This Row],[JQ]]</f>
        <v>35.277403325411989</v>
      </c>
      <c r="Q14" s="13">
        <f>testdata[[#This Row],[Q1]]+testdata[[#This Row],[jI]]</f>
        <v>13.295502099127955</v>
      </c>
      <c r="R14" s="13">
        <f>0.2*testdata[[#This Row],[I2]]+0.8*P13</f>
        <v>14.752320695520364</v>
      </c>
      <c r="S14" s="13">
        <f>0.2*testdata[[#This Row],[Q2]]+0.8*Q13</f>
        <v>26.145434986356964</v>
      </c>
      <c r="T14" s="13">
        <f>testdata[[#This Row],[I2'']]*R13+testdata[[#This Row],[Q2'']]*S13</f>
        <v>-148.07670252282236</v>
      </c>
      <c r="U14" s="13">
        <f>testdata[[#This Row],[I2'']]*S13-testdata[[#This Row],[Q2'']]*R13</f>
        <v>-309.18004287234112</v>
      </c>
      <c r="V14" s="13">
        <f>0.2*testdata[[#This Row],[Re]]+0.8*T13</f>
        <v>277.07874745616141</v>
      </c>
      <c r="W14" s="13">
        <f>0.2*testdata[[#This Row],[Im]]+0.8*U13</f>
        <v>426.66306112951912</v>
      </c>
      <c r="X14" s="10"/>
      <c r="Y14" s="10"/>
      <c r="Z14" s="10"/>
      <c r="AA14" s="10"/>
      <c r="AB14" s="10"/>
      <c r="AC14" s="10"/>
      <c r="AD14" s="10"/>
    </row>
    <row r="15" spans="1:30" x14ac:dyDescent="0.25">
      <c r="A15" s="7">
        <v>14</v>
      </c>
      <c r="B15" s="4" t="str">
        <f t="shared" si="0"/>
        <v>new Quote { Date = DateTime.ParseExact("2017-01-23","yyyy-MM-dd",cultureProvider), Open=213.85m, High=214.28m, Low=212.83m, Close=213.66m, Volume = (long)79450624 },</v>
      </c>
      <c r="C15" s="3">
        <v>42758</v>
      </c>
      <c r="D15" s="2">
        <v>213.85</v>
      </c>
      <c r="E15" s="2">
        <v>214.28</v>
      </c>
      <c r="F15" s="2">
        <v>212.83</v>
      </c>
      <c r="G15" s="2">
        <v>213.66</v>
      </c>
      <c r="H15" s="1">
        <v>79450624</v>
      </c>
      <c r="I15" s="2">
        <f>(testdata[[#This Row],[high]]+testdata[[#This Row],[low]])/2</f>
        <v>213.55500000000001</v>
      </c>
      <c r="J15" s="10">
        <f>(4*testdata[[#This Row],[price]]+3*I14+2*I13+I12)/10</f>
        <v>213.78449999999998</v>
      </c>
      <c r="K15" s="10">
        <f>(0.0962*testdata[[#This Row],[smooth]]+0.5769*J13-0.5769*J11+0.0962*J9)*(0.075*$X14+0.54)</f>
        <v>22.18526358299999</v>
      </c>
      <c r="L15" s="10">
        <f t="shared" si="1"/>
        <v>22.210819974000003</v>
      </c>
      <c r="M15" s="13">
        <f>(0.0962*testdata[[#This Row],[detrender]]+0.5769*K13-0.5769*K11+0.0962*K9)*(0.075*$X14+0.54)</f>
        <v>1.7951096411300096</v>
      </c>
      <c r="N15" s="13">
        <f>(0.0962*testdata[[#This Row],[I1]]+0.5769*L13-0.5769*L11+0.0962*L9)*(0.075*$X14+0.54)</f>
        <v>-19.619057490738363</v>
      </c>
      <c r="O15" s="13">
        <f>(0.0962*testdata[[#This Row],[Q1]]+0.5769*M13-0.5769*M11+0.0962*M9)*(0.075*$X14+0.54)</f>
        <v>9.1238149012752262E-2</v>
      </c>
      <c r="P15" s="13">
        <f>testdata[[#This Row],[I1]]-testdata[[#This Row],[JQ]]</f>
        <v>22.11958182498725</v>
      </c>
      <c r="Q15" s="13">
        <f>testdata[[#This Row],[Q1]]+testdata[[#This Row],[jI]]</f>
        <v>-17.823947849608352</v>
      </c>
      <c r="R15" s="13">
        <f>0.2*testdata[[#This Row],[I2]]+0.8*P14</f>
        <v>32.645839025327042</v>
      </c>
      <c r="S15" s="13">
        <f>0.2*testdata[[#This Row],[Q2]]+0.8*Q14</f>
        <v>7.0716121093806947</v>
      </c>
      <c r="T15" s="13">
        <f>testdata[[#This Row],[I2'']]*R14+testdata[[#This Row],[Q2'']]*S14</f>
        <v>666.49226133050604</v>
      </c>
      <c r="U15" s="13">
        <f>testdata[[#This Row],[I2'']]*S14-testdata[[#This Row],[Q2'']]*R14</f>
        <v>749.21697213985385</v>
      </c>
      <c r="V15" s="13">
        <f>0.2*testdata[[#This Row],[Re]]+0.8*T14</f>
        <v>14.837090247843321</v>
      </c>
      <c r="W15" s="13">
        <f>0.2*testdata[[#This Row],[Im]]+0.8*U14</f>
        <v>-97.50063986990213</v>
      </c>
      <c r="X15" s="10"/>
      <c r="Y15" s="10"/>
      <c r="Z15" s="10"/>
      <c r="AA15" s="10"/>
      <c r="AB15" s="10"/>
      <c r="AC15" s="10"/>
      <c r="AD15" s="10"/>
    </row>
    <row r="16" spans="1:30" x14ac:dyDescent="0.25">
      <c r="A16" s="7">
        <v>15</v>
      </c>
      <c r="B16" s="4" t="str">
        <f t="shared" si="0"/>
        <v>new Quote { Date = DateTime.ParseExact("2017-01-24","yyyy-MM-dd",cultureProvider), Open=213.89m, High=215.48m, Low=213.77m, Close=215.03m, Volume = (long)101142584 },</v>
      </c>
      <c r="C16" s="3">
        <v>42759</v>
      </c>
      <c r="D16" s="2">
        <v>213.89</v>
      </c>
      <c r="E16" s="2">
        <v>215.48</v>
      </c>
      <c r="F16" s="2">
        <v>213.77</v>
      </c>
      <c r="G16" s="2">
        <v>215.03</v>
      </c>
      <c r="H16" s="1">
        <v>101142584</v>
      </c>
      <c r="I16" s="2">
        <f>(testdata[[#This Row],[high]]+testdata[[#This Row],[low]])/2</f>
        <v>214.625</v>
      </c>
      <c r="J16" s="10">
        <f>(4*testdata[[#This Row],[price]]+3*I15+2*I14+I13)/10</f>
        <v>214.11149999999998</v>
      </c>
      <c r="K16" s="10">
        <f>(0.0962*testdata[[#This Row],[smooth]]+0.5769*J14-0.5769*J12+0.0962*J10)*(0.075*$X15+0.54)</f>
        <v>22.238290178999989</v>
      </c>
      <c r="L16" s="10">
        <f t="shared" si="1"/>
        <v>22.284419085000032</v>
      </c>
      <c r="M16" s="13">
        <f>(0.0962*testdata[[#This Row],[detrender]]+0.5769*K14-0.5769*K12+0.0962*K10)*(0.075*$X15+0.54)</f>
        <v>1.7311652883206843</v>
      </c>
      <c r="N16" s="13">
        <f>(0.0962*testdata[[#This Row],[I1]]+0.5769*L14-0.5769*L12+0.0962*L10)*(0.075*$X15+0.54)</f>
        <v>4.5422642940226048</v>
      </c>
      <c r="O16" s="13">
        <f>(0.0962*testdata[[#This Row],[Q1]]+0.5769*M14-0.5769*M12+0.0962*M10)*(0.075*$X15+0.54)</f>
        <v>10.18544394027735</v>
      </c>
      <c r="P16" s="13">
        <f>testdata[[#This Row],[I1]]-testdata[[#This Row],[JQ]]</f>
        <v>12.098975144722681</v>
      </c>
      <c r="Q16" s="13">
        <f>testdata[[#This Row],[Q1]]+testdata[[#This Row],[jI]]</f>
        <v>6.2734295823432893</v>
      </c>
      <c r="R16" s="13">
        <f>0.2*testdata[[#This Row],[I2]]+0.8*P15</f>
        <v>20.115460488934339</v>
      </c>
      <c r="S16" s="13">
        <f>0.2*testdata[[#This Row],[Q2]]+0.8*Q15</f>
        <v>-13.004472363218024</v>
      </c>
      <c r="T16" s="13">
        <f>testdata[[#This Row],[I2'']]*R15+testdata[[#This Row],[Q2'']]*S15</f>
        <v>564.7235008022376</v>
      </c>
      <c r="U16" s="13">
        <f>testdata[[#This Row],[I2'']]*S15-testdata[[#This Row],[Q2'']]*R15</f>
        <v>566.79064535824693</v>
      </c>
      <c r="V16" s="13">
        <f>0.2*testdata[[#This Row],[Re]]+0.8*T15</f>
        <v>646.13850922485233</v>
      </c>
      <c r="W16" s="13">
        <f>0.2*testdata[[#This Row],[Im]]+0.8*U15</f>
        <v>712.73170678353245</v>
      </c>
      <c r="X16" s="10"/>
      <c r="Y16" s="10"/>
      <c r="Z16" s="10"/>
      <c r="AA16" s="10"/>
      <c r="AB16" s="10"/>
      <c r="AC16" s="10"/>
      <c r="AD16" s="10"/>
    </row>
    <row r="17" spans="1:30" x14ac:dyDescent="0.25">
      <c r="A17" s="7">
        <v>16</v>
      </c>
      <c r="B17" s="4" t="str">
        <f t="shared" si="0"/>
        <v>new Quote { Date = DateTime.ParseExact("2017-01-25","yyyy-MM-dd",cultureProvider), Open=216.07m, High=216.89m, Low=215.89m, Close=216.89m, Volume = (long)89374928 },</v>
      </c>
      <c r="C17" s="3">
        <v>42760</v>
      </c>
      <c r="D17" s="2">
        <v>216.07</v>
      </c>
      <c r="E17" s="2">
        <v>216.89</v>
      </c>
      <c r="F17" s="2">
        <v>215.89</v>
      </c>
      <c r="G17" s="2">
        <v>216.89</v>
      </c>
      <c r="H17" s="1">
        <v>89374928</v>
      </c>
      <c r="I17" s="2">
        <f>(testdata[[#This Row],[high]]+testdata[[#This Row],[low]])/2</f>
        <v>216.39</v>
      </c>
      <c r="J17" s="10">
        <f>(4*testdata[[#This Row],[price]]+3*I16+2*I15+I14)/10</f>
        <v>215.06649999999999</v>
      </c>
      <c r="K17" s="10">
        <f>(0.0962*testdata[[#This Row],[smooth]]+0.5769*J15-0.5769*J13+0.0962*J11)*(0.075*$X16+0.54)</f>
        <v>22.266169514999987</v>
      </c>
      <c r="L17" s="10">
        <f t="shared" si="1"/>
        <v>22.204823463000011</v>
      </c>
      <c r="M17" s="10">
        <f>(0.0962*testdata[[#This Row],[detrender]]+0.5769*K15-0.5769*K13+0.0962*K11)*(0.075*$X16+0.54)</f>
        <v>2.2735388017701941</v>
      </c>
      <c r="N17" s="13">
        <f>(0.0962*testdata[[#This Row],[I1]]+0.5769*L15-0.5769*L13+0.0962*L11)*(0.075*$X16+0.54)</f>
        <v>8.6494972249124604</v>
      </c>
      <c r="O17" s="13">
        <f>(0.0962*testdata[[#This Row],[Q1]]+0.5769*M15-0.5769*M13+0.0962*M11)*(0.075*$X16+0.54)</f>
        <v>-0.49635364551691413</v>
      </c>
      <c r="P17" s="13">
        <f>testdata[[#This Row],[I1]]-testdata[[#This Row],[JQ]]</f>
        <v>22.701177108516926</v>
      </c>
      <c r="Q17" s="13">
        <f>testdata[[#This Row],[Q1]]+testdata[[#This Row],[jI]]</f>
        <v>10.923036026682654</v>
      </c>
      <c r="R17" s="13">
        <f>0.2*testdata[[#This Row],[I2]]+0.8*P16</f>
        <v>14.219415537481531</v>
      </c>
      <c r="S17" s="13">
        <f>0.2*testdata[[#This Row],[Q2]]+0.8*Q16</f>
        <v>7.2033508712111622</v>
      </c>
      <c r="T17" s="13">
        <f>testdata[[#This Row],[I2'']]*R16+testdata[[#This Row],[Q2'']]*S16</f>
        <v>192.3543140927207</v>
      </c>
      <c r="U17" s="13">
        <f>testdata[[#This Row],[I2'']]*S16-testdata[[#This Row],[Q2'']]*R16</f>
        <v>-329.81471621607045</v>
      </c>
      <c r="V17" s="13">
        <f>0.2*testdata[[#This Row],[Re]]+0.8*T16</f>
        <v>490.24966346033426</v>
      </c>
      <c r="W17" s="13">
        <f>0.2*testdata[[#This Row],[Im]]+0.8*U16</f>
        <v>387.46957304338343</v>
      </c>
      <c r="X17" s="10"/>
      <c r="Y17" s="10"/>
      <c r="Z17" s="10"/>
      <c r="AA17" s="10"/>
      <c r="AB17" s="10"/>
      <c r="AC17" s="10"/>
      <c r="AD17" s="10"/>
    </row>
    <row r="18" spans="1:30" x14ac:dyDescent="0.25">
      <c r="A18" s="7">
        <v>17</v>
      </c>
      <c r="B18" s="4" t="str">
        <f t="shared" si="0"/>
        <v>new Quote { Date = DateTime.ParseExact("2017-01-26","yyyy-MM-dd",cultureProvider), Open=216.73m, High=217.02m, Low=216.36m, Close=216.66m, Volume = (long)63477304 },</v>
      </c>
      <c r="C18" s="3">
        <v>42761</v>
      </c>
      <c r="D18" s="2">
        <v>216.73</v>
      </c>
      <c r="E18" s="2">
        <v>217.02</v>
      </c>
      <c r="F18" s="2">
        <v>216.36</v>
      </c>
      <c r="G18" s="2">
        <v>216.66</v>
      </c>
      <c r="H18" s="1">
        <v>63477304</v>
      </c>
      <c r="I18" s="2">
        <f>(testdata[[#This Row],[high]]+testdata[[#This Row],[low]])/2</f>
        <v>216.69</v>
      </c>
      <c r="J18" s="10">
        <f>(4*testdata[[#This Row],[price]]+3*I17+2*I16+I15)/10</f>
        <v>215.87349999999998</v>
      </c>
      <c r="K18" s="10">
        <f>(0.0962*testdata[[#This Row],[smooth]]+0.5769*J16-0.5769*J14+0.0962*J12)*(0.075*$X17+0.54)</f>
        <v>22.389659090999999</v>
      </c>
      <c r="L18" s="10">
        <f t="shared" si="1"/>
        <v>22.18526358299999</v>
      </c>
      <c r="M18" s="10">
        <f>(0.0962*testdata[[#This Row],[detrender]]+0.5769*K16-0.5769*K14+0.0962*K12)*(0.075*$X17+0.54)</f>
        <v>2.3273314386372297</v>
      </c>
      <c r="N18" s="13">
        <f>(0.0962*testdata[[#This Row],[I1]]+0.5769*L16-0.5769*L14+0.0962*L12)*(0.075*$X17+0.54)</f>
        <v>1.7951096411300096</v>
      </c>
      <c r="O18" s="13">
        <f>(0.0962*testdata[[#This Row],[Q1]]+0.5769*M16-0.5769*M14+0.0962*M12)*(0.075*$X17+0.54)</f>
        <v>-3.0535108598332394</v>
      </c>
      <c r="P18" s="13">
        <f>testdata[[#This Row],[I1]]-testdata[[#This Row],[JQ]]</f>
        <v>25.238774442833229</v>
      </c>
      <c r="Q18" s="13">
        <f>testdata[[#This Row],[Q1]]+testdata[[#This Row],[jI]]</f>
        <v>4.1224410797672393</v>
      </c>
      <c r="R18" s="13">
        <f>0.2*testdata[[#This Row],[I2]]+0.8*P17</f>
        <v>23.208696575380188</v>
      </c>
      <c r="S18" s="13">
        <f>0.2*testdata[[#This Row],[Q2]]+0.8*Q17</f>
        <v>9.562917037299572</v>
      </c>
      <c r="T18" s="13">
        <f>testdata[[#This Row],[I2'']]*R17+testdata[[#This Row],[Q2'']]*S17</f>
        <v>398.89914746060737</v>
      </c>
      <c r="U18" s="13">
        <f>testdata[[#This Row],[I2'']]*S17-testdata[[#This Row],[Q2'']]*R17</f>
        <v>31.201293592116031</v>
      </c>
      <c r="V18" s="13">
        <f>0.2*testdata[[#This Row],[Re]]+0.8*T17</f>
        <v>233.66328076629804</v>
      </c>
      <c r="W18" s="13">
        <f>0.2*testdata[[#This Row],[Im]]+0.8*U17</f>
        <v>-257.61151425443319</v>
      </c>
      <c r="X18" s="10"/>
      <c r="Y18" s="10"/>
      <c r="Z18" s="10"/>
      <c r="AA18" s="10"/>
      <c r="AB18" s="10"/>
      <c r="AC18" s="10"/>
      <c r="AD18" s="10"/>
    </row>
    <row r="19" spans="1:30" x14ac:dyDescent="0.25">
      <c r="A19" s="7">
        <v>18</v>
      </c>
      <c r="B19" s="4" t="str">
        <f t="shared" si="0"/>
        <v>new Quote { Date = DateTime.ParseExact("2017-01-27","yyyy-MM-dd",cultureProvider), Open=216.75m, High=216.91m, Low=216.12m, Close=216.32m, Volume = (long)63202528 },</v>
      </c>
      <c r="C19" s="3">
        <v>42762</v>
      </c>
      <c r="D19" s="2">
        <v>216.75</v>
      </c>
      <c r="E19" s="2">
        <v>216.91</v>
      </c>
      <c r="F19" s="2">
        <v>216.12</v>
      </c>
      <c r="G19" s="2">
        <v>216.32</v>
      </c>
      <c r="H19" s="1">
        <v>63202528</v>
      </c>
      <c r="I19" s="2">
        <f>(testdata[[#This Row],[high]]+testdata[[#This Row],[low]])/2</f>
        <v>216.51499999999999</v>
      </c>
      <c r="J19" s="10">
        <f>(4*testdata[[#This Row],[price]]+3*I18+2*I17+I16)/10</f>
        <v>216.3535</v>
      </c>
      <c r="K19" s="10">
        <f>(0.0962*testdata[[#This Row],[smooth]]+0.5769*J17-0.5769*J15+0.0962*J13)*(0.075*$X18+0.54)</f>
        <v>22.747379958000007</v>
      </c>
      <c r="L19" s="10">
        <f t="shared" si="1"/>
        <v>22.238290178999989</v>
      </c>
      <c r="M19" s="10">
        <f>(0.0962*testdata[[#This Row],[detrender]]+0.5769*K17-0.5769*K15+0.0962*K13)*(0.075*$X18+0.54)</f>
        <v>2.3645161980579967</v>
      </c>
      <c r="N19" s="13">
        <f>(0.0962*testdata[[#This Row],[I1]]+0.5769*L17-0.5769*L15+0.0962*L13)*(0.075*$X18+0.54)</f>
        <v>1.7311652883206843</v>
      </c>
      <c r="O19" s="13">
        <f>(0.0962*testdata[[#This Row],[Q1]]+0.5769*M17-0.5769*M15+0.0962*M13)*(0.075*$X18+0.54)</f>
        <v>0.50783655570019726</v>
      </c>
      <c r="P19" s="13">
        <f>testdata[[#This Row],[I1]]-testdata[[#This Row],[JQ]]</f>
        <v>21.730453623299791</v>
      </c>
      <c r="Q19" s="13">
        <f>testdata[[#This Row],[Q1]]+testdata[[#This Row],[jI]]</f>
        <v>4.0956814863786812</v>
      </c>
      <c r="R19" s="13">
        <f>0.2*testdata[[#This Row],[I2]]+0.8*P18</f>
        <v>24.537110278926544</v>
      </c>
      <c r="S19" s="13">
        <f>0.2*testdata[[#This Row],[Q2]]+0.8*Q18</f>
        <v>4.1170891610895275</v>
      </c>
      <c r="T19" s="13">
        <f>testdata[[#This Row],[I2'']]*R18+testdata[[#This Row],[Q2'']]*S18</f>
        <v>608.84572938291296</v>
      </c>
      <c r="U19" s="13">
        <f>testdata[[#This Row],[I2'']]*S18-testdata[[#This Row],[Q2'']]*R18</f>
        <v>139.09407681893168</v>
      </c>
      <c r="V19" s="13">
        <f>0.2*testdata[[#This Row],[Re]]+0.8*T18</f>
        <v>440.88846384506849</v>
      </c>
      <c r="W19" s="13">
        <f>0.2*testdata[[#This Row],[Im]]+0.8*U18</f>
        <v>52.779850237479167</v>
      </c>
      <c r="X19" s="10"/>
      <c r="Y19" s="10"/>
      <c r="Z19" s="10"/>
      <c r="AA19" s="10"/>
      <c r="AB19" s="10"/>
      <c r="AC19" s="10"/>
      <c r="AD19" s="10"/>
    </row>
    <row r="20" spans="1:30" x14ac:dyDescent="0.25">
      <c r="A20" s="7">
        <v>19</v>
      </c>
      <c r="B20" s="4" t="str">
        <f t="shared" si="0"/>
        <v>new Quote { Date = DateTime.ParseExact("2017-01-30","yyyy-MM-dd",cultureProvider), Open=215.57m, High=215.59m, Low=213.9m, Close=214.98m, Volume = (long)84399624 },</v>
      </c>
      <c r="C20" s="3">
        <v>42765</v>
      </c>
      <c r="D20" s="2">
        <v>215.57</v>
      </c>
      <c r="E20" s="2">
        <v>215.59</v>
      </c>
      <c r="F20" s="2">
        <v>213.9</v>
      </c>
      <c r="G20" s="2">
        <v>214.98</v>
      </c>
      <c r="H20" s="1">
        <v>84399624</v>
      </c>
      <c r="I20" s="2">
        <f>(testdata[[#This Row],[high]]+testdata[[#This Row],[low]])/2</f>
        <v>214.745</v>
      </c>
      <c r="J20" s="10">
        <f>(4*testdata[[#This Row],[price]]+3*I19+2*I18+I17)/10</f>
        <v>215.8295</v>
      </c>
      <c r="K20" s="10">
        <f>(0.0962*testdata[[#This Row],[smooth]]+0.5769*J18-0.5769*J16+0.0962*J14)*(0.075*$X19+0.54)</f>
        <v>22.872964409999994</v>
      </c>
      <c r="L20" s="10">
        <f t="shared" si="1"/>
        <v>22.266169514999987</v>
      </c>
      <c r="M20" s="10">
        <f>(0.0962*testdata[[#This Row],[detrender]]+0.5769*K18-0.5769*K16+0.0962*K14)*(0.075*$X19+0.54)</f>
        <v>2.3888562761063192</v>
      </c>
      <c r="N20" s="10">
        <f>(0.0962*testdata[[#This Row],[I1]]+0.5769*L18-0.5769*L16+0.0962*L14)*(0.075*$X19+0.54)</f>
        <v>2.2735388017701941</v>
      </c>
      <c r="O20" s="13">
        <f>(0.0962*testdata[[#This Row],[Q1]]+0.5769*M18-0.5769*M16+0.0962*M14)*(0.075*$X19+0.54)</f>
        <v>0.75914164381443572</v>
      </c>
      <c r="P20" s="13">
        <f>testdata[[#This Row],[I1]]-testdata[[#This Row],[JQ]]</f>
        <v>21.507027871185553</v>
      </c>
      <c r="Q20" s="13">
        <f>testdata[[#This Row],[Q1]]+testdata[[#This Row],[jI]]</f>
        <v>4.6623950778765133</v>
      </c>
      <c r="R20" s="13">
        <f>0.2*testdata[[#This Row],[I2]]+0.8*P19</f>
        <v>21.685768472876944</v>
      </c>
      <c r="S20" s="13">
        <f>0.2*testdata[[#This Row],[Q2]]+0.8*Q19</f>
        <v>4.209024204678248</v>
      </c>
      <c r="T20" s="13">
        <f>testdata[[#This Row],[I2'']]*R19+testdata[[#This Row],[Q2'']]*S19</f>
        <v>549.43502043409433</v>
      </c>
      <c r="U20" s="13">
        <f>testdata[[#This Row],[I2'']]*S19-testdata[[#This Row],[Q2'']]*R19</f>
        <v>-13.995048747282596</v>
      </c>
      <c r="V20" s="13">
        <f>0.2*testdata[[#This Row],[Re]]+0.8*T19</f>
        <v>596.96358759314921</v>
      </c>
      <c r="W20" s="13">
        <f>0.2*testdata[[#This Row],[Im]]+0.8*U19</f>
        <v>108.47625170568884</v>
      </c>
      <c r="X20" s="10"/>
      <c r="Y20" s="10"/>
      <c r="Z20" s="10"/>
      <c r="AA20" s="10"/>
      <c r="AB20" s="10"/>
      <c r="AC20" s="10"/>
      <c r="AD20" s="10"/>
    </row>
    <row r="21" spans="1:30" x14ac:dyDescent="0.25">
      <c r="A21" s="7">
        <v>20</v>
      </c>
      <c r="B21" s="4" t="str">
        <f t="shared" si="0"/>
        <v>new Quote { Date = DateTime.ParseExact("2017-01-31","yyyy-MM-dd",cultureProvider), Open=214.44m, High=215.03m, Low=213.82m, Close=214.96m, Volume = (long)80317680 },</v>
      </c>
      <c r="C21" s="3">
        <v>42766</v>
      </c>
      <c r="D21" s="2">
        <v>214.44</v>
      </c>
      <c r="E21" s="2">
        <v>215.03</v>
      </c>
      <c r="F21" s="2">
        <v>213.82</v>
      </c>
      <c r="G21" s="2">
        <v>214.96</v>
      </c>
      <c r="H21" s="1">
        <v>80317680</v>
      </c>
      <c r="I21" s="2">
        <f>(testdata[[#This Row],[high]]+testdata[[#This Row],[low]])/2</f>
        <v>214.42500000000001</v>
      </c>
      <c r="J21" s="10">
        <f>(4*testdata[[#This Row],[price]]+3*I20+2*I19+I18)/10</f>
        <v>215.16549999999998</v>
      </c>
      <c r="K21" s="10">
        <f>(0.0962*testdata[[#This Row],[smooth]]+0.5769*J19-0.5769*J17+0.0962*J15)*(0.075*$X20+0.54)</f>
        <v>22.684028562000002</v>
      </c>
      <c r="L21" s="10">
        <f t="shared" si="1"/>
        <v>22.389659090999999</v>
      </c>
      <c r="M21" s="10">
        <f>(0.0962*testdata[[#This Row],[detrender]]+0.5769*K19-0.5769*K17+0.0962*K15)*(0.075*$X20+0.54)</f>
        <v>2.4807795528144849</v>
      </c>
      <c r="N21" s="10">
        <f>(0.0962*testdata[[#This Row],[I1]]+0.5769*L19-0.5769*L17+0.0962*L15)*(0.075*$X20+0.54)</f>
        <v>2.3273314386372297</v>
      </c>
      <c r="O21" s="13">
        <f>(0.0962*testdata[[#This Row],[Q1]]+0.5769*M19-0.5769*M17+0.0962*M15)*(0.075*$X20+0.54)</f>
        <v>0.25046571620298264</v>
      </c>
      <c r="P21" s="13">
        <f>testdata[[#This Row],[I1]]-testdata[[#This Row],[JQ]]</f>
        <v>22.139193374797017</v>
      </c>
      <c r="Q21" s="13">
        <f>testdata[[#This Row],[Q1]]+testdata[[#This Row],[jI]]</f>
        <v>4.8081109914517146</v>
      </c>
      <c r="R21" s="13">
        <f>0.2*testdata[[#This Row],[I2]]+0.8*P20</f>
        <v>21.633460971907848</v>
      </c>
      <c r="S21" s="13">
        <f>0.2*testdata[[#This Row],[Q2]]+0.8*Q20</f>
        <v>4.6915382605915532</v>
      </c>
      <c r="T21" s="13">
        <f>testdata[[#This Row],[I2'']]*R20+testdata[[#This Row],[Q2'']]*S20</f>
        <v>488.88502399981695</v>
      </c>
      <c r="U21" s="13">
        <f>testdata[[#This Row],[I2'']]*S20-testdata[[#This Row],[Q2'']]*R20</f>
        <v>-10.683851639109889</v>
      </c>
      <c r="V21" s="13">
        <f>0.2*testdata[[#This Row],[Re]]+0.8*T20</f>
        <v>537.32502114723889</v>
      </c>
      <c r="W21" s="13">
        <f>0.2*testdata[[#This Row],[Im]]+0.8*U20</f>
        <v>-13.332809325648055</v>
      </c>
      <c r="X21" s="10"/>
      <c r="Y21" s="10"/>
      <c r="Z21" s="10"/>
      <c r="AA21" s="10"/>
      <c r="AB21" s="10"/>
      <c r="AC21" s="10"/>
      <c r="AD21" s="10"/>
    </row>
    <row r="22" spans="1:30" x14ac:dyDescent="0.25">
      <c r="A22" s="7">
        <v>21</v>
      </c>
      <c r="B22" s="4" t="str">
        <f t="shared" si="0"/>
        <v>new Quote { Date = DateTime.ParseExact("2017-02-01","yyyy-MM-dd",cultureProvider), Open=215.65m, High=215.96m, Low=214.4m, Close=215.05m, Volume = (long)83743792 },</v>
      </c>
      <c r="C22" s="3">
        <v>42767</v>
      </c>
      <c r="D22" s="2">
        <v>215.65</v>
      </c>
      <c r="E22" s="2">
        <v>215.96</v>
      </c>
      <c r="F22" s="2">
        <v>214.4</v>
      </c>
      <c r="G22" s="2">
        <v>215.05</v>
      </c>
      <c r="H22" s="1">
        <v>83743792</v>
      </c>
      <c r="I22" s="2">
        <f>(testdata[[#This Row],[high]]+testdata[[#This Row],[low]])/2</f>
        <v>215.18</v>
      </c>
      <c r="J22" s="10">
        <f>(4*testdata[[#This Row],[price]]+3*I21+2*I20+I19)/10</f>
        <v>215</v>
      </c>
      <c r="K22" s="10">
        <f>(0.0962*testdata[[#This Row],[smooth]]+0.5769*J20-0.5769*J18+0.0962*J16)*(0.075*$X21+0.54)</f>
        <v>22.277777058000005</v>
      </c>
      <c r="L22" s="10">
        <f t="shared" si="1"/>
        <v>22.747379958000007</v>
      </c>
      <c r="M22" s="10">
        <f>(0.0962*testdata[[#This Row],[detrender]]+0.5769*K20-0.5769*K18+0.0962*K16)*(0.075*$X21+0.54)</f>
        <v>2.4630828336344677</v>
      </c>
      <c r="N22" s="10">
        <f>(0.0962*testdata[[#This Row],[I1]]+0.5769*L20-0.5769*L18+0.0962*L16)*(0.075*$X21+0.54)</f>
        <v>2.3645161980579967</v>
      </c>
      <c r="O22" s="13">
        <f>(0.0962*testdata[[#This Row],[Q1]]+0.5769*M20-0.5769*M18+0.0962*M16)*(0.075*$X21+0.54)</f>
        <v>0.23704938795672181</v>
      </c>
      <c r="P22" s="13">
        <f>testdata[[#This Row],[I1]]-testdata[[#This Row],[JQ]]</f>
        <v>22.510330570043283</v>
      </c>
      <c r="Q22" s="13">
        <f>testdata[[#This Row],[Q1]]+testdata[[#This Row],[jI]]</f>
        <v>4.8275990316924648</v>
      </c>
      <c r="R22" s="13">
        <f>0.2*testdata[[#This Row],[I2]]+0.8*P21</f>
        <v>22.21342081384627</v>
      </c>
      <c r="S22" s="13">
        <f>0.2*testdata[[#This Row],[Q2]]+0.8*Q21</f>
        <v>4.8120085994998654</v>
      </c>
      <c r="T22" s="13">
        <f>testdata[[#This Row],[I2'']]*R21+testdata[[#This Row],[Q2'']]*S21</f>
        <v>503.12889468375795</v>
      </c>
      <c r="U22" s="13">
        <f>testdata[[#This Row],[I2'']]*S21-testdata[[#This Row],[Q2'']]*R21</f>
        <v>0.11471341301525229</v>
      </c>
      <c r="V22" s="13">
        <f>0.2*testdata[[#This Row],[Re]]+0.8*T21</f>
        <v>491.73379813660517</v>
      </c>
      <c r="W22" s="13">
        <f>0.2*testdata[[#This Row],[Im]]+0.8*U21</f>
        <v>-8.5241386286848613</v>
      </c>
      <c r="X22" s="10"/>
      <c r="Y22" s="10"/>
      <c r="Z22" s="10"/>
      <c r="AA22" s="10"/>
      <c r="AB22" s="10"/>
      <c r="AC22" s="10"/>
      <c r="AD22" s="10"/>
    </row>
    <row r="23" spans="1:30" x14ac:dyDescent="0.25">
      <c r="A23" s="7">
        <v>22</v>
      </c>
      <c r="B23" s="4" t="str">
        <f t="shared" si="0"/>
        <v>new Quote { Date = DateTime.ParseExact("2017-02-02","yyyy-MM-dd",cultureProvider), Open=214.65m, High=215.5m, Low=214.29m, Close=215.19m, Volume = (long)73730552 },</v>
      </c>
      <c r="C23" s="3">
        <v>42768</v>
      </c>
      <c r="D23" s="2">
        <v>214.65</v>
      </c>
      <c r="E23" s="2">
        <v>215.5</v>
      </c>
      <c r="F23" s="2">
        <v>214.29</v>
      </c>
      <c r="G23" s="2">
        <v>215.19</v>
      </c>
      <c r="H23" s="1">
        <v>73730552</v>
      </c>
      <c r="I23" s="2">
        <f>(testdata[[#This Row],[high]]+testdata[[#This Row],[low]])/2</f>
        <v>214.89499999999998</v>
      </c>
      <c r="J23" s="10">
        <f>(4*testdata[[#This Row],[price]]+3*I22+2*I21+I20)/10</f>
        <v>214.87149999999997</v>
      </c>
      <c r="K23" s="10">
        <f>(0.0962*testdata[[#This Row],[smooth]]+0.5769*J21-0.5769*J19+0.0962*J17)*(0.075*$X22+0.54)</f>
        <v>21.964326335999996</v>
      </c>
      <c r="L23" s="10">
        <f t="shared" si="1"/>
        <v>22.872964409999994</v>
      </c>
      <c r="M23" s="10">
        <f>(0.0962*testdata[[#This Row],[detrender]]+0.5769*K21-0.5769*K19+0.0962*K17)*(0.075*$X22+0.54)</f>
        <v>2.2779501914774491</v>
      </c>
      <c r="N23" s="10">
        <f>(0.0962*testdata[[#This Row],[I1]]+0.5769*L21-0.5769*L19+0.0962*L17)*(0.075*$X22+0.54)</f>
        <v>2.3888562761063192</v>
      </c>
      <c r="O23" s="10">
        <f>(0.0962*testdata[[#This Row],[Q1]]+0.5769*M21-0.5769*M19+0.0962*M17)*(0.075*$X22+0.54)</f>
        <v>0.27265980807509838</v>
      </c>
      <c r="P23" s="10">
        <f>testdata[[#This Row],[I1]]-testdata[[#This Row],[JQ]]</f>
        <v>22.600304601924897</v>
      </c>
      <c r="Q23" s="10">
        <f>testdata[[#This Row],[Q1]]+testdata[[#This Row],[jI]]</f>
        <v>4.6668064675837684</v>
      </c>
      <c r="R23" s="13">
        <f>0.2*testdata[[#This Row],[I2]]+0.8*P22</f>
        <v>22.528325376419609</v>
      </c>
      <c r="S23" s="13">
        <f>0.2*testdata[[#This Row],[Q2]]+0.8*Q22</f>
        <v>4.7954405188707252</v>
      </c>
      <c r="T23" s="13">
        <f>testdata[[#This Row],[I2'']]*R22+testdata[[#This Row],[Q2'']]*S22</f>
        <v>523.5068728328564</v>
      </c>
      <c r="U23" s="13">
        <f>testdata[[#This Row],[I2'']]*S22-testdata[[#This Row],[Q2'']]*R22</f>
        <v>1.8833572102174685</v>
      </c>
      <c r="V23" s="13">
        <f>0.2*testdata[[#This Row],[Re]]+0.8*T22</f>
        <v>507.20449031357771</v>
      </c>
      <c r="W23" s="13">
        <f>0.2*testdata[[#This Row],[Im]]+0.8*U22</f>
        <v>0.46844217245569558</v>
      </c>
      <c r="X23" s="10"/>
      <c r="Y23" s="10"/>
      <c r="Z23" s="10"/>
      <c r="AA23" s="10"/>
      <c r="AB23" s="10"/>
      <c r="AC23" s="10"/>
      <c r="AD23" s="10"/>
    </row>
    <row r="24" spans="1:30" x14ac:dyDescent="0.25">
      <c r="A24" s="7">
        <v>23</v>
      </c>
      <c r="B24" s="4" t="str">
        <f t="shared" si="0"/>
        <v>new Quote { Date = DateTime.ParseExact("2017-02-03","yyyy-MM-dd",cultureProvider), Open=216.18m, High=216.87m, Low=215.84m, Close=216.67m, Volume = (long)85273832 },</v>
      </c>
      <c r="C24" s="3">
        <v>42769</v>
      </c>
      <c r="D24" s="2">
        <v>216.18</v>
      </c>
      <c r="E24" s="2">
        <v>216.87</v>
      </c>
      <c r="F24" s="2">
        <v>215.84</v>
      </c>
      <c r="G24" s="2">
        <v>216.67</v>
      </c>
      <c r="H24" s="1">
        <v>85273832</v>
      </c>
      <c r="I24" s="2">
        <f>(testdata[[#This Row],[high]]+testdata[[#This Row],[low]])/2</f>
        <v>216.35500000000002</v>
      </c>
      <c r="J24" s="10">
        <f>(4*testdata[[#This Row],[price]]+3*I23+2*I22+I21)/10</f>
        <v>215.48900000000003</v>
      </c>
      <c r="K24" s="10">
        <f>(0.0962*testdata[[#This Row],[smooth]]+0.5769*J22-0.5769*J20+0.0962*J18)*(0.075*$X23+0.54)</f>
        <v>22.150008332999995</v>
      </c>
      <c r="L24" s="10">
        <f t="shared" si="1"/>
        <v>22.684028562000002</v>
      </c>
      <c r="M24" s="10">
        <f>(0.0962*testdata[[#This Row],[detrender]]+0.5769*K22-0.5769*K20+0.0962*K18)*(0.075*$X23+0.54)</f>
        <v>2.1283303083228033</v>
      </c>
      <c r="N24" s="10">
        <f>(0.0962*testdata[[#This Row],[I1]]+0.5769*L22-0.5769*L20+0.0962*L18)*(0.075*$X23+0.54)</f>
        <v>2.4807795528144849</v>
      </c>
      <c r="O24" s="10">
        <f>(0.0962*testdata[[#This Row],[Q1]]+0.5769*M22-0.5769*M20+0.0962*M18)*(0.075*$X23+0.54)</f>
        <v>0.25458621899159384</v>
      </c>
      <c r="P24" s="10">
        <f>testdata[[#This Row],[I1]]-testdata[[#This Row],[JQ]]</f>
        <v>22.429442343008407</v>
      </c>
      <c r="Q24" s="10">
        <f>testdata[[#This Row],[Q1]]+testdata[[#This Row],[jI]]</f>
        <v>4.6091098611372878</v>
      </c>
      <c r="R24" s="10">
        <f>0.2*testdata[[#This Row],[I2]]+0.8*P23</f>
        <v>22.566132150141602</v>
      </c>
      <c r="S24" s="10">
        <f>0.2*testdata[[#This Row],[Q2]]+0.8*Q23</f>
        <v>4.6552671462944719</v>
      </c>
      <c r="T24" s="13">
        <f>testdata[[#This Row],[I2'']]*R23+testdata[[#This Row],[Q2'']]*S23</f>
        <v>530.70122426518162</v>
      </c>
      <c r="U24" s="13">
        <f>testdata[[#This Row],[I2'']]*S23-testdata[[#This Row],[Q2'']]*R23</f>
        <v>3.3391714811021558</v>
      </c>
      <c r="V24" s="13">
        <f>0.2*testdata[[#This Row],[Re]]+0.8*T23</f>
        <v>524.94574311932149</v>
      </c>
      <c r="W24" s="13">
        <f>0.2*testdata[[#This Row],[Im]]+0.8*U23</f>
        <v>2.174520064394406</v>
      </c>
      <c r="X24" s="10"/>
      <c r="Y24" s="10"/>
      <c r="Z24" s="10"/>
      <c r="AA24" s="10"/>
      <c r="AB24" s="10"/>
      <c r="AC24" s="10"/>
      <c r="AD24" s="10"/>
    </row>
    <row r="25" spans="1:30" x14ac:dyDescent="0.25">
      <c r="A25" s="7">
        <v>24</v>
      </c>
      <c r="B25" s="4" t="str">
        <f t="shared" si="0"/>
        <v>new Quote { Date = DateTime.ParseExact("2017-02-06","yyyy-MM-dd",cultureProvider), Open=216.23m, High=216.66m, Low=215.92m, Close=216.28m, Volume = (long)61169192 },</v>
      </c>
      <c r="C25" s="3">
        <v>42772</v>
      </c>
      <c r="D25" s="2">
        <v>216.23</v>
      </c>
      <c r="E25" s="2">
        <v>216.66</v>
      </c>
      <c r="F25" s="2">
        <v>215.92</v>
      </c>
      <c r="G25" s="2">
        <v>216.28</v>
      </c>
      <c r="H25" s="1">
        <v>61169192</v>
      </c>
      <c r="I25" s="2">
        <f>(testdata[[#This Row],[high]]+testdata[[#This Row],[low]])/2</f>
        <v>216.29</v>
      </c>
      <c r="J25" s="10">
        <f>(4*testdata[[#This Row],[price]]+3*I24+2*I23+I22)/10</f>
        <v>215.91949999999997</v>
      </c>
      <c r="K25" s="10">
        <f>(0.0962*testdata[[#This Row],[smooth]]+0.5769*J23-0.5769*J21+0.0962*J19)*(0.075*$X24+0.54)</f>
        <v>22.364129160000001</v>
      </c>
      <c r="L25" s="10">
        <f t="shared" si="1"/>
        <v>22.277777058000005</v>
      </c>
      <c r="M25" s="10">
        <f>(0.0962*testdata[[#This Row],[detrender]]+0.5769*K23-0.5769*K21+0.0962*K19)*(0.075*$X24+0.54)</f>
        <v>2.1192467200049872</v>
      </c>
      <c r="N25" s="10">
        <f>(0.0962*testdata[[#This Row],[I1]]+0.5769*L23-0.5769*L21+0.0962*L19)*(0.075*$X24+0.54)</f>
        <v>2.4630828336344677</v>
      </c>
      <c r="O25" s="10">
        <f>(0.0962*testdata[[#This Row],[Q1]]+0.5769*M23-0.5769*M21+0.0962*M19)*(0.075*$X24+0.54)</f>
        <v>0.16973589644765444</v>
      </c>
      <c r="P25" s="10">
        <f>testdata[[#This Row],[I1]]-testdata[[#This Row],[JQ]]</f>
        <v>22.10804116155235</v>
      </c>
      <c r="Q25" s="10">
        <f>testdata[[#This Row],[Q1]]+testdata[[#This Row],[jI]]</f>
        <v>4.5823295536394548</v>
      </c>
      <c r="R25" s="10">
        <f>0.2*testdata[[#This Row],[I2]]+0.8*P24</f>
        <v>22.3651621067172</v>
      </c>
      <c r="S25" s="10">
        <f>0.2*testdata[[#This Row],[Q2]]+0.8*Q24</f>
        <v>4.6037537996377216</v>
      </c>
      <c r="T25" s="10">
        <f>testdata[[#This Row],[I2'']]*R24+testdata[[#This Row],[Q2'']]*S24</f>
        <v>526.12690747260149</v>
      </c>
      <c r="U25" s="10">
        <f>testdata[[#This Row],[I2'']]*S24-testdata[[#This Row],[Q2'']]*R24</f>
        <v>0.22688774760928254</v>
      </c>
      <c r="V25" s="13">
        <f>0.2*testdata[[#This Row],[Re]]+0.8*T24</f>
        <v>529.78636090666566</v>
      </c>
      <c r="W25" s="13">
        <f>0.2*testdata[[#This Row],[Im]]+0.8*U24</f>
        <v>2.7167147344035816</v>
      </c>
      <c r="X25" s="10"/>
      <c r="Y25" s="10"/>
      <c r="Z25" s="10"/>
      <c r="AA25" s="10"/>
      <c r="AB25" s="10"/>
      <c r="AC25" s="10"/>
      <c r="AD25" s="10"/>
    </row>
    <row r="26" spans="1:30" x14ac:dyDescent="0.25">
      <c r="A26" s="7">
        <v>25</v>
      </c>
      <c r="B26" s="4" t="str">
        <f t="shared" si="0"/>
        <v>new Quote { Date = DateTime.ParseExact("2017-02-07","yyyy-MM-dd",cultureProvider), Open=216.71m, High=216.97m, Low=216.09m, Close=216.29m, Volume = (long)61318484 },</v>
      </c>
      <c r="C26" s="3">
        <v>42773</v>
      </c>
      <c r="D26" s="2">
        <v>216.71</v>
      </c>
      <c r="E26" s="2">
        <v>216.97</v>
      </c>
      <c r="F26" s="2">
        <v>216.09</v>
      </c>
      <c r="G26" s="2">
        <v>216.29</v>
      </c>
      <c r="H26" s="1">
        <v>61318484</v>
      </c>
      <c r="I26" s="2">
        <f>(testdata[[#This Row],[high]]+testdata[[#This Row],[low]])/2</f>
        <v>216.53</v>
      </c>
      <c r="J26" s="10">
        <f>(4*testdata[[#This Row],[price]]+3*I25+2*I24+I23)/10</f>
        <v>216.25950000000003</v>
      </c>
      <c r="K26" s="10">
        <f>(0.0962*testdata[[#This Row],[smooth]]+0.5769*J24-0.5769*J22+0.0962*J20)*(0.075*$X25+0.54)</f>
        <v>22.598495586000016</v>
      </c>
      <c r="L26" s="10">
        <f t="shared" si="1"/>
        <v>21.964326335999996</v>
      </c>
      <c r="M26" s="10">
        <f>(0.0962*testdata[[#This Row],[detrender]]+0.5769*K24-0.5769*K22+0.0962*K20)*(0.075*$X25+0.54)</f>
        <v>2.3223481240478563</v>
      </c>
      <c r="N26" s="10">
        <f>(0.0962*testdata[[#This Row],[I1]]+0.5769*L24-0.5769*L22+0.0962*L20)*(0.075*$X25+0.54)</f>
        <v>2.2779501914774491</v>
      </c>
      <c r="O26" s="10">
        <f>(0.0962*testdata[[#This Row],[Q1]]+0.5769*M24-0.5769*M22+0.0962*M20)*(0.075*$X25+0.54)</f>
        <v>0.14045353097896748</v>
      </c>
      <c r="P26" s="10">
        <f>testdata[[#This Row],[I1]]-testdata[[#This Row],[JQ]]</f>
        <v>21.823872805021029</v>
      </c>
      <c r="Q26" s="10">
        <f>testdata[[#This Row],[Q1]]+testdata[[#This Row],[jI]]</f>
        <v>4.6002983155253059</v>
      </c>
      <c r="R26" s="10">
        <f>0.2*testdata[[#This Row],[I2]]+0.8*P25</f>
        <v>22.051207490246089</v>
      </c>
      <c r="S26" s="10">
        <f>0.2*testdata[[#This Row],[Q2]]+0.8*Q25</f>
        <v>4.5859233060166247</v>
      </c>
      <c r="T26" s="10">
        <f>testdata[[#This Row],[I2'']]*R25+testdata[[#This Row],[Q2'']]*S25</f>
        <v>514.29129201313151</v>
      </c>
      <c r="U26" s="10">
        <f>testdata[[#This Row],[I2'']]*S25-testdata[[#This Row],[Q2'']]*R25</f>
        <v>-1.0465878782140692</v>
      </c>
      <c r="V26" s="10">
        <f>0.2*testdata[[#This Row],[Re]]+0.8*T25</f>
        <v>523.75978438070752</v>
      </c>
      <c r="W26" s="10">
        <f>0.2*testdata[[#This Row],[Im]]+0.8*U25</f>
        <v>-2.7807377555387786E-2</v>
      </c>
      <c r="X26" s="10"/>
      <c r="Y26" s="10"/>
      <c r="Z26" s="10"/>
      <c r="AA26" s="10"/>
      <c r="AB26" s="10"/>
      <c r="AC26" s="10"/>
      <c r="AD26" s="10"/>
    </row>
    <row r="27" spans="1:30" x14ac:dyDescent="0.25">
      <c r="A27" s="7">
        <v>26</v>
      </c>
      <c r="B27" s="4" t="str">
        <f t="shared" si="0"/>
        <v>new Quote { Date = DateTime.ParseExact("2017-02-08","yyyy-MM-dd",cultureProvider), Open=215.98m, High=216.72m, Low=215.7m, Close=216.58m, Volume = (long)54581376 },</v>
      </c>
      <c r="C27" s="3">
        <v>42774</v>
      </c>
      <c r="D27" s="2">
        <v>215.98</v>
      </c>
      <c r="E27" s="2">
        <v>216.72</v>
      </c>
      <c r="F27" s="2">
        <v>215.7</v>
      </c>
      <c r="G27" s="2">
        <v>216.58</v>
      </c>
      <c r="H27" s="1">
        <v>54581376</v>
      </c>
      <c r="I27" s="2">
        <f>(testdata[[#This Row],[high]]+testdata[[#This Row],[low]])/2</f>
        <v>216.20999999999998</v>
      </c>
      <c r="J27" s="10">
        <f>(4*testdata[[#This Row],[price]]+3*I26+2*I25+I24)/10</f>
        <v>216.33649999999997</v>
      </c>
      <c r="K27" s="10">
        <f>(0.0962*testdata[[#This Row],[smooth]]+0.5769*J25-0.5769*J23+0.0962*J21)*(0.075*$X26+0.54)</f>
        <v>22.742145143999988</v>
      </c>
      <c r="L27" s="10">
        <f t="shared" si="1"/>
        <v>22.150008332999995</v>
      </c>
      <c r="M27" s="10">
        <f>(0.0962*testdata[[#This Row],[detrender]]+0.5769*K25-0.5769*K23+0.0962*K21)*(0.075*$X26+0.54)</f>
        <v>2.484347846228713</v>
      </c>
      <c r="N27" s="10">
        <f>(0.0962*testdata[[#This Row],[I1]]+0.5769*L25-0.5769*L23+0.0962*L21)*(0.075*$X26+0.54)</f>
        <v>2.1283303083228033</v>
      </c>
      <c r="O27" s="10">
        <f>(0.0962*testdata[[#This Row],[Q1]]+0.5769*M25-0.5769*M23+0.0962*M21)*(0.075*$X26+0.54)</f>
        <v>0.20848818047156581</v>
      </c>
      <c r="P27" s="10">
        <f>testdata[[#This Row],[I1]]-testdata[[#This Row],[JQ]]</f>
        <v>21.94152015252843</v>
      </c>
      <c r="Q27" s="10">
        <f>testdata[[#This Row],[Q1]]+testdata[[#This Row],[jI]]</f>
        <v>4.6126781545515163</v>
      </c>
      <c r="R27" s="10">
        <f>0.2*testdata[[#This Row],[I2]]+0.8*P26</f>
        <v>21.847402274522512</v>
      </c>
      <c r="S27" s="10">
        <f>0.2*testdata[[#This Row],[Q2]]+0.8*Q26</f>
        <v>4.6027742833305485</v>
      </c>
      <c r="T27" s="10">
        <f>testdata[[#This Row],[I2'']]*R26+testdata[[#This Row],[Q2'']]*S26</f>
        <v>502.86957053662979</v>
      </c>
      <c r="U27" s="10">
        <f>testdata[[#This Row],[I2'']]*S26-testdata[[#This Row],[Q2'']]*R26</f>
        <v>-1.3062194858372607</v>
      </c>
      <c r="V27" s="10">
        <f>0.2*testdata[[#This Row],[Re]]+0.8*T26</f>
        <v>512.00694771783117</v>
      </c>
      <c r="W27" s="10">
        <f>0.2*testdata[[#This Row],[Im]]+0.8*U26</f>
        <v>-1.0985141997387076</v>
      </c>
      <c r="X27" s="10"/>
      <c r="Y27" s="10"/>
      <c r="Z27" s="10"/>
      <c r="AA27" s="10"/>
      <c r="AB27" s="10"/>
      <c r="AC27" s="10"/>
      <c r="AD27" s="10"/>
    </row>
    <row r="28" spans="1:30" x14ac:dyDescent="0.25">
      <c r="A28" s="7">
        <v>27</v>
      </c>
      <c r="B28" s="4" t="str">
        <f t="shared" si="0"/>
        <v>new Quote { Date = DateTime.ParseExact("2017-02-09","yyyy-MM-dd",cultureProvider), Open=216.88m, High=218.19m, Low=216.84m, Close=217.86m, Volume = (long)69811760 },</v>
      </c>
      <c r="C28" s="3">
        <v>42775</v>
      </c>
      <c r="D28" s="2">
        <v>216.88</v>
      </c>
      <c r="E28" s="2">
        <v>218.19</v>
      </c>
      <c r="F28" s="2">
        <v>216.84</v>
      </c>
      <c r="G28" s="2">
        <v>217.86</v>
      </c>
      <c r="H28" s="1">
        <v>69811760</v>
      </c>
      <c r="I28" s="2">
        <f>(testdata[[#This Row],[high]]+testdata[[#This Row],[low]])/2</f>
        <v>217.51499999999999</v>
      </c>
      <c r="J28" s="10">
        <f>(4*testdata[[#This Row],[price]]+3*I27+2*I26+I25)/10</f>
        <v>216.804</v>
      </c>
      <c r="K28" s="10">
        <f>(0.0962*testdata[[#This Row],[smooth]]+0.5769*J26-0.5769*J24+0.0962*J22)*(0.075*$X27+0.54)</f>
        <v>22.671384975000002</v>
      </c>
      <c r="L28" s="10">
        <f t="shared" si="1"/>
        <v>22.364129160000001</v>
      </c>
      <c r="M28" s="10">
        <f>(0.0962*testdata[[#This Row],[detrender]]+0.5769*K26-0.5769*K24+0.0962*K22)*(0.075*$X27+0.54)</f>
        <v>2.4747345092683686</v>
      </c>
      <c r="N28" s="10">
        <f>(0.0962*testdata[[#This Row],[I1]]+0.5769*L26-0.5769*L24+0.0962*L22)*(0.075*$X27+0.54)</f>
        <v>2.1192467200049872</v>
      </c>
      <c r="O28" s="10">
        <f>(0.0962*testdata[[#This Row],[Q1]]+0.5769*M26-0.5769*M24+0.0962*M22)*(0.075*$X27+0.54)</f>
        <v>0.31695132939067938</v>
      </c>
      <c r="P28" s="10">
        <f>testdata[[#This Row],[I1]]-testdata[[#This Row],[JQ]]</f>
        <v>22.047177830609321</v>
      </c>
      <c r="Q28" s="10">
        <f>testdata[[#This Row],[Q1]]+testdata[[#This Row],[jI]]</f>
        <v>4.5939812292733553</v>
      </c>
      <c r="R28" s="10">
        <f>0.2*testdata[[#This Row],[I2]]+0.8*P27</f>
        <v>21.962651688144607</v>
      </c>
      <c r="S28" s="10">
        <f>0.2*testdata[[#This Row],[Q2]]+0.8*Q27</f>
        <v>4.6089387694958841</v>
      </c>
      <c r="T28" s="10">
        <f>testdata[[#This Row],[I2'']]*R27+testdata[[#This Row],[Q2'']]*S27</f>
        <v>501.04079128779699</v>
      </c>
      <c r="U28" s="10">
        <f>testdata[[#This Row],[I2'']]*S27-testdata[[#This Row],[Q2'']]*R27</f>
        <v>0.39578902811889805</v>
      </c>
      <c r="V28" s="10">
        <f>0.2*testdata[[#This Row],[Re]]+0.8*T27</f>
        <v>502.50381468686328</v>
      </c>
      <c r="W28" s="10">
        <f>0.2*testdata[[#This Row],[Im]]+0.8*U27</f>
        <v>-0.96581778304602905</v>
      </c>
      <c r="X28" s="10"/>
      <c r="Y28" s="10"/>
      <c r="Z28" s="10"/>
      <c r="AA28" s="10"/>
      <c r="AB28" s="10"/>
      <c r="AC28" s="10"/>
      <c r="AD28" s="10"/>
    </row>
    <row r="29" spans="1:30" x14ac:dyDescent="0.25">
      <c r="A29" s="7">
        <v>28</v>
      </c>
      <c r="B29" s="4" t="str">
        <f t="shared" si="0"/>
        <v>new Quote { Date = DateTime.ParseExact("2017-02-10","yyyy-MM-dd",cultureProvider), Open=218.24m, High=218.97m, Low=217.88m, Close=218.72m, Volume = (long)69875952 },</v>
      </c>
      <c r="C29" s="3">
        <v>42776</v>
      </c>
      <c r="D29" s="2">
        <v>218.24</v>
      </c>
      <c r="E29" s="2">
        <v>218.97</v>
      </c>
      <c r="F29" s="2">
        <v>217.88</v>
      </c>
      <c r="G29" s="2">
        <v>218.72</v>
      </c>
      <c r="H29" s="1">
        <v>69875952</v>
      </c>
      <c r="I29" s="2">
        <f>(testdata[[#This Row],[high]]+testdata[[#This Row],[low]])/2</f>
        <v>218.42500000000001</v>
      </c>
      <c r="J29" s="10">
        <f>(4*testdata[[#This Row],[price]]+3*I28+2*I27+I26)/10</f>
        <v>217.51950000000002</v>
      </c>
      <c r="K29" s="10">
        <f>(0.0962*testdata[[#This Row],[smooth]]+0.5769*J27-0.5769*J25+0.0962*J23)*(0.075*$X28+0.54)</f>
        <v>22.591754009999999</v>
      </c>
      <c r="L29" s="10">
        <f t="shared" si="1"/>
        <v>22.598495586000016</v>
      </c>
      <c r="M29" s="10">
        <f>(0.0962*testdata[[#This Row],[detrender]]+0.5769*K27-0.5769*K25+0.0962*K23)*(0.075*$X28+0.54)</f>
        <v>2.4323610692455881</v>
      </c>
      <c r="N29" s="10">
        <f>(0.0962*testdata[[#This Row],[I1]]+0.5769*L27-0.5769*L25+0.0962*L23)*(0.075*$X28+0.54)</f>
        <v>2.3223481240478563</v>
      </c>
      <c r="O29" s="10">
        <f>(0.0962*testdata[[#This Row],[Q1]]+0.5769*M27-0.5769*M25+0.0962*M23)*(0.075*$X28+0.54)</f>
        <v>0.35842974282001266</v>
      </c>
      <c r="P29" s="10">
        <f>testdata[[#This Row],[I1]]-testdata[[#This Row],[JQ]]</f>
        <v>22.240065843180005</v>
      </c>
      <c r="Q29" s="10">
        <f>testdata[[#This Row],[Q1]]+testdata[[#This Row],[jI]]</f>
        <v>4.7547091932934444</v>
      </c>
      <c r="R29" s="10">
        <f>0.2*testdata[[#This Row],[I2]]+0.8*P28</f>
        <v>22.08575543312346</v>
      </c>
      <c r="S29" s="10">
        <f>0.2*testdata[[#This Row],[Q2]]+0.8*Q28</f>
        <v>4.6261268220773735</v>
      </c>
      <c r="T29" s="10">
        <f>testdata[[#This Row],[I2'']]*R28+testdata[[#This Row],[Q2'']]*S28</f>
        <v>506.38328911011507</v>
      </c>
      <c r="U29" s="10">
        <f>testdata[[#This Row],[I2'']]*S28-testdata[[#This Row],[Q2'']]*R28</f>
        <v>0.1898824108584023</v>
      </c>
      <c r="V29" s="10">
        <f>0.2*testdata[[#This Row],[Re]]+0.8*T28</f>
        <v>502.10929085226064</v>
      </c>
      <c r="W29" s="10">
        <f>0.2*testdata[[#This Row],[Im]]+0.8*U28</f>
        <v>0.35460770466679892</v>
      </c>
      <c r="X29" s="10"/>
      <c r="Y29" s="10"/>
      <c r="Z29" s="10"/>
      <c r="AA29" s="10"/>
      <c r="AB29" s="10"/>
      <c r="AC29" s="10"/>
      <c r="AD29" s="10"/>
    </row>
    <row r="30" spans="1:30" x14ac:dyDescent="0.25">
      <c r="A30" s="7">
        <v>29</v>
      </c>
      <c r="B30" s="4" t="str">
        <f t="shared" si="0"/>
        <v>new Quote { Date = DateTime.ParseExact("2017-02-13","yyyy-MM-dd",cultureProvider), Open=219.26m, High=220.19m, Low=219.23m, Close=219.91m, Volume = (long)58408632 },</v>
      </c>
      <c r="C30" s="3">
        <v>42779</v>
      </c>
      <c r="D30" s="2">
        <v>219.26</v>
      </c>
      <c r="E30" s="2">
        <v>220.19</v>
      </c>
      <c r="F30" s="2">
        <v>219.23</v>
      </c>
      <c r="G30" s="2">
        <v>219.91</v>
      </c>
      <c r="H30" s="1">
        <v>58408632</v>
      </c>
      <c r="I30" s="2">
        <f>(testdata[[#This Row],[high]]+testdata[[#This Row],[low]])/2</f>
        <v>219.70999999999998</v>
      </c>
      <c r="J30" s="10">
        <f>(4*testdata[[#This Row],[price]]+3*I29+2*I28+I27)/10</f>
        <v>218.53550000000001</v>
      </c>
      <c r="K30" s="10">
        <f>(0.0962*testdata[[#This Row],[smooth]]+0.5769*J28-0.5769*J26+0.0962*J24)*(0.075*$X29+0.54)</f>
        <v>22.716330633000005</v>
      </c>
      <c r="L30" s="10">
        <f t="shared" si="1"/>
        <v>22.742145143999988</v>
      </c>
      <c r="M30" s="10">
        <f>(0.0962*testdata[[#This Row],[detrender]]+0.5769*K28-0.5769*K26+0.0962*K24)*(0.075*$X29+0.54)</f>
        <v>2.3534235164033781</v>
      </c>
      <c r="N30" s="10">
        <f>(0.0962*testdata[[#This Row],[I1]]+0.5769*L28-0.5769*L26+0.0962*L24)*(0.075*$X29+0.54)</f>
        <v>2.484347846228713</v>
      </c>
      <c r="O30" s="10">
        <f>(0.0962*testdata[[#This Row],[Q1]]+0.5769*M28-0.5769*M26+0.0962*M24)*(0.075*$X29+0.54)</f>
        <v>0.28029046872908092</v>
      </c>
      <c r="P30" s="10">
        <f>testdata[[#This Row],[I1]]-testdata[[#This Row],[JQ]]</f>
        <v>22.461854675270907</v>
      </c>
      <c r="Q30" s="10">
        <f>testdata[[#This Row],[Q1]]+testdata[[#This Row],[jI]]</f>
        <v>4.8377713626320915</v>
      </c>
      <c r="R30" s="10">
        <f>0.2*testdata[[#This Row],[I2]]+0.8*P29</f>
        <v>22.284423609598189</v>
      </c>
      <c r="S30" s="10">
        <f>0.2*testdata[[#This Row],[Q2]]+0.8*Q29</f>
        <v>4.771321627161174</v>
      </c>
      <c r="T30" s="10">
        <f>testdata[[#This Row],[I2'']]*R29+testdata[[#This Row],[Q2'']]*S29</f>
        <v>514.24106876587609</v>
      </c>
      <c r="U30" s="10">
        <f>testdata[[#This Row],[I2'']]*S29-testdata[[#This Row],[Q2'']]*R29</f>
        <v>-2.2876727753579047</v>
      </c>
      <c r="V30" s="10">
        <f>0.2*testdata[[#This Row],[Re]]+0.8*T29</f>
        <v>507.95484504126733</v>
      </c>
      <c r="W30" s="10">
        <f>0.2*testdata[[#This Row],[Im]]+0.8*U29</f>
        <v>-0.3056286263848591</v>
      </c>
      <c r="X30" s="10"/>
      <c r="Y30" s="10"/>
      <c r="Z30" s="10"/>
      <c r="AA30" s="10"/>
      <c r="AB30" s="10"/>
      <c r="AC30" s="10"/>
      <c r="AD30" s="10"/>
    </row>
    <row r="31" spans="1:30" x14ac:dyDescent="0.25">
      <c r="A31" s="7">
        <v>30</v>
      </c>
      <c r="B31" s="4" t="str">
        <f t="shared" si="0"/>
        <v>new Quote { Date = DateTime.ParseExact("2017-02-14","yyyy-MM-dd",cultureProvider), Open=219.71m, High=220.8m, Low=219.33m, Close=220.79m, Volume = (long)75266840 },</v>
      </c>
      <c r="C31" s="3">
        <v>42780</v>
      </c>
      <c r="D31" s="2">
        <v>219.71</v>
      </c>
      <c r="E31" s="2">
        <v>220.8</v>
      </c>
      <c r="F31" s="2">
        <v>219.33</v>
      </c>
      <c r="G31" s="2">
        <v>220.79</v>
      </c>
      <c r="H31" s="1">
        <v>75266840</v>
      </c>
      <c r="I31" s="2">
        <f>(testdata[[#This Row],[high]]+testdata[[#This Row],[low]])/2</f>
        <v>220.065</v>
      </c>
      <c r="J31" s="10">
        <f>(4*testdata[[#This Row],[price]]+3*I30+2*I29+I28)/10</f>
        <v>219.37549999999996</v>
      </c>
      <c r="K31" s="10">
        <f>(0.0962*testdata[[#This Row],[smooth]]+0.5769*J29-0.5769*J27+0.0962*J25)*(0.075*$X30+0.54)</f>
        <v>22.981239918000018</v>
      </c>
      <c r="L31" s="10">
        <f t="shared" si="1"/>
        <v>22.671384975000002</v>
      </c>
      <c r="M31" s="10">
        <f>(0.0962*testdata[[#This Row],[detrender]]+0.5769*K29-0.5769*K27+0.0962*K25)*(0.075*$X30+0.54)</f>
        <v>2.3087504844534643</v>
      </c>
      <c r="N31" s="10">
        <f>(0.0962*testdata[[#This Row],[I1]]+0.5769*L29-0.5769*L27+0.0962*L25)*(0.075*$X30+0.54)</f>
        <v>2.4747345092683686</v>
      </c>
      <c r="O31" s="10">
        <f>(0.0962*testdata[[#This Row],[Q1]]+0.5769*M29-0.5769*M27+0.0962*M25)*(0.075*$X30+0.54)</f>
        <v>0.21383036609076272</v>
      </c>
      <c r="P31" s="10">
        <f>testdata[[#This Row],[I1]]-testdata[[#This Row],[JQ]]</f>
        <v>22.457554608909241</v>
      </c>
      <c r="Q31" s="10">
        <f>testdata[[#This Row],[Q1]]+testdata[[#This Row],[jI]]</f>
        <v>4.7834849937218333</v>
      </c>
      <c r="R31" s="10">
        <f>0.2*testdata[[#This Row],[I2]]+0.8*P30</f>
        <v>22.460994661998576</v>
      </c>
      <c r="S31" s="10">
        <f>0.2*testdata[[#This Row],[Q2]]+0.8*Q30</f>
        <v>4.8269140888500406</v>
      </c>
      <c r="T31" s="10">
        <f>testdata[[#This Row],[I2'']]*R30+testdata[[#This Row],[Q2'']]*S30</f>
        <v>523.56107932547911</v>
      </c>
      <c r="U31" s="10">
        <f>testdata[[#This Row],[I2'']]*S30-testdata[[#This Row],[Q2'']]*R30</f>
        <v>-0.39636868472648246</v>
      </c>
      <c r="V31" s="10">
        <f>0.2*testdata[[#This Row],[Re]]+0.8*T30</f>
        <v>516.10507087779672</v>
      </c>
      <c r="W31" s="10">
        <f>0.2*testdata[[#This Row],[Im]]+0.8*U30</f>
        <v>-1.9094119572316204</v>
      </c>
      <c r="X31" s="10"/>
      <c r="Y31" s="10"/>
      <c r="Z31" s="10"/>
      <c r="AA31" s="10"/>
      <c r="AB31" s="10"/>
      <c r="AC31" s="10"/>
      <c r="AD31" s="10"/>
    </row>
    <row r="32" spans="1:30" x14ac:dyDescent="0.25">
      <c r="A32" s="7">
        <v>31</v>
      </c>
      <c r="B32" s="4" t="str">
        <f t="shared" si="0"/>
        <v>new Quote { Date = DateTime.ParseExact("2017-02-15","yyyy-MM-dd",cultureProvider), Open=220.55m, High=222.15m, Low=220.5m, Close=221.94m, Volume = (long)91860344 },</v>
      </c>
      <c r="C32" s="3">
        <v>42781</v>
      </c>
      <c r="D32" s="2">
        <v>220.55</v>
      </c>
      <c r="E32" s="2">
        <v>222.15</v>
      </c>
      <c r="F32" s="2">
        <v>220.5</v>
      </c>
      <c r="G32" s="2">
        <v>221.94</v>
      </c>
      <c r="H32" s="1">
        <v>91860344</v>
      </c>
      <c r="I32" s="2">
        <f>(testdata[[#This Row],[high]]+testdata[[#This Row],[low]])/2</f>
        <v>221.32499999999999</v>
      </c>
      <c r="J32" s="10">
        <f>(4*testdata[[#This Row],[price]]+3*I31+2*I30+I29)/10</f>
        <v>220.334</v>
      </c>
      <c r="K32" s="10">
        <f>(0.0962*testdata[[#This Row],[smooth]]+0.5769*J30-0.5769*J28+0.0962*J26)*(0.075*$X31+0.54)</f>
        <v>23.219566407000006</v>
      </c>
      <c r="L32" s="10">
        <f t="shared" si="1"/>
        <v>22.591754009999999</v>
      </c>
      <c r="M32" s="10">
        <f>(0.0962*testdata[[#This Row],[detrender]]+0.5769*K30-0.5769*K28+0.0962*K26)*(0.075*$X31+0.54)</f>
        <v>2.3941584254664745</v>
      </c>
      <c r="N32" s="10">
        <f>(0.0962*testdata[[#This Row],[I1]]+0.5769*L30-0.5769*L28+0.0962*L26)*(0.075*$X31+0.54)</f>
        <v>2.4323610692455881</v>
      </c>
      <c r="O32" s="10">
        <f>(0.0962*testdata[[#This Row],[Q1]]+0.5769*M30-0.5769*M28+0.0962*M26)*(0.075*$X31+0.54)</f>
        <v>0.20722155387091143</v>
      </c>
      <c r="P32" s="10">
        <f>testdata[[#This Row],[I1]]-testdata[[#This Row],[JQ]]</f>
        <v>22.384532456129087</v>
      </c>
      <c r="Q32" s="10">
        <f>testdata[[#This Row],[Q1]]+testdata[[#This Row],[jI]]</f>
        <v>4.8265194947120627</v>
      </c>
      <c r="R32" s="10">
        <f>0.2*testdata[[#This Row],[I2]]+0.8*P31</f>
        <v>22.442950178353211</v>
      </c>
      <c r="S32" s="10">
        <f>0.2*testdata[[#This Row],[Q2]]+0.8*Q31</f>
        <v>4.7920918939198796</v>
      </c>
      <c r="T32" s="10">
        <f>testdata[[#This Row],[I2'']]*R31+testdata[[#This Row],[Q2'']]*S31</f>
        <v>527.22200003331739</v>
      </c>
      <c r="U32" s="10">
        <f>testdata[[#This Row],[I2'']]*S31-testdata[[#This Row],[Q2'']]*R31</f>
        <v>0.69504196211157421</v>
      </c>
      <c r="V32" s="10">
        <f>0.2*testdata[[#This Row],[Re]]+0.8*T31</f>
        <v>524.29326346704681</v>
      </c>
      <c r="W32" s="10">
        <f>0.2*testdata[[#This Row],[Im]]+0.8*U31</f>
        <v>-0.17808655535887111</v>
      </c>
      <c r="X32" s="10"/>
      <c r="Y32" s="10"/>
      <c r="Z32" s="10"/>
      <c r="AA32" s="10"/>
      <c r="AB32" s="10"/>
      <c r="AC32" s="10"/>
      <c r="AD32" s="10"/>
    </row>
    <row r="33" spans="1:30" x14ac:dyDescent="0.25">
      <c r="A33" s="7">
        <v>32</v>
      </c>
      <c r="B33" s="4" t="str">
        <f t="shared" si="0"/>
        <v>new Quote { Date = DateTime.ParseExact("2017-02-16","yyyy-MM-dd",cultureProvider), Open=221.98m, High=222.16m, Low=220.93m, Close=221.75m, Volume = (long)89676304 },</v>
      </c>
      <c r="C33" s="3">
        <v>42782</v>
      </c>
      <c r="D33" s="2">
        <v>221.98</v>
      </c>
      <c r="E33" s="2">
        <v>222.16</v>
      </c>
      <c r="F33" s="2">
        <v>220.93</v>
      </c>
      <c r="G33" s="2">
        <v>221.75</v>
      </c>
      <c r="H33" s="1">
        <v>89676304</v>
      </c>
      <c r="I33" s="2">
        <f>(testdata[[#This Row],[high]]+testdata[[#This Row],[low]])/2</f>
        <v>221.54500000000002</v>
      </c>
      <c r="J33" s="10">
        <f>(4*testdata[[#This Row],[price]]+3*I32+2*I31+I30)/10</f>
        <v>220.99949999999998</v>
      </c>
      <c r="K33" s="10">
        <f>(0.0962*testdata[[#This Row],[smooth]]+0.5769*J31-0.5769*J29+0.0962*J27)*(0.075*$X32+0.54)</f>
        <v>23.296922783999982</v>
      </c>
      <c r="L33" s="10">
        <f t="shared" si="1"/>
        <v>22.716330633000005</v>
      </c>
      <c r="M33" s="10">
        <f>(0.0962*testdata[[#This Row],[detrender]]+0.5769*K31-0.5769*K29+0.0962*K27)*(0.075*$X32+0.54)</f>
        <v>2.5129724876993573</v>
      </c>
      <c r="N33" s="10">
        <f>(0.0962*testdata[[#This Row],[I1]]+0.5769*L31-0.5769*L29+0.0962*L27)*(0.075*$X32+0.54)</f>
        <v>2.3534235164033781</v>
      </c>
      <c r="O33" s="10">
        <f>(0.0962*testdata[[#This Row],[Q1]]+0.5769*M31-0.5769*M29+0.0962*M27)*(0.075*$X32+0.54)</f>
        <v>0.22109288566894425</v>
      </c>
      <c r="P33" s="10">
        <f>testdata[[#This Row],[I1]]-testdata[[#This Row],[JQ]]</f>
        <v>22.495237747331061</v>
      </c>
      <c r="Q33" s="10">
        <f>testdata[[#This Row],[Q1]]+testdata[[#This Row],[jI]]</f>
        <v>4.8663960041027359</v>
      </c>
      <c r="R33" s="10">
        <f>0.2*testdata[[#This Row],[I2]]+0.8*P32</f>
        <v>22.406673514369484</v>
      </c>
      <c r="S33" s="10">
        <f>0.2*testdata[[#This Row],[Q2]]+0.8*Q32</f>
        <v>4.8344947965901977</v>
      </c>
      <c r="T33" s="10">
        <f>testdata[[#This Row],[I2'']]*R32+testdata[[#This Row],[Q2'']]*S32</f>
        <v>526.03920067155843</v>
      </c>
      <c r="U33" s="10">
        <f>testdata[[#This Row],[I2'']]*S32-testdata[[#This Row],[Q2'']]*R32</f>
        <v>-1.1254873394623957</v>
      </c>
      <c r="V33" s="10">
        <f>0.2*testdata[[#This Row],[Re]]+0.8*T32</f>
        <v>526.9854401609656</v>
      </c>
      <c r="W33" s="10">
        <f>0.2*testdata[[#This Row],[Im]]+0.8*U32</f>
        <v>0.33093610179678029</v>
      </c>
      <c r="X33" s="10"/>
      <c r="Y33" s="10"/>
      <c r="Z33" s="10"/>
      <c r="AA33" s="10"/>
      <c r="AB33" s="10"/>
      <c r="AC33" s="10"/>
      <c r="AD33" s="10"/>
    </row>
    <row r="34" spans="1:30" x14ac:dyDescent="0.25">
      <c r="A34" s="7">
        <v>33</v>
      </c>
      <c r="B34" s="4" t="str">
        <f t="shared" si="0"/>
        <v>new Quote { Date = DateTime.ParseExact("2017-02-17","yyyy-MM-dd",cultureProvider), Open=221.03m, High=222.1m, Low=221.01m, Close=222.1m, Volume = (long)81718352 },</v>
      </c>
      <c r="C34" s="3">
        <v>42783</v>
      </c>
      <c r="D34" s="2">
        <v>221.03</v>
      </c>
      <c r="E34" s="2">
        <v>222.1</v>
      </c>
      <c r="F34" s="2">
        <v>221.01</v>
      </c>
      <c r="G34" s="2">
        <v>222.1</v>
      </c>
      <c r="H34" s="1">
        <v>81718352</v>
      </c>
      <c r="I34" s="2">
        <f>(testdata[[#This Row],[high]]+testdata[[#This Row],[low]])/2</f>
        <v>221.55500000000001</v>
      </c>
      <c r="J34" s="10">
        <f>(4*testdata[[#This Row],[price]]+3*I33+2*I32+I31)/10</f>
        <v>221.35700000000003</v>
      </c>
      <c r="K34" s="10">
        <f>(0.0962*testdata[[#This Row],[smooth]]+0.5769*J32-0.5769*J30+0.0962*J28)*(0.075*$X33+0.54)</f>
        <v>23.321867138999998</v>
      </c>
      <c r="L34" s="10">
        <f t="shared" si="1"/>
        <v>22.981239918000018</v>
      </c>
      <c r="M34" s="10">
        <f>(0.0962*testdata[[#This Row],[detrender]]+0.5769*K32-0.5769*K30+0.0962*K28)*(0.075*$X33+0.54)</f>
        <v>2.5460284885491959</v>
      </c>
      <c r="N34" s="10">
        <f>(0.0962*testdata[[#This Row],[I1]]+0.5769*L32-0.5769*L30+0.0962*L28)*(0.075*$X33+0.54)</f>
        <v>2.3087504844534643</v>
      </c>
      <c r="O34" s="10">
        <f>(0.0962*testdata[[#This Row],[Q1]]+0.5769*M32-0.5769*M30+0.0962*M28)*(0.075*$X33+0.54)</f>
        <v>0.2735085794914171</v>
      </c>
      <c r="P34" s="10">
        <f>testdata[[#This Row],[I1]]-testdata[[#This Row],[JQ]]</f>
        <v>22.707731338508601</v>
      </c>
      <c r="Q34" s="10">
        <f>testdata[[#This Row],[Q1]]+testdata[[#This Row],[jI]]</f>
        <v>4.8547789730026603</v>
      </c>
      <c r="R34" s="10">
        <f>0.2*testdata[[#This Row],[I2]]+0.8*P33</f>
        <v>22.537736465566567</v>
      </c>
      <c r="S34" s="10">
        <f>0.2*testdata[[#This Row],[Q2]]+0.8*Q33</f>
        <v>4.8640725978827213</v>
      </c>
      <c r="T34" s="10">
        <f>testdata[[#This Row],[I2'']]*R33+testdata[[#This Row],[Q2'']]*S33</f>
        <v>528.51103640155065</v>
      </c>
      <c r="U34" s="10">
        <f>testdata[[#This Row],[I2'']]*S33-testdata[[#This Row],[Q2'']]*R33</f>
        <v>-2.9116981246417595E-2</v>
      </c>
      <c r="V34" s="10">
        <f>0.2*testdata[[#This Row],[Re]]+0.8*T33</f>
        <v>526.5335678175569</v>
      </c>
      <c r="W34" s="10">
        <f>0.2*testdata[[#This Row],[Im]]+0.8*U33</f>
        <v>-0.90621326781920009</v>
      </c>
      <c r="X34" s="10"/>
      <c r="Y34" s="10"/>
      <c r="Z34" s="10"/>
      <c r="AA34" s="10"/>
      <c r="AB34" s="10"/>
      <c r="AC34" s="10"/>
      <c r="AD34" s="10"/>
    </row>
    <row r="35" spans="1:30" x14ac:dyDescent="0.25">
      <c r="A35" s="7">
        <v>34</v>
      </c>
      <c r="B35" s="4" t="str">
        <f t="shared" si="0"/>
        <v>new Quote { Date = DateTime.ParseExact("2017-02-21","yyyy-MM-dd",cultureProvider), Open=222.51m, High=223.62m, Low=222.5m, Close=223.43m, Volume = (long)94146880 },</v>
      </c>
      <c r="C35" s="3">
        <v>42787</v>
      </c>
      <c r="D35" s="2">
        <v>222.51</v>
      </c>
      <c r="E35" s="2">
        <v>223.62</v>
      </c>
      <c r="F35" s="2">
        <v>222.5</v>
      </c>
      <c r="G35" s="2">
        <v>223.43</v>
      </c>
      <c r="H35" s="1">
        <v>94146880</v>
      </c>
      <c r="I35" s="2">
        <f>(testdata[[#This Row],[high]]+testdata[[#This Row],[low]])/2</f>
        <v>223.06</v>
      </c>
      <c r="J35" s="10">
        <f>(4*testdata[[#This Row],[price]]+3*I34+2*I33+I32)/10</f>
        <v>222.13199999999998</v>
      </c>
      <c r="K35" s="10">
        <f>(0.0962*testdata[[#This Row],[smooth]]+0.5769*J33-0.5769*J31+0.0962*J29)*(0.075*$X34+0.54)</f>
        <v>23.344934346000009</v>
      </c>
      <c r="L35" s="10">
        <f t="shared" si="1"/>
        <v>23.219566407000006</v>
      </c>
      <c r="M35" s="10">
        <f>(0.0962*testdata[[#This Row],[detrender]]+0.5769*K33-0.5769*K31+0.0962*K29)*(0.075*$X34+0.54)</f>
        <v>2.4846625072309934</v>
      </c>
      <c r="N35" s="10">
        <f>(0.0962*testdata[[#This Row],[I1]]+0.5769*L33-0.5769*L31+0.0962*L29)*(0.075*$X34+0.54)</f>
        <v>2.3941584254664745</v>
      </c>
      <c r="O35" s="10">
        <f>(0.0962*testdata[[#This Row],[Q1]]+0.5769*M33-0.5769*M31+0.0962*M29)*(0.075*$X34+0.54)</f>
        <v>0.31905000453398547</v>
      </c>
      <c r="P35" s="10">
        <f>testdata[[#This Row],[I1]]-testdata[[#This Row],[JQ]]</f>
        <v>22.900516402466021</v>
      </c>
      <c r="Q35" s="10">
        <f>testdata[[#This Row],[Q1]]+testdata[[#This Row],[jI]]</f>
        <v>4.8788209326974679</v>
      </c>
      <c r="R35" s="10">
        <f>0.2*testdata[[#This Row],[I2]]+0.8*P34</f>
        <v>22.746288351300088</v>
      </c>
      <c r="S35" s="10">
        <f>0.2*testdata[[#This Row],[Q2]]+0.8*Q34</f>
        <v>4.8595873649416221</v>
      </c>
      <c r="T35" s="10">
        <f>testdata[[#This Row],[I2'']]*R34+testdata[[#This Row],[Q2'']]*S34</f>
        <v>536.28723817021762</v>
      </c>
      <c r="U35" s="10">
        <f>testdata[[#This Row],[I2'']]*S34-testdata[[#This Row],[Q2'']]*R34</f>
        <v>1.1154985106463613</v>
      </c>
      <c r="V35" s="10">
        <f>0.2*testdata[[#This Row],[Re]]+0.8*T34</f>
        <v>530.06627675528409</v>
      </c>
      <c r="W35" s="10">
        <f>0.2*testdata[[#This Row],[Im]]+0.8*U34</f>
        <v>0.19980611713213819</v>
      </c>
      <c r="X35" s="10"/>
      <c r="Y35" s="10"/>
      <c r="Z35" s="10"/>
      <c r="AA35" s="10"/>
      <c r="AB35" s="10"/>
      <c r="AC35" s="10"/>
      <c r="AD35" s="10"/>
    </row>
    <row r="36" spans="1:30" x14ac:dyDescent="0.25">
      <c r="A36" s="7">
        <v>35</v>
      </c>
      <c r="B36" s="4" t="str">
        <f t="shared" si="0"/>
        <v>new Quote { Date = DateTime.ParseExact("2017-02-22","yyyy-MM-dd",cultureProvider), Open=222.98m, High=223.47m, Low=222.8m, Close=223.23m, Volume = (long)65747160 },</v>
      </c>
      <c r="C36" s="3">
        <v>42788</v>
      </c>
      <c r="D36" s="2">
        <v>222.98</v>
      </c>
      <c r="E36" s="2">
        <v>223.47</v>
      </c>
      <c r="F36" s="2">
        <v>222.8</v>
      </c>
      <c r="G36" s="2">
        <v>223.23</v>
      </c>
      <c r="H36" s="1">
        <v>65747160</v>
      </c>
      <c r="I36" s="2">
        <f>(testdata[[#This Row],[high]]+testdata[[#This Row],[low]])/2</f>
        <v>223.13499999999999</v>
      </c>
      <c r="J36" s="10">
        <f>(4*testdata[[#This Row],[price]]+3*I35+2*I34+I33)/10</f>
        <v>222.63749999999999</v>
      </c>
      <c r="K36" s="10">
        <f>(0.0962*testdata[[#This Row],[smooth]]+0.5769*J34-0.5769*J32+0.0962*J30)*(0.075*$X35+0.54)</f>
        <v>23.236746102000012</v>
      </c>
      <c r="L36" s="10">
        <f t="shared" si="1"/>
        <v>23.296922783999982</v>
      </c>
      <c r="M36" s="10">
        <f>(0.0962*testdata[[#This Row],[detrender]]+0.5769*K34-0.5769*K32+0.0962*K30)*(0.075*$X35+0.54)</f>
        <v>2.4190397680668116</v>
      </c>
      <c r="N36" s="10">
        <f>(0.0962*testdata[[#This Row],[I1]]+0.5769*L34-0.5769*L32+0.0962*L30)*(0.075*$X35+0.54)</f>
        <v>2.5129724876993573</v>
      </c>
      <c r="O36" s="10">
        <f>(0.0962*testdata[[#This Row],[Q1]]+0.5769*M34-0.5769*M32+0.0962*M30)*(0.075*$X35+0.54)</f>
        <v>0.29523139597356529</v>
      </c>
      <c r="P36" s="10">
        <f>testdata[[#This Row],[I1]]-testdata[[#This Row],[JQ]]</f>
        <v>23.001691388026416</v>
      </c>
      <c r="Q36" s="10">
        <f>testdata[[#This Row],[Q1]]+testdata[[#This Row],[jI]]</f>
        <v>4.9320122557661694</v>
      </c>
      <c r="R36" s="10">
        <f>0.2*testdata[[#This Row],[I2]]+0.8*P35</f>
        <v>22.920751399578101</v>
      </c>
      <c r="S36" s="10">
        <f>0.2*testdata[[#This Row],[Q2]]+0.8*Q35</f>
        <v>4.8894591973112078</v>
      </c>
      <c r="T36" s="10">
        <f>testdata[[#This Row],[I2'']]*R35+testdata[[#This Row],[Q2'']]*S35</f>
        <v>545.12277469991966</v>
      </c>
      <c r="U36" s="10">
        <f>testdata[[#This Row],[I2'']]*S35-testdata[[#This Row],[Q2'']]*R35</f>
        <v>0.16834511240074335</v>
      </c>
      <c r="V36" s="10">
        <f>0.2*testdata[[#This Row],[Re]]+0.8*T35</f>
        <v>538.05434547615801</v>
      </c>
      <c r="W36" s="10">
        <f>0.2*testdata[[#This Row],[Im]]+0.8*U35</f>
        <v>0.92606783099723777</v>
      </c>
      <c r="X36" s="10"/>
      <c r="Y36" s="10"/>
      <c r="Z36" s="10"/>
      <c r="AA36" s="10"/>
      <c r="AB36" s="10"/>
      <c r="AC36" s="10"/>
      <c r="AD36" s="10"/>
    </row>
    <row r="37" spans="1:30" x14ac:dyDescent="0.25">
      <c r="A37" s="7">
        <v>36</v>
      </c>
      <c r="B37" s="4" t="str">
        <f t="shared" si="0"/>
        <v>new Quote { Date = DateTime.ParseExact("2017-02-23","yyyy-MM-dd",cultureProvider), Open=223.79m, High=223.81m, Low=222.55m, Close=223.38m, Volume = (long)78978816 },</v>
      </c>
      <c r="C37" s="3">
        <v>42789</v>
      </c>
      <c r="D37" s="2">
        <v>223.79</v>
      </c>
      <c r="E37" s="2">
        <v>223.81</v>
      </c>
      <c r="F37" s="2">
        <v>222.55</v>
      </c>
      <c r="G37" s="2">
        <v>223.38</v>
      </c>
      <c r="H37" s="1">
        <v>78978816</v>
      </c>
      <c r="I37" s="2">
        <f>(testdata[[#This Row],[high]]+testdata[[#This Row],[low]])/2</f>
        <v>223.18</v>
      </c>
      <c r="J37" s="10">
        <f>(4*testdata[[#This Row],[price]]+3*I36+2*I35+I34)/10</f>
        <v>222.97999999999996</v>
      </c>
      <c r="K37" s="10">
        <f>(0.0962*testdata[[#This Row],[smooth]]+0.5769*J35-0.5769*J33+0.0962*J31)*(0.075*$X36+0.54)</f>
        <v>23.332286708999995</v>
      </c>
      <c r="L37" s="10">
        <f t="shared" si="1"/>
        <v>23.321867138999998</v>
      </c>
      <c r="M37" s="10">
        <f>(0.0962*testdata[[#This Row],[detrender]]+0.5769*K35-0.5769*K33+0.0962*K31)*(0.075*$X36+0.54)</f>
        <v>2.4208519310830172</v>
      </c>
      <c r="N37" s="10">
        <f>(0.0962*testdata[[#This Row],[I1]]+0.5769*L35-0.5769*L33+0.0962*L31)*(0.075*$X36+0.54)</f>
        <v>2.5460284885491959</v>
      </c>
      <c r="O37" s="10">
        <f>(0.0962*testdata[[#This Row],[Q1]]+0.5769*M35-0.5769*M33+0.0962*M31)*(0.075*$X36+0.54)</f>
        <v>0.23687409130690174</v>
      </c>
      <c r="P37" s="10">
        <f>testdata[[#This Row],[I1]]-testdata[[#This Row],[JQ]]</f>
        <v>23.084993047693096</v>
      </c>
      <c r="Q37" s="10">
        <f>testdata[[#This Row],[Q1]]+testdata[[#This Row],[jI]]</f>
        <v>4.9668804196322132</v>
      </c>
      <c r="R37" s="10">
        <f>0.2*testdata[[#This Row],[I2]]+0.8*P36</f>
        <v>23.018351719959753</v>
      </c>
      <c r="S37" s="10">
        <f>0.2*testdata[[#This Row],[Q2]]+0.8*Q36</f>
        <v>4.9389858885393778</v>
      </c>
      <c r="T37" s="10">
        <f>testdata[[#This Row],[I2'']]*R36+testdata[[#This Row],[Q2'']]*S36</f>
        <v>551.74688737935764</v>
      </c>
      <c r="U37" s="10">
        <f>testdata[[#This Row],[I2'']]*S36-testdata[[#This Row],[Q2'']]*R36</f>
        <v>-0.65797619313397604</v>
      </c>
      <c r="V37" s="10">
        <f>0.2*testdata[[#This Row],[Re]]+0.8*T36</f>
        <v>546.44759723580728</v>
      </c>
      <c r="W37" s="10">
        <f>0.2*testdata[[#This Row],[Im]]+0.8*U36</f>
        <v>3.0808512937994803E-3</v>
      </c>
      <c r="X37" s="10"/>
      <c r="Y37" s="10"/>
      <c r="Z37" s="10"/>
      <c r="AA37" s="10"/>
      <c r="AB37" s="10"/>
      <c r="AC37" s="10"/>
      <c r="AD37" s="10"/>
    </row>
    <row r="38" spans="1:30" x14ac:dyDescent="0.25">
      <c r="A38" s="7">
        <v>37</v>
      </c>
      <c r="B38" s="4" t="str">
        <f t="shared" si="0"/>
        <v>new Quote { Date = DateTime.ParseExact("2017-02-24","yyyy-MM-dd",cultureProvider), Open=222.45m, High=223.71m, Low=222.41m, Close=223.66m, Volume = (long)87198608 },</v>
      </c>
      <c r="C38" s="3">
        <v>42790</v>
      </c>
      <c r="D38" s="2">
        <v>222.45</v>
      </c>
      <c r="E38" s="2">
        <v>223.71</v>
      </c>
      <c r="F38" s="2">
        <v>222.41</v>
      </c>
      <c r="G38" s="2">
        <v>223.66</v>
      </c>
      <c r="H38" s="1">
        <v>87198608</v>
      </c>
      <c r="I38" s="2">
        <f>(testdata[[#This Row],[high]]+testdata[[#This Row],[low]])/2</f>
        <v>223.06</v>
      </c>
      <c r="J38" s="10">
        <f>(4*testdata[[#This Row],[price]]+3*I37+2*I36+I35)/10</f>
        <v>223.11100000000002</v>
      </c>
      <c r="K38" s="10">
        <f>(0.0962*testdata[[#This Row],[smooth]]+0.5769*J36-0.5769*J34+0.0962*J32)*(0.075*$X37+0.54)</f>
        <v>23.434989902999991</v>
      </c>
      <c r="L38" s="10">
        <f t="shared" si="1"/>
        <v>23.344934346000009</v>
      </c>
      <c r="M38" s="10">
        <f>(0.0962*testdata[[#This Row],[detrender]]+0.5769*K36-0.5769*K34+0.0962*K32)*(0.075*$X37+0.54)</f>
        <v>2.397093475019421</v>
      </c>
      <c r="N38" s="10">
        <f>(0.0962*testdata[[#This Row],[I1]]+0.5769*L36-0.5769*L34+0.0962*L32)*(0.075*$X37+0.54)</f>
        <v>2.4846625072309934</v>
      </c>
      <c r="O38" s="10">
        <f>(0.0962*testdata[[#This Row],[Q1]]+0.5769*M36-0.5769*M34+0.0962*M32)*(0.075*$X37+0.54)</f>
        <v>0.20933566558944602</v>
      </c>
      <c r="P38" s="10">
        <f>testdata[[#This Row],[I1]]-testdata[[#This Row],[JQ]]</f>
        <v>23.135598680410563</v>
      </c>
      <c r="Q38" s="10">
        <f>testdata[[#This Row],[Q1]]+testdata[[#This Row],[jI]]</f>
        <v>4.8817559822504144</v>
      </c>
      <c r="R38" s="10">
        <f>0.2*testdata[[#This Row],[I2]]+0.8*P37</f>
        <v>23.095114174236592</v>
      </c>
      <c r="S38" s="10">
        <f>0.2*testdata[[#This Row],[Q2]]+0.8*Q37</f>
        <v>4.9498555321558539</v>
      </c>
      <c r="T38" s="10">
        <f>testdata[[#This Row],[I2'']]*R37+testdata[[#This Row],[Q2'']]*S37</f>
        <v>556.05872769883206</v>
      </c>
      <c r="U38" s="10">
        <f>testdata[[#This Row],[I2'']]*S37-testdata[[#This Row],[Q2'']]*R37</f>
        <v>0.12892739860828328</v>
      </c>
      <c r="V38" s="10">
        <f>0.2*testdata[[#This Row],[Re]]+0.8*T37</f>
        <v>552.60925544325255</v>
      </c>
      <c r="W38" s="10">
        <f>0.2*testdata[[#This Row],[Im]]+0.8*U37</f>
        <v>-0.50059547478552413</v>
      </c>
      <c r="X38" s="10"/>
      <c r="Y38" s="10"/>
      <c r="Z38" s="10"/>
      <c r="AA38" s="10"/>
      <c r="AB38" s="10"/>
      <c r="AC38" s="10"/>
      <c r="AD38" s="10"/>
    </row>
    <row r="39" spans="1:30" x14ac:dyDescent="0.25">
      <c r="A39" s="7">
        <v>38</v>
      </c>
      <c r="B39" s="4" t="str">
        <f t="shared" si="0"/>
        <v>new Quote { Date = DateTime.ParseExact("2017-02-27","yyyy-MM-dd",cultureProvider), Open=223.57m, High=224.2m, Low=223.29m, Close=224.01m, Volume = (long)59819992 },</v>
      </c>
      <c r="C39" s="3">
        <v>42793</v>
      </c>
      <c r="D39" s="2">
        <v>223.57</v>
      </c>
      <c r="E39" s="2">
        <v>224.2</v>
      </c>
      <c r="F39" s="2">
        <v>223.29</v>
      </c>
      <c r="G39" s="2">
        <v>224.01</v>
      </c>
      <c r="H39" s="1">
        <v>59819992</v>
      </c>
      <c r="I39" s="2">
        <f>(testdata[[#This Row],[high]]+testdata[[#This Row],[low]])/2</f>
        <v>223.745</v>
      </c>
      <c r="J39" s="10">
        <f>(4*testdata[[#This Row],[price]]+3*I38+2*I37+I36)/10</f>
        <v>223.36549999999997</v>
      </c>
      <c r="K39" s="10">
        <f>(0.0962*testdata[[#This Row],[smooth]]+0.5769*J37-0.5769*J35+0.0962*J33)*(0.075*$X38+0.54)</f>
        <v>23.348047067999985</v>
      </c>
      <c r="L39" s="10">
        <f t="shared" si="1"/>
        <v>23.236746102000012</v>
      </c>
      <c r="M39" s="10">
        <f>(0.0962*testdata[[#This Row],[detrender]]+0.5769*K37-0.5769*K35+0.0962*K33)*(0.075*$X38+0.54)</f>
        <v>2.4191728261076273</v>
      </c>
      <c r="N39" s="10">
        <f>(0.0962*testdata[[#This Row],[I1]]+0.5769*L37-0.5769*L35+0.0962*L33)*(0.075*$X38+0.54)</f>
        <v>2.4190397680668116</v>
      </c>
      <c r="O39" s="10">
        <f>(0.0962*testdata[[#This Row],[Q1]]+0.5769*M37-0.5769*M35+0.0962*M33)*(0.075*$X38+0.54)</f>
        <v>0.2363364312165708</v>
      </c>
      <c r="P39" s="10">
        <f>testdata[[#This Row],[I1]]-testdata[[#This Row],[JQ]]</f>
        <v>23.000409670783441</v>
      </c>
      <c r="Q39" s="10">
        <f>testdata[[#This Row],[Q1]]+testdata[[#This Row],[jI]]</f>
        <v>4.8382125941744389</v>
      </c>
      <c r="R39" s="10">
        <f>0.2*testdata[[#This Row],[I2]]+0.8*P38</f>
        <v>23.10856087848514</v>
      </c>
      <c r="S39" s="10">
        <f>0.2*testdata[[#This Row],[Q2]]+0.8*Q38</f>
        <v>4.8730473046352198</v>
      </c>
      <c r="T39" s="10">
        <f>testdata[[#This Row],[I2'']]*R38+testdata[[#This Row],[Q2'']]*S38</f>
        <v>557.81573205021709</v>
      </c>
      <c r="U39" s="10">
        <f>testdata[[#This Row],[I2'']]*S38-testdata[[#This Row],[Q2'']]*R38</f>
        <v>1.8404540275237196</v>
      </c>
      <c r="V39" s="10">
        <f>0.2*testdata[[#This Row],[Re]]+0.8*T38</f>
        <v>556.41012856910902</v>
      </c>
      <c r="W39" s="10">
        <f>0.2*testdata[[#This Row],[Im]]+0.8*U38</f>
        <v>0.47123272439137054</v>
      </c>
      <c r="X39" s="10"/>
      <c r="Y39" s="10"/>
      <c r="Z39" s="10"/>
      <c r="AA39" s="10"/>
      <c r="AB39" s="10"/>
      <c r="AC39" s="10"/>
      <c r="AD39" s="10"/>
    </row>
    <row r="40" spans="1:30" x14ac:dyDescent="0.25">
      <c r="A40" s="7">
        <v>39</v>
      </c>
      <c r="B40" s="4" t="str">
        <f t="shared" si="0"/>
        <v>new Quote { Date = DateTime.ParseExact("2017-02-28","yyyy-MM-dd",cultureProvider), Open=223.6m, High=223.86m, Low=222.98m, Close=223.41m, Volume = (long)102631472 },</v>
      </c>
      <c r="C40" s="3">
        <v>42794</v>
      </c>
      <c r="D40" s="2">
        <v>223.6</v>
      </c>
      <c r="E40" s="2">
        <v>223.86</v>
      </c>
      <c r="F40" s="2">
        <v>222.98</v>
      </c>
      <c r="G40" s="2">
        <v>223.41</v>
      </c>
      <c r="H40" s="1">
        <v>102631472</v>
      </c>
      <c r="I40" s="2">
        <f>(testdata[[#This Row],[high]]+testdata[[#This Row],[low]])/2</f>
        <v>223.42000000000002</v>
      </c>
      <c r="J40" s="10">
        <f>(4*testdata[[#This Row],[price]]+3*I39+2*I38+I37)/10</f>
        <v>223.42149999999998</v>
      </c>
      <c r="K40" s="10">
        <f>(0.0962*testdata[[#This Row],[smooth]]+0.5769*J38-0.5769*J36+0.0962*J34)*(0.075*$X39+0.54)</f>
        <v>23.252861079000013</v>
      </c>
      <c r="L40" s="10">
        <f t="shared" si="1"/>
        <v>23.332286708999995</v>
      </c>
      <c r="M40" s="10">
        <f>(0.0962*testdata[[#This Row],[detrender]]+0.5769*K38-0.5769*K36+0.0962*K34)*(0.075*$X39+0.54)</f>
        <v>2.4812220798189837</v>
      </c>
      <c r="N40" s="10">
        <f>(0.0962*testdata[[#This Row],[I1]]+0.5769*L38-0.5769*L36+0.0962*L34)*(0.075*$X39+0.54)</f>
        <v>2.4208519310830172</v>
      </c>
      <c r="O40" s="10">
        <f>(0.0962*testdata[[#This Row],[Q1]]+0.5769*M38-0.5769*M36+0.0962*M34)*(0.075*$X39+0.54)</f>
        <v>0.25431877163770888</v>
      </c>
      <c r="P40" s="10">
        <f>testdata[[#This Row],[I1]]-testdata[[#This Row],[JQ]]</f>
        <v>23.077967937362285</v>
      </c>
      <c r="Q40" s="10">
        <f>testdata[[#This Row],[Q1]]+testdata[[#This Row],[jI]]</f>
        <v>4.9020740109020009</v>
      </c>
      <c r="R40" s="10">
        <f>0.2*testdata[[#This Row],[I2]]+0.8*P39</f>
        <v>23.01592132409921</v>
      </c>
      <c r="S40" s="10">
        <f>0.2*testdata[[#This Row],[Q2]]+0.8*Q39</f>
        <v>4.8509848775199513</v>
      </c>
      <c r="T40" s="10">
        <f>testdata[[#This Row],[I2'']]*R39+testdata[[#This Row],[Q2'']]*S39</f>
        <v>555.50389787459574</v>
      </c>
      <c r="U40" s="10">
        <f>testdata[[#This Row],[I2'']]*S39-testdata[[#This Row],[Q2'']]*R39</f>
        <v>5.8394009317353834E-2</v>
      </c>
      <c r="V40" s="10">
        <f>0.2*testdata[[#This Row],[Re]]+0.8*T39</f>
        <v>557.35336521509294</v>
      </c>
      <c r="W40" s="10">
        <f>0.2*testdata[[#This Row],[Im]]+0.8*U39</f>
        <v>1.4840420238824465</v>
      </c>
      <c r="X40" s="10"/>
      <c r="Y40" s="10"/>
      <c r="Z40" s="10"/>
      <c r="AA40" s="10"/>
      <c r="AB40" s="10"/>
      <c r="AC40" s="10"/>
      <c r="AD40" s="10"/>
    </row>
    <row r="41" spans="1:30" x14ac:dyDescent="0.25">
      <c r="A41" s="7">
        <v>40</v>
      </c>
      <c r="B41" s="4" t="str">
        <f t="shared" si="0"/>
        <v>new Quote { Date = DateTime.ParseExact("2017-03-01","yyyy-MM-dd",cultureProvider), Open=225.22m, High=227.04m, Low=225.2m, Close=226.53m, Volume = (long)157879712 },</v>
      </c>
      <c r="C41" s="3">
        <v>42795</v>
      </c>
      <c r="D41" s="2">
        <v>225.22</v>
      </c>
      <c r="E41" s="2">
        <v>227.04</v>
      </c>
      <c r="F41" s="2">
        <v>225.2</v>
      </c>
      <c r="G41" s="2">
        <v>226.53</v>
      </c>
      <c r="H41" s="1">
        <v>157879712</v>
      </c>
      <c r="I41" s="2">
        <f>(testdata[[#This Row],[high]]+testdata[[#This Row],[low]])/2</f>
        <v>226.12</v>
      </c>
      <c r="J41" s="10">
        <f>(4*testdata[[#This Row],[price]]+3*I40+2*I39+I38)/10</f>
        <v>224.529</v>
      </c>
      <c r="K41" s="10">
        <f>(0.0962*testdata[[#This Row],[smooth]]+0.5769*J39-0.5769*J37+0.0962*J35)*(0.075*$X40+0.54)</f>
        <v>23.323238901000011</v>
      </c>
      <c r="L41" s="10">
        <f t="shared" si="1"/>
        <v>23.434989902999991</v>
      </c>
      <c r="M41" s="10">
        <f>(0.0962*testdata[[#This Row],[detrender]]+0.5769*K39-0.5769*K37+0.0962*K35)*(0.075*$X40+0.54)</f>
        <v>2.4292280254329879</v>
      </c>
      <c r="N41" s="10">
        <f>(0.0962*testdata[[#This Row],[I1]]+0.5769*L39-0.5769*L37+0.0962*L35)*(0.075*$X40+0.54)</f>
        <v>2.397093475019421</v>
      </c>
      <c r="O41" s="10">
        <f>(0.0962*testdata[[#This Row],[Q1]]+0.5769*M39-0.5769*M37+0.0962*M35)*(0.075*$X40+0.54)</f>
        <v>0.2547437005342652</v>
      </c>
      <c r="P41" s="10">
        <f>testdata[[#This Row],[I1]]-testdata[[#This Row],[JQ]]</f>
        <v>23.180246202465725</v>
      </c>
      <c r="Q41" s="10">
        <f>testdata[[#This Row],[Q1]]+testdata[[#This Row],[jI]]</f>
        <v>4.8263215004524085</v>
      </c>
      <c r="R41" s="10">
        <f>0.2*testdata[[#This Row],[I2]]+0.8*P40</f>
        <v>23.098423590382971</v>
      </c>
      <c r="S41" s="10">
        <f>0.2*testdata[[#This Row],[Q2]]+0.8*Q40</f>
        <v>4.8869235088120826</v>
      </c>
      <c r="T41" s="10">
        <f>testdata[[#This Row],[I2'']]*R40+testdata[[#This Row],[Q2'']]*S40</f>
        <v>555.33789210581574</v>
      </c>
      <c r="U41" s="10">
        <f>testdata[[#This Row],[I2'']]*S40-testdata[[#This Row],[Q2'']]*R40</f>
        <v>-0.42694346421184548</v>
      </c>
      <c r="V41" s="10">
        <f>0.2*testdata[[#This Row],[Re]]+0.8*T40</f>
        <v>555.47069672083978</v>
      </c>
      <c r="W41" s="10">
        <f>0.2*testdata[[#This Row],[Im]]+0.8*U40</f>
        <v>-3.8673485388486036E-2</v>
      </c>
      <c r="X41" s="10"/>
      <c r="Y41" s="10"/>
      <c r="Z41" s="10"/>
      <c r="AA41" s="10"/>
      <c r="AB41" s="10"/>
      <c r="AC41" s="10"/>
      <c r="AD41" s="10"/>
    </row>
    <row r="42" spans="1:30" x14ac:dyDescent="0.25">
      <c r="A42" s="7">
        <v>41</v>
      </c>
      <c r="B42" s="4" t="str">
        <f t="shared" si="0"/>
        <v>new Quote { Date = DateTime.ParseExact("2017-03-02","yyyy-MM-dd",cultureProvider), Open=226.33m, High=226.34m, Low=225.05m, Close=225.11m, Volume = (long)74353376 },</v>
      </c>
      <c r="C42" s="3">
        <v>42796</v>
      </c>
      <c r="D42" s="2">
        <v>226.33</v>
      </c>
      <c r="E42" s="2">
        <v>226.34</v>
      </c>
      <c r="F42" s="2">
        <v>225.05</v>
      </c>
      <c r="G42" s="2">
        <v>225.11</v>
      </c>
      <c r="H42" s="1">
        <v>74353376</v>
      </c>
      <c r="I42" s="2">
        <f>(testdata[[#This Row],[high]]+testdata[[#This Row],[low]])/2</f>
        <v>225.69499999999999</v>
      </c>
      <c r="J42" s="10">
        <f>(4*testdata[[#This Row],[price]]+3*I41+2*I40+I39)/10</f>
        <v>225.17249999999999</v>
      </c>
      <c r="K42" s="10">
        <f>(0.0962*testdata[[#This Row],[smooth]]+0.5769*J40-0.5769*J38+0.0962*J36)*(0.075*$X41+0.54)</f>
        <v>23.359562702999995</v>
      </c>
      <c r="L42" s="10">
        <f t="shared" si="1"/>
        <v>23.348047067999985</v>
      </c>
      <c r="M42" s="10">
        <f>(0.0962*testdata[[#This Row],[detrender]]+0.5769*K40-0.5769*K38+0.0962*K36)*(0.075*$X41+0.54)</f>
        <v>2.3638471857767236</v>
      </c>
      <c r="N42" s="10">
        <f>(0.0962*testdata[[#This Row],[I1]]+0.5769*L40-0.5769*L38+0.0962*L36)*(0.075*$X41+0.54)</f>
        <v>2.4191728261076273</v>
      </c>
      <c r="O42" s="10">
        <f>(0.0962*testdata[[#This Row],[Q1]]+0.5769*M40-0.5769*M38+0.0962*M36)*(0.075*$X41+0.54)</f>
        <v>0.27466965921705244</v>
      </c>
      <c r="P42" s="10">
        <f>testdata[[#This Row],[I1]]-testdata[[#This Row],[JQ]]</f>
        <v>23.073377408782932</v>
      </c>
      <c r="Q42" s="10">
        <f>testdata[[#This Row],[Q1]]+testdata[[#This Row],[jI]]</f>
        <v>4.7830200118843509</v>
      </c>
      <c r="R42" s="10">
        <f>0.2*testdata[[#This Row],[I2]]+0.8*P41</f>
        <v>23.158872443729166</v>
      </c>
      <c r="S42" s="10">
        <f>0.2*testdata[[#This Row],[Q2]]+0.8*Q41</f>
        <v>4.8176612027387975</v>
      </c>
      <c r="T42" s="10">
        <f>testdata[[#This Row],[I2'']]*R41+testdata[[#This Row],[Q2'']]*S41</f>
        <v>558.4769873700601</v>
      </c>
      <c r="U42" s="10">
        <f>testdata[[#This Row],[I2'']]*S41-testdata[[#This Row],[Q2'']]*R41</f>
        <v>1.8952590070257429</v>
      </c>
      <c r="V42" s="10">
        <f>0.2*testdata[[#This Row],[Re]]+0.8*T41</f>
        <v>555.96571115866459</v>
      </c>
      <c r="W42" s="10">
        <f>0.2*testdata[[#This Row],[Im]]+0.8*U41</f>
        <v>3.7497030035672174E-2</v>
      </c>
      <c r="X42" s="10"/>
      <c r="Y42" s="10"/>
      <c r="Z42" s="10"/>
      <c r="AA42" s="10"/>
      <c r="AB42" s="10"/>
      <c r="AC42" s="10"/>
      <c r="AD42" s="10"/>
    </row>
    <row r="43" spans="1:30" x14ac:dyDescent="0.25">
      <c r="A43" s="7">
        <v>42</v>
      </c>
      <c r="B43" s="4" t="str">
        <f t="shared" si="0"/>
        <v>new Quote { Date = DateTime.ParseExact("2017-03-03","yyyy-MM-dd",cultureProvider), Open=225.01m, High=225.43m, Low=224.6m, Close=225.25m, Volume = (long)86767480 },</v>
      </c>
      <c r="C43" s="3">
        <v>42797</v>
      </c>
      <c r="D43" s="2">
        <v>225.01</v>
      </c>
      <c r="E43" s="2">
        <v>225.43</v>
      </c>
      <c r="F43" s="2">
        <v>224.6</v>
      </c>
      <c r="G43" s="2">
        <v>225.25</v>
      </c>
      <c r="H43" s="1">
        <v>86767480</v>
      </c>
      <c r="I43" s="2">
        <f>(testdata[[#This Row],[high]]+testdata[[#This Row],[low]])/2</f>
        <v>225.01499999999999</v>
      </c>
      <c r="J43" s="10">
        <f>(4*testdata[[#This Row],[price]]+3*I42+2*I41+I40)/10</f>
        <v>225.28049999999999</v>
      </c>
      <c r="K43" s="10">
        <f>(0.0962*testdata[[#This Row],[smooth]]+0.5769*J41-0.5769*J39+0.0962*J37)*(0.075*$X42+0.54)</f>
        <v>23.648696955000002</v>
      </c>
      <c r="L43" s="10">
        <f t="shared" si="1"/>
        <v>23.252861079000013</v>
      </c>
      <c r="M43" s="10">
        <f>(0.0962*testdata[[#This Row],[detrender]]+0.5769*K41-0.5769*K39+0.0962*K37)*(0.075*$X42+0.54)</f>
        <v>2.432839750344638</v>
      </c>
      <c r="N43" s="10">
        <f>(0.0962*testdata[[#This Row],[I1]]+0.5769*L41-0.5769*L39+0.0962*L37)*(0.075*$X42+0.54)</f>
        <v>2.4812220798189837</v>
      </c>
      <c r="O43" s="10">
        <f>(0.0962*testdata[[#This Row],[Q1]]+0.5769*M41-0.5769*M39+0.0962*M37)*(0.075*$X42+0.54)</f>
        <v>0.25527203149183619</v>
      </c>
      <c r="P43" s="10">
        <f>testdata[[#This Row],[I1]]-testdata[[#This Row],[JQ]]</f>
        <v>22.997589047508178</v>
      </c>
      <c r="Q43" s="10">
        <f>testdata[[#This Row],[Q1]]+testdata[[#This Row],[jI]]</f>
        <v>4.9140618301636216</v>
      </c>
      <c r="R43" s="10">
        <f>0.2*testdata[[#This Row],[I2]]+0.8*P42</f>
        <v>23.058219736527981</v>
      </c>
      <c r="S43" s="10">
        <f>0.2*testdata[[#This Row],[Q2]]+0.8*Q42</f>
        <v>4.8092283755402052</v>
      </c>
      <c r="T43" s="10">
        <f>testdata[[#This Row],[I2'']]*R42+testdata[[#This Row],[Q2'']]*S42</f>
        <v>557.17160261768049</v>
      </c>
      <c r="U43" s="10">
        <f>testdata[[#This Row],[I2'']]*S42-testdata[[#This Row],[Q2'']]*R42</f>
        <v>-0.28961587300156566</v>
      </c>
      <c r="V43" s="10">
        <f>0.2*testdata[[#This Row],[Re]]+0.8*T42</f>
        <v>558.21591041958425</v>
      </c>
      <c r="W43" s="10">
        <f>0.2*testdata[[#This Row],[Im]]+0.8*U42</f>
        <v>1.4582840310202814</v>
      </c>
      <c r="X43" s="10"/>
      <c r="Y43" s="10"/>
      <c r="Z43" s="10"/>
      <c r="AA43" s="10"/>
      <c r="AB43" s="10"/>
      <c r="AC43" s="10"/>
      <c r="AD43" s="10"/>
    </row>
    <row r="44" spans="1:30" x14ac:dyDescent="0.25">
      <c r="A44" s="7">
        <v>43</v>
      </c>
      <c r="B44" s="4" t="str">
        <f t="shared" si="0"/>
        <v>new Quote { Date = DateTime.ParseExact("2017-03-06","yyyy-MM-dd",cultureProvider), Open=224.38m, High=224.97m, Low=223.92m, Close=224.58m, Volume = (long)58630368 },</v>
      </c>
      <c r="C44" s="3">
        <v>42800</v>
      </c>
      <c r="D44" s="2">
        <v>224.38</v>
      </c>
      <c r="E44" s="2">
        <v>224.97</v>
      </c>
      <c r="F44" s="2">
        <v>223.92</v>
      </c>
      <c r="G44" s="2">
        <v>224.58</v>
      </c>
      <c r="H44" s="1">
        <v>58630368</v>
      </c>
      <c r="I44" s="2">
        <f>(testdata[[#This Row],[high]]+testdata[[#This Row],[low]])/2</f>
        <v>224.44499999999999</v>
      </c>
      <c r="J44" s="10">
        <f>(4*testdata[[#This Row],[price]]+3*I43+2*I42+I41)/10</f>
        <v>225.03349999999995</v>
      </c>
      <c r="K44" s="10">
        <f>(0.0962*testdata[[#This Row],[smooth]]+0.5769*J42-0.5769*J40+0.0962*J38)*(0.075*$X43+0.54)</f>
        <v>23.825692511999989</v>
      </c>
      <c r="L44" s="10">
        <f t="shared" si="1"/>
        <v>23.323238901000011</v>
      </c>
      <c r="M44" s="10">
        <f>(0.0962*testdata[[#This Row],[detrender]]+0.5769*K42-0.5769*K40+0.0962*K38)*(0.075*$X43+0.54)</f>
        <v>2.4883382602126369</v>
      </c>
      <c r="N44" s="10">
        <f>(0.0962*testdata[[#This Row],[I1]]+0.5769*L42-0.5769*L40+0.0962*L38)*(0.075*$X43+0.54)</f>
        <v>2.4292280254329879</v>
      </c>
      <c r="O44" s="10">
        <f>(0.0962*testdata[[#This Row],[Q1]]+0.5769*M42-0.5769*M40+0.0962*M38)*(0.075*$X43+0.54)</f>
        <v>0.21722307654042586</v>
      </c>
      <c r="P44" s="10">
        <f>testdata[[#This Row],[I1]]-testdata[[#This Row],[JQ]]</f>
        <v>23.106015824459586</v>
      </c>
      <c r="Q44" s="10">
        <f>testdata[[#This Row],[Q1]]+testdata[[#This Row],[jI]]</f>
        <v>4.9175662856456253</v>
      </c>
      <c r="R44" s="10">
        <f>0.2*testdata[[#This Row],[I2]]+0.8*P43</f>
        <v>23.019274402898461</v>
      </c>
      <c r="S44" s="10">
        <f>0.2*testdata[[#This Row],[Q2]]+0.8*Q43</f>
        <v>4.9147627212600229</v>
      </c>
      <c r="T44" s="10">
        <f>testdata[[#This Row],[I2'']]*R43+testdata[[#This Row],[Q2'']]*S43</f>
        <v>554.4197036955976</v>
      </c>
      <c r="U44" s="10">
        <f>testdata[[#This Row],[I2'']]*S43-testdata[[#This Row],[Q2'']]*R43</f>
        <v>-2.6207311369442436</v>
      </c>
      <c r="V44" s="10">
        <f>0.2*testdata[[#This Row],[Re]]+0.8*T43</f>
        <v>556.62122283326391</v>
      </c>
      <c r="W44" s="10">
        <f>0.2*testdata[[#This Row],[Im]]+0.8*U43</f>
        <v>-0.75583892579010126</v>
      </c>
      <c r="X44" s="10"/>
      <c r="Y44" s="10"/>
      <c r="Z44" s="10"/>
      <c r="AA44" s="10"/>
      <c r="AB44" s="10"/>
      <c r="AC44" s="10"/>
      <c r="AD44" s="10"/>
    </row>
    <row r="45" spans="1:30" x14ac:dyDescent="0.25">
      <c r="A45" s="7">
        <v>44</v>
      </c>
      <c r="B45" s="4" t="str">
        <f t="shared" si="0"/>
        <v>new Quote { Date = DateTime.ParseExact("2017-03-07","yyyy-MM-dd",cultureProvider), Open=224.25m, High=224.64m, Low=223.68m, Close=223.91m, Volume = (long)68910464 },</v>
      </c>
      <c r="C45" s="3">
        <v>42801</v>
      </c>
      <c r="D45" s="2">
        <v>224.25</v>
      </c>
      <c r="E45" s="2">
        <v>224.64</v>
      </c>
      <c r="F45" s="2">
        <v>223.68</v>
      </c>
      <c r="G45" s="2">
        <v>223.91</v>
      </c>
      <c r="H45" s="1">
        <v>68910464</v>
      </c>
      <c r="I45" s="2">
        <f>(testdata[[#This Row],[high]]+testdata[[#This Row],[low]])/2</f>
        <v>224.16</v>
      </c>
      <c r="J45" s="10">
        <f>(4*testdata[[#This Row],[price]]+3*I44+2*I43+I42)/10</f>
        <v>224.57</v>
      </c>
      <c r="K45" s="10">
        <f>(0.0962*testdata[[#This Row],[smooth]]+0.5769*J43-0.5769*J41+0.0962*J39)*(0.075*$X44+0.54)</f>
        <v>23.503465142999996</v>
      </c>
      <c r="L45" s="10">
        <f t="shared" si="1"/>
        <v>23.359562702999995</v>
      </c>
      <c r="M45" s="10">
        <f>(0.0962*testdata[[#This Row],[detrender]]+0.5769*K43-0.5769*K41+0.0962*K39)*(0.075*$X44+0.54)</f>
        <v>2.535231002067428</v>
      </c>
      <c r="N45" s="10">
        <f>(0.0962*testdata[[#This Row],[I1]]+0.5769*L43-0.5769*L41+0.0962*L39)*(0.075*$X44+0.54)</f>
        <v>2.3638471857767236</v>
      </c>
      <c r="O45" s="10">
        <f>(0.0962*testdata[[#This Row],[Q1]]+0.5769*M43-0.5769*M41+0.0962*M39)*(0.075*$X44+0.54)</f>
        <v>0.2584965162808644</v>
      </c>
      <c r="P45" s="10">
        <f>testdata[[#This Row],[I1]]-testdata[[#This Row],[JQ]]</f>
        <v>23.10106618671913</v>
      </c>
      <c r="Q45" s="10">
        <f>testdata[[#This Row],[Q1]]+testdata[[#This Row],[jI]]</f>
        <v>4.8990781878441521</v>
      </c>
      <c r="R45" s="10">
        <f>0.2*testdata[[#This Row],[I2]]+0.8*P44</f>
        <v>23.105025896911496</v>
      </c>
      <c r="S45" s="10">
        <f>0.2*testdata[[#This Row],[Q2]]+0.8*Q44</f>
        <v>4.9138686660853308</v>
      </c>
      <c r="T45" s="10">
        <f>testdata[[#This Row],[I2'']]*R44+testdata[[#This Row],[Q2'']]*S44</f>
        <v>556.0114297443248</v>
      </c>
      <c r="U45" s="10">
        <f>testdata[[#This Row],[I2'']]*S44-testdata[[#This Row],[Q2'']]*R44</f>
        <v>0.44202874746517296</v>
      </c>
      <c r="V45" s="10">
        <f>0.2*testdata[[#This Row],[Re]]+0.8*T44</f>
        <v>554.73804890534302</v>
      </c>
      <c r="W45" s="10">
        <f>0.2*testdata[[#This Row],[Im]]+0.8*U44</f>
        <v>-2.0081791600623604</v>
      </c>
      <c r="X45" s="10"/>
      <c r="Y45" s="10"/>
      <c r="Z45" s="10"/>
      <c r="AA45" s="10"/>
      <c r="AB45" s="10"/>
      <c r="AC45" s="10"/>
      <c r="AD45" s="10"/>
    </row>
    <row r="46" spans="1:30" x14ac:dyDescent="0.25">
      <c r="A46" s="7">
        <v>45</v>
      </c>
      <c r="B46" s="4" t="str">
        <f t="shared" si="0"/>
        <v>new Quote { Date = DateTime.ParseExact("2017-03-08","yyyy-MM-dd",cultureProvider), Open=224.23m, High=224.51m, Low=223.34m, Close=223.49m, Volume = (long)82739456 },</v>
      </c>
      <c r="C46" s="3">
        <v>42802</v>
      </c>
      <c r="D46" s="2">
        <v>224.23</v>
      </c>
      <c r="E46" s="2">
        <v>224.51</v>
      </c>
      <c r="F46" s="2">
        <v>223.34</v>
      </c>
      <c r="G46" s="2">
        <v>223.49</v>
      </c>
      <c r="H46" s="1">
        <v>82739456</v>
      </c>
      <c r="I46" s="2">
        <f>(testdata[[#This Row],[high]]+testdata[[#This Row],[low]])/2</f>
        <v>223.92500000000001</v>
      </c>
      <c r="J46" s="10">
        <f>(4*testdata[[#This Row],[price]]+3*I45+2*I44+I43)/10</f>
        <v>224.20850000000002</v>
      </c>
      <c r="K46" s="10">
        <f>(0.0962*testdata[[#This Row],[smooth]]+0.5769*J44-0.5769*J42+0.0962*J40)*(0.075*$X45+0.54)</f>
        <v>23.210181125999991</v>
      </c>
      <c r="L46" s="10">
        <f t="shared" si="1"/>
        <v>23.648696955000002</v>
      </c>
      <c r="M46" s="10">
        <f>(0.0962*testdata[[#This Row],[detrender]]+0.5769*K44-0.5769*K42+0.0962*K40)*(0.075*$X45+0.54)</f>
        <v>2.5588736713438722</v>
      </c>
      <c r="N46" s="10">
        <f>(0.0962*testdata[[#This Row],[I1]]+0.5769*L44-0.5769*L42+0.0962*L40)*(0.075*$X45+0.54)</f>
        <v>2.432839750344638</v>
      </c>
      <c r="O46" s="10">
        <f>(0.0962*testdata[[#This Row],[Q1]]+0.5769*M44-0.5769*M42+0.0962*M40)*(0.075*$X45+0.54)</f>
        <v>0.30060510053613038</v>
      </c>
      <c r="P46" s="10">
        <f>testdata[[#This Row],[I1]]-testdata[[#This Row],[JQ]]</f>
        <v>23.34809185446387</v>
      </c>
      <c r="Q46" s="10">
        <f>testdata[[#This Row],[Q1]]+testdata[[#This Row],[jI]]</f>
        <v>4.9917134216885106</v>
      </c>
      <c r="R46" s="10">
        <f>0.2*testdata[[#This Row],[I2]]+0.8*P45</f>
        <v>23.150471320268078</v>
      </c>
      <c r="S46" s="10">
        <f>0.2*testdata[[#This Row],[Q2]]+0.8*Q45</f>
        <v>4.9176052346130241</v>
      </c>
      <c r="T46" s="10">
        <f>testdata[[#This Row],[I2'']]*R45+testdata[[#This Row],[Q2'']]*S45</f>
        <v>559.05670565504295</v>
      </c>
      <c r="U46" s="10">
        <f>testdata[[#This Row],[I2'']]*S45-testdata[[#This Row],[Q2'']]*R45</f>
        <v>0.13697932925094847</v>
      </c>
      <c r="V46" s="10">
        <f>0.2*testdata[[#This Row],[Re]]+0.8*T45</f>
        <v>556.62048492646841</v>
      </c>
      <c r="W46" s="10">
        <f>0.2*testdata[[#This Row],[Im]]+0.8*U45</f>
        <v>0.38101886382232808</v>
      </c>
      <c r="X46" s="10"/>
      <c r="Y46" s="10"/>
      <c r="Z46" s="10"/>
      <c r="AA46" s="10"/>
      <c r="AB46" s="10"/>
      <c r="AC46" s="10"/>
      <c r="AD46" s="10"/>
    </row>
    <row r="47" spans="1:30" x14ac:dyDescent="0.25">
      <c r="A47" s="7">
        <v>46</v>
      </c>
      <c r="B47" s="4" t="str">
        <f t="shared" si="0"/>
        <v>new Quote { Date = DateTime.ParseExact("2017-03-09","yyyy-MM-dd",cultureProvider), Open=223.62m, High=224.13m, Low=222.72m, Close=223.78m, Volume = (long)95986360 },</v>
      </c>
      <c r="C47" s="3">
        <v>42803</v>
      </c>
      <c r="D47" s="2">
        <v>223.62</v>
      </c>
      <c r="E47" s="2">
        <v>224.13</v>
      </c>
      <c r="F47" s="2">
        <v>222.72</v>
      </c>
      <c r="G47" s="2">
        <v>223.78</v>
      </c>
      <c r="H47" s="1">
        <v>95986360</v>
      </c>
      <c r="I47" s="2">
        <f>(testdata[[#This Row],[high]]+testdata[[#This Row],[low]])/2</f>
        <v>223.42500000000001</v>
      </c>
      <c r="J47" s="10">
        <f>(4*testdata[[#This Row],[price]]+3*I46+2*I45+I44)/10</f>
        <v>223.82400000000001</v>
      </c>
      <c r="K47" s="10">
        <f>(0.0962*testdata[[#This Row],[smooth]]+0.5769*J45-0.5769*J43+0.0962*J41)*(0.075*$X46+0.54)</f>
        <v>23.069702421000013</v>
      </c>
      <c r="L47" s="10">
        <f t="shared" si="1"/>
        <v>23.825692511999989</v>
      </c>
      <c r="M47" s="10">
        <f>(0.0962*testdata[[#This Row],[detrender]]+0.5769*K45-0.5769*K43+0.0962*K41)*(0.075*$X46+0.54)</f>
        <v>2.3647770303301443</v>
      </c>
      <c r="N47" s="10">
        <f>(0.0962*testdata[[#This Row],[I1]]+0.5769*L45-0.5769*L43+0.0962*L41)*(0.075*$X46+0.54)</f>
        <v>2.4883382602126369</v>
      </c>
      <c r="O47" s="10">
        <f>(0.0962*testdata[[#This Row],[Q1]]+0.5769*M45-0.5769*M43+0.0962*M41)*(0.075*$X46+0.54)</f>
        <v>0.28093651172097711</v>
      </c>
      <c r="P47" s="10">
        <f>testdata[[#This Row],[I1]]-testdata[[#This Row],[JQ]]</f>
        <v>23.544756000279012</v>
      </c>
      <c r="Q47" s="10">
        <f>testdata[[#This Row],[Q1]]+testdata[[#This Row],[jI]]</f>
        <v>4.8531152905427817</v>
      </c>
      <c r="R47" s="10">
        <f>0.2*testdata[[#This Row],[I2]]+0.8*P46</f>
        <v>23.3874246836269</v>
      </c>
      <c r="S47" s="10">
        <f>0.2*testdata[[#This Row],[Q2]]+0.8*Q46</f>
        <v>4.9639937954593645</v>
      </c>
      <c r="T47" s="10">
        <f>testdata[[#This Row],[I2'']]*R46+testdata[[#This Row],[Q2'']]*S46</f>
        <v>565.8408662663719</v>
      </c>
      <c r="U47" s="10">
        <f>testdata[[#This Row],[I2'']]*S46-testdata[[#This Row],[Q2'']]*R46</f>
        <v>9.1326052550783743E-2</v>
      </c>
      <c r="V47" s="10">
        <f>0.2*testdata[[#This Row],[Re]]+0.8*T46</f>
        <v>560.41353777730876</v>
      </c>
      <c r="W47" s="10">
        <f>0.2*testdata[[#This Row],[Im]]+0.8*U46</f>
        <v>0.12784867391091553</v>
      </c>
      <c r="X47" s="10"/>
      <c r="Y47" s="10"/>
      <c r="Z47" s="10"/>
      <c r="AA47" s="10"/>
      <c r="AB47" s="10"/>
      <c r="AC47" s="10"/>
      <c r="AD47" s="10"/>
    </row>
    <row r="48" spans="1:30" x14ac:dyDescent="0.25">
      <c r="A48" s="7">
        <v>47</v>
      </c>
      <c r="B48" s="4" t="str">
        <f t="shared" si="0"/>
        <v>new Quote { Date = DateTime.ParseExact("2017-03-10","yyyy-MM-dd",cultureProvider), Open=224.82m, High=224.87m, Low=223.52m, Close=224.56m, Volume = (long)86785840 },</v>
      </c>
      <c r="C48" s="3">
        <v>42804</v>
      </c>
      <c r="D48" s="2">
        <v>224.82</v>
      </c>
      <c r="E48" s="2">
        <v>224.87</v>
      </c>
      <c r="F48" s="2">
        <v>223.52</v>
      </c>
      <c r="G48" s="2">
        <v>224.56</v>
      </c>
      <c r="H48" s="1">
        <v>86785840</v>
      </c>
      <c r="I48" s="2">
        <f>(testdata[[#This Row],[high]]+testdata[[#This Row],[low]])/2</f>
        <v>224.19499999999999</v>
      </c>
      <c r="J48" s="10">
        <f>(4*testdata[[#This Row],[price]]+3*I47+2*I46+I45)/10</f>
        <v>223.90649999999999</v>
      </c>
      <c r="K48" s="10">
        <f>(0.0962*testdata[[#This Row],[smooth]]+0.5769*J46-0.5769*J44+0.0962*J42)*(0.075*$X47+0.54)</f>
        <v>23.071746942000004</v>
      </c>
      <c r="L48" s="10">
        <f t="shared" si="1"/>
        <v>23.503465142999996</v>
      </c>
      <c r="M48" s="10">
        <f>(0.0962*testdata[[#This Row],[detrender]]+0.5769*K46-0.5769*K44+0.0962*K42)*(0.075*$X47+0.54)</f>
        <v>2.2202658734034246</v>
      </c>
      <c r="N48" s="10">
        <f>(0.0962*testdata[[#This Row],[I1]]+0.5769*L46-0.5769*L44+0.0962*L42)*(0.075*$X47+0.54)</f>
        <v>2.535231002067428</v>
      </c>
      <c r="O48" s="10">
        <f>(0.0962*testdata[[#This Row],[Q1]]+0.5769*M46-0.5769*M44+0.0962*M42)*(0.075*$X47+0.54)</f>
        <v>0.26010911968635952</v>
      </c>
      <c r="P48" s="10">
        <f>testdata[[#This Row],[I1]]-testdata[[#This Row],[JQ]]</f>
        <v>23.243356023313638</v>
      </c>
      <c r="Q48" s="10">
        <f>testdata[[#This Row],[Q1]]+testdata[[#This Row],[jI]]</f>
        <v>4.7554968754708522</v>
      </c>
      <c r="R48" s="10">
        <f>0.2*testdata[[#This Row],[I2]]+0.8*P47</f>
        <v>23.484476004885941</v>
      </c>
      <c r="S48" s="10">
        <f>0.2*testdata[[#This Row],[Q2]]+0.8*Q47</f>
        <v>4.8335916075283958</v>
      </c>
      <c r="T48" s="10">
        <f>testdata[[#This Row],[I2'']]*R47+testdata[[#This Row],[Q2'']]*S47</f>
        <v>573.2353325482685</v>
      </c>
      <c r="U48" s="10">
        <f>testdata[[#This Row],[I2'']]*S47-testdata[[#This Row],[Q2'']]*R47</f>
        <v>3.5315335053867045</v>
      </c>
      <c r="V48" s="10">
        <f>0.2*testdata[[#This Row],[Re]]+0.8*T47</f>
        <v>567.31975952275127</v>
      </c>
      <c r="W48" s="10">
        <f>0.2*testdata[[#This Row],[Im]]+0.8*U47</f>
        <v>0.77936754311796796</v>
      </c>
      <c r="X48" s="10"/>
      <c r="Y48" s="10"/>
      <c r="Z48" s="10"/>
      <c r="AA48" s="10"/>
      <c r="AB48" s="10"/>
      <c r="AC48" s="10"/>
      <c r="AD48" s="10"/>
    </row>
    <row r="49" spans="1:30" x14ac:dyDescent="0.25">
      <c r="A49" s="7">
        <v>48</v>
      </c>
      <c r="B49" s="4" t="str">
        <f t="shared" si="0"/>
        <v>new Quote { Date = DateTime.ParseExact("2017-03-13","yyyy-MM-dd",cultureProvider), Open=224.49m, High=224.72m, Low=224.13m, Close=224.67m, Volume = (long)60604724 },</v>
      </c>
      <c r="C49" s="3">
        <v>42807</v>
      </c>
      <c r="D49" s="2">
        <v>224.49</v>
      </c>
      <c r="E49" s="2">
        <v>224.72</v>
      </c>
      <c r="F49" s="2">
        <v>224.13</v>
      </c>
      <c r="G49" s="2">
        <v>224.67</v>
      </c>
      <c r="H49" s="1">
        <v>60604724</v>
      </c>
      <c r="I49" s="2">
        <f>(testdata[[#This Row],[high]]+testdata[[#This Row],[low]])/2</f>
        <v>224.42500000000001</v>
      </c>
      <c r="J49" s="10">
        <f>(4*testdata[[#This Row],[price]]+3*I48+2*I47+I46)/10</f>
        <v>224.10600000000005</v>
      </c>
      <c r="K49" s="10">
        <f>(0.0962*testdata[[#This Row],[smooth]]+0.5769*J47-0.5769*J45+0.0962*J43)*(0.075*$X48+0.54)</f>
        <v>23.112331506</v>
      </c>
      <c r="L49" s="10">
        <f t="shared" si="1"/>
        <v>23.210181125999991</v>
      </c>
      <c r="M49" s="10">
        <f>(0.0962*testdata[[#This Row],[detrender]]+0.5769*K47-0.5769*K45+0.0962*K43)*(0.075*$X48+0.54)</f>
        <v>2.2940135407582614</v>
      </c>
      <c r="N49" s="10">
        <f>(0.0962*testdata[[#This Row],[I1]]+0.5769*L47-0.5769*L45+0.0962*L43)*(0.075*$X48+0.54)</f>
        <v>2.5588736713438722</v>
      </c>
      <c r="O49" s="10">
        <f>(0.0962*testdata[[#This Row],[Q1]]+0.5769*M47-0.5769*M45+0.0962*M43)*(0.075*$X48+0.54)</f>
        <v>0.19244973076678432</v>
      </c>
      <c r="P49" s="10">
        <f>testdata[[#This Row],[I1]]-testdata[[#This Row],[JQ]]</f>
        <v>23.017731395233206</v>
      </c>
      <c r="Q49" s="10">
        <f>testdata[[#This Row],[Q1]]+testdata[[#This Row],[jI]]</f>
        <v>4.852887212102134</v>
      </c>
      <c r="R49" s="10">
        <f>0.2*testdata[[#This Row],[I2]]+0.8*P48</f>
        <v>23.198231097697551</v>
      </c>
      <c r="S49" s="10">
        <f>0.2*testdata[[#This Row],[Q2]]+0.8*Q48</f>
        <v>4.7749749427971091</v>
      </c>
      <c r="T49" s="10">
        <f>testdata[[#This Row],[I2'']]*R48+testdata[[#This Row],[Q2'']]*S48</f>
        <v>567.87858037933938</v>
      </c>
      <c r="U49" s="10">
        <f>testdata[[#This Row],[I2'']]*S48-testdata[[#This Row],[Q2'']]*R48</f>
        <v>-7.0093247151987725E-3</v>
      </c>
      <c r="V49" s="10">
        <f>0.2*testdata[[#This Row],[Re]]+0.8*T48</f>
        <v>572.16398211448268</v>
      </c>
      <c r="W49" s="10">
        <f>0.2*testdata[[#This Row],[Im]]+0.8*U48</f>
        <v>2.8238249393663239</v>
      </c>
      <c r="X49" s="10"/>
      <c r="Y49" s="10"/>
      <c r="Z49" s="10"/>
      <c r="AA49" s="10"/>
      <c r="AB49" s="10"/>
      <c r="AC49" s="10"/>
      <c r="AD49" s="10"/>
    </row>
    <row r="50" spans="1:30" x14ac:dyDescent="0.25">
      <c r="A50" s="7">
        <v>49</v>
      </c>
      <c r="B50" s="4" t="str">
        <f t="shared" si="0"/>
        <v>new Quote { Date = DateTime.ParseExact("2017-03-14","yyyy-MM-dd",cultureProvider), Open=224.08m, High=224.13m, Low=223.14m, Close=223.81m, Volume = (long)63382108 },</v>
      </c>
      <c r="C50" s="3">
        <v>42808</v>
      </c>
      <c r="D50" s="2">
        <v>224.08</v>
      </c>
      <c r="E50" s="2">
        <v>224.13</v>
      </c>
      <c r="F50" s="2">
        <v>223.14</v>
      </c>
      <c r="G50" s="2">
        <v>223.81</v>
      </c>
      <c r="H50" s="1">
        <v>63382108</v>
      </c>
      <c r="I50" s="2">
        <f>(testdata[[#This Row],[high]]+testdata[[#This Row],[low]])/2</f>
        <v>223.63499999999999</v>
      </c>
      <c r="J50" s="10">
        <f>(4*testdata[[#This Row],[price]]+3*I49+2*I48+I47)/10</f>
        <v>223.96300000000002</v>
      </c>
      <c r="K50" s="10">
        <f>(0.0962*testdata[[#This Row],[smooth]]+0.5769*J48-0.5769*J46+0.0962*J44)*(0.075*$X49+0.54)</f>
        <v>23.230389330000001</v>
      </c>
      <c r="L50" s="10">
        <f t="shared" si="1"/>
        <v>23.069702421000013</v>
      </c>
      <c r="M50" s="10">
        <f>(0.0962*testdata[[#This Row],[detrender]]+0.5769*K48-0.5769*K46+0.0962*K44)*(0.075*$X49+0.54)</f>
        <v>2.4013434919234355</v>
      </c>
      <c r="N50" s="10">
        <f>(0.0962*testdata[[#This Row],[I1]]+0.5769*L48-0.5769*L46+0.0962*L44)*(0.075*$X49+0.54)</f>
        <v>2.3647770303301443</v>
      </c>
      <c r="O50" s="10">
        <f>(0.0962*testdata[[#This Row],[Q1]]+0.5769*M48-0.5769*M46+0.0962*M44)*(0.075*$X49+0.54)</f>
        <v>0.14852405479876873</v>
      </c>
      <c r="P50" s="10">
        <f>testdata[[#This Row],[I1]]-testdata[[#This Row],[JQ]]</f>
        <v>22.921178366201243</v>
      </c>
      <c r="Q50" s="10">
        <f>testdata[[#This Row],[Q1]]+testdata[[#This Row],[jI]]</f>
        <v>4.7661205222535798</v>
      </c>
      <c r="R50" s="10">
        <f>0.2*testdata[[#This Row],[I2]]+0.8*P49</f>
        <v>22.998420789426817</v>
      </c>
      <c r="S50" s="10">
        <f>0.2*testdata[[#This Row],[Q2]]+0.8*Q49</f>
        <v>4.8355338741324232</v>
      </c>
      <c r="T50" s="10">
        <f>testdata[[#This Row],[I2'']]*R49+testdata[[#This Row],[Q2'']]*S49</f>
        <v>556.61223343924394</v>
      </c>
      <c r="U50" s="10">
        <f>testdata[[#This Row],[I2'']]*S49-testdata[[#This Row],[Q2'']]*R49</f>
        <v>-2.3589492994515382</v>
      </c>
      <c r="V50" s="10">
        <f>0.2*testdata[[#This Row],[Re]]+0.8*T49</f>
        <v>565.62531099132036</v>
      </c>
      <c r="W50" s="10">
        <f>0.2*testdata[[#This Row],[Im]]+0.8*U49</f>
        <v>-0.47739731966246668</v>
      </c>
      <c r="X50" s="10"/>
      <c r="Y50" s="10"/>
      <c r="Z50" s="10"/>
      <c r="AA50" s="10"/>
      <c r="AB50" s="10"/>
      <c r="AC50" s="10"/>
      <c r="AD50" s="10"/>
    </row>
    <row r="51" spans="1:30" x14ac:dyDescent="0.25">
      <c r="A51" s="7">
        <v>50</v>
      </c>
      <c r="B51" s="4" t="str">
        <f t="shared" si="0"/>
        <v>new Quote { Date = DateTime.ParseExact("2017-03-15","yyyy-MM-dd",cultureProvider), Open=224.44m, High=226.21m, Low=224.18m, Close=225.75m, Volume = (long)101699816 },</v>
      </c>
      <c r="C51" s="3">
        <v>42809</v>
      </c>
      <c r="D51" s="2">
        <v>224.44</v>
      </c>
      <c r="E51" s="2">
        <v>226.21</v>
      </c>
      <c r="F51" s="2">
        <v>224.18</v>
      </c>
      <c r="G51" s="2">
        <v>225.75</v>
      </c>
      <c r="H51" s="1">
        <v>101699816</v>
      </c>
      <c r="I51" s="2">
        <f>(testdata[[#This Row],[high]]+testdata[[#This Row],[low]])/2</f>
        <v>225.19499999999999</v>
      </c>
      <c r="J51" s="10">
        <f>(4*testdata[[#This Row],[price]]+3*I50+2*I49+I48)/10</f>
        <v>224.47300000000001</v>
      </c>
      <c r="K51" s="10">
        <f>(0.0962*testdata[[#This Row],[smooth]]+0.5769*J49-0.5769*J47+0.0962*J45)*(0.075*$X50+0.54)</f>
        <v>23.414736096000009</v>
      </c>
      <c r="L51" s="10">
        <f t="shared" si="1"/>
        <v>23.071746942000004</v>
      </c>
      <c r="M51" s="10">
        <f>(0.0962*testdata[[#This Row],[detrender]]+0.5769*K49-0.5769*K47+0.0962*K45)*(0.075*$X50+0.54)</f>
        <v>2.4505867862972788</v>
      </c>
      <c r="N51" s="10">
        <f>(0.0962*testdata[[#This Row],[I1]]+0.5769*L49-0.5769*L47+0.0962*L45)*(0.075*$X50+0.54)</f>
        <v>2.2202658734034246</v>
      </c>
      <c r="O51" s="10">
        <f>(0.0962*testdata[[#This Row],[Q1]]+0.5769*M49-0.5769*M47+0.0962*M45)*(0.075*$X50+0.54)</f>
        <v>0.23695859561759933</v>
      </c>
      <c r="P51" s="10">
        <f>testdata[[#This Row],[I1]]-testdata[[#This Row],[JQ]]</f>
        <v>22.834788346382403</v>
      </c>
      <c r="Q51" s="10">
        <f>testdata[[#This Row],[Q1]]+testdata[[#This Row],[jI]]</f>
        <v>4.670852659700703</v>
      </c>
      <c r="R51" s="10">
        <f>0.2*testdata[[#This Row],[I2]]+0.8*P50</f>
        <v>22.903900362237476</v>
      </c>
      <c r="S51" s="10">
        <f>0.2*testdata[[#This Row],[Q2]]+0.8*Q50</f>
        <v>4.7470669497430045</v>
      </c>
      <c r="T51" s="10">
        <f>testdata[[#This Row],[I2'']]*R50+testdata[[#This Row],[Q2'']]*S50</f>
        <v>549.70814128809957</v>
      </c>
      <c r="U51" s="10">
        <f>testdata[[#This Row],[I2'']]*S50-testdata[[#This Row],[Q2'']]*R50</f>
        <v>1.5775428255827251</v>
      </c>
      <c r="V51" s="10">
        <f>0.2*testdata[[#This Row],[Re]]+0.8*T50</f>
        <v>555.23141500901511</v>
      </c>
      <c r="W51" s="10">
        <f>0.2*testdata[[#This Row],[Im]]+0.8*U50</f>
        <v>-1.5716508744446855</v>
      </c>
      <c r="X51" s="10"/>
      <c r="Y51" s="10"/>
      <c r="Z51" s="10"/>
      <c r="AA51" s="10"/>
      <c r="AB51" s="10"/>
      <c r="AC51" s="10"/>
      <c r="AD51" s="10"/>
    </row>
    <row r="52" spans="1:30" x14ac:dyDescent="0.25">
      <c r="A52" s="7">
        <v>51</v>
      </c>
      <c r="B52" s="4" t="str">
        <f t="shared" si="0"/>
        <v>new Quote { Date = DateTime.ParseExact("2017-03-16","yyyy-MM-dd",cultureProvider), Open=225.9m, High=225.99m, Low=224.95m, Close=225.31m, Volume = (long)82924856 },</v>
      </c>
      <c r="C52" s="3">
        <v>42810</v>
      </c>
      <c r="D52" s="2">
        <v>225.9</v>
      </c>
      <c r="E52" s="2">
        <v>225.99</v>
      </c>
      <c r="F52" s="2">
        <v>224.95</v>
      </c>
      <c r="G52" s="2">
        <v>225.31</v>
      </c>
      <c r="H52" s="1">
        <v>82924856</v>
      </c>
      <c r="I52" s="2">
        <f>(testdata[[#This Row],[high]]+testdata[[#This Row],[low]])/2</f>
        <v>225.47</v>
      </c>
      <c r="J52" s="10">
        <f>(4*testdata[[#This Row],[price]]+3*I51+2*I50+I49)/10</f>
        <v>224.91600000000003</v>
      </c>
      <c r="K52" s="10">
        <f>(0.0962*testdata[[#This Row],[smooth]]+0.5769*J50-0.5769*J48+0.0962*J46)*(0.075*$X51+0.54)</f>
        <v>23.348720745000001</v>
      </c>
      <c r="L52" s="10">
        <f t="shared" si="1"/>
        <v>23.112331506</v>
      </c>
      <c r="M52" s="10">
        <f>(0.0962*testdata[[#This Row],[detrender]]+0.5769*K50-0.5769*K48+0.0962*K46)*(0.075*$X51+0.54)</f>
        <v>2.4680630629587954</v>
      </c>
      <c r="N52" s="10">
        <f>(0.0962*testdata[[#This Row],[I1]]+0.5769*L50-0.5769*L48+0.0962*L46)*(0.075*$X51+0.54)</f>
        <v>2.2940135407582614</v>
      </c>
      <c r="O52" s="10">
        <f>(0.0962*testdata[[#This Row],[Q1]]+0.5769*M50-0.5769*M48+0.0962*M46)*(0.075*$X51+0.54)</f>
        <v>0.31754969566061991</v>
      </c>
      <c r="P52" s="10">
        <f>testdata[[#This Row],[I1]]-testdata[[#This Row],[JQ]]</f>
        <v>22.79478181033938</v>
      </c>
      <c r="Q52" s="10">
        <f>testdata[[#This Row],[Q1]]+testdata[[#This Row],[jI]]</f>
        <v>4.7620766037170572</v>
      </c>
      <c r="R52" s="10">
        <f>0.2*testdata[[#This Row],[I2]]+0.8*P51</f>
        <v>22.826787039173801</v>
      </c>
      <c r="S52" s="10">
        <f>0.2*testdata[[#This Row],[Q2]]+0.8*Q51</f>
        <v>4.6890974485039738</v>
      </c>
      <c r="T52" s="10">
        <f>testdata[[#This Row],[I2'']]*R51+testdata[[#This Row],[Q2'']]*S51</f>
        <v>545.08191545716807</v>
      </c>
      <c r="U52" s="10">
        <f>testdata[[#This Row],[I2'']]*S51-testdata[[#This Row],[Q2'']]*R51</f>
        <v>0.96166557312693612</v>
      </c>
      <c r="V52" s="10">
        <f>0.2*testdata[[#This Row],[Re]]+0.8*T51</f>
        <v>548.78289612191338</v>
      </c>
      <c r="W52" s="10">
        <f>0.2*testdata[[#This Row],[Im]]+0.8*U51</f>
        <v>1.4543673750915673</v>
      </c>
      <c r="X52" s="10"/>
      <c r="Y52" s="10"/>
      <c r="Z52" s="10"/>
      <c r="AA52" s="10"/>
      <c r="AB52" s="10"/>
      <c r="AC52" s="10"/>
      <c r="AD52" s="10"/>
    </row>
    <row r="53" spans="1:30" x14ac:dyDescent="0.25">
      <c r="A53" s="7">
        <v>52</v>
      </c>
      <c r="B53" s="4" t="str">
        <f t="shared" si="0"/>
        <v>new Quote { Date = DateTime.ParseExact("2017-03-17","yyyy-MM-dd",cultureProvider), Open=225.59m, High=225.8m, Low=224.91m, Close=224.91m, Volume = (long)93798120 },</v>
      </c>
      <c r="C53" s="3">
        <v>42811</v>
      </c>
      <c r="D53" s="2">
        <v>225.59</v>
      </c>
      <c r="E53" s="2">
        <v>225.8</v>
      </c>
      <c r="F53" s="2">
        <v>224.91</v>
      </c>
      <c r="G53" s="2">
        <v>224.91</v>
      </c>
      <c r="H53" s="1">
        <v>93798120</v>
      </c>
      <c r="I53" s="2">
        <f>(testdata[[#This Row],[high]]+testdata[[#This Row],[low]])/2</f>
        <v>225.35500000000002</v>
      </c>
      <c r="J53" s="10">
        <f>(4*testdata[[#This Row],[price]]+3*I52+2*I51+I50)/10</f>
        <v>225.18549999999996</v>
      </c>
      <c r="K53" s="10">
        <f>(0.0962*testdata[[#This Row],[smooth]]+0.5769*J51-0.5769*J49+0.0962*J47)*(0.075*$X52+0.54)</f>
        <v>23.439475547999994</v>
      </c>
      <c r="L53" s="10">
        <f t="shared" si="1"/>
        <v>23.230389330000001</v>
      </c>
      <c r="M53" s="10">
        <f>(0.0962*testdata[[#This Row],[detrender]]+0.5769*K51-0.5769*K49+0.0962*K47)*(0.075*$X52+0.54)</f>
        <v>2.5102656694379561</v>
      </c>
      <c r="N53" s="10">
        <f>(0.0962*testdata[[#This Row],[I1]]+0.5769*L51-0.5769*L49+0.0962*L47)*(0.075*$X52+0.54)</f>
        <v>2.4013434919234355</v>
      </c>
      <c r="O53" s="10">
        <f>(0.0962*testdata[[#This Row],[Q1]]+0.5769*M51-0.5769*M49+0.0962*M47)*(0.075*$X52+0.54)</f>
        <v>0.30202535505734124</v>
      </c>
      <c r="P53" s="10">
        <f>testdata[[#This Row],[I1]]-testdata[[#This Row],[JQ]]</f>
        <v>22.928363974942659</v>
      </c>
      <c r="Q53" s="10">
        <f>testdata[[#This Row],[Q1]]+testdata[[#This Row],[jI]]</f>
        <v>4.9116091613613921</v>
      </c>
      <c r="R53" s="10">
        <f>0.2*testdata[[#This Row],[I2]]+0.8*P52</f>
        <v>22.821498243260038</v>
      </c>
      <c r="S53" s="10">
        <f>0.2*testdata[[#This Row],[Q2]]+0.8*Q52</f>
        <v>4.7919831152459249</v>
      </c>
      <c r="T53" s="10">
        <f>testdata[[#This Row],[I2'']]*R52+testdata[[#This Row],[Q2'']]*S52</f>
        <v>543.41155611274974</v>
      </c>
      <c r="U53" s="10">
        <f>testdata[[#This Row],[I2'']]*S52-testdata[[#This Row],[Q2'']]*R52</f>
        <v>-2.3733488835268162</v>
      </c>
      <c r="V53" s="10">
        <f>0.2*testdata[[#This Row],[Re]]+0.8*T52</f>
        <v>544.74784358828447</v>
      </c>
      <c r="W53" s="10">
        <f>0.2*testdata[[#This Row],[Im]]+0.8*U52</f>
        <v>0.29466268179618571</v>
      </c>
      <c r="X53" s="10"/>
      <c r="Y53" s="10"/>
      <c r="Z53" s="10"/>
      <c r="AA53" s="10"/>
      <c r="AB53" s="10"/>
      <c r="AC53" s="10"/>
      <c r="AD53" s="10"/>
    </row>
    <row r="54" spans="1:30" x14ac:dyDescent="0.25">
      <c r="A54" s="7">
        <v>53</v>
      </c>
      <c r="B54" s="4" t="str">
        <f t="shared" si="0"/>
        <v>new Quote { Date = DateTime.ParseExact("2017-03-20","yyyy-MM-dd",cultureProvider), Open=224.91m, High=225.22m, Low=224.24m, Close=224.66m, Volume = (long)55368008 },</v>
      </c>
      <c r="C54" s="3">
        <v>42814</v>
      </c>
      <c r="D54" s="2">
        <v>224.91</v>
      </c>
      <c r="E54" s="2">
        <v>225.22</v>
      </c>
      <c r="F54" s="2">
        <v>224.24</v>
      </c>
      <c r="G54" s="2">
        <v>224.66</v>
      </c>
      <c r="H54" s="1">
        <v>55368008</v>
      </c>
      <c r="I54" s="2">
        <f>(testdata[[#This Row],[high]]+testdata[[#This Row],[low]])/2</f>
        <v>224.73000000000002</v>
      </c>
      <c r="J54" s="10">
        <f>(4*testdata[[#This Row],[price]]+3*I53+2*I52+I51)/10</f>
        <v>225.11200000000002</v>
      </c>
      <c r="K54" s="10">
        <f>(0.0962*testdata[[#This Row],[smooth]]+0.5769*J52-0.5769*J50+0.0962*J48)*(0.075*$X53+0.54)</f>
        <v>23.622497316000008</v>
      </c>
      <c r="L54" s="10">
        <f t="shared" si="1"/>
        <v>23.414736096000009</v>
      </c>
      <c r="M54" s="10">
        <f>(0.0962*testdata[[#This Row],[detrender]]+0.5769*K52-0.5769*K50+0.0962*K48)*(0.075*$X53+0.54)</f>
        <v>2.4625359131038747</v>
      </c>
      <c r="N54" s="10">
        <f>(0.0962*testdata[[#This Row],[I1]]+0.5769*L52-0.5769*L50+0.0962*L48)*(0.075*$X53+0.54)</f>
        <v>2.4505867862972788</v>
      </c>
      <c r="O54" s="10">
        <f>(0.0962*testdata[[#This Row],[Q1]]+0.5769*M52-0.5769*M50+0.0962*M48)*(0.075*$X53+0.54)</f>
        <v>0.26404706829184277</v>
      </c>
      <c r="P54" s="10">
        <f>testdata[[#This Row],[I1]]-testdata[[#This Row],[JQ]]</f>
        <v>23.150689027708168</v>
      </c>
      <c r="Q54" s="10">
        <f>testdata[[#This Row],[Q1]]+testdata[[#This Row],[jI]]</f>
        <v>4.9131226994011534</v>
      </c>
      <c r="R54" s="10">
        <f>0.2*testdata[[#This Row],[I2]]+0.8*P53</f>
        <v>22.972828985495759</v>
      </c>
      <c r="S54" s="10">
        <f>0.2*testdata[[#This Row],[Q2]]+0.8*Q53</f>
        <v>4.9119118689693444</v>
      </c>
      <c r="T54" s="10">
        <f>testdata[[#This Row],[I2'']]*R53+testdata[[#This Row],[Q2'']]*S53</f>
        <v>547.81217507488191</v>
      </c>
      <c r="U54" s="10">
        <f>testdata[[#This Row],[I2'']]*S53-testdata[[#This Row],[Q2'']]*R53</f>
        <v>-2.0117794808041793</v>
      </c>
      <c r="V54" s="10">
        <f>0.2*testdata[[#This Row],[Re]]+0.8*T53</f>
        <v>544.29167990517624</v>
      </c>
      <c r="W54" s="10">
        <f>0.2*testdata[[#This Row],[Im]]+0.8*U53</f>
        <v>-2.3010350029822888</v>
      </c>
      <c r="X54" s="10"/>
      <c r="Y54" s="10"/>
      <c r="Z54" s="10"/>
      <c r="AA54" s="10"/>
      <c r="AB54" s="10"/>
      <c r="AC54" s="10"/>
      <c r="AD54" s="10"/>
    </row>
    <row r="55" spans="1:30" x14ac:dyDescent="0.25">
      <c r="A55" s="7">
        <v>54</v>
      </c>
      <c r="B55" s="4" t="str">
        <f t="shared" si="0"/>
        <v>new Quote { Date = DateTime.ParseExact("2017-03-21","yyyy-MM-dd",cultureProvider), Open=225.33m, High=225.46m, Low=221.64m, Close=221.78m, Volume = (long)138912016 },</v>
      </c>
      <c r="C55" s="3">
        <v>42815</v>
      </c>
      <c r="D55" s="2">
        <v>225.33</v>
      </c>
      <c r="E55" s="2">
        <v>225.46</v>
      </c>
      <c r="F55" s="2">
        <v>221.64</v>
      </c>
      <c r="G55" s="2">
        <v>221.78</v>
      </c>
      <c r="H55" s="1">
        <v>138912016</v>
      </c>
      <c r="I55" s="2">
        <f>(testdata[[#This Row],[high]]+testdata[[#This Row],[low]])/2</f>
        <v>223.55</v>
      </c>
      <c r="J55" s="10">
        <f>(4*testdata[[#This Row],[price]]+3*I54+2*I53+I52)/10</f>
        <v>224.45700000000002</v>
      </c>
      <c r="K55" s="10">
        <f>(0.0962*testdata[[#This Row],[smooth]]+0.5769*J53-0.5769*J51+0.0962*J49)*(0.075*$X54+0.54)</f>
        <v>23.523912998999979</v>
      </c>
      <c r="L55" s="10">
        <f t="shared" si="1"/>
        <v>23.348720745000001</v>
      </c>
      <c r="M55" s="10">
        <f>(0.0962*testdata[[#This Row],[detrender]]+0.5769*K53-0.5769*K51+0.0962*K49)*(0.075*$X54+0.54)</f>
        <v>2.430366612069486</v>
      </c>
      <c r="N55" s="10">
        <f>(0.0962*testdata[[#This Row],[I1]]+0.5769*L53-0.5769*L51+0.0962*L49)*(0.075*$X54+0.54)</f>
        <v>2.4680630629587954</v>
      </c>
      <c r="O55" s="10">
        <f>(0.0962*testdata[[#This Row],[Q1]]+0.5769*M53-0.5769*M51+0.0962*M49)*(0.075*$X54+0.54)</f>
        <v>0.26401362392837863</v>
      </c>
      <c r="P55" s="10">
        <f>testdata[[#This Row],[I1]]-testdata[[#This Row],[JQ]]</f>
        <v>23.084707121071624</v>
      </c>
      <c r="Q55" s="10">
        <f>testdata[[#This Row],[Q1]]+testdata[[#This Row],[jI]]</f>
        <v>4.8984296750282814</v>
      </c>
      <c r="R55" s="10">
        <f>0.2*testdata[[#This Row],[I2]]+0.8*P54</f>
        <v>23.13749264638086</v>
      </c>
      <c r="S55" s="10">
        <f>0.2*testdata[[#This Row],[Q2]]+0.8*Q54</f>
        <v>4.9101840945265796</v>
      </c>
      <c r="T55" s="10">
        <f>testdata[[#This Row],[I2'']]*R54+testdata[[#This Row],[Q2'']]*S54</f>
        <v>555.6520532512028</v>
      </c>
      <c r="U55" s="10">
        <f>testdata[[#This Row],[I2'']]*S54-testdata[[#This Row],[Q2'']]*R54</f>
        <v>0.84850525708860403</v>
      </c>
      <c r="V55" s="10">
        <f>0.2*testdata[[#This Row],[Re]]+0.8*T54</f>
        <v>549.38015071014615</v>
      </c>
      <c r="W55" s="10">
        <f>0.2*testdata[[#This Row],[Im]]+0.8*U54</f>
        <v>-1.4397225332256227</v>
      </c>
      <c r="X55" s="10"/>
      <c r="Y55" s="10"/>
      <c r="Z55" s="10"/>
      <c r="AA55" s="10"/>
      <c r="AB55" s="10"/>
      <c r="AC55" s="10"/>
      <c r="AD55" s="10"/>
    </row>
    <row r="56" spans="1:30" x14ac:dyDescent="0.25">
      <c r="A56" s="7">
        <v>55</v>
      </c>
      <c r="B56" s="4" t="str">
        <f t="shared" si="0"/>
        <v>new Quote { Date = DateTime.ParseExact("2017-03-22","yyyy-MM-dd",cultureProvider), Open=221.82m, High=222.61m, Low=221.13m, Close=222.3m, Volume = (long)102826864 },</v>
      </c>
      <c r="C56" s="3">
        <v>42816</v>
      </c>
      <c r="D56" s="2">
        <v>221.82</v>
      </c>
      <c r="E56" s="2">
        <v>222.61</v>
      </c>
      <c r="F56" s="2">
        <v>221.13</v>
      </c>
      <c r="G56" s="2">
        <v>222.3</v>
      </c>
      <c r="H56" s="1">
        <v>102826864</v>
      </c>
      <c r="I56" s="2">
        <f>(testdata[[#This Row],[high]]+testdata[[#This Row],[low]])/2</f>
        <v>221.87</v>
      </c>
      <c r="J56" s="10">
        <f>(4*testdata[[#This Row],[price]]+3*I55+2*I54+I53)/10</f>
        <v>223.29450000000003</v>
      </c>
      <c r="K56" s="10">
        <f>(0.0962*testdata[[#This Row],[smooth]]+0.5769*J54-0.5769*J52+0.0962*J50)*(0.075*$X55+0.54)</f>
        <v>23.295191706000001</v>
      </c>
      <c r="L56" s="10">
        <f t="shared" si="1"/>
        <v>23.439475547999994</v>
      </c>
      <c r="M56" s="10">
        <f>(0.0962*testdata[[#This Row],[detrender]]+0.5769*K54-0.5769*K52+0.0962*K50)*(0.075*$X55+0.54)</f>
        <v>2.5021994037154762</v>
      </c>
      <c r="N56" s="10">
        <f>(0.0962*testdata[[#This Row],[I1]]+0.5769*L54-0.5769*L52+0.0962*L50)*(0.075*$X55+0.54)</f>
        <v>2.5102656694379561</v>
      </c>
      <c r="O56" s="10">
        <f>(0.0962*testdata[[#This Row],[Q1]]+0.5769*M54-0.5769*M52+0.0962*M50)*(0.075*$X55+0.54)</f>
        <v>0.25300739545694612</v>
      </c>
      <c r="P56" s="10">
        <f>testdata[[#This Row],[I1]]-testdata[[#This Row],[JQ]]</f>
        <v>23.186468152543046</v>
      </c>
      <c r="Q56" s="10">
        <f>testdata[[#This Row],[Q1]]+testdata[[#This Row],[jI]]</f>
        <v>5.0124650731534324</v>
      </c>
      <c r="R56" s="10">
        <f>0.2*testdata[[#This Row],[I2]]+0.8*P55</f>
        <v>23.105059327365908</v>
      </c>
      <c r="S56" s="10">
        <f>0.2*testdata[[#This Row],[Q2]]+0.8*Q55</f>
        <v>4.9212367546533118</v>
      </c>
      <c r="T56" s="10">
        <f>testdata[[#This Row],[I2'']]*R55+testdata[[#This Row],[Q2'']]*S55</f>
        <v>558.75731871922039</v>
      </c>
      <c r="U56" s="10">
        <f>testdata[[#This Row],[I2'']]*S55-testdata[[#This Row],[Q2'']]*R55</f>
        <v>-0.41498440956513605</v>
      </c>
      <c r="V56" s="10">
        <f>0.2*testdata[[#This Row],[Re]]+0.8*T55</f>
        <v>556.27310634480637</v>
      </c>
      <c r="W56" s="10">
        <f>0.2*testdata[[#This Row],[Im]]+0.8*U55</f>
        <v>0.59580732375785606</v>
      </c>
      <c r="X56" s="10"/>
      <c r="Y56" s="10"/>
      <c r="Z56" s="10"/>
      <c r="AA56" s="10"/>
      <c r="AB56" s="10"/>
      <c r="AC56" s="10"/>
      <c r="AD56" s="10"/>
    </row>
    <row r="57" spans="1:30" x14ac:dyDescent="0.25">
      <c r="A57" s="7">
        <v>56</v>
      </c>
      <c r="B57" s="4" t="str">
        <f t="shared" si="0"/>
        <v>new Quote { Date = DateTime.ParseExact("2017-03-23","yyyy-MM-dd",cultureProvider), Open=222.04m, High=223.31m, Low=221.66m, Close=222.06m, Volume = (long)105821032 },</v>
      </c>
      <c r="C57" s="3">
        <v>42817</v>
      </c>
      <c r="D57" s="2">
        <v>222.04</v>
      </c>
      <c r="E57" s="2">
        <v>223.31</v>
      </c>
      <c r="F57" s="2">
        <v>221.66</v>
      </c>
      <c r="G57" s="2">
        <v>222.06</v>
      </c>
      <c r="H57" s="1">
        <v>105821032</v>
      </c>
      <c r="I57" s="2">
        <f>(testdata[[#This Row],[high]]+testdata[[#This Row],[low]])/2</f>
        <v>222.48500000000001</v>
      </c>
      <c r="J57" s="10">
        <f>(4*testdata[[#This Row],[price]]+3*I56+2*I55+I54)/10</f>
        <v>222.738</v>
      </c>
      <c r="K57" s="10">
        <f>(0.0962*testdata[[#This Row],[smooth]]+0.5769*J55-0.5769*J53+0.0962*J51)*(0.075*$X56+0.54)</f>
        <v>23.004770337000028</v>
      </c>
      <c r="L57" s="10">
        <f t="shared" si="1"/>
        <v>23.622497316000008</v>
      </c>
      <c r="M57" s="10">
        <f>(0.0962*testdata[[#This Row],[detrender]]+0.5769*K55-0.5769*K53+0.0962*K51)*(0.075*$X56+0.54)</f>
        <v>2.437704981541708</v>
      </c>
      <c r="N57" s="10">
        <f>(0.0962*testdata[[#This Row],[I1]]+0.5769*L55-0.5769*L53+0.0962*L51)*(0.075*$X56+0.54)</f>
        <v>2.4625359131038747</v>
      </c>
      <c r="O57" s="10">
        <f>(0.0962*testdata[[#This Row],[Q1]]+0.5769*M55-0.5769*M53+0.0962*M51)*(0.075*$X56+0.54)</f>
        <v>0.22904634700992962</v>
      </c>
      <c r="P57" s="10">
        <f>testdata[[#This Row],[I1]]-testdata[[#This Row],[JQ]]</f>
        <v>23.393450968990077</v>
      </c>
      <c r="Q57" s="10">
        <f>testdata[[#This Row],[Q1]]+testdata[[#This Row],[jI]]</f>
        <v>4.9002408946455827</v>
      </c>
      <c r="R57" s="10">
        <f>0.2*testdata[[#This Row],[I2]]+0.8*P56</f>
        <v>23.227864715832453</v>
      </c>
      <c r="S57" s="10">
        <f>0.2*testdata[[#This Row],[Q2]]+0.8*Q56</f>
        <v>4.990020237451863</v>
      </c>
      <c r="T57" s="10">
        <f>testdata[[#This Row],[I2'']]*R56+testdata[[#This Row],[Q2'']]*S56</f>
        <v>561.23826330635006</v>
      </c>
      <c r="U57" s="10">
        <f>testdata[[#This Row],[I2'']]*S56-testdata[[#This Row],[Q2'']]*R56</f>
        <v>-0.98489205941233138</v>
      </c>
      <c r="V57" s="10">
        <f>0.2*testdata[[#This Row],[Re]]+0.8*T56</f>
        <v>559.25350763664642</v>
      </c>
      <c r="W57" s="10">
        <f>0.2*testdata[[#This Row],[Im]]+0.8*U56</f>
        <v>-0.52896593953457516</v>
      </c>
      <c r="X57" s="10"/>
      <c r="Y57" s="10"/>
      <c r="Z57" s="10"/>
      <c r="AA57" s="10"/>
      <c r="AB57" s="10"/>
      <c r="AC57" s="10"/>
      <c r="AD57" s="10"/>
    </row>
    <row r="58" spans="1:30" x14ac:dyDescent="0.25">
      <c r="A58" s="7">
        <v>57</v>
      </c>
      <c r="B58" s="4" t="str">
        <f t="shared" si="0"/>
        <v>new Quote { Date = DateTime.ParseExact("2017-03-24","yyyy-MM-dd",cultureProvider), Open=222.4m, High=223.02m, Low=221.05m, Close=221.9m, Volume = (long)118567344 },</v>
      </c>
      <c r="C58" s="3">
        <v>42818</v>
      </c>
      <c r="D58" s="2">
        <v>222.4</v>
      </c>
      <c r="E58" s="2">
        <v>223.02</v>
      </c>
      <c r="F58" s="2">
        <v>221.05</v>
      </c>
      <c r="G58" s="2">
        <v>221.9</v>
      </c>
      <c r="H58" s="1">
        <v>118567344</v>
      </c>
      <c r="I58" s="2">
        <f>(testdata[[#This Row],[high]]+testdata[[#This Row],[low]])/2</f>
        <v>222.03500000000003</v>
      </c>
      <c r="J58" s="10">
        <f>(4*testdata[[#This Row],[price]]+3*I57+2*I56+I55)/10</f>
        <v>222.28850000000003</v>
      </c>
      <c r="K58" s="10">
        <f>(0.0962*testdata[[#This Row],[smooth]]+0.5769*J56-0.5769*J54+0.0962*J52)*(0.075*$X57+0.54)</f>
        <v>22.665180861000021</v>
      </c>
      <c r="L58" s="10">
        <f t="shared" si="1"/>
        <v>23.523912998999979</v>
      </c>
      <c r="M58" s="10">
        <f>(0.0962*testdata[[#This Row],[detrender]]+0.5769*K56-0.5769*K54+0.0962*K52)*(0.075*$X57+0.54)</f>
        <v>2.2883659531676264</v>
      </c>
      <c r="N58" s="10">
        <f>(0.0962*testdata[[#This Row],[I1]]+0.5769*L56-0.5769*L54+0.0962*L52)*(0.075*$X57+0.54)</f>
        <v>2.430366612069486</v>
      </c>
      <c r="O58" s="10">
        <f>(0.0962*testdata[[#This Row],[Q1]]+0.5769*M56-0.5769*M54+0.0962*M52)*(0.075*$X57+0.54)</f>
        <v>0.25944318310600523</v>
      </c>
      <c r="P58" s="10">
        <f>testdata[[#This Row],[I1]]-testdata[[#This Row],[JQ]]</f>
        <v>23.264469815893975</v>
      </c>
      <c r="Q58" s="10">
        <f>testdata[[#This Row],[Q1]]+testdata[[#This Row],[jI]]</f>
        <v>4.7187325652371124</v>
      </c>
      <c r="R58" s="10">
        <f>0.2*testdata[[#This Row],[I2]]+0.8*P57</f>
        <v>23.367654738370856</v>
      </c>
      <c r="S58" s="10">
        <f>0.2*testdata[[#This Row],[Q2]]+0.8*Q57</f>
        <v>4.863939228763889</v>
      </c>
      <c r="T58" s="10">
        <f>testdata[[#This Row],[I2'']]*R57+testdata[[#This Row],[Q2'']]*S57</f>
        <v>567.05187817442732</v>
      </c>
      <c r="U58" s="10">
        <f>testdata[[#This Row],[I2'']]*S57-testdata[[#This Row],[Q2'']]*R57</f>
        <v>3.6261476545004427</v>
      </c>
      <c r="V58" s="10">
        <f>0.2*testdata[[#This Row],[Re]]+0.8*T57</f>
        <v>562.40098627996554</v>
      </c>
      <c r="W58" s="10">
        <f>0.2*testdata[[#This Row],[Im]]+0.8*U57</f>
        <v>-6.2684116629776576E-2</v>
      </c>
      <c r="X58" s="10"/>
      <c r="Y58" s="10"/>
      <c r="Z58" s="10"/>
      <c r="AA58" s="10"/>
      <c r="AB58" s="10"/>
      <c r="AC58" s="10"/>
      <c r="AD58" s="10"/>
    </row>
    <row r="59" spans="1:30" x14ac:dyDescent="0.25">
      <c r="A59" s="7">
        <v>58</v>
      </c>
      <c r="B59" s="4" t="str">
        <f t="shared" si="0"/>
        <v>new Quote { Date = DateTime.ParseExact("2017-03-27","yyyy-MM-dd",cultureProvider), Open=220.07m, High=221.96m, Low=219.77m, Close=221.67m, Volume = (long)92167056 },</v>
      </c>
      <c r="C59" s="3">
        <v>42821</v>
      </c>
      <c r="D59" s="2">
        <v>220.07</v>
      </c>
      <c r="E59" s="2">
        <v>221.96</v>
      </c>
      <c r="F59" s="2">
        <v>219.77</v>
      </c>
      <c r="G59" s="2">
        <v>221.67</v>
      </c>
      <c r="H59" s="1">
        <v>92167056</v>
      </c>
      <c r="I59" s="2">
        <f>(testdata[[#This Row],[high]]+testdata[[#This Row],[low]])/2</f>
        <v>220.86500000000001</v>
      </c>
      <c r="J59" s="10">
        <f>(4*testdata[[#This Row],[price]]+3*I58+2*I57+I56)/10</f>
        <v>221.64050000000003</v>
      </c>
      <c r="K59" s="10">
        <f>(0.0962*testdata[[#This Row],[smooth]]+0.5769*J57-0.5769*J55+0.0962*J53)*(0.075*$X58+0.54)</f>
        <v>22.676203854000004</v>
      </c>
      <c r="L59" s="10">
        <f t="shared" si="1"/>
        <v>23.295191706000001</v>
      </c>
      <c r="M59" s="10">
        <f>(0.0962*testdata[[#This Row],[detrender]]+0.5769*K57-0.5769*K55+0.0962*K53)*(0.075*$X58+0.54)</f>
        <v>2.2338908766528998</v>
      </c>
      <c r="N59" s="10">
        <f>(0.0962*testdata[[#This Row],[I1]]+0.5769*L57-0.5769*L55+0.0962*L53)*(0.075*$X58+0.54)</f>
        <v>2.5021994037154762</v>
      </c>
      <c r="O59" s="10">
        <f>(0.0962*testdata[[#This Row],[Q1]]+0.5769*M57-0.5769*M55+0.0962*M53)*(0.075*$X58+0.54)</f>
        <v>0.24873553714453117</v>
      </c>
      <c r="P59" s="10">
        <f>testdata[[#This Row],[I1]]-testdata[[#This Row],[JQ]]</f>
        <v>23.046456168855471</v>
      </c>
      <c r="Q59" s="10">
        <f>testdata[[#This Row],[Q1]]+testdata[[#This Row],[jI]]</f>
        <v>4.7360902803683764</v>
      </c>
      <c r="R59" s="10">
        <f>0.2*testdata[[#This Row],[I2]]+0.8*P58</f>
        <v>23.220867086486276</v>
      </c>
      <c r="S59" s="10">
        <f>0.2*testdata[[#This Row],[Q2]]+0.8*Q58</f>
        <v>4.7222041082633659</v>
      </c>
      <c r="T59" s="10">
        <f>testdata[[#This Row],[I2'']]*R58+testdata[[#This Row],[Q2'']]*S58</f>
        <v>565.58571861102314</v>
      </c>
      <c r="U59" s="10">
        <f>testdata[[#This Row],[I2'']]*S58-testdata[[#This Row],[Q2'']]*R58</f>
        <v>2.5980511418580647</v>
      </c>
      <c r="V59" s="10">
        <f>0.2*testdata[[#This Row],[Re]]+0.8*T58</f>
        <v>566.75864626174655</v>
      </c>
      <c r="W59" s="10">
        <f>0.2*testdata[[#This Row],[Im]]+0.8*U58</f>
        <v>3.4205283519719671</v>
      </c>
      <c r="X59" s="10"/>
      <c r="Y59" s="10"/>
      <c r="Z59" s="10"/>
      <c r="AA59" s="10"/>
      <c r="AB59" s="10"/>
      <c r="AC59" s="10"/>
      <c r="AD59" s="10"/>
    </row>
    <row r="60" spans="1:30" x14ac:dyDescent="0.25">
      <c r="A60" s="7">
        <v>59</v>
      </c>
      <c r="B60" s="4" t="str">
        <f t="shared" si="0"/>
        <v>new Quote { Date = DateTime.ParseExact("2017-03-28","yyyy-MM-dd",cultureProvider), Open=221.34m, High=223.75m, Low=221.22m, Close=223.29m, Volume = (long)98521432 },</v>
      </c>
      <c r="C60" s="3">
        <v>42822</v>
      </c>
      <c r="D60" s="2">
        <v>221.34</v>
      </c>
      <c r="E60" s="2">
        <v>223.75</v>
      </c>
      <c r="F60" s="2">
        <v>221.22</v>
      </c>
      <c r="G60" s="2">
        <v>223.29</v>
      </c>
      <c r="H60" s="1">
        <v>98521432</v>
      </c>
      <c r="I60" s="2">
        <f>(testdata[[#This Row],[high]]+testdata[[#This Row],[low]])/2</f>
        <v>222.48500000000001</v>
      </c>
      <c r="J60" s="10">
        <f>(4*testdata[[#This Row],[price]]+3*I59+2*I58+I57)/10</f>
        <v>221.90900000000002</v>
      </c>
      <c r="K60" s="10">
        <f>(0.0962*testdata[[#This Row],[smooth]]+0.5769*J58-0.5769*J56+0.0962*J54)*(0.075*$X59+0.54)</f>
        <v>22.908451751999998</v>
      </c>
      <c r="L60" s="10">
        <f t="shared" si="1"/>
        <v>23.004770337000028</v>
      </c>
      <c r="M60" s="10">
        <f>(0.0962*testdata[[#This Row],[detrender]]+0.5769*K58-0.5769*K56+0.0962*K54)*(0.075*$X59+0.54)</f>
        <v>2.2209249836850011</v>
      </c>
      <c r="N60" s="10">
        <f>(0.0962*testdata[[#This Row],[I1]]+0.5769*L58-0.5769*L56+0.0962*L54)*(0.075*$X59+0.54)</f>
        <v>2.437704981541708</v>
      </c>
      <c r="O60" s="10">
        <f>(0.0962*testdata[[#This Row],[Q1]]+0.5769*M58-0.5769*M56+0.0962*M54)*(0.075*$X59+0.54)</f>
        <v>0.17668174715101898</v>
      </c>
      <c r="P60" s="10">
        <f>testdata[[#This Row],[I1]]-testdata[[#This Row],[JQ]]</f>
        <v>22.82808858984901</v>
      </c>
      <c r="Q60" s="10">
        <f>testdata[[#This Row],[Q1]]+testdata[[#This Row],[jI]]</f>
        <v>4.6586299652267087</v>
      </c>
      <c r="R60" s="10">
        <f>0.2*testdata[[#This Row],[I2]]+0.8*P59</f>
        <v>23.002782653054183</v>
      </c>
      <c r="S60" s="10">
        <f>0.2*testdata[[#This Row],[Q2]]+0.8*Q59</f>
        <v>4.7205982173400436</v>
      </c>
      <c r="T60" s="10">
        <f>testdata[[#This Row],[I2'']]*R59+testdata[[#This Row],[Q2'']]*S59</f>
        <v>556.43618690128721</v>
      </c>
      <c r="U60" s="10">
        <f>testdata[[#This Row],[I2'']]*S59-testdata[[#This Row],[Q2'']]*R59</f>
        <v>-0.99254902781545695</v>
      </c>
      <c r="V60" s="10">
        <f>0.2*testdata[[#This Row],[Re]]+0.8*T59</f>
        <v>563.75581226907593</v>
      </c>
      <c r="W60" s="10">
        <f>0.2*testdata[[#This Row],[Im]]+0.8*U59</f>
        <v>1.8799311079233605</v>
      </c>
      <c r="X60" s="10"/>
      <c r="Y60" s="10"/>
      <c r="Z60" s="10"/>
      <c r="AA60" s="10"/>
      <c r="AB60" s="10"/>
      <c r="AC60" s="10"/>
      <c r="AD60" s="10"/>
    </row>
    <row r="61" spans="1:30" x14ac:dyDescent="0.25">
      <c r="A61" s="7">
        <v>60</v>
      </c>
      <c r="B61" s="4" t="str">
        <f t="shared" si="0"/>
        <v>new Quote { Date = DateTime.ParseExact("2017-03-29","yyyy-MM-dd",cultureProvider), Open=222.97m, High=223.75m, Low=222.72m, Close=223.5m, Volume = (long)65288636 },</v>
      </c>
      <c r="C61" s="3">
        <v>42823</v>
      </c>
      <c r="D61" s="2">
        <v>222.97</v>
      </c>
      <c r="E61" s="2">
        <v>223.75</v>
      </c>
      <c r="F61" s="2">
        <v>222.72</v>
      </c>
      <c r="G61" s="2">
        <v>223.5</v>
      </c>
      <c r="H61" s="1">
        <v>65288636</v>
      </c>
      <c r="I61" s="2">
        <f>(testdata[[#This Row],[high]]+testdata[[#This Row],[low]])/2</f>
        <v>223.23500000000001</v>
      </c>
      <c r="J61" s="10">
        <f>(4*testdata[[#This Row],[price]]+3*I60+2*I59+I58)/10</f>
        <v>222.416</v>
      </c>
      <c r="K61" s="10">
        <f>(0.0962*testdata[[#This Row],[smooth]]+0.5769*J59-0.5769*J57+0.0962*J55)*(0.075*$X60+0.54)</f>
        <v>22.87225881900001</v>
      </c>
      <c r="L61" s="10">
        <f t="shared" si="1"/>
        <v>22.665180861000021</v>
      </c>
      <c r="M61" s="10">
        <f>(0.0962*testdata[[#This Row],[detrender]]+0.5769*K59-0.5769*K57+0.0962*K55)*(0.075*$X60+0.54)</f>
        <v>2.3078313314183974</v>
      </c>
      <c r="N61" s="10">
        <f>(0.0962*testdata[[#This Row],[I1]]+0.5769*L59-0.5769*L57+0.0962*L55)*(0.075*$X60+0.54)</f>
        <v>2.2883659531676264</v>
      </c>
      <c r="O61" s="10">
        <f>(0.0962*testdata[[#This Row],[Q1]]+0.5769*M59-0.5769*M57+0.0962*M55)*(0.075*$X60+0.54)</f>
        <v>0.18264651392871784</v>
      </c>
      <c r="P61" s="10">
        <f>testdata[[#This Row],[I1]]-testdata[[#This Row],[JQ]]</f>
        <v>22.482534347071304</v>
      </c>
      <c r="Q61" s="10">
        <f>testdata[[#This Row],[Q1]]+testdata[[#This Row],[jI]]</f>
        <v>4.5961972845860242</v>
      </c>
      <c r="R61" s="10">
        <f>0.2*testdata[[#This Row],[I2]]+0.8*P60</f>
        <v>22.758977741293471</v>
      </c>
      <c r="S61" s="10">
        <f>0.2*testdata[[#This Row],[Q2]]+0.8*Q60</f>
        <v>4.6461434290985721</v>
      </c>
      <c r="T61" s="10">
        <f>testdata[[#This Row],[I2'']]*R60+testdata[[#This Row],[Q2'']]*S60</f>
        <v>545.45239477758059</v>
      </c>
      <c r="U61" s="10">
        <f>testdata[[#This Row],[I2'']]*S60-testdata[[#This Row],[Q2'']]*R60</f>
        <v>0.56176227956137836</v>
      </c>
      <c r="V61" s="10">
        <f>0.2*testdata[[#This Row],[Re]]+0.8*T60</f>
        <v>554.23942847654598</v>
      </c>
      <c r="W61" s="10">
        <f>0.2*testdata[[#This Row],[Im]]+0.8*U60</f>
        <v>-0.68168676634008984</v>
      </c>
      <c r="X61" s="10"/>
      <c r="Y61" s="10"/>
      <c r="Z61" s="10"/>
      <c r="AA61" s="10"/>
      <c r="AB61" s="10"/>
      <c r="AC61" s="10"/>
      <c r="AD61" s="10"/>
    </row>
    <row r="62" spans="1:30" x14ac:dyDescent="0.25">
      <c r="A62" s="7">
        <v>61</v>
      </c>
      <c r="B62" s="4" t="str">
        <f t="shared" si="0"/>
        <v>new Quote { Date = DateTime.ParseExact("2017-03-30","yyyy-MM-dd",cultureProvider), Open=223.43m, High=224.43m, Low=223.24m, Close=224.21m, Volume = (long)59795288 },</v>
      </c>
      <c r="C62" s="3">
        <v>42824</v>
      </c>
      <c r="D62" s="2">
        <v>223.43</v>
      </c>
      <c r="E62" s="2">
        <v>224.43</v>
      </c>
      <c r="F62" s="2">
        <v>223.24</v>
      </c>
      <c r="G62" s="2">
        <v>224.21</v>
      </c>
      <c r="H62" s="1">
        <v>59795288</v>
      </c>
      <c r="I62" s="2">
        <f>(testdata[[#This Row],[high]]+testdata[[#This Row],[low]])/2</f>
        <v>223.83500000000001</v>
      </c>
      <c r="J62" s="10">
        <f>(4*testdata[[#This Row],[price]]+3*I61+2*I60+I59)/10</f>
        <v>223.08800000000002</v>
      </c>
      <c r="K62" s="10">
        <f>(0.0962*testdata[[#This Row],[smooth]]+0.5769*J60-0.5769*J58+0.0962*J56)*(0.075*$X61+0.54)</f>
        <v>23.070453993000008</v>
      </c>
      <c r="L62" s="10">
        <f t="shared" si="1"/>
        <v>22.676203854000004</v>
      </c>
      <c r="M62" s="10">
        <f>(0.0962*testdata[[#This Row],[detrender]]+0.5769*K60-0.5769*K58+0.0962*K56)*(0.075*$X61+0.54)</f>
        <v>2.4843877703613111</v>
      </c>
      <c r="N62" s="10">
        <f>(0.0962*testdata[[#This Row],[I1]]+0.5769*L60-0.5769*L58+0.0962*L56)*(0.075*$X61+0.54)</f>
        <v>2.2338908766528998</v>
      </c>
      <c r="O62" s="10">
        <f>(0.0962*testdata[[#This Row],[Q1]]+0.5769*M60-0.5769*M58+0.0962*M56)*(0.075*$X61+0.54)</f>
        <v>0.23803361505989659</v>
      </c>
      <c r="P62" s="10">
        <f>testdata[[#This Row],[I1]]-testdata[[#This Row],[JQ]]</f>
        <v>22.438170238940106</v>
      </c>
      <c r="Q62" s="10">
        <f>testdata[[#This Row],[Q1]]+testdata[[#This Row],[jI]]</f>
        <v>4.7182786470142108</v>
      </c>
      <c r="R62" s="10">
        <f>0.2*testdata[[#This Row],[I2]]+0.8*P61</f>
        <v>22.473661525445063</v>
      </c>
      <c r="S62" s="10">
        <f>0.2*testdata[[#This Row],[Q2]]+0.8*Q61</f>
        <v>4.6206135570716622</v>
      </c>
      <c r="T62" s="10">
        <f>testdata[[#This Row],[I2'']]*R61+testdata[[#This Row],[Q2'']]*S61</f>
        <v>532.94559573955996</v>
      </c>
      <c r="U62" s="10">
        <f>testdata[[#This Row],[I2'']]*S61-testdata[[#This Row],[Q2'']]*R61</f>
        <v>-0.7445862722808414</v>
      </c>
      <c r="V62" s="10">
        <f>0.2*testdata[[#This Row],[Re]]+0.8*T61</f>
        <v>542.95103496997649</v>
      </c>
      <c r="W62" s="10">
        <f>0.2*testdata[[#This Row],[Im]]+0.8*U61</f>
        <v>0.30049256919293443</v>
      </c>
      <c r="X62" s="10"/>
      <c r="Y62" s="10"/>
      <c r="Z62" s="10"/>
      <c r="AA62" s="10"/>
      <c r="AB62" s="10"/>
      <c r="AC62" s="10"/>
      <c r="AD62" s="10"/>
    </row>
    <row r="63" spans="1:30" x14ac:dyDescent="0.25">
      <c r="A63" s="7">
        <v>62</v>
      </c>
      <c r="B63" s="4" t="str">
        <f t="shared" si="0"/>
        <v>new Quote { Date = DateTime.ParseExact("2017-03-31","yyyy-MM-dd",cultureProvider), Open=223.84m, High=224.42m, Low=223.63m, Close=223.69m, Volume = (long)77706304 },</v>
      </c>
      <c r="C63" s="3">
        <v>42825</v>
      </c>
      <c r="D63" s="2">
        <v>223.84</v>
      </c>
      <c r="E63" s="2">
        <v>224.42</v>
      </c>
      <c r="F63" s="2">
        <v>223.63</v>
      </c>
      <c r="G63" s="2">
        <v>223.69</v>
      </c>
      <c r="H63" s="1">
        <v>77706304</v>
      </c>
      <c r="I63" s="2">
        <f>(testdata[[#This Row],[high]]+testdata[[#This Row],[low]])/2</f>
        <v>224.02499999999998</v>
      </c>
      <c r="J63" s="10">
        <f>(4*testdata[[#This Row],[price]]+3*I62+2*I61+I60)/10</f>
        <v>223.65600000000001</v>
      </c>
      <c r="K63" s="10">
        <f>(0.0962*testdata[[#This Row],[smooth]]+0.5769*J61-0.5769*J59+0.0962*J57)*(0.075*$X62+0.54)</f>
        <v>23.430863924999986</v>
      </c>
      <c r="L63" s="10">
        <f t="shared" si="1"/>
        <v>22.908451751999998</v>
      </c>
      <c r="M63" s="10">
        <f>(0.0962*testdata[[#This Row],[detrender]]+0.5769*K61-0.5769*K59+0.0962*K57)*(0.075*$X62+0.54)</f>
        <v>2.4733145476689686</v>
      </c>
      <c r="N63" s="10">
        <f>(0.0962*testdata[[#This Row],[I1]]+0.5769*L61-0.5769*L59+0.0962*L57)*(0.075*$X62+0.54)</f>
        <v>2.2209249836850011</v>
      </c>
      <c r="O63" s="10">
        <f>(0.0962*testdata[[#This Row],[Q1]]+0.5769*M61-0.5769*M59+0.0962*M57)*(0.075*$X62+0.54)</f>
        <v>0.27815201661471262</v>
      </c>
      <c r="P63" s="10">
        <f>testdata[[#This Row],[I1]]-testdata[[#This Row],[JQ]]</f>
        <v>22.630299735385286</v>
      </c>
      <c r="Q63" s="10">
        <f>testdata[[#This Row],[Q1]]+testdata[[#This Row],[jI]]</f>
        <v>4.6942395313539702</v>
      </c>
      <c r="R63" s="10">
        <f>0.2*testdata[[#This Row],[I2]]+0.8*P62</f>
        <v>22.476596138229144</v>
      </c>
      <c r="S63" s="10">
        <f>0.2*testdata[[#This Row],[Q2]]+0.8*Q62</f>
        <v>4.7134708238821634</v>
      </c>
      <c r="T63" s="10">
        <f>testdata[[#This Row],[I2'']]*R62+testdata[[#This Row],[Q2'']]*S62</f>
        <v>526.9105410443791</v>
      </c>
      <c r="U63" s="10">
        <f>testdata[[#This Row],[I2'']]*S62-testdata[[#This Row],[Q2'']]*R62</f>
        <v>-2.0732830728622673</v>
      </c>
      <c r="V63" s="10">
        <f>0.2*testdata[[#This Row],[Re]]+0.8*T62</f>
        <v>531.73858480052377</v>
      </c>
      <c r="W63" s="10">
        <f>0.2*testdata[[#This Row],[Im]]+0.8*U62</f>
        <v>-1.0103256323971266</v>
      </c>
      <c r="X63" s="10"/>
      <c r="Y63" s="10"/>
      <c r="Z63" s="10"/>
      <c r="AA63" s="10"/>
      <c r="AB63" s="10"/>
      <c r="AC63" s="10"/>
      <c r="AD63" s="10"/>
    </row>
    <row r="64" spans="1:30" x14ac:dyDescent="0.25">
      <c r="A64" s="7">
        <v>63</v>
      </c>
      <c r="B64" s="4" t="str">
        <f t="shared" si="0"/>
        <v>new Quote { Date = DateTime.ParseExact("2017-04-03","yyyy-MM-dd",cultureProvider), Open=223.74m, High=223.96m, Low=221.95m, Close=223.3m, Volume = (long)90156280 },</v>
      </c>
      <c r="C64" s="3">
        <v>42828</v>
      </c>
      <c r="D64" s="2">
        <v>223.74</v>
      </c>
      <c r="E64" s="2">
        <v>223.96</v>
      </c>
      <c r="F64" s="2">
        <v>221.95</v>
      </c>
      <c r="G64" s="2">
        <v>223.3</v>
      </c>
      <c r="H64" s="1">
        <v>90156280</v>
      </c>
      <c r="I64" s="2">
        <f>(testdata[[#This Row],[high]]+testdata[[#This Row],[low]])/2</f>
        <v>222.95499999999998</v>
      </c>
      <c r="J64" s="10">
        <f>(4*testdata[[#This Row],[price]]+3*I63+2*I62+I61)/10</f>
        <v>223.48000000000002</v>
      </c>
      <c r="K64" s="10">
        <f>(0.0962*testdata[[#This Row],[smooth]]+0.5769*J62-0.5769*J60+0.0962*J58)*(0.075*$X63+0.54)</f>
        <v>23.524071192000001</v>
      </c>
      <c r="L64" s="10">
        <f t="shared" si="1"/>
        <v>22.87225881900001</v>
      </c>
      <c r="M64" s="10">
        <f>(0.0962*testdata[[#This Row],[detrender]]+0.5769*K62-0.5769*K60+0.0962*K58)*(0.075*$X63+0.54)</f>
        <v>2.4499071757790141</v>
      </c>
      <c r="N64" s="10">
        <f>(0.0962*testdata[[#This Row],[I1]]+0.5769*L62-0.5769*L60+0.0962*L58)*(0.075*$X63+0.54)</f>
        <v>2.3078313314183974</v>
      </c>
      <c r="O64" s="10">
        <f>(0.0962*testdata[[#This Row],[Q1]]+0.5769*M62-0.5769*M60+0.0962*M58)*(0.075*$X63+0.54)</f>
        <v>0.32821932058464437</v>
      </c>
      <c r="P64" s="10">
        <f>testdata[[#This Row],[I1]]-testdata[[#This Row],[JQ]]</f>
        <v>22.544039498415366</v>
      </c>
      <c r="Q64" s="10">
        <f>testdata[[#This Row],[Q1]]+testdata[[#This Row],[jI]]</f>
        <v>4.757738507197411</v>
      </c>
      <c r="R64" s="10">
        <f>0.2*testdata[[#This Row],[I2]]+0.8*P63</f>
        <v>22.613047687991305</v>
      </c>
      <c r="S64" s="10">
        <f>0.2*testdata[[#This Row],[Q2]]+0.8*Q63</f>
        <v>4.706939326522658</v>
      </c>
      <c r="T64" s="10">
        <f>testdata[[#This Row],[I2'']]*R63+testdata[[#This Row],[Q2'']]*S63</f>
        <v>530.4503615228449</v>
      </c>
      <c r="U64" s="10">
        <f>testdata[[#This Row],[I2'']]*S63-testdata[[#This Row],[Q2'']]*R63</f>
        <v>0.78996622700496744</v>
      </c>
      <c r="V64" s="10">
        <f>0.2*testdata[[#This Row],[Re]]+0.8*T63</f>
        <v>527.61850514007233</v>
      </c>
      <c r="W64" s="10">
        <f>0.2*testdata[[#This Row],[Im]]+0.8*U63</f>
        <v>-1.5006332128888205</v>
      </c>
      <c r="X64" s="10"/>
      <c r="Y64" s="10"/>
      <c r="Z64" s="10"/>
      <c r="AA64" s="10"/>
      <c r="AB64" s="10"/>
      <c r="AC64" s="10"/>
      <c r="AD64" s="10"/>
    </row>
    <row r="65" spans="1:30" x14ac:dyDescent="0.25">
      <c r="A65" s="7">
        <v>64</v>
      </c>
      <c r="B65" s="4" t="str">
        <f t="shared" si="0"/>
        <v>new Quote { Date = DateTime.ParseExact("2017-04-04","yyyy-MM-dd",cultureProvider), Open=222.98m, High=223.53m, Low=222.56m, Close=223.44m, Volume = (long)59508952 },</v>
      </c>
      <c r="C65" s="3">
        <v>42829</v>
      </c>
      <c r="D65" s="2">
        <v>222.98</v>
      </c>
      <c r="E65" s="2">
        <v>223.53</v>
      </c>
      <c r="F65" s="2">
        <v>222.56</v>
      </c>
      <c r="G65" s="2">
        <v>223.44</v>
      </c>
      <c r="H65" s="1">
        <v>59508952</v>
      </c>
      <c r="I65" s="2">
        <f>(testdata[[#This Row],[high]]+testdata[[#This Row],[low]])/2</f>
        <v>223.04500000000002</v>
      </c>
      <c r="J65" s="10">
        <f>(4*testdata[[#This Row],[price]]+3*I64+2*I63+I62)/10</f>
        <v>223.29299999999998</v>
      </c>
      <c r="K65" s="10">
        <f>(0.0962*testdata[[#This Row],[smooth]]+0.5769*J63-0.5769*J61+0.0962*J59)*(0.075*$X64+0.54)</f>
        <v>23.499697698000006</v>
      </c>
      <c r="L65" s="10">
        <f t="shared" si="1"/>
        <v>23.070453993000008</v>
      </c>
      <c r="M65" s="10">
        <f>(0.0962*testdata[[#This Row],[detrender]]+0.5769*K63-0.5769*K61+0.0962*K59)*(0.075*$X64+0.54)</f>
        <v>2.5727657480750445</v>
      </c>
      <c r="N65" s="10">
        <f>(0.0962*testdata[[#This Row],[I1]]+0.5769*L63-0.5769*L61+0.0962*L59)*(0.075*$X64+0.54)</f>
        <v>2.4843877703613111</v>
      </c>
      <c r="O65" s="10">
        <f>(0.0962*testdata[[#This Row],[Q1]]+0.5769*M63-0.5769*M61+0.0962*M59)*(0.075*$X64+0.54)</f>
        <v>0.30124852276704278</v>
      </c>
      <c r="P65" s="10">
        <f>testdata[[#This Row],[I1]]-testdata[[#This Row],[JQ]]</f>
        <v>22.769205470232965</v>
      </c>
      <c r="Q65" s="10">
        <f>testdata[[#This Row],[Q1]]+testdata[[#This Row],[jI]]</f>
        <v>5.0571535184363556</v>
      </c>
      <c r="R65" s="10">
        <f>0.2*testdata[[#This Row],[I2]]+0.8*P64</f>
        <v>22.589072692778885</v>
      </c>
      <c r="S65" s="10">
        <f>0.2*testdata[[#This Row],[Q2]]+0.8*Q64</f>
        <v>4.8176215094451997</v>
      </c>
      <c r="T65" s="10">
        <f>testdata[[#This Row],[I2'']]*R64+testdata[[#This Row],[Q2'']]*S64</f>
        <v>533.48403017242015</v>
      </c>
      <c r="U65" s="10">
        <f>testdata[[#This Row],[I2'']]*S64-testdata[[#This Row],[Q2'']]*R64</f>
        <v>-2.6157103284569416</v>
      </c>
      <c r="V65" s="10">
        <f>0.2*testdata[[#This Row],[Re]]+0.8*T64</f>
        <v>531.05709525276006</v>
      </c>
      <c r="W65" s="10">
        <f>0.2*testdata[[#This Row],[Im]]+0.8*U64</f>
        <v>0.10883091591258565</v>
      </c>
      <c r="X65" s="10"/>
      <c r="Y65" s="10"/>
      <c r="Z65" s="10"/>
      <c r="AA65" s="10"/>
      <c r="AB65" s="10"/>
      <c r="AC65" s="10"/>
      <c r="AD65" s="10"/>
    </row>
    <row r="66" spans="1:30" x14ac:dyDescent="0.25">
      <c r="A66" s="7">
        <v>65</v>
      </c>
      <c r="B66" s="4" t="str">
        <f t="shared" ref="B66:B129" si="2">"new Quote { Date = DateTime.ParseExact("""&amp;TEXT(C66,"yyyy-mm-dd")&amp;""",""yyyy-MM-dd"",cultureProvider), Open="&amp;D66&amp;"m, High="&amp;E66&amp;"m, Low="&amp;F66&amp;"m, Close="&amp;G66&amp;"m, Volume = (long)"&amp;H66&amp;" },"</f>
        <v>new Quote { Date = DateTime.ParseExact("2017-04-05","yyyy-MM-dd",cultureProvider), Open=224.18m, High=225.25m, Low=222.55m, Close=222.78m, Volume = (long)114663488 },</v>
      </c>
      <c r="C66" s="3">
        <v>42830</v>
      </c>
      <c r="D66" s="2">
        <v>224.18</v>
      </c>
      <c r="E66" s="2">
        <v>225.25</v>
      </c>
      <c r="F66" s="2">
        <v>222.55</v>
      </c>
      <c r="G66" s="2">
        <v>222.78</v>
      </c>
      <c r="H66" s="1">
        <v>114663488</v>
      </c>
      <c r="I66" s="2">
        <f>(testdata[[#This Row],[high]]+testdata[[#This Row],[low]])/2</f>
        <v>223.9</v>
      </c>
      <c r="J66" s="10">
        <f>(4*testdata[[#This Row],[price]]+3*I65+2*I64+I63)/10</f>
        <v>223.46700000000001</v>
      </c>
      <c r="K66" s="10">
        <f>(0.0962*testdata[[#This Row],[smooth]]+0.5769*J64-0.5769*J62+0.0962*J60)*(0.075*$X65+0.54)</f>
        <v>23.258510639999997</v>
      </c>
      <c r="L66" s="10">
        <f t="shared" si="1"/>
        <v>23.430863924999986</v>
      </c>
      <c r="M66" s="10">
        <f>(0.0962*testdata[[#This Row],[detrender]]+0.5769*K64-0.5769*K62+0.0962*K60)*(0.075*$X65+0.54)</f>
        <v>2.5395949138752876</v>
      </c>
      <c r="N66" s="10">
        <f>(0.0962*testdata[[#This Row],[I1]]+0.5769*L64-0.5769*L62+0.0962*L60)*(0.075*$X65+0.54)</f>
        <v>2.4733145476689686</v>
      </c>
      <c r="O66" s="10">
        <f>(0.0962*testdata[[#This Row],[Q1]]+0.5769*M64-0.5769*M62+0.0962*M60)*(0.075*$X65+0.54)</f>
        <v>0.23655788593061711</v>
      </c>
      <c r="P66" s="10">
        <f>testdata[[#This Row],[I1]]-testdata[[#This Row],[JQ]]</f>
        <v>23.194306039069371</v>
      </c>
      <c r="Q66" s="10">
        <f>testdata[[#This Row],[Q1]]+testdata[[#This Row],[jI]]</f>
        <v>5.0129094615442558</v>
      </c>
      <c r="R66" s="10">
        <f>0.2*testdata[[#This Row],[I2]]+0.8*P65</f>
        <v>22.854225584000247</v>
      </c>
      <c r="S66" s="10">
        <f>0.2*testdata[[#This Row],[Q2]]+0.8*Q65</f>
        <v>5.0483047070579357</v>
      </c>
      <c r="T66" s="10">
        <f>testdata[[#This Row],[I2'']]*R65+testdata[[#This Row],[Q2'']]*S65</f>
        <v>540.5765843971044</v>
      </c>
      <c r="U66" s="10">
        <f>testdata[[#This Row],[I2'']]*S65-testdata[[#This Row],[Q2'']]*R65</f>
        <v>-3.9335132478371406</v>
      </c>
      <c r="V66" s="10">
        <f>0.2*testdata[[#This Row],[Re]]+0.8*T65</f>
        <v>534.90254101735707</v>
      </c>
      <c r="W66" s="10">
        <f>0.2*testdata[[#This Row],[Im]]+0.8*U65</f>
        <v>-2.8792709123329816</v>
      </c>
      <c r="X66" s="10"/>
      <c r="Y66" s="10"/>
      <c r="Z66" s="10"/>
      <c r="AA66" s="10"/>
      <c r="AB66" s="10"/>
      <c r="AC66" s="10"/>
      <c r="AD66" s="10"/>
    </row>
    <row r="67" spans="1:30" x14ac:dyDescent="0.25">
      <c r="A67" s="7">
        <v>66</v>
      </c>
      <c r="B67" s="4" t="str">
        <f t="shared" si="2"/>
        <v>new Quote { Date = DateTime.ParseExact("2017-04-06","yyyy-MM-dd",cultureProvider), Open=222.93m, High=223.97m, Low=222.44m, Close=223.4m, Volume = (long)72861232 },</v>
      </c>
      <c r="C67" s="3">
        <v>42831</v>
      </c>
      <c r="D67" s="2">
        <v>222.93</v>
      </c>
      <c r="E67" s="2">
        <v>223.97</v>
      </c>
      <c r="F67" s="2">
        <v>222.44</v>
      </c>
      <c r="G67" s="2">
        <v>223.4</v>
      </c>
      <c r="H67" s="1">
        <v>72861232</v>
      </c>
      <c r="I67" s="2">
        <f>(testdata[[#This Row],[high]]+testdata[[#This Row],[low]])/2</f>
        <v>223.20499999999998</v>
      </c>
      <c r="J67" s="10">
        <f>(4*testdata[[#This Row],[price]]+3*I66+2*I65+I64)/10</f>
        <v>223.35650000000001</v>
      </c>
      <c r="K67" s="10">
        <f>(0.0962*testdata[[#This Row],[smooth]]+0.5769*J65-0.5769*J63+0.0962*J61)*(0.075*$X66+0.54)</f>
        <v>23.043905891999994</v>
      </c>
      <c r="L67" s="10">
        <f t="shared" si="1"/>
        <v>23.524071192000001</v>
      </c>
      <c r="M67" s="10">
        <f>(0.0962*testdata[[#This Row],[detrender]]+0.5769*K65-0.5769*K63+0.0962*K61)*(0.075*$X66+0.54)</f>
        <v>2.4066964343746324</v>
      </c>
      <c r="N67" s="10">
        <f>(0.0962*testdata[[#This Row],[I1]]+0.5769*L65-0.5769*L63+0.0962*L61)*(0.075*$X66+0.54)</f>
        <v>2.4499071757790141</v>
      </c>
      <c r="O67" s="10">
        <f>(0.0962*testdata[[#This Row],[Q1]]+0.5769*M65-0.5769*M63+0.0962*M61)*(0.075*$X66+0.54)</f>
        <v>0.2758919230351195</v>
      </c>
      <c r="P67" s="10">
        <f>testdata[[#This Row],[I1]]-testdata[[#This Row],[JQ]]</f>
        <v>23.248179268964883</v>
      </c>
      <c r="Q67" s="10">
        <f>testdata[[#This Row],[Q1]]+testdata[[#This Row],[jI]]</f>
        <v>4.8566036101536465</v>
      </c>
      <c r="R67" s="10">
        <f>0.2*testdata[[#This Row],[I2]]+0.8*P66</f>
        <v>23.205080685048472</v>
      </c>
      <c r="S67" s="10">
        <f>0.2*testdata[[#This Row],[Q2]]+0.8*Q66</f>
        <v>4.9816482912661346</v>
      </c>
      <c r="T67" s="10">
        <f>testdata[[#This Row],[I2'']]*R66+testdata[[#This Row],[Q2'']]*S66</f>
        <v>555.48302718873072</v>
      </c>
      <c r="U67" s="10">
        <f>testdata[[#This Row],[I2'']]*S66-testdata[[#This Row],[Q2'']]*R66</f>
        <v>3.2946042212437874</v>
      </c>
      <c r="V67" s="10">
        <f>0.2*testdata[[#This Row],[Re]]+0.8*T66</f>
        <v>543.55787295542973</v>
      </c>
      <c r="W67" s="10">
        <f>0.2*testdata[[#This Row],[Im]]+0.8*U66</f>
        <v>-2.487889754020955</v>
      </c>
      <c r="X67" s="10"/>
      <c r="Y67" s="10"/>
      <c r="Z67" s="10"/>
      <c r="AA67" s="10"/>
      <c r="AB67" s="10"/>
      <c r="AC67" s="10"/>
      <c r="AD67" s="10"/>
    </row>
    <row r="68" spans="1:30" x14ac:dyDescent="0.25">
      <c r="A68" s="7">
        <v>67</v>
      </c>
      <c r="B68" s="4" t="str">
        <f t="shared" si="2"/>
        <v>new Quote { Date = DateTime.ParseExact("2017-04-07","yyyy-MM-dd",cultureProvider), Open=223.13m, High=223.93m, Low=222.64m, Close=223.17m, Volume = (long)78422128 },</v>
      </c>
      <c r="C68" s="3">
        <v>42832</v>
      </c>
      <c r="D68" s="2">
        <v>223.13</v>
      </c>
      <c r="E68" s="2">
        <v>223.93</v>
      </c>
      <c r="F68" s="2">
        <v>222.64</v>
      </c>
      <c r="G68" s="2">
        <v>223.17</v>
      </c>
      <c r="H68" s="1">
        <v>78422128</v>
      </c>
      <c r="I68" s="2">
        <f>(testdata[[#This Row],[high]]+testdata[[#This Row],[low]])/2</f>
        <v>223.285</v>
      </c>
      <c r="J68" s="10">
        <f>(4*testdata[[#This Row],[price]]+3*I67+2*I66+I65)/10</f>
        <v>223.35999999999999</v>
      </c>
      <c r="K68" s="10">
        <f>(0.0962*testdata[[#This Row],[smooth]]+0.5769*J66-0.5769*J64+0.0962*J62)*(0.075*$X67+0.54)</f>
        <v>23.188030865999998</v>
      </c>
      <c r="L68" s="10">
        <f t="shared" si="1"/>
        <v>23.499697698000006</v>
      </c>
      <c r="M68" s="10">
        <f>(0.0962*testdata[[#This Row],[detrender]]+0.5769*K66-0.5769*K64+0.0962*K62)*(0.075*$X67+0.54)</f>
        <v>2.3203067549329797</v>
      </c>
      <c r="N68" s="10">
        <f>(0.0962*testdata[[#This Row],[I1]]+0.5769*L66-0.5769*L64+0.0962*L62)*(0.075*$X67+0.54)</f>
        <v>2.5727657480750445</v>
      </c>
      <c r="O68" s="10">
        <f>(0.0962*testdata[[#This Row],[Q1]]+0.5769*M66-0.5769*M64+0.0962*M62)*(0.075*$X67+0.54)</f>
        <v>0.27753433349816747</v>
      </c>
      <c r="P68" s="10">
        <f>testdata[[#This Row],[I1]]-testdata[[#This Row],[JQ]]</f>
        <v>23.222163364501839</v>
      </c>
      <c r="Q68" s="10">
        <f>testdata[[#This Row],[Q1]]+testdata[[#This Row],[jI]]</f>
        <v>4.8930725030080247</v>
      </c>
      <c r="R68" s="10">
        <f>0.2*testdata[[#This Row],[I2]]+0.8*P67</f>
        <v>23.242976088072275</v>
      </c>
      <c r="S68" s="10">
        <f>0.2*testdata[[#This Row],[Q2]]+0.8*Q67</f>
        <v>4.8638973887245225</v>
      </c>
      <c r="T68" s="10">
        <f>testdata[[#This Row],[I2'']]*R67+testdata[[#This Row],[Q2'']]*S67</f>
        <v>563.58536159980281</v>
      </c>
      <c r="U68" s="10">
        <f>testdata[[#This Row],[I2'']]*S67-testdata[[#This Row],[Q2'']]*R67</f>
        <v>2.921200763935758</v>
      </c>
      <c r="V68" s="10">
        <f>0.2*testdata[[#This Row],[Re]]+0.8*T67</f>
        <v>557.1034940709452</v>
      </c>
      <c r="W68" s="10">
        <f>0.2*testdata[[#This Row],[Im]]+0.8*U67</f>
        <v>3.2199235297821818</v>
      </c>
      <c r="X68" s="10"/>
      <c r="Y68" s="10"/>
      <c r="Z68" s="10"/>
      <c r="AA68" s="10"/>
      <c r="AB68" s="10"/>
      <c r="AC68" s="10"/>
      <c r="AD68" s="10"/>
    </row>
    <row r="69" spans="1:30" x14ac:dyDescent="0.25">
      <c r="A69" s="7">
        <v>68</v>
      </c>
      <c r="B69" s="4" t="str">
        <f t="shared" si="2"/>
        <v>new Quote { Date = DateTime.ParseExact("2017-04-10","yyyy-MM-dd",cultureProvider), Open=223.33m, High=224.18m, Low=222.73m, Close=223.31m, Volume = (long)71258848 },</v>
      </c>
      <c r="C69" s="3">
        <v>42835</v>
      </c>
      <c r="D69" s="2">
        <v>223.33</v>
      </c>
      <c r="E69" s="2">
        <v>224.18</v>
      </c>
      <c r="F69" s="2">
        <v>222.73</v>
      </c>
      <c r="G69" s="2">
        <v>223.31</v>
      </c>
      <c r="H69" s="1">
        <v>71258848</v>
      </c>
      <c r="I69" s="2">
        <f>(testdata[[#This Row],[high]]+testdata[[#This Row],[low]])/2</f>
        <v>223.45499999999998</v>
      </c>
      <c r="J69" s="10">
        <f>(4*testdata[[#This Row],[price]]+3*I68+2*I67+I66)/10</f>
        <v>223.39850000000001</v>
      </c>
      <c r="K69" s="10">
        <f>(0.0962*testdata[[#This Row],[smooth]]+0.5769*J67-0.5769*J65+0.0962*J63)*(0.075*$X68+0.54)</f>
        <v>23.24336906700001</v>
      </c>
      <c r="L69" s="10">
        <f t="shared" si="1"/>
        <v>23.258510639999997</v>
      </c>
      <c r="M69" s="10">
        <f>(0.0962*testdata[[#This Row],[detrender]]+0.5769*K67-0.5769*K65+0.0962*K63)*(0.075*$X68+0.54)</f>
        <v>2.2826420573124566</v>
      </c>
      <c r="N69" s="10">
        <f>(0.0962*testdata[[#This Row],[I1]]+0.5769*L67-0.5769*L65+0.0962*L63)*(0.075*$X68+0.54)</f>
        <v>2.5395949138752876</v>
      </c>
      <c r="O69" s="10">
        <f>(0.0962*testdata[[#This Row],[Q1]]+0.5769*M67-0.5769*M65+0.0962*M63)*(0.075*$X68+0.54)</f>
        <v>0.19532752469574041</v>
      </c>
      <c r="P69" s="10">
        <f>testdata[[#This Row],[I1]]-testdata[[#This Row],[JQ]]</f>
        <v>23.063183115304255</v>
      </c>
      <c r="Q69" s="10">
        <f>testdata[[#This Row],[Q1]]+testdata[[#This Row],[jI]]</f>
        <v>4.8222369711877437</v>
      </c>
      <c r="R69" s="10">
        <f>0.2*testdata[[#This Row],[I2]]+0.8*P68</f>
        <v>23.190367314662321</v>
      </c>
      <c r="S69" s="10">
        <f>0.2*testdata[[#This Row],[Q2]]+0.8*Q68</f>
        <v>4.8789053966439688</v>
      </c>
      <c r="T69" s="10">
        <f>testdata[[#This Row],[I2'']]*R68+testdata[[#This Row],[Q2'']]*S68</f>
        <v>562.7436481868798</v>
      </c>
      <c r="U69" s="10">
        <f>testdata[[#This Row],[I2'']]*S68-testdata[[#This Row],[Q2'']]*R68</f>
        <v>-0.60471444481397896</v>
      </c>
      <c r="V69" s="10">
        <f>0.2*testdata[[#This Row],[Re]]+0.8*T68</f>
        <v>563.41701891721823</v>
      </c>
      <c r="W69" s="10">
        <f>0.2*testdata[[#This Row],[Im]]+0.8*U68</f>
        <v>2.2160177221858106</v>
      </c>
      <c r="X69" s="10"/>
      <c r="Y69" s="10"/>
      <c r="Z69" s="10"/>
      <c r="AA69" s="10"/>
      <c r="AB69" s="10"/>
      <c r="AC69" s="10"/>
      <c r="AD69" s="10"/>
    </row>
    <row r="70" spans="1:30" x14ac:dyDescent="0.25">
      <c r="A70" s="7">
        <v>69</v>
      </c>
      <c r="B70" s="4" t="str">
        <f t="shared" si="2"/>
        <v>new Quote { Date = DateTime.ParseExact("2017-04-11","yyyy-MM-dd",cultureProvider), Open=222.89m, High=223.15m, Low=221.41m, Close=223.04m, Volume = (long)92789720 },</v>
      </c>
      <c r="C70" s="3">
        <v>42836</v>
      </c>
      <c r="D70" s="2">
        <v>222.89</v>
      </c>
      <c r="E70" s="2">
        <v>223.15</v>
      </c>
      <c r="F70" s="2">
        <v>221.41</v>
      </c>
      <c r="G70" s="2">
        <v>223.04</v>
      </c>
      <c r="H70" s="1">
        <v>92789720</v>
      </c>
      <c r="I70" s="2">
        <f>(testdata[[#This Row],[high]]+testdata[[#This Row],[low]])/2</f>
        <v>222.28</v>
      </c>
      <c r="J70" s="10">
        <f>(4*testdata[[#This Row],[price]]+3*I69+2*I68+I67)/10</f>
        <v>222.92600000000002</v>
      </c>
      <c r="K70" s="10">
        <f>(0.0962*testdata[[#This Row],[smooth]]+0.5769*J68-0.5769*J66+0.0962*J64)*(0.075*$X69+0.54)</f>
        <v>23.156565605999997</v>
      </c>
      <c r="L70" s="10">
        <f t="shared" si="1"/>
        <v>23.043905891999994</v>
      </c>
      <c r="M70" s="10">
        <f>(0.0962*testdata[[#This Row],[detrender]]+0.5769*K68-0.5769*K66+0.0962*K64)*(0.075*$X69+0.54)</f>
        <v>2.4030094383073801</v>
      </c>
      <c r="N70" s="10">
        <f>(0.0962*testdata[[#This Row],[I1]]+0.5769*L68-0.5769*L66+0.0962*L64)*(0.075*$X69+0.54)</f>
        <v>2.4066964343746324</v>
      </c>
      <c r="O70" s="10">
        <f>(0.0962*testdata[[#This Row],[Q1]]+0.5769*M68-0.5769*M66+0.0962*M64)*(0.075*$X69+0.54)</f>
        <v>0.18378534926589857</v>
      </c>
      <c r="P70" s="10">
        <f>testdata[[#This Row],[I1]]-testdata[[#This Row],[JQ]]</f>
        <v>22.860120542734094</v>
      </c>
      <c r="Q70" s="10">
        <f>testdata[[#This Row],[Q1]]+testdata[[#This Row],[jI]]</f>
        <v>4.809705872682013</v>
      </c>
      <c r="R70" s="10">
        <f>0.2*testdata[[#This Row],[I2]]+0.8*P69</f>
        <v>23.022570600790225</v>
      </c>
      <c r="S70" s="10">
        <f>0.2*testdata[[#This Row],[Q2]]+0.8*Q69</f>
        <v>4.8197307514865972</v>
      </c>
      <c r="T70" s="10">
        <f>testdata[[#This Row],[I2'']]*R69+testdata[[#This Row],[Q2'']]*S69</f>
        <v>557.41687913387022</v>
      </c>
      <c r="U70" s="10">
        <f>testdata[[#This Row],[I2'']]*S69-testdata[[#This Row],[Q2'']]*R69</f>
        <v>0.55361746406455836</v>
      </c>
      <c r="V70" s="10">
        <f>0.2*testdata[[#This Row],[Re]]+0.8*T69</f>
        <v>561.6782943762779</v>
      </c>
      <c r="W70" s="10">
        <f>0.2*testdata[[#This Row],[Im]]+0.8*U69</f>
        <v>-0.37304806303827154</v>
      </c>
      <c r="X70" s="10"/>
      <c r="Y70" s="10"/>
      <c r="Z70" s="10"/>
      <c r="AA70" s="10"/>
      <c r="AB70" s="10"/>
      <c r="AC70" s="10"/>
      <c r="AD70" s="10"/>
    </row>
    <row r="71" spans="1:30" x14ac:dyDescent="0.25">
      <c r="A71" s="7">
        <v>70</v>
      </c>
      <c r="B71" s="4" t="str">
        <f t="shared" si="2"/>
        <v>new Quote { Date = DateTime.ParseExact("2017-04-12","yyyy-MM-dd",cultureProvider), Open=222.74m, High=222.95m, Low=221.82m, Close=222.06m, Volume = (long)86275816 },</v>
      </c>
      <c r="C71" s="3">
        <v>42837</v>
      </c>
      <c r="D71" s="2">
        <v>222.74</v>
      </c>
      <c r="E71" s="2">
        <v>222.95</v>
      </c>
      <c r="F71" s="2">
        <v>221.82</v>
      </c>
      <c r="G71" s="2">
        <v>222.06</v>
      </c>
      <c r="H71" s="1">
        <v>86275816</v>
      </c>
      <c r="I71" s="2">
        <f>(testdata[[#This Row],[high]]+testdata[[#This Row],[low]])/2</f>
        <v>222.38499999999999</v>
      </c>
      <c r="J71" s="10">
        <f>(4*testdata[[#This Row],[price]]+3*I70+2*I69+I68)/10</f>
        <v>222.65749999999997</v>
      </c>
      <c r="K71" s="10">
        <f>(0.0962*testdata[[#This Row],[smooth]]+0.5769*J69-0.5769*J67+0.0962*J65)*(0.075*$X70+0.54)</f>
        <v>23.179320665999992</v>
      </c>
      <c r="L71" s="10">
        <f t="shared" si="1"/>
        <v>23.188030865999998</v>
      </c>
      <c r="M71" s="10">
        <f>(0.0962*testdata[[#This Row],[detrender]]+0.5769*K69-0.5769*K67+0.0962*K65)*(0.075*$X70+0.54)</f>
        <v>2.4870196110281269</v>
      </c>
      <c r="N71" s="10">
        <f>(0.0962*testdata[[#This Row],[I1]]+0.5769*L69-0.5769*L67+0.0962*L65)*(0.075*$X70+0.54)</f>
        <v>2.3203067549329797</v>
      </c>
      <c r="O71" s="10">
        <f>(0.0962*testdata[[#This Row],[Q1]]+0.5769*M69-0.5769*M67+0.0962*M65)*(0.075*$X70+0.54)</f>
        <v>0.22419956596602023</v>
      </c>
      <c r="P71" s="10">
        <f>testdata[[#This Row],[I1]]-testdata[[#This Row],[JQ]]</f>
        <v>22.963831300033977</v>
      </c>
      <c r="Q71" s="10">
        <f>testdata[[#This Row],[Q1]]+testdata[[#This Row],[jI]]</f>
        <v>4.8073263659611065</v>
      </c>
      <c r="R71" s="10">
        <f>0.2*testdata[[#This Row],[I2]]+0.8*P70</f>
        <v>22.880862694194072</v>
      </c>
      <c r="S71" s="10">
        <f>0.2*testdata[[#This Row],[Q2]]+0.8*Q70</f>
        <v>4.8092299713378317</v>
      </c>
      <c r="T71" s="10">
        <f>testdata[[#This Row],[I2'']]*R70+testdata[[#This Row],[Q2'']]*S70</f>
        <v>549.95547036789822</v>
      </c>
      <c r="U71" s="10">
        <f>testdata[[#This Row],[I2'']]*S70-testdata[[#This Row],[Q2'']]*R70</f>
        <v>-0.4412390028119404</v>
      </c>
      <c r="V71" s="10">
        <f>0.2*testdata[[#This Row],[Re]]+0.8*T70</f>
        <v>555.92459738067589</v>
      </c>
      <c r="W71" s="10">
        <f>0.2*testdata[[#This Row],[Im]]+0.8*U70</f>
        <v>0.35464617068925863</v>
      </c>
      <c r="X71" s="10"/>
      <c r="Y71" s="10"/>
      <c r="Z71" s="10"/>
      <c r="AA71" s="10"/>
      <c r="AB71" s="10"/>
      <c r="AC71" s="10"/>
      <c r="AD71" s="10"/>
    </row>
    <row r="72" spans="1:30" x14ac:dyDescent="0.25">
      <c r="A72" s="7">
        <v>71</v>
      </c>
      <c r="B72" s="4" t="str">
        <f t="shared" si="2"/>
        <v>new Quote { Date = DateTime.ParseExact("2017-04-13","yyyy-MM-dd",cultureProvider), Open=221.69m, High=222.5m, Low=220.62m, Close=220.62m, Volume = (long)97885392 },</v>
      </c>
      <c r="C72" s="3">
        <v>42838</v>
      </c>
      <c r="D72" s="2">
        <v>221.69</v>
      </c>
      <c r="E72" s="2">
        <v>222.5</v>
      </c>
      <c r="F72" s="2">
        <v>220.62</v>
      </c>
      <c r="G72" s="2">
        <v>220.62</v>
      </c>
      <c r="H72" s="1">
        <v>97885392</v>
      </c>
      <c r="I72" s="2">
        <f>(testdata[[#This Row],[high]]+testdata[[#This Row],[low]])/2</f>
        <v>221.56</v>
      </c>
      <c r="J72" s="10">
        <f>(4*testdata[[#This Row],[price]]+3*I71+2*I70+I69)/10</f>
        <v>222.14099999999999</v>
      </c>
      <c r="K72" s="10">
        <f>(0.0962*testdata[[#This Row],[smooth]]+0.5769*J70-0.5769*J68+0.0962*J66)*(0.075*$X71+0.54)</f>
        <v>23.01324210000001</v>
      </c>
      <c r="L72" s="10">
        <f t="shared" si="1"/>
        <v>23.24336906700001</v>
      </c>
      <c r="M72" s="10">
        <f>(0.0962*testdata[[#This Row],[detrender]]+0.5769*K70-0.5769*K68+0.0962*K66)*(0.075*$X71+0.54)</f>
        <v>2.3939227647507599</v>
      </c>
      <c r="N72" s="10">
        <f>(0.0962*testdata[[#This Row],[I1]]+0.5769*L70-0.5769*L68+0.0962*L66)*(0.075*$X71+0.54)</f>
        <v>2.2826420573124566</v>
      </c>
      <c r="O72" s="10">
        <f>(0.0962*testdata[[#This Row],[Q1]]+0.5769*M70-0.5769*M68+0.0962*M66)*(0.075*$X71+0.54)</f>
        <v>0.28205041251015939</v>
      </c>
      <c r="P72" s="10">
        <f>testdata[[#This Row],[I1]]-testdata[[#This Row],[JQ]]</f>
        <v>22.961318654489851</v>
      </c>
      <c r="Q72" s="10">
        <f>testdata[[#This Row],[Q1]]+testdata[[#This Row],[jI]]</f>
        <v>4.6765648220632166</v>
      </c>
      <c r="R72" s="10">
        <f>0.2*testdata[[#This Row],[I2]]+0.8*P71</f>
        <v>22.963328770925152</v>
      </c>
      <c r="S72" s="10">
        <f>0.2*testdata[[#This Row],[Q2]]+0.8*Q71</f>
        <v>4.7811740571815289</v>
      </c>
      <c r="T72" s="10">
        <f>testdata[[#This Row],[I2'']]*R71+testdata[[#This Row],[Q2'']]*S71</f>
        <v>548.41453818315506</v>
      </c>
      <c r="U72" s="10">
        <f>testdata[[#This Row],[I2'']]*S71-testdata[[#This Row],[Q2'']]*R71</f>
        <v>1.0385418474042183</v>
      </c>
      <c r="V72" s="10">
        <f>0.2*testdata[[#This Row],[Re]]+0.8*T71</f>
        <v>549.64728393094958</v>
      </c>
      <c r="W72" s="10">
        <f>0.2*testdata[[#This Row],[Im]]+0.8*U71</f>
        <v>-0.14528283276870865</v>
      </c>
      <c r="X72" s="10"/>
      <c r="Y72" s="10"/>
      <c r="Z72" s="10"/>
      <c r="AA72" s="10"/>
      <c r="AB72" s="10"/>
      <c r="AC72" s="10"/>
      <c r="AD72" s="10"/>
    </row>
    <row r="73" spans="1:30" x14ac:dyDescent="0.25">
      <c r="A73" s="7">
        <v>72</v>
      </c>
      <c r="B73" s="4" t="str">
        <f t="shared" si="2"/>
        <v>new Quote { Date = DateTime.ParseExact("2017-04-17","yyyy-MM-dd",cultureProvider), Open=221.19m, High=222.58m, Low=220.97m, Close=222.58m, Volume = (long)72091488 },</v>
      </c>
      <c r="C73" s="3">
        <v>42842</v>
      </c>
      <c r="D73" s="2">
        <v>221.19</v>
      </c>
      <c r="E73" s="2">
        <v>222.58</v>
      </c>
      <c r="F73" s="2">
        <v>220.97</v>
      </c>
      <c r="G73" s="2">
        <v>222.58</v>
      </c>
      <c r="H73" s="1">
        <v>72091488</v>
      </c>
      <c r="I73" s="2">
        <f>(testdata[[#This Row],[high]]+testdata[[#This Row],[low]])/2</f>
        <v>221.77500000000001</v>
      </c>
      <c r="J73" s="10">
        <f>(4*testdata[[#This Row],[price]]+3*I72+2*I71+I70)/10</f>
        <v>221.88300000000004</v>
      </c>
      <c r="K73" s="10">
        <f>(0.0962*testdata[[#This Row],[smooth]]+0.5769*J71-0.5769*J69+0.0962*J67)*(0.075*$X72+0.54)</f>
        <v>22.898460779999983</v>
      </c>
      <c r="L73" s="10">
        <f t="shared" si="1"/>
        <v>23.156565605999997</v>
      </c>
      <c r="M73" s="10">
        <f>(0.0962*testdata[[#This Row],[detrender]]+0.5769*K71-0.5769*K69+0.0962*K67)*(0.075*$X72+0.54)</f>
        <v>2.3666613217071228</v>
      </c>
      <c r="N73" s="10">
        <f>(0.0962*testdata[[#This Row],[I1]]+0.5769*L71-0.5769*L69+0.0962*L67)*(0.075*$X72+0.54)</f>
        <v>2.4030094383073801</v>
      </c>
      <c r="O73" s="10">
        <f>(0.0962*testdata[[#This Row],[Q1]]+0.5769*M71-0.5769*M69+0.0962*M67)*(0.075*$X72+0.54)</f>
        <v>0.31163531051176285</v>
      </c>
      <c r="P73" s="10">
        <f>testdata[[#This Row],[I1]]-testdata[[#This Row],[JQ]]</f>
        <v>22.844930295488233</v>
      </c>
      <c r="Q73" s="10">
        <f>testdata[[#This Row],[Q1]]+testdata[[#This Row],[jI]]</f>
        <v>4.7696707600145025</v>
      </c>
      <c r="R73" s="10">
        <f>0.2*testdata[[#This Row],[I2]]+0.8*P72</f>
        <v>22.938040982689529</v>
      </c>
      <c r="S73" s="10">
        <f>0.2*testdata[[#This Row],[Q2]]+0.8*Q72</f>
        <v>4.6951860096534741</v>
      </c>
      <c r="T73" s="10">
        <f>testdata[[#This Row],[I2'']]*R72+testdata[[#This Row],[Q2'']]*S72</f>
        <v>549.18227798945156</v>
      </c>
      <c r="U73" s="10">
        <f>testdata[[#This Row],[I2'']]*S72-testdata[[#This Row],[Q2'']]*R72</f>
        <v>1.8536664886810001</v>
      </c>
      <c r="V73" s="10">
        <f>0.2*testdata[[#This Row],[Re]]+0.8*T72</f>
        <v>548.56808614441434</v>
      </c>
      <c r="W73" s="10">
        <f>0.2*testdata[[#This Row],[Im]]+0.8*U72</f>
        <v>1.2015667756595747</v>
      </c>
      <c r="X73" s="10"/>
      <c r="Y73" s="10"/>
      <c r="Z73" s="10"/>
      <c r="AA73" s="10"/>
      <c r="AB73" s="10"/>
      <c r="AC73" s="10"/>
      <c r="AD73" s="10"/>
    </row>
    <row r="74" spans="1:30" x14ac:dyDescent="0.25">
      <c r="A74" s="7">
        <v>73</v>
      </c>
      <c r="B74" s="4" t="str">
        <f t="shared" si="2"/>
        <v>new Quote { Date = DateTime.ParseExact("2017-04-18","yyyy-MM-dd",cultureProvider), Open=221.77m, High=222.5m, Low=221.16m, Close=221.91m, Volume = (long)87710560 },</v>
      </c>
      <c r="C74" s="3">
        <v>42843</v>
      </c>
      <c r="D74" s="2">
        <v>221.77</v>
      </c>
      <c r="E74" s="2">
        <v>222.5</v>
      </c>
      <c r="F74" s="2">
        <v>221.16</v>
      </c>
      <c r="G74" s="2">
        <v>221.91</v>
      </c>
      <c r="H74" s="1">
        <v>87710560</v>
      </c>
      <c r="I74" s="2">
        <f>(testdata[[#This Row],[high]]+testdata[[#This Row],[low]])/2</f>
        <v>221.82999999999998</v>
      </c>
      <c r="J74" s="10">
        <f>(4*testdata[[#This Row],[price]]+3*I73+2*I72+I71)/10</f>
        <v>221.81499999999997</v>
      </c>
      <c r="K74" s="10">
        <f>(0.0962*testdata[[#This Row],[smooth]]+0.5769*J72-0.5769*J70+0.0962*J68)*(0.075*$X73+0.54)</f>
        <v>22.881402989999991</v>
      </c>
      <c r="L74" s="10">
        <f t="shared" si="1"/>
        <v>23.179320665999992</v>
      </c>
      <c r="M74" s="10">
        <f>(0.0962*testdata[[#This Row],[detrender]]+0.5769*K72-0.5769*K70+0.0962*K68)*(0.075*$X73+0.54)</f>
        <v>2.3485659514213344</v>
      </c>
      <c r="N74" s="10">
        <f>(0.0962*testdata[[#This Row],[I1]]+0.5769*L72-0.5769*L70+0.0962*L68)*(0.075*$X73+0.54)</f>
        <v>2.4870196110281269</v>
      </c>
      <c r="O74" s="10">
        <f>(0.0962*testdata[[#This Row],[Q1]]+0.5769*M72-0.5769*M70+0.0962*M68)*(0.075*$X73+0.54)</f>
        <v>0.23970786428329427</v>
      </c>
      <c r="P74" s="10">
        <f>testdata[[#This Row],[I1]]-testdata[[#This Row],[JQ]]</f>
        <v>22.939612801716699</v>
      </c>
      <c r="Q74" s="10">
        <f>testdata[[#This Row],[Q1]]+testdata[[#This Row],[jI]]</f>
        <v>4.8355855624494612</v>
      </c>
      <c r="R74" s="10">
        <f>0.2*testdata[[#This Row],[I2]]+0.8*P73</f>
        <v>22.863866796733927</v>
      </c>
      <c r="S74" s="10">
        <f>0.2*testdata[[#This Row],[Q2]]+0.8*Q73</f>
        <v>4.7828537205014943</v>
      </c>
      <c r="T74" s="10">
        <f>testdata[[#This Row],[I2'']]*R73+testdata[[#This Row],[Q2'']]*S73</f>
        <v>546.90870148095485</v>
      </c>
      <c r="U74" s="10">
        <f>testdata[[#This Row],[I2'']]*S73-testdata[[#This Row],[Q2'']]*R73</f>
        <v>-2.3591871444666452</v>
      </c>
      <c r="V74" s="10">
        <f>0.2*testdata[[#This Row],[Re]]+0.8*T73</f>
        <v>548.7275626877522</v>
      </c>
      <c r="W74" s="10">
        <f>0.2*testdata[[#This Row],[Im]]+0.8*U73</f>
        <v>1.0110957620514711</v>
      </c>
      <c r="X74" s="10"/>
      <c r="Y74" s="10"/>
      <c r="Z74" s="10"/>
      <c r="AA74" s="10"/>
      <c r="AB74" s="10"/>
      <c r="AC74" s="10"/>
      <c r="AD74" s="10"/>
    </row>
    <row r="75" spans="1:30" x14ac:dyDescent="0.25">
      <c r="A75" s="7">
        <v>74</v>
      </c>
      <c r="B75" s="4" t="str">
        <f t="shared" si="2"/>
        <v>new Quote { Date = DateTime.ParseExact("2017-04-19","yyyy-MM-dd",cultureProvider), Open=222.53m, High=222.94m, Low=221.26m, Close=221.5m, Volume = (long)72401856 },</v>
      </c>
      <c r="C75" s="3">
        <v>42844</v>
      </c>
      <c r="D75" s="2">
        <v>222.53</v>
      </c>
      <c r="E75" s="2">
        <v>222.94</v>
      </c>
      <c r="F75" s="2">
        <v>221.26</v>
      </c>
      <c r="G75" s="2">
        <v>221.5</v>
      </c>
      <c r="H75" s="1">
        <v>72401856</v>
      </c>
      <c r="I75" s="2">
        <f>(testdata[[#This Row],[high]]+testdata[[#This Row],[low]])/2</f>
        <v>222.1</v>
      </c>
      <c r="J75" s="10">
        <f>(4*testdata[[#This Row],[price]]+3*I74+2*I73+I72)/10</f>
        <v>221.9</v>
      </c>
      <c r="K75" s="10">
        <f>(0.0962*testdata[[#This Row],[smooth]]+0.5769*J73-0.5769*J71+0.0962*J69)*(0.075*$X74+0.54)</f>
        <v>22.891089591000025</v>
      </c>
      <c r="L75" s="10">
        <f t="shared" si="1"/>
        <v>23.01324210000001</v>
      </c>
      <c r="M75" s="10">
        <f>(0.0962*testdata[[#This Row],[detrender]]+0.5769*K73-0.5769*K71+0.0962*K69)*(0.075*$X74+0.54)</f>
        <v>2.3090977015197471</v>
      </c>
      <c r="N75" s="10">
        <f>(0.0962*testdata[[#This Row],[I1]]+0.5769*L73-0.5769*L71+0.0962*L69)*(0.075*$X74+0.54)</f>
        <v>2.3939227647507599</v>
      </c>
      <c r="O75" s="10">
        <f>(0.0962*testdata[[#This Row],[Q1]]+0.5769*M73-0.5769*M71+0.0962*M69)*(0.075*$X74+0.54)</f>
        <v>0.20103696055280015</v>
      </c>
      <c r="P75" s="10">
        <f>testdata[[#This Row],[I1]]-testdata[[#This Row],[JQ]]</f>
        <v>22.812205139447212</v>
      </c>
      <c r="Q75" s="10">
        <f>testdata[[#This Row],[Q1]]+testdata[[#This Row],[jI]]</f>
        <v>4.7030204662705071</v>
      </c>
      <c r="R75" s="10">
        <f>0.2*testdata[[#This Row],[I2]]+0.8*P74</f>
        <v>22.9141312692628</v>
      </c>
      <c r="S75" s="10">
        <f>0.2*testdata[[#This Row],[Q2]]+0.8*Q74</f>
        <v>4.8090725432136709</v>
      </c>
      <c r="T75" s="10">
        <f>testdata[[#This Row],[I2'']]*R74+testdata[[#This Row],[Q2'']]*S74</f>
        <v>546.90673560877144</v>
      </c>
      <c r="U75" s="10">
        <f>testdata[[#This Row],[I2'']]*S74-testdata[[#This Row],[Q2'']]*R74</f>
        <v>-0.35905605061462609</v>
      </c>
      <c r="V75" s="10">
        <f>0.2*testdata[[#This Row],[Re]]+0.8*T74</f>
        <v>546.90830830651817</v>
      </c>
      <c r="W75" s="10">
        <f>0.2*testdata[[#This Row],[Im]]+0.8*U74</f>
        <v>-1.9591609256962415</v>
      </c>
      <c r="X75" s="10"/>
      <c r="Y75" s="10"/>
      <c r="Z75" s="10"/>
      <c r="AA75" s="10"/>
      <c r="AB75" s="10"/>
      <c r="AC75" s="10"/>
      <c r="AD75" s="10"/>
    </row>
    <row r="76" spans="1:30" x14ac:dyDescent="0.25">
      <c r="A76" s="7">
        <v>75</v>
      </c>
      <c r="B76" s="4" t="str">
        <f t="shared" si="2"/>
        <v>new Quote { Date = DateTime.ParseExact("2017-04-20","yyyy-MM-dd",cultureProvider), Open=222.18m, High=223.79m, Low=221.83m, Close=223.31m, Volume = (long)97560568 },</v>
      </c>
      <c r="C76" s="3">
        <v>42845</v>
      </c>
      <c r="D76" s="2">
        <v>222.18</v>
      </c>
      <c r="E76" s="2">
        <v>223.79</v>
      </c>
      <c r="F76" s="2">
        <v>221.83</v>
      </c>
      <c r="G76" s="2">
        <v>223.31</v>
      </c>
      <c r="H76" s="1">
        <v>97560568</v>
      </c>
      <c r="I76" s="2">
        <f>(testdata[[#This Row],[high]]+testdata[[#This Row],[low]])/2</f>
        <v>222.81</v>
      </c>
      <c r="J76" s="10">
        <f>(4*testdata[[#This Row],[price]]+3*I75+2*I74+I73)/10</f>
        <v>222.29749999999999</v>
      </c>
      <c r="K76" s="10">
        <f>(0.0962*testdata[[#This Row],[smooth]]+0.5769*J74-0.5769*J72+0.0962*J70)*(0.075*$X75+0.54)</f>
        <v>23.026912901999992</v>
      </c>
      <c r="L76" s="10">
        <f t="shared" ref="L76:L139" si="3">K73</f>
        <v>22.898460779999983</v>
      </c>
      <c r="M76" s="10">
        <f>(0.0962*testdata[[#This Row],[detrender]]+0.5769*K74-0.5769*K72+0.0962*K70)*(0.075*$X75+0.54)</f>
        <v>2.3580680309517175</v>
      </c>
      <c r="N76" s="10">
        <f>(0.0962*testdata[[#This Row],[I1]]+0.5769*L74-0.5769*L72+0.0962*L70)*(0.075*$X75+0.54)</f>
        <v>2.3666613217071228</v>
      </c>
      <c r="O76" s="10">
        <f>(0.0962*testdata[[#This Row],[Q1]]+0.5769*M74-0.5769*M72+0.0962*M70)*(0.075*$X75+0.54)</f>
        <v>0.23319862574380892</v>
      </c>
      <c r="P76" s="10">
        <f>testdata[[#This Row],[I1]]-testdata[[#This Row],[JQ]]</f>
        <v>22.665262154256173</v>
      </c>
      <c r="Q76" s="10">
        <f>testdata[[#This Row],[Q1]]+testdata[[#This Row],[jI]]</f>
        <v>4.7247293526588408</v>
      </c>
      <c r="R76" s="10">
        <f>0.2*testdata[[#This Row],[I2]]+0.8*P75</f>
        <v>22.782816542409005</v>
      </c>
      <c r="S76" s="10">
        <f>0.2*testdata[[#This Row],[Q2]]+0.8*Q75</f>
        <v>4.7073622435481735</v>
      </c>
      <c r="T76" s="10">
        <f>testdata[[#This Row],[I2'']]*R75+testdata[[#This Row],[Q2'']]*S75</f>
        <v>544.68649545270023</v>
      </c>
      <c r="U76" s="10">
        <f>testdata[[#This Row],[I2'']]*S75-testdata[[#This Row],[Q2'']]*R75</f>
        <v>1.6991011105390754</v>
      </c>
      <c r="V76" s="10">
        <f>0.2*testdata[[#This Row],[Re]]+0.8*T75</f>
        <v>546.46268757755718</v>
      </c>
      <c r="W76" s="10">
        <f>0.2*testdata[[#This Row],[Im]]+0.8*U75</f>
        <v>5.2575381616114192E-2</v>
      </c>
      <c r="X76" s="10"/>
      <c r="Y76" s="10"/>
      <c r="Z76" s="10"/>
      <c r="AA76" s="10"/>
      <c r="AB76" s="10"/>
      <c r="AC76" s="10"/>
      <c r="AD76" s="10"/>
    </row>
    <row r="77" spans="1:30" x14ac:dyDescent="0.25">
      <c r="A77" s="7">
        <v>76</v>
      </c>
      <c r="B77" s="4" t="str">
        <f t="shared" si="2"/>
        <v>new Quote { Date = DateTime.ParseExact("2017-04-21","yyyy-MM-dd",cultureProvider), Open=223.22m, High=223.28m, Low=222.16m, Close=222.6m, Volume = (long)116338368 },</v>
      </c>
      <c r="C77" s="3">
        <v>42846</v>
      </c>
      <c r="D77" s="2">
        <v>223.22</v>
      </c>
      <c r="E77" s="2">
        <v>223.28</v>
      </c>
      <c r="F77" s="2">
        <v>222.16</v>
      </c>
      <c r="G77" s="2">
        <v>222.6</v>
      </c>
      <c r="H77" s="1">
        <v>116338368</v>
      </c>
      <c r="I77" s="2">
        <f>(testdata[[#This Row],[high]]+testdata[[#This Row],[low]])/2</f>
        <v>222.72</v>
      </c>
      <c r="J77" s="10">
        <f>(4*testdata[[#This Row],[price]]+3*I76+2*I75+I74)/10</f>
        <v>222.53400000000002</v>
      </c>
      <c r="K77" s="10">
        <f>(0.0962*testdata[[#This Row],[smooth]]+0.5769*J75-0.5769*J73+0.0962*J71)*(0.075*$X76+0.54)</f>
        <v>23.132103983999993</v>
      </c>
      <c r="L77" s="10">
        <f t="shared" si="3"/>
        <v>22.881402989999991</v>
      </c>
      <c r="M77" s="10">
        <f>(0.0962*testdata[[#This Row],[detrender]]+0.5769*K75-0.5769*K73+0.0962*K71)*(0.075*$X76+0.54)</f>
        <v>2.403489570693798</v>
      </c>
      <c r="N77" s="10">
        <f>(0.0962*testdata[[#This Row],[I1]]+0.5769*L75-0.5769*L73+0.0962*L71)*(0.075*$X76+0.54)</f>
        <v>2.3485659514213344</v>
      </c>
      <c r="O77" s="10">
        <f>(0.0962*testdata[[#This Row],[Q1]]+0.5769*M75-0.5769*M73+0.0962*M71)*(0.075*$X76+0.54)</f>
        <v>0.23611960662959816</v>
      </c>
      <c r="P77" s="10">
        <f>testdata[[#This Row],[I1]]-testdata[[#This Row],[JQ]]</f>
        <v>22.645283383370394</v>
      </c>
      <c r="Q77" s="10">
        <f>testdata[[#This Row],[Q1]]+testdata[[#This Row],[jI]]</f>
        <v>4.7520555221151319</v>
      </c>
      <c r="R77" s="10">
        <f>0.2*testdata[[#This Row],[I2]]+0.8*P76</f>
        <v>22.661266400079015</v>
      </c>
      <c r="S77" s="10">
        <f>0.2*testdata[[#This Row],[Q2]]+0.8*Q76</f>
        <v>4.7301945865500992</v>
      </c>
      <c r="T77" s="10">
        <f>testdata[[#This Row],[I2'']]*R76+testdata[[#This Row],[Q2'']]*S76</f>
        <v>538.55421441301939</v>
      </c>
      <c r="U77" s="10">
        <f>testdata[[#This Row],[I2'']]*S76-testdata[[#This Row],[Q2'']]*R76</f>
        <v>-1.0923656325483364</v>
      </c>
      <c r="V77" s="10">
        <f>0.2*testdata[[#This Row],[Re]]+0.8*T76</f>
        <v>543.46003924476406</v>
      </c>
      <c r="W77" s="10">
        <f>0.2*testdata[[#This Row],[Im]]+0.8*U76</f>
        <v>1.1408077619215931</v>
      </c>
      <c r="X77" s="10"/>
      <c r="Y77" s="10"/>
      <c r="Z77" s="10"/>
      <c r="AA77" s="10"/>
      <c r="AB77" s="10"/>
      <c r="AC77" s="10"/>
      <c r="AD77" s="10"/>
    </row>
    <row r="78" spans="1:30" x14ac:dyDescent="0.25">
      <c r="A78" s="7">
        <v>77</v>
      </c>
      <c r="B78" s="4" t="str">
        <f t="shared" si="2"/>
        <v>new Quote { Date = DateTime.ParseExact("2017-04-24","yyyy-MM-dd",cultureProvider), Open=225.05m, High=225.27m, Low=222.57m, Close=225.04m, Volume = (long)125633672 },</v>
      </c>
      <c r="C78" s="3">
        <v>42849</v>
      </c>
      <c r="D78" s="2">
        <v>225.05</v>
      </c>
      <c r="E78" s="2">
        <v>225.27</v>
      </c>
      <c r="F78" s="2">
        <v>222.57</v>
      </c>
      <c r="G78" s="2">
        <v>225.04</v>
      </c>
      <c r="H78" s="1">
        <v>125633672</v>
      </c>
      <c r="I78" s="2">
        <f>(testdata[[#This Row],[high]]+testdata[[#This Row],[low]])/2</f>
        <v>223.92000000000002</v>
      </c>
      <c r="J78" s="10">
        <f>(4*testdata[[#This Row],[price]]+3*I77+2*I76+I75)/10</f>
        <v>223.15600000000001</v>
      </c>
      <c r="K78" s="10">
        <f>(0.0962*testdata[[#This Row],[smooth]]+0.5769*J76-0.5769*J74+0.0962*J72)*(0.075*$X77+0.54)</f>
        <v>23.282599851000015</v>
      </c>
      <c r="L78" s="10">
        <f t="shared" si="3"/>
        <v>22.891089591000025</v>
      </c>
      <c r="M78" s="10">
        <f>(0.0962*testdata[[#This Row],[detrender]]+0.5769*K76-0.5769*K74+0.0962*K72)*(0.075*$X77+0.54)</f>
        <v>2.4503065185162618</v>
      </c>
      <c r="N78" s="10">
        <f>(0.0962*testdata[[#This Row],[I1]]+0.5769*L76-0.5769*L74+0.0962*L72)*(0.075*$X77+0.54)</f>
        <v>2.3090977015197471</v>
      </c>
      <c r="O78" s="10">
        <f>(0.0962*testdata[[#This Row],[Q1]]+0.5769*M76-0.5769*M74+0.0962*M72)*(0.075*$X77+0.54)</f>
        <v>0.25460816763493738</v>
      </c>
      <c r="P78" s="10">
        <f>testdata[[#This Row],[I1]]-testdata[[#This Row],[JQ]]</f>
        <v>22.636481423365087</v>
      </c>
      <c r="Q78" s="10">
        <f>testdata[[#This Row],[Q1]]+testdata[[#This Row],[jI]]</f>
        <v>4.7594042200360089</v>
      </c>
      <c r="R78" s="10">
        <f>0.2*testdata[[#This Row],[I2]]+0.8*P77</f>
        <v>22.643522991369334</v>
      </c>
      <c r="S78" s="10">
        <f>0.2*testdata[[#This Row],[Q2]]+0.8*Q77</f>
        <v>4.7535252616993073</v>
      </c>
      <c r="T78" s="10">
        <f>testdata[[#This Row],[I2'']]*R77+testdata[[#This Row],[Q2'']]*S77</f>
        <v>535.61600620365368</v>
      </c>
      <c r="U78" s="10">
        <f>testdata[[#This Row],[I2'']]*S77-testdata[[#This Row],[Q2'']]*R77</f>
        <v>-0.61263242067538215</v>
      </c>
      <c r="V78" s="10">
        <f>0.2*testdata[[#This Row],[Re]]+0.8*T77</f>
        <v>537.96657277114628</v>
      </c>
      <c r="W78" s="10">
        <f>0.2*testdata[[#This Row],[Im]]+0.8*U77</f>
        <v>-0.99641899017374569</v>
      </c>
      <c r="X78" s="10"/>
      <c r="Y78" s="10"/>
      <c r="Z78" s="10"/>
      <c r="AA78" s="10"/>
      <c r="AB78" s="10"/>
      <c r="AC78" s="10"/>
      <c r="AD78" s="10"/>
    </row>
    <row r="79" spans="1:30" x14ac:dyDescent="0.25">
      <c r="A79" s="7">
        <v>78</v>
      </c>
      <c r="B79" s="4" t="str">
        <f t="shared" si="2"/>
        <v>new Quote { Date = DateTime.ParseExact("2017-04-25","yyyy-MM-dd",cultureProvider), Open=225.75m, High=226.73m, Low=225.65m, Close=226.35m, Volume = (long)80831256 },</v>
      </c>
      <c r="C79" s="3">
        <v>42850</v>
      </c>
      <c r="D79" s="2">
        <v>225.75</v>
      </c>
      <c r="E79" s="2">
        <v>226.73</v>
      </c>
      <c r="F79" s="2">
        <v>225.65</v>
      </c>
      <c r="G79" s="2">
        <v>226.35</v>
      </c>
      <c r="H79" s="1">
        <v>80831256</v>
      </c>
      <c r="I79" s="2">
        <f>(testdata[[#This Row],[high]]+testdata[[#This Row],[low]])/2</f>
        <v>226.19</v>
      </c>
      <c r="J79" s="10">
        <f>(4*testdata[[#This Row],[price]]+3*I78+2*I77+I76)/10</f>
        <v>224.477</v>
      </c>
      <c r="K79" s="10">
        <f>(0.0962*testdata[[#This Row],[smooth]]+0.5769*J77-0.5769*J75+0.0962*J73)*(0.075*$X78+0.54)</f>
        <v>23.385016764</v>
      </c>
      <c r="L79" s="10">
        <f t="shared" si="3"/>
        <v>23.026912901999992</v>
      </c>
      <c r="M79" s="10">
        <f>(0.0962*testdata[[#This Row],[detrender]]+0.5769*K77-0.5769*K75+0.0962*K73)*(0.075*$X78+0.54)</f>
        <v>2.479416341249419</v>
      </c>
      <c r="N79" s="10">
        <f>(0.0962*testdata[[#This Row],[I1]]+0.5769*L77-0.5769*L75+0.0962*L73)*(0.075*$X78+0.54)</f>
        <v>2.3580680309517175</v>
      </c>
      <c r="O79" s="10">
        <f>(0.0962*testdata[[#This Row],[Q1]]+0.5769*M77-0.5769*M75+0.0962*M73)*(0.075*$X78+0.54)</f>
        <v>0.28114956387158191</v>
      </c>
      <c r="P79" s="10">
        <f>testdata[[#This Row],[I1]]-testdata[[#This Row],[JQ]]</f>
        <v>22.745763338128409</v>
      </c>
      <c r="Q79" s="10">
        <f>testdata[[#This Row],[Q1]]+testdata[[#This Row],[jI]]</f>
        <v>4.8374843722011365</v>
      </c>
      <c r="R79" s="10">
        <f>0.2*testdata[[#This Row],[I2]]+0.8*P78</f>
        <v>22.658337806317753</v>
      </c>
      <c r="S79" s="10">
        <f>0.2*testdata[[#This Row],[Q2]]+0.8*Q78</f>
        <v>4.7750202504690344</v>
      </c>
      <c r="T79" s="10">
        <f>testdata[[#This Row],[I2'']]*R78+testdata[[#This Row],[Q2'']]*S78</f>
        <v>535.7627724492994</v>
      </c>
      <c r="U79" s="10">
        <f>testdata[[#This Row],[I2'']]*S78-testdata[[#This Row],[Q2'']]*R78</f>
        <v>-0.4162996753018291</v>
      </c>
      <c r="V79" s="10">
        <f>0.2*testdata[[#This Row],[Re]]+0.8*T78</f>
        <v>535.64535945278283</v>
      </c>
      <c r="W79" s="10">
        <f>0.2*testdata[[#This Row],[Im]]+0.8*U78</f>
        <v>-0.57336587160067154</v>
      </c>
      <c r="X79" s="10"/>
      <c r="Y79" s="10"/>
      <c r="Z79" s="10"/>
      <c r="AA79" s="10"/>
      <c r="AB79" s="10"/>
      <c r="AC79" s="10"/>
      <c r="AD79" s="10"/>
    </row>
    <row r="80" spans="1:30" x14ac:dyDescent="0.25">
      <c r="A80" s="7">
        <v>79</v>
      </c>
      <c r="B80" s="4" t="str">
        <f t="shared" si="2"/>
        <v>new Quote { Date = DateTime.ParseExact("2017-04-26","yyyy-MM-dd",cultureProvider), Open=226.31m, High=227.28m, Low=226.16m, Close=226.21m, Volume = (long)89266768 },</v>
      </c>
      <c r="C80" s="3">
        <v>42851</v>
      </c>
      <c r="D80" s="2">
        <v>226.31</v>
      </c>
      <c r="E80" s="2">
        <v>227.28</v>
      </c>
      <c r="F80" s="2">
        <v>226.16</v>
      </c>
      <c r="G80" s="2">
        <v>226.21</v>
      </c>
      <c r="H80" s="1">
        <v>89266768</v>
      </c>
      <c r="I80" s="2">
        <f>(testdata[[#This Row],[high]]+testdata[[#This Row],[low]])/2</f>
        <v>226.72</v>
      </c>
      <c r="J80" s="10">
        <f>(4*testdata[[#This Row],[price]]+3*I79+2*I78+I77)/10</f>
        <v>225.60099999999997</v>
      </c>
      <c r="K80" s="10">
        <f>(0.0962*testdata[[#This Row],[smooth]]+0.5769*J78-0.5769*J76+0.0962*J74)*(0.075*$X79+0.54)</f>
        <v>23.509811439000007</v>
      </c>
      <c r="L80" s="10">
        <f t="shared" si="3"/>
        <v>23.132103983999993</v>
      </c>
      <c r="M80" s="10">
        <f>(0.0962*testdata[[#This Row],[detrender]]+0.5769*K78-0.5769*K76+0.0962*K74)*(0.075*$X79+0.54)</f>
        <v>2.4895839396318724</v>
      </c>
      <c r="N80" s="10">
        <f>(0.0962*testdata[[#This Row],[I1]]+0.5769*L78-0.5769*L76+0.0962*L74)*(0.075*$X79+0.54)</f>
        <v>2.403489570693798</v>
      </c>
      <c r="O80" s="10">
        <f>(0.0962*testdata[[#This Row],[Q1]]+0.5769*M78-0.5769*M76+0.0962*M74)*(0.075*$X79+0.54)</f>
        <v>0.28006689761746423</v>
      </c>
      <c r="P80" s="10">
        <f>testdata[[#This Row],[I1]]-testdata[[#This Row],[JQ]]</f>
        <v>22.852037086382531</v>
      </c>
      <c r="Q80" s="10">
        <f>testdata[[#This Row],[Q1]]+testdata[[#This Row],[jI]]</f>
        <v>4.8930735103256708</v>
      </c>
      <c r="R80" s="10">
        <f>0.2*testdata[[#This Row],[I2]]+0.8*P79</f>
        <v>22.767018087779235</v>
      </c>
      <c r="S80" s="10">
        <f>0.2*testdata[[#This Row],[Q2]]+0.8*Q79</f>
        <v>4.8486021998260433</v>
      </c>
      <c r="T80" s="10">
        <f>testdata[[#This Row],[I2'']]*R79+testdata[[#This Row],[Q2'']]*S79</f>
        <v>539.01496036608637</v>
      </c>
      <c r="U80" s="10">
        <f>testdata[[#This Row],[I2'']]*S79-testdata[[#This Row],[Q2'']]*R79</f>
        <v>-1.1482941201732189</v>
      </c>
      <c r="V80" s="10">
        <f>0.2*testdata[[#This Row],[Re]]+0.8*T79</f>
        <v>536.41321003265682</v>
      </c>
      <c r="W80" s="10">
        <f>0.2*testdata[[#This Row],[Im]]+0.8*U79</f>
        <v>-0.56269856427610709</v>
      </c>
      <c r="X80" s="10"/>
      <c r="Y80" s="10"/>
      <c r="Z80" s="10"/>
      <c r="AA80" s="10"/>
      <c r="AB80" s="10"/>
      <c r="AC80" s="10"/>
      <c r="AD80" s="10"/>
    </row>
    <row r="81" spans="1:30" x14ac:dyDescent="0.25">
      <c r="A81" s="7">
        <v>80</v>
      </c>
      <c r="B81" s="4" t="str">
        <f t="shared" si="2"/>
        <v>new Quote { Date = DateTime.ParseExact("2017-04-27","yyyy-MM-dd",cultureProvider), Open=226.56m, High=226.73m, Low=225.81m, Close=226.4m, Volume = (long)60503960 },</v>
      </c>
      <c r="C81" s="3">
        <v>42852</v>
      </c>
      <c r="D81" s="2">
        <v>226.56</v>
      </c>
      <c r="E81" s="2">
        <v>226.73</v>
      </c>
      <c r="F81" s="2">
        <v>225.81</v>
      </c>
      <c r="G81" s="2">
        <v>226.4</v>
      </c>
      <c r="H81" s="1">
        <v>60503960</v>
      </c>
      <c r="I81" s="2">
        <f>(testdata[[#This Row],[high]]+testdata[[#This Row],[low]])/2</f>
        <v>226.26999999999998</v>
      </c>
      <c r="J81" s="10">
        <f>(4*testdata[[#This Row],[price]]+3*I80+2*I79+I78)/10</f>
        <v>226.154</v>
      </c>
      <c r="K81" s="10">
        <f>(0.0962*testdata[[#This Row],[smooth]]+0.5769*J79-0.5769*J77+0.0962*J75)*(0.075*$X80+0.54)</f>
        <v>23.880804210000004</v>
      </c>
      <c r="L81" s="10">
        <f t="shared" si="3"/>
        <v>23.282599851000015</v>
      </c>
      <c r="M81" s="10">
        <f>(0.0962*testdata[[#This Row],[detrender]]+0.5769*K79-0.5769*K77+0.0962*K75)*(0.075*$X80+0.54)</f>
        <v>2.508495245876631</v>
      </c>
      <c r="N81" s="10">
        <f>(0.0962*testdata[[#This Row],[I1]]+0.5769*L79-0.5769*L77+0.0962*L75)*(0.075*$X80+0.54)</f>
        <v>2.4503065185162618</v>
      </c>
      <c r="O81" s="10">
        <f>(0.0962*testdata[[#This Row],[Q1]]+0.5769*M79-0.5769*M77+0.0962*M75)*(0.075*$X80+0.54)</f>
        <v>0.27391748155545736</v>
      </c>
      <c r="P81" s="10">
        <f>testdata[[#This Row],[I1]]-testdata[[#This Row],[JQ]]</f>
        <v>23.008682369444557</v>
      </c>
      <c r="Q81" s="10">
        <f>testdata[[#This Row],[Q1]]+testdata[[#This Row],[jI]]</f>
        <v>4.9588017643928932</v>
      </c>
      <c r="R81" s="10">
        <f>0.2*testdata[[#This Row],[I2]]+0.8*P80</f>
        <v>22.883366142994937</v>
      </c>
      <c r="S81" s="10">
        <f>0.2*testdata[[#This Row],[Q2]]+0.8*Q80</f>
        <v>4.9062191611391155</v>
      </c>
      <c r="T81" s="10">
        <f>testdata[[#This Row],[I2'']]*R80+testdata[[#This Row],[Q2'']]*S80</f>
        <v>544.77431590436845</v>
      </c>
      <c r="U81" s="10">
        <f>testdata[[#This Row],[I2'']]*S80-testdata[[#This Row],[Q2'']]*R80</f>
        <v>-0.74764096391325552</v>
      </c>
      <c r="V81" s="10">
        <f>0.2*testdata[[#This Row],[Re]]+0.8*T80</f>
        <v>540.16683147374283</v>
      </c>
      <c r="W81" s="10">
        <f>0.2*testdata[[#This Row],[Im]]+0.8*U80</f>
        <v>-1.0681634889212261</v>
      </c>
      <c r="X81" s="10"/>
      <c r="Y81" s="10"/>
      <c r="Z81" s="10"/>
      <c r="AA81" s="10"/>
      <c r="AB81" s="10"/>
      <c r="AC81" s="10"/>
      <c r="AD81" s="10"/>
    </row>
    <row r="82" spans="1:30" x14ac:dyDescent="0.25">
      <c r="A82" s="7">
        <v>81</v>
      </c>
      <c r="B82" s="4" t="str">
        <f t="shared" si="2"/>
        <v>new Quote { Date = DateTime.ParseExact("2017-04-28","yyyy-MM-dd",cultureProvider), Open=226.68m, High=226.71m, Low=225.76m, Close=225.91m, Volume = (long)66956400 },</v>
      </c>
      <c r="C82" s="3">
        <v>42853</v>
      </c>
      <c r="D82" s="2">
        <v>226.68</v>
      </c>
      <c r="E82" s="2">
        <v>226.71</v>
      </c>
      <c r="F82" s="2">
        <v>225.76</v>
      </c>
      <c r="G82" s="2">
        <v>225.91</v>
      </c>
      <c r="H82" s="1">
        <v>66956400</v>
      </c>
      <c r="I82" s="2">
        <f>(testdata[[#This Row],[high]]+testdata[[#This Row],[low]])/2</f>
        <v>226.23500000000001</v>
      </c>
      <c r="J82" s="10">
        <f>(4*testdata[[#This Row],[price]]+3*I81+2*I80+I79)/10</f>
        <v>226.33800000000002</v>
      </c>
      <c r="K82" s="10">
        <f>(0.0962*testdata[[#This Row],[smooth]]+0.5769*J80-0.5769*J78+0.0962*J76)*(0.075*$X81+0.54)</f>
        <v>24.067398023999981</v>
      </c>
      <c r="L82" s="10">
        <f t="shared" si="3"/>
        <v>23.385016764</v>
      </c>
      <c r="M82" s="10">
        <f>(0.0962*testdata[[#This Row],[detrender]]+0.5769*K80-0.5769*K78+0.0962*K76)*(0.075*$X81+0.54)</f>
        <v>2.5172375811471324</v>
      </c>
      <c r="N82" s="10">
        <f>(0.0962*testdata[[#This Row],[I1]]+0.5769*L80-0.5769*L78+0.0962*L76)*(0.075*$X81+0.54)</f>
        <v>2.479416341249419</v>
      </c>
      <c r="O82" s="10">
        <f>(0.0962*testdata[[#This Row],[Q1]]+0.5769*M80-0.5769*M78+0.0962*M76)*(0.075*$X81+0.54)</f>
        <v>0.26549831382777278</v>
      </c>
      <c r="P82" s="10">
        <f>testdata[[#This Row],[I1]]-testdata[[#This Row],[JQ]]</f>
        <v>23.119518450172226</v>
      </c>
      <c r="Q82" s="10">
        <f>testdata[[#This Row],[Q1]]+testdata[[#This Row],[jI]]</f>
        <v>4.9966539223965514</v>
      </c>
      <c r="R82" s="10">
        <f>0.2*testdata[[#This Row],[I2]]+0.8*P81</f>
        <v>23.030849585590094</v>
      </c>
      <c r="S82" s="10">
        <f>0.2*testdata[[#This Row],[Q2]]+0.8*Q81</f>
        <v>4.9663721959936247</v>
      </c>
      <c r="T82" s="10">
        <f>testdata[[#This Row],[I2'']]*R81+testdata[[#This Row],[Q2'']]*S81</f>
        <v>551.38947408063382</v>
      </c>
      <c r="U82" s="10">
        <f>testdata[[#This Row],[I2'']]*S81-testdata[[#This Row],[Q2'']]*R81</f>
        <v>-0.65291782917694263</v>
      </c>
      <c r="V82" s="10">
        <f>0.2*testdata[[#This Row],[Re]]+0.8*T81</f>
        <v>546.09734753962152</v>
      </c>
      <c r="W82" s="10">
        <f>0.2*testdata[[#This Row],[Im]]+0.8*U81</f>
        <v>-0.72869633696599301</v>
      </c>
      <c r="X82" s="10"/>
      <c r="Y82" s="10"/>
      <c r="Z82" s="10"/>
      <c r="AA82" s="10"/>
      <c r="AB82" s="10"/>
      <c r="AC82" s="10"/>
      <c r="AD82" s="10"/>
    </row>
    <row r="83" spans="1:30" x14ac:dyDescent="0.25">
      <c r="A83" s="7">
        <v>82</v>
      </c>
      <c r="B83" s="4" t="str">
        <f t="shared" si="2"/>
        <v>new Quote { Date = DateTime.ParseExact("2017-05-01","yyyy-MM-dd",cultureProvider), Open=226.48m, High=226.94m, Low=226.02m, Close=226.48m, Volume = (long)70486576 },</v>
      </c>
      <c r="C83" s="3">
        <v>42856</v>
      </c>
      <c r="D83" s="2">
        <v>226.48</v>
      </c>
      <c r="E83" s="2">
        <v>226.94</v>
      </c>
      <c r="F83" s="2">
        <v>226.02</v>
      </c>
      <c r="G83" s="2">
        <v>226.48</v>
      </c>
      <c r="H83" s="1">
        <v>70486576</v>
      </c>
      <c r="I83" s="2">
        <f>(testdata[[#This Row],[high]]+testdata[[#This Row],[low]])/2</f>
        <v>226.48000000000002</v>
      </c>
      <c r="J83" s="10">
        <f>(4*testdata[[#This Row],[price]]+3*I82+2*I81+I80)/10</f>
        <v>226.38849999999996</v>
      </c>
      <c r="K83" s="10">
        <f>(0.0962*testdata[[#This Row],[smooth]]+0.5769*J81-0.5769*J79+0.0962*J77)*(0.075*$X82+0.54)</f>
        <v>23.843055131999989</v>
      </c>
      <c r="L83" s="10">
        <f t="shared" si="3"/>
        <v>23.509811439000007</v>
      </c>
      <c r="M83" s="10">
        <f>(0.0962*testdata[[#This Row],[detrender]]+0.5769*K81-0.5769*K79+0.0962*K77)*(0.075*$X82+0.54)</f>
        <v>2.5947162456605652</v>
      </c>
      <c r="N83" s="10">
        <f>(0.0962*testdata[[#This Row],[I1]]+0.5769*L81-0.5769*L79+0.0962*L77)*(0.075*$X82+0.54)</f>
        <v>2.4895839396318724</v>
      </c>
      <c r="O83" s="10">
        <f>(0.0962*testdata[[#This Row],[Q1]]+0.5769*M81-0.5769*M79+0.0962*M77)*(0.075*$X82+0.54)</f>
        <v>0.26870563059087338</v>
      </c>
      <c r="P83" s="10">
        <f>testdata[[#This Row],[I1]]-testdata[[#This Row],[JQ]]</f>
        <v>23.241105808409134</v>
      </c>
      <c r="Q83" s="10">
        <f>testdata[[#This Row],[Q1]]+testdata[[#This Row],[jI]]</f>
        <v>5.0843001852924381</v>
      </c>
      <c r="R83" s="10">
        <f>0.2*testdata[[#This Row],[I2]]+0.8*P82</f>
        <v>23.143835921819608</v>
      </c>
      <c r="S83" s="10">
        <f>0.2*testdata[[#This Row],[Q2]]+0.8*Q82</f>
        <v>5.0141831749757291</v>
      </c>
      <c r="T83" s="10">
        <f>testdata[[#This Row],[I2'']]*R82+testdata[[#This Row],[Q2'']]*S82</f>
        <v>557.92450385482277</v>
      </c>
      <c r="U83" s="10">
        <f>testdata[[#This Row],[I2'']]*S82-testdata[[#This Row],[Q2'']]*R82</f>
        <v>-0.53999526669920783</v>
      </c>
      <c r="V83" s="10">
        <f>0.2*testdata[[#This Row],[Re]]+0.8*T82</f>
        <v>552.69648003547172</v>
      </c>
      <c r="W83" s="10">
        <f>0.2*testdata[[#This Row],[Im]]+0.8*U82</f>
        <v>-0.63033331668139569</v>
      </c>
      <c r="X83" s="10"/>
      <c r="Y83" s="10"/>
      <c r="Z83" s="10"/>
      <c r="AA83" s="10"/>
      <c r="AB83" s="10"/>
      <c r="AC83" s="10"/>
      <c r="AD83" s="10"/>
    </row>
    <row r="84" spans="1:30" x14ac:dyDescent="0.25">
      <c r="A84" s="7">
        <v>83</v>
      </c>
      <c r="B84" s="4" t="str">
        <f t="shared" si="2"/>
        <v>new Quote { Date = DateTime.ParseExact("2017-05-02","yyyy-MM-dd",cultureProvider), Open=226.63m, High=226.76m, Low=226.12m, Close=226.56m, Volume = (long)60467504 },</v>
      </c>
      <c r="C84" s="3">
        <v>42857</v>
      </c>
      <c r="D84" s="2">
        <v>226.63</v>
      </c>
      <c r="E84" s="2">
        <v>226.76</v>
      </c>
      <c r="F84" s="2">
        <v>226.12</v>
      </c>
      <c r="G84" s="2">
        <v>226.56</v>
      </c>
      <c r="H84" s="1">
        <v>60467504</v>
      </c>
      <c r="I84" s="2">
        <f>(testdata[[#This Row],[high]]+testdata[[#This Row],[low]])/2</f>
        <v>226.44</v>
      </c>
      <c r="J84" s="10">
        <f>(4*testdata[[#This Row],[price]]+3*I83+2*I82+I81)/10</f>
        <v>226.39400000000001</v>
      </c>
      <c r="K84" s="10">
        <f>(0.0962*testdata[[#This Row],[smooth]]+0.5769*J82-0.5769*J80+0.0962*J78)*(0.075*$X83+0.54)</f>
        <v>23.582818062000026</v>
      </c>
      <c r="L84" s="10">
        <f t="shared" si="3"/>
        <v>23.880804210000004</v>
      </c>
      <c r="M84" s="10">
        <f>(0.0962*testdata[[#This Row],[detrender]]+0.5769*K82-0.5769*K80+0.0962*K78)*(0.075*$X83+0.54)</f>
        <v>2.608267448223228</v>
      </c>
      <c r="N84" s="10">
        <f>(0.0962*testdata[[#This Row],[I1]]+0.5769*L82-0.5769*L80+0.0962*L78)*(0.075*$X83+0.54)</f>
        <v>2.508495245876631</v>
      </c>
      <c r="O84" s="10">
        <f>(0.0962*testdata[[#This Row],[Q1]]+0.5769*M82-0.5769*M80+0.0962*M78)*(0.075*$X83+0.54)</f>
        <v>0.27139762875086593</v>
      </c>
      <c r="P84" s="10">
        <f>testdata[[#This Row],[I1]]-testdata[[#This Row],[JQ]]</f>
        <v>23.609406581249139</v>
      </c>
      <c r="Q84" s="10">
        <f>testdata[[#This Row],[Q1]]+testdata[[#This Row],[jI]]</f>
        <v>5.116762694099859</v>
      </c>
      <c r="R84" s="10">
        <f>0.2*testdata[[#This Row],[I2]]+0.8*P83</f>
        <v>23.314765962977138</v>
      </c>
      <c r="S84" s="10">
        <f>0.2*testdata[[#This Row],[Q2]]+0.8*Q83</f>
        <v>5.0907926870539226</v>
      </c>
      <c r="T84" s="10">
        <f>testdata[[#This Row],[I2'']]*R83+testdata[[#This Row],[Q2'']]*S83</f>
        <v>565.11928504148261</v>
      </c>
      <c r="U84" s="10">
        <f>testdata[[#This Row],[I2'']]*S83-testdata[[#This Row],[Q2'']]*R83</f>
        <v>-0.91596344111836459</v>
      </c>
      <c r="V84" s="10">
        <f>0.2*testdata[[#This Row],[Re]]+0.8*T83</f>
        <v>559.36346009215481</v>
      </c>
      <c r="W84" s="10">
        <f>0.2*testdata[[#This Row],[Im]]+0.8*U83</f>
        <v>-0.61518890158303918</v>
      </c>
      <c r="X84" s="10"/>
      <c r="Y84" s="10"/>
      <c r="Z84" s="10"/>
      <c r="AA84" s="10"/>
      <c r="AB84" s="10"/>
      <c r="AC84" s="10"/>
      <c r="AD84" s="10"/>
    </row>
    <row r="85" spans="1:30" x14ac:dyDescent="0.25">
      <c r="A85" s="7">
        <v>84</v>
      </c>
      <c r="B85" s="4" t="str">
        <f t="shared" si="2"/>
        <v>new Quote { Date = DateTime.ParseExact("2017-05-03","yyyy-MM-dd",cultureProvider), Open=226.11m, High=226.66m, Low=225.55m, Close=226.29m, Volume = (long)77078864 },</v>
      </c>
      <c r="C85" s="3">
        <v>42858</v>
      </c>
      <c r="D85" s="2">
        <v>226.11</v>
      </c>
      <c r="E85" s="2">
        <v>226.66</v>
      </c>
      <c r="F85" s="2">
        <v>225.55</v>
      </c>
      <c r="G85" s="2">
        <v>226.29</v>
      </c>
      <c r="H85" s="1">
        <v>77078864</v>
      </c>
      <c r="I85" s="2">
        <f>(testdata[[#This Row],[high]]+testdata[[#This Row],[low]])/2</f>
        <v>226.10500000000002</v>
      </c>
      <c r="J85" s="10">
        <f>(4*testdata[[#This Row],[price]]+3*I84+2*I83+I82)/10</f>
        <v>226.29349999999999</v>
      </c>
      <c r="K85" s="10">
        <f>(0.0962*testdata[[#This Row],[smooth]]+0.5769*J83-0.5769*J81+0.0962*J79)*(0.075*$X84+0.54)</f>
        <v>23.489678780999988</v>
      </c>
      <c r="L85" s="10">
        <f t="shared" si="3"/>
        <v>24.067398023999981</v>
      </c>
      <c r="M85" s="10">
        <f>(0.0962*testdata[[#This Row],[detrender]]+0.5769*K83-0.5769*K81+0.0962*K79)*(0.075*$X84+0.54)</f>
        <v>2.4232868648986261</v>
      </c>
      <c r="N85" s="10">
        <f>(0.0962*testdata[[#This Row],[I1]]+0.5769*L83-0.5769*L81+0.0962*L79)*(0.075*$X84+0.54)</f>
        <v>2.5172375811471324</v>
      </c>
      <c r="O85" s="10">
        <f>(0.0962*testdata[[#This Row],[Q1]]+0.5769*M83-0.5769*M81+0.0962*M79)*(0.075*$X84+0.54)</f>
        <v>0.28154570933166861</v>
      </c>
      <c r="P85" s="10">
        <f>testdata[[#This Row],[I1]]-testdata[[#This Row],[JQ]]</f>
        <v>23.785852314668311</v>
      </c>
      <c r="Q85" s="10">
        <f>testdata[[#This Row],[Q1]]+testdata[[#This Row],[jI]]</f>
        <v>4.9405244460457585</v>
      </c>
      <c r="R85" s="10">
        <f>0.2*testdata[[#This Row],[I2]]+0.8*P84</f>
        <v>23.644695727932973</v>
      </c>
      <c r="S85" s="10">
        <f>0.2*testdata[[#This Row],[Q2]]+0.8*Q84</f>
        <v>5.0815150444890387</v>
      </c>
      <c r="T85" s="10">
        <f>testdata[[#This Row],[I2'']]*R84+testdata[[#This Row],[Q2'']]*S84</f>
        <v>577.13948679020189</v>
      </c>
      <c r="U85" s="10">
        <f>testdata[[#This Row],[I2'']]*S84-testdata[[#This Row],[Q2'']]*R84</f>
        <v>1.8959100997670078</v>
      </c>
      <c r="V85" s="10">
        <f>0.2*testdata[[#This Row],[Re]]+0.8*T84</f>
        <v>567.52332539122654</v>
      </c>
      <c r="W85" s="10">
        <f>0.2*testdata[[#This Row],[Im]]+0.8*U84</f>
        <v>-0.35358873294129017</v>
      </c>
      <c r="X85" s="10"/>
      <c r="Y85" s="10"/>
      <c r="Z85" s="10"/>
      <c r="AA85" s="10"/>
      <c r="AB85" s="10"/>
      <c r="AC85" s="10"/>
      <c r="AD85" s="10"/>
    </row>
    <row r="86" spans="1:30" x14ac:dyDescent="0.25">
      <c r="A86" s="7">
        <v>85</v>
      </c>
      <c r="B86" s="4" t="str">
        <f t="shared" si="2"/>
        <v>new Quote { Date = DateTime.ParseExact("2017-05-04","yyyy-MM-dd",cultureProvider), Open=226.62m, High=226.71m, Low=225.62m, Close=226.55m, Volume = (long)64774736 },</v>
      </c>
      <c r="C86" s="3">
        <v>42859</v>
      </c>
      <c r="D86" s="2">
        <v>226.62</v>
      </c>
      <c r="E86" s="2">
        <v>226.71</v>
      </c>
      <c r="F86" s="2">
        <v>225.62</v>
      </c>
      <c r="G86" s="2">
        <v>226.55</v>
      </c>
      <c r="H86" s="1">
        <v>64774736</v>
      </c>
      <c r="I86" s="2">
        <f>(testdata[[#This Row],[high]]+testdata[[#This Row],[low]])/2</f>
        <v>226.16500000000002</v>
      </c>
      <c r="J86" s="10">
        <f>(4*testdata[[#This Row],[price]]+3*I85+2*I84+I83)/10</f>
        <v>226.23349999999999</v>
      </c>
      <c r="K86" s="10">
        <f>(0.0962*testdata[[#This Row],[smooth]]+0.5769*J84-0.5769*J82+0.0962*J80)*(0.075*$X85+0.54)</f>
        <v>23.48934406199999</v>
      </c>
      <c r="L86" s="10">
        <f t="shared" si="3"/>
        <v>23.843055131999989</v>
      </c>
      <c r="M86" s="10">
        <f>(0.0962*testdata[[#This Row],[detrender]]+0.5769*K84-0.5769*K82+0.0962*K80)*(0.075*$X85+0.54)</f>
        <v>2.290552872723949</v>
      </c>
      <c r="N86" s="10">
        <f>(0.0962*testdata[[#This Row],[I1]]+0.5769*L84-0.5769*L82+0.0962*L80)*(0.075*$X85+0.54)</f>
        <v>2.5947162456605652</v>
      </c>
      <c r="O86" s="10">
        <f>(0.0962*testdata[[#This Row],[Q1]]+0.5769*M84-0.5769*M82+0.0962*M80)*(0.075*$X85+0.54)</f>
        <v>0.27667671749900791</v>
      </c>
      <c r="P86" s="10">
        <f>testdata[[#This Row],[I1]]-testdata[[#This Row],[JQ]]</f>
        <v>23.566378414500981</v>
      </c>
      <c r="Q86" s="10">
        <f>testdata[[#This Row],[Q1]]+testdata[[#This Row],[jI]]</f>
        <v>4.8852691183845138</v>
      </c>
      <c r="R86" s="10">
        <f>0.2*testdata[[#This Row],[I2]]+0.8*P85</f>
        <v>23.741957534634846</v>
      </c>
      <c r="S86" s="10">
        <f>0.2*testdata[[#This Row],[Q2]]+0.8*Q85</f>
        <v>4.9294733805135103</v>
      </c>
      <c r="T86" s="10">
        <f>testdata[[#This Row],[I2'']]*R85+testdata[[#This Row],[Q2'']]*S85</f>
        <v>586.42055503643417</v>
      </c>
      <c r="U86" s="10">
        <f>testdata[[#This Row],[I2'']]*S85-testdata[[#This Row],[Q2'']]*R85</f>
        <v>4.089216216679759</v>
      </c>
      <c r="V86" s="10">
        <f>0.2*testdata[[#This Row],[Re]]+0.8*T85</f>
        <v>578.99570043944834</v>
      </c>
      <c r="W86" s="10">
        <f>0.2*testdata[[#This Row],[Im]]+0.8*U85</f>
        <v>2.3345713231495582</v>
      </c>
      <c r="X86" s="10"/>
      <c r="Y86" s="10"/>
      <c r="Z86" s="10"/>
      <c r="AA86" s="10"/>
      <c r="AB86" s="10"/>
      <c r="AC86" s="10"/>
      <c r="AD86" s="10"/>
    </row>
    <row r="87" spans="1:30" x14ac:dyDescent="0.25">
      <c r="A87" s="7">
        <v>86</v>
      </c>
      <c r="B87" s="4" t="str">
        <f t="shared" si="2"/>
        <v>new Quote { Date = DateTime.ParseExact("2017-05-05","yyyy-MM-dd",cultureProvider), Open=226.96m, High=227.46m, Low=226.48m, Close=227.44m, Volume = (long)65342296 },</v>
      </c>
      <c r="C87" s="3">
        <v>42860</v>
      </c>
      <c r="D87" s="2">
        <v>226.96</v>
      </c>
      <c r="E87" s="2">
        <v>227.46</v>
      </c>
      <c r="F87" s="2">
        <v>226.48</v>
      </c>
      <c r="G87" s="2">
        <v>227.44</v>
      </c>
      <c r="H87" s="1">
        <v>65342296</v>
      </c>
      <c r="I87" s="2">
        <f>(testdata[[#This Row],[high]]+testdata[[#This Row],[low]])/2</f>
        <v>226.97</v>
      </c>
      <c r="J87" s="10">
        <f>(4*testdata[[#This Row],[price]]+3*I86+2*I85+I84)/10</f>
        <v>226.5025</v>
      </c>
      <c r="K87" s="10">
        <f>(0.0962*testdata[[#This Row],[smooth]]+0.5769*J85-0.5769*J83+0.0962*J81)*(0.075*$X86+0.54)</f>
        <v>23.485004892000003</v>
      </c>
      <c r="L87" s="10">
        <f t="shared" si="3"/>
        <v>23.582818062000026</v>
      </c>
      <c r="M87" s="10">
        <f>(0.0962*testdata[[#This Row],[detrender]]+0.5769*K85-0.5769*K83+0.0962*K81)*(0.075*$X86+0.54)</f>
        <v>2.3504731301090702</v>
      </c>
      <c r="N87" s="10">
        <f>(0.0962*testdata[[#This Row],[I1]]+0.5769*L85-0.5769*L83+0.0962*L81)*(0.075*$X86+0.54)</f>
        <v>2.608267448223228</v>
      </c>
      <c r="O87" s="10">
        <f>(0.0962*testdata[[#This Row],[Q1]]+0.5769*M85-0.5769*M83+0.0962*M81)*(0.075*$X86+0.54)</f>
        <v>0.19900897992446145</v>
      </c>
      <c r="P87" s="10">
        <f>testdata[[#This Row],[I1]]-testdata[[#This Row],[JQ]]</f>
        <v>23.383809082075565</v>
      </c>
      <c r="Q87" s="10">
        <f>testdata[[#This Row],[Q1]]+testdata[[#This Row],[jI]]</f>
        <v>4.9587405783322982</v>
      </c>
      <c r="R87" s="10">
        <f>0.2*testdata[[#This Row],[I2]]+0.8*P86</f>
        <v>23.529864548015897</v>
      </c>
      <c r="S87" s="10">
        <f>0.2*testdata[[#This Row],[Q2]]+0.8*Q86</f>
        <v>4.8999634103740712</v>
      </c>
      <c r="T87" s="10">
        <f>testdata[[#This Row],[I2'']]*R86+testdata[[#This Row],[Q2'']]*S86</f>
        <v>582.79928409163256</v>
      </c>
      <c r="U87" s="10">
        <f>testdata[[#This Row],[I2'']]*S86-testdata[[#This Row],[Q2'']]*R86</f>
        <v>-0.34488227383280901</v>
      </c>
      <c r="V87" s="10">
        <f>0.2*testdata[[#This Row],[Re]]+0.8*T86</f>
        <v>585.69630084747382</v>
      </c>
      <c r="W87" s="10">
        <f>0.2*testdata[[#This Row],[Im]]+0.8*U86</f>
        <v>3.2023965185772454</v>
      </c>
      <c r="X87" s="10"/>
      <c r="Y87" s="10"/>
      <c r="Z87" s="10"/>
      <c r="AA87" s="10"/>
      <c r="AB87" s="10"/>
      <c r="AC87" s="10"/>
      <c r="AD87" s="10"/>
    </row>
    <row r="88" spans="1:30" x14ac:dyDescent="0.25">
      <c r="A88" s="7">
        <v>87</v>
      </c>
      <c r="B88" s="4" t="str">
        <f t="shared" si="2"/>
        <v>new Quote { Date = DateTime.ParseExact("2017-05-08","yyyy-MM-dd",cultureProvider), Open=227.49m, High=227.65m, Low=226.94m, Close=227.41m, Volume = (long)50993060 },</v>
      </c>
      <c r="C88" s="3">
        <v>42863</v>
      </c>
      <c r="D88" s="2">
        <v>227.49</v>
      </c>
      <c r="E88" s="2">
        <v>227.65</v>
      </c>
      <c r="F88" s="2">
        <v>226.94</v>
      </c>
      <c r="G88" s="2">
        <v>227.41</v>
      </c>
      <c r="H88" s="1">
        <v>50993060</v>
      </c>
      <c r="I88" s="2">
        <f>(testdata[[#This Row],[high]]+testdata[[#This Row],[low]])/2</f>
        <v>227.29500000000002</v>
      </c>
      <c r="J88" s="10">
        <f>(4*testdata[[#This Row],[price]]+3*I87+2*I86+I85)/10</f>
        <v>226.85250000000002</v>
      </c>
      <c r="K88" s="10">
        <f>(0.0962*testdata[[#This Row],[smooth]]+0.5769*J86-0.5769*J84+0.0962*J82)*(0.075*$X87+0.54)</f>
        <v>23.492340171000006</v>
      </c>
      <c r="L88" s="10">
        <f t="shared" si="3"/>
        <v>23.489678780999988</v>
      </c>
      <c r="M88" s="10">
        <f>(0.0962*testdata[[#This Row],[detrender]]+0.5769*K86-0.5769*K84+0.0962*K82)*(0.075*$X87+0.54)</f>
        <v>2.4415136984298478</v>
      </c>
      <c r="N88" s="10">
        <f>(0.0962*testdata[[#This Row],[I1]]+0.5769*L86-0.5769*L84+0.0962*L82)*(0.075*$X87+0.54)</f>
        <v>2.4232868648986261</v>
      </c>
      <c r="O88" s="10">
        <f>(0.0962*testdata[[#This Row],[Q1]]+0.5769*M86-0.5769*M84+0.0962*M82)*(0.075*$X87+0.54)</f>
        <v>0.15862086062447667</v>
      </c>
      <c r="P88" s="10">
        <f>testdata[[#This Row],[I1]]-testdata[[#This Row],[JQ]]</f>
        <v>23.33105792037551</v>
      </c>
      <c r="Q88" s="10">
        <f>testdata[[#This Row],[Q1]]+testdata[[#This Row],[jI]]</f>
        <v>4.8648005633284743</v>
      </c>
      <c r="R88" s="10">
        <f>0.2*testdata[[#This Row],[I2]]+0.8*P87</f>
        <v>23.373258849735556</v>
      </c>
      <c r="S88" s="10">
        <f>0.2*testdata[[#This Row],[Q2]]+0.8*Q87</f>
        <v>4.9399525753315334</v>
      </c>
      <c r="T88" s="10">
        <f>testdata[[#This Row],[I2'']]*R87+testdata[[#This Row],[Q2'']]*S87</f>
        <v>574.17520164809923</v>
      </c>
      <c r="U88" s="10">
        <f>testdata[[#This Row],[I2'']]*S87-testdata[[#This Row],[Q2'']]*R87</f>
        <v>-1.7083018262671033</v>
      </c>
      <c r="V88" s="10">
        <f>0.2*testdata[[#This Row],[Re]]+0.8*T87</f>
        <v>581.07446760292601</v>
      </c>
      <c r="W88" s="10">
        <f>0.2*testdata[[#This Row],[Im]]+0.8*U87</f>
        <v>-0.61756618431966792</v>
      </c>
      <c r="X88" s="10"/>
      <c r="Y88" s="10"/>
      <c r="Z88" s="10"/>
      <c r="AA88" s="10"/>
      <c r="AB88" s="10"/>
      <c r="AC88" s="10"/>
      <c r="AD88" s="10"/>
    </row>
    <row r="89" spans="1:30" x14ac:dyDescent="0.25">
      <c r="A89" s="7">
        <v>88</v>
      </c>
      <c r="B89" s="4" t="str">
        <f t="shared" si="2"/>
        <v>new Quote { Date = DateTime.ParseExact("2017-05-09","yyyy-MM-dd",cultureProvider), Open=227.69m, High=227.91m, Low=226.82m, Close=227.2m, Volume = (long)54130976 },</v>
      </c>
      <c r="C89" s="3">
        <v>42864</v>
      </c>
      <c r="D89" s="2">
        <v>227.69</v>
      </c>
      <c r="E89" s="2">
        <v>227.91</v>
      </c>
      <c r="F89" s="2">
        <v>226.82</v>
      </c>
      <c r="G89" s="2">
        <v>227.2</v>
      </c>
      <c r="H89" s="1">
        <v>54130976</v>
      </c>
      <c r="I89" s="2">
        <f>(testdata[[#This Row],[high]]+testdata[[#This Row],[low]])/2</f>
        <v>227.36500000000001</v>
      </c>
      <c r="J89" s="10">
        <f>(4*testdata[[#This Row],[price]]+3*I88+2*I87+I86)/10</f>
        <v>227.14500000000004</v>
      </c>
      <c r="K89" s="10">
        <f>(0.0962*testdata[[#This Row],[smooth]]+0.5769*J87-0.5769*J85+0.0962*J83)*(0.075*$X88+0.54)</f>
        <v>23.625267191999999</v>
      </c>
      <c r="L89" s="10">
        <f t="shared" si="3"/>
        <v>23.48934406199999</v>
      </c>
      <c r="M89" s="10">
        <f>(0.0962*testdata[[#This Row],[detrender]]+0.5769*K87-0.5769*K85+0.0962*K83)*(0.075*$X88+0.54)</f>
        <v>2.4644283701425422</v>
      </c>
      <c r="N89" s="10">
        <f>(0.0962*testdata[[#This Row],[I1]]+0.5769*L87-0.5769*L85+0.0962*L83)*(0.075*$X88+0.54)</f>
        <v>2.290552872723949</v>
      </c>
      <c r="O89" s="10">
        <f>(0.0962*testdata[[#This Row],[Q1]]+0.5769*M87-0.5769*M85+0.0962*M83)*(0.075*$X88+0.54)</f>
        <v>0.24012907295768851</v>
      </c>
      <c r="P89" s="10">
        <f>testdata[[#This Row],[I1]]-testdata[[#This Row],[JQ]]</f>
        <v>23.249214989042301</v>
      </c>
      <c r="Q89" s="10">
        <f>testdata[[#This Row],[Q1]]+testdata[[#This Row],[jI]]</f>
        <v>4.7549812428664913</v>
      </c>
      <c r="R89" s="10">
        <f>0.2*testdata[[#This Row],[I2]]+0.8*P88</f>
        <v>23.31468933410887</v>
      </c>
      <c r="S89" s="10">
        <f>0.2*testdata[[#This Row],[Q2]]+0.8*Q88</f>
        <v>4.8428366992360781</v>
      </c>
      <c r="T89" s="10">
        <f>testdata[[#This Row],[I2'']]*R88+testdata[[#This Row],[Q2'']]*S88</f>
        <v>568.86365243159662</v>
      </c>
      <c r="U89" s="10">
        <f>testdata[[#This Row],[I2'']]*S88-testdata[[#This Row],[Q2'']]*R88</f>
        <v>1.980583880841948</v>
      </c>
      <c r="V89" s="10">
        <f>0.2*testdata[[#This Row],[Re]]+0.8*T88</f>
        <v>573.11289180479878</v>
      </c>
      <c r="W89" s="10">
        <f>0.2*testdata[[#This Row],[Im]]+0.8*U88</f>
        <v>-0.97052468484529308</v>
      </c>
      <c r="X89" s="10"/>
      <c r="Y89" s="10"/>
      <c r="Z89" s="10"/>
      <c r="AA89" s="10"/>
      <c r="AB89" s="10"/>
      <c r="AC89" s="10"/>
      <c r="AD89" s="10"/>
    </row>
    <row r="90" spans="1:30" x14ac:dyDescent="0.25">
      <c r="A90" s="7">
        <v>89</v>
      </c>
      <c r="B90" s="4" t="str">
        <f t="shared" si="2"/>
        <v>new Quote { Date = DateTime.ParseExact("2017-05-10","yyyy-MM-dd",cultureProvider), Open=227.15m, High=227.61m, Low=226.92m, Close=227.61m, Volume = (long)57219496 },</v>
      </c>
      <c r="C90" s="3">
        <v>42865</v>
      </c>
      <c r="D90" s="2">
        <v>227.15</v>
      </c>
      <c r="E90" s="2">
        <v>227.61</v>
      </c>
      <c r="F90" s="2">
        <v>226.92</v>
      </c>
      <c r="G90" s="2">
        <v>227.61</v>
      </c>
      <c r="H90" s="1">
        <v>57219496</v>
      </c>
      <c r="I90" s="2">
        <f>(testdata[[#This Row],[high]]+testdata[[#This Row],[low]])/2</f>
        <v>227.26499999999999</v>
      </c>
      <c r="J90" s="10">
        <f>(4*testdata[[#This Row],[price]]+3*I89+2*I88+I87)/10</f>
        <v>227.27149999999997</v>
      </c>
      <c r="K90" s="10">
        <f>(0.0962*testdata[[#This Row],[smooth]]+0.5769*J88-0.5769*J86+0.0962*J84)*(0.075*$X89+0.54)</f>
        <v>23.75984998800002</v>
      </c>
      <c r="L90" s="10">
        <f t="shared" si="3"/>
        <v>23.485004892000003</v>
      </c>
      <c r="M90" s="10">
        <f>(0.0962*testdata[[#This Row],[detrender]]+0.5769*K88-0.5769*K86+0.0962*K84)*(0.075*$X89+0.54)</f>
        <v>2.4602902857137416</v>
      </c>
      <c r="N90" s="10">
        <f>(0.0962*testdata[[#This Row],[I1]]+0.5769*L88-0.5769*L86+0.0962*L84)*(0.075*$X89+0.54)</f>
        <v>2.3504731301090702</v>
      </c>
      <c r="O90" s="10">
        <f>(0.0962*testdata[[#This Row],[Q1]]+0.5769*M88-0.5769*M86+0.0962*M84)*(0.075*$X89+0.54)</f>
        <v>0.31032965935141354</v>
      </c>
      <c r="P90" s="10">
        <f>testdata[[#This Row],[I1]]-testdata[[#This Row],[JQ]]</f>
        <v>23.174675232648589</v>
      </c>
      <c r="Q90" s="10">
        <f>testdata[[#This Row],[Q1]]+testdata[[#This Row],[jI]]</f>
        <v>4.8107634158228123</v>
      </c>
      <c r="R90" s="10">
        <f>0.2*testdata[[#This Row],[I2]]+0.8*P89</f>
        <v>23.234307037763561</v>
      </c>
      <c r="S90" s="10">
        <f>0.2*testdata[[#This Row],[Q2]]+0.8*Q89</f>
        <v>4.7661376774577562</v>
      </c>
      <c r="T90" s="10">
        <f>testdata[[#This Row],[I2'']]*R89+testdata[[#This Row],[Q2'']]*S89</f>
        <v>564.78227693676104</v>
      </c>
      <c r="U90" s="10">
        <f>testdata[[#This Row],[I2'']]*S89-testdata[[#This Row],[Q2'']]*R89</f>
        <v>1.3989355302816904</v>
      </c>
      <c r="V90" s="10">
        <f>0.2*testdata[[#This Row],[Re]]+0.8*T89</f>
        <v>568.04737733262959</v>
      </c>
      <c r="W90" s="10">
        <f>0.2*testdata[[#This Row],[Im]]+0.8*U89</f>
        <v>1.8642542107298967</v>
      </c>
      <c r="X90" s="10"/>
      <c r="Y90" s="10"/>
      <c r="Z90" s="10"/>
      <c r="AA90" s="10"/>
      <c r="AB90" s="10"/>
      <c r="AC90" s="10"/>
      <c r="AD90" s="10"/>
    </row>
    <row r="91" spans="1:30" x14ac:dyDescent="0.25">
      <c r="A91" s="7">
        <v>90</v>
      </c>
      <c r="B91" s="4" t="str">
        <f t="shared" si="2"/>
        <v>new Quote { Date = DateTime.ParseExact("2017-05-11","yyyy-MM-dd",cultureProvider), Open=227.11m, High=227.32m, Low=225.95m, Close=227.14m, Volume = (long)65718612 },</v>
      </c>
      <c r="C91" s="3">
        <v>42866</v>
      </c>
      <c r="D91" s="2">
        <v>227.11</v>
      </c>
      <c r="E91" s="2">
        <v>227.32</v>
      </c>
      <c r="F91" s="2">
        <v>225.95</v>
      </c>
      <c r="G91" s="2">
        <v>227.14</v>
      </c>
      <c r="H91" s="1">
        <v>65718612</v>
      </c>
      <c r="I91" s="2">
        <f>(testdata[[#This Row],[high]]+testdata[[#This Row],[low]])/2</f>
        <v>226.63499999999999</v>
      </c>
      <c r="J91" s="10">
        <f>(4*testdata[[#This Row],[price]]+3*I90+2*I89+I88)/10</f>
        <v>227.036</v>
      </c>
      <c r="K91" s="10">
        <f>(0.0962*testdata[[#This Row],[smooth]]+0.5769*J89-0.5769*J87+0.0962*J85)*(0.075*$X90+0.54)</f>
        <v>23.749716321000012</v>
      </c>
      <c r="L91" s="10">
        <f t="shared" si="3"/>
        <v>23.492340171000006</v>
      </c>
      <c r="M91" s="10">
        <f>(0.0962*testdata[[#This Row],[detrender]]+0.5769*K89-0.5769*K87+0.0962*K85)*(0.075*$X90+0.54)</f>
        <v>2.4976874500284949</v>
      </c>
      <c r="N91" s="10">
        <f>(0.0962*testdata[[#This Row],[I1]]+0.5769*L89-0.5769*L87+0.0962*L85)*(0.075*$X90+0.54)</f>
        <v>2.4415136984298478</v>
      </c>
      <c r="O91" s="10">
        <f>(0.0962*testdata[[#This Row],[Q1]]+0.5769*M89-0.5769*M87+0.0962*M85)*(0.075*$X90+0.54)</f>
        <v>0.29113479381850149</v>
      </c>
      <c r="P91" s="10">
        <f>testdata[[#This Row],[I1]]-testdata[[#This Row],[JQ]]</f>
        <v>23.201205377181505</v>
      </c>
      <c r="Q91" s="10">
        <f>testdata[[#This Row],[Q1]]+testdata[[#This Row],[jI]]</f>
        <v>4.9392011484583431</v>
      </c>
      <c r="R91" s="10">
        <f>0.2*testdata[[#This Row],[I2]]+0.8*P90</f>
        <v>23.179981261555174</v>
      </c>
      <c r="S91" s="10">
        <f>0.2*testdata[[#This Row],[Q2]]+0.8*Q90</f>
        <v>4.8364509623499181</v>
      </c>
      <c r="T91" s="10">
        <f>testdata[[#This Row],[I2'']]*R90+testdata[[#This Row],[Q2'']]*S90</f>
        <v>561.62199291741149</v>
      </c>
      <c r="U91" s="10">
        <f>testdata[[#This Row],[I2'']]*S90-testdata[[#This Row],[Q2'']]*R90</f>
        <v>-1.8926045788621622</v>
      </c>
      <c r="V91" s="10">
        <f>0.2*testdata[[#This Row],[Re]]+0.8*T90</f>
        <v>564.15022013289115</v>
      </c>
      <c r="W91" s="10">
        <f>0.2*testdata[[#This Row],[Im]]+0.8*U90</f>
        <v>0.74062750845291991</v>
      </c>
      <c r="X91" s="10"/>
      <c r="Y91" s="10"/>
      <c r="Z91" s="10"/>
      <c r="AA91" s="10"/>
      <c r="AB91" s="10"/>
      <c r="AC91" s="10"/>
      <c r="AD91" s="10"/>
    </row>
    <row r="92" spans="1:30" x14ac:dyDescent="0.25">
      <c r="A92" s="7">
        <v>91</v>
      </c>
      <c r="B92" s="4" t="str">
        <f t="shared" si="2"/>
        <v>new Quote { Date = DateTime.ParseExact("2017-05-12","yyyy-MM-dd",cultureProvider), Open=226.87m, High=227.19m, Low=226.47m, Close=226.76m, Volume = (long)56817892 },</v>
      </c>
      <c r="C92" s="3">
        <v>42867</v>
      </c>
      <c r="D92" s="2">
        <v>226.87</v>
      </c>
      <c r="E92" s="2">
        <v>227.19</v>
      </c>
      <c r="F92" s="2">
        <v>226.47</v>
      </c>
      <c r="G92" s="2">
        <v>226.76</v>
      </c>
      <c r="H92" s="1">
        <v>56817892</v>
      </c>
      <c r="I92" s="2">
        <f>(testdata[[#This Row],[high]]+testdata[[#This Row],[low]])/2</f>
        <v>226.82999999999998</v>
      </c>
      <c r="J92" s="10">
        <f>(4*testdata[[#This Row],[price]]+3*I91+2*I90+I89)/10</f>
        <v>226.91199999999998</v>
      </c>
      <c r="K92" s="10">
        <f>(0.0962*testdata[[#This Row],[smooth]]+0.5769*J90-0.5769*J88+0.0962*J86)*(0.075*$X91+0.54)</f>
        <v>23.670531827999994</v>
      </c>
      <c r="L92" s="10">
        <f t="shared" si="3"/>
        <v>23.625267191999999</v>
      </c>
      <c r="M92" s="10">
        <f>(0.0962*testdata[[#This Row],[detrender]]+0.5769*K90-0.5769*K88+0.0962*K86)*(0.075*$X91+0.54)</f>
        <v>2.5331974959844654</v>
      </c>
      <c r="N92" s="10">
        <f>(0.0962*testdata[[#This Row],[I1]]+0.5769*L90-0.5769*L88+0.0962*L86)*(0.075*$X91+0.54)</f>
        <v>2.4644283701425422</v>
      </c>
      <c r="O92" s="10">
        <f>(0.0962*testdata[[#This Row],[Q1]]+0.5769*M90-0.5769*M88+0.0962*M86)*(0.075*$X91+0.54)</f>
        <v>0.25643357928386701</v>
      </c>
      <c r="P92" s="10">
        <f>testdata[[#This Row],[I1]]-testdata[[#This Row],[JQ]]</f>
        <v>23.368833612716131</v>
      </c>
      <c r="Q92" s="10">
        <f>testdata[[#This Row],[Q1]]+testdata[[#This Row],[jI]]</f>
        <v>4.9976258661270077</v>
      </c>
      <c r="R92" s="10">
        <f>0.2*testdata[[#This Row],[I2]]+0.8*P91</f>
        <v>23.234731024288433</v>
      </c>
      <c r="S92" s="10">
        <f>0.2*testdata[[#This Row],[Q2]]+0.8*Q91</f>
        <v>4.9508860919920759</v>
      </c>
      <c r="T92" s="10">
        <f>testdata[[#This Row],[I2'']]*R91+testdata[[#This Row],[Q2'']]*S91</f>
        <v>562.52534756438047</v>
      </c>
      <c r="U92" s="10">
        <f>testdata[[#This Row],[I2'']]*S91-testdata[[#This Row],[Q2'']]*R91</f>
        <v>-2.3878096181091593</v>
      </c>
      <c r="V92" s="10">
        <f>0.2*testdata[[#This Row],[Re]]+0.8*T91</f>
        <v>561.80266384680533</v>
      </c>
      <c r="W92" s="10">
        <f>0.2*testdata[[#This Row],[Im]]+0.8*U91</f>
        <v>-1.9916455867115617</v>
      </c>
      <c r="X92" s="10"/>
      <c r="Y92" s="10"/>
      <c r="Z92" s="10"/>
      <c r="AA92" s="10"/>
      <c r="AB92" s="10"/>
      <c r="AC92" s="10"/>
      <c r="AD92" s="10"/>
    </row>
    <row r="93" spans="1:30" x14ac:dyDescent="0.25">
      <c r="A93" s="7">
        <v>92</v>
      </c>
      <c r="B93" s="4" t="str">
        <f t="shared" si="2"/>
        <v>new Quote { Date = DateTime.ParseExact("2017-05-15","yyyy-MM-dd",cultureProvider), Open=227.23m, High=228.15m, Low=227.21m, Close=228.01m, Volume = (long)65255528 },</v>
      </c>
      <c r="C93" s="3">
        <v>42870</v>
      </c>
      <c r="D93" s="2">
        <v>227.23</v>
      </c>
      <c r="E93" s="2">
        <v>228.15</v>
      </c>
      <c r="F93" s="2">
        <v>227.21</v>
      </c>
      <c r="G93" s="2">
        <v>228.01</v>
      </c>
      <c r="H93" s="1">
        <v>65255528</v>
      </c>
      <c r="I93" s="2">
        <f>(testdata[[#This Row],[high]]+testdata[[#This Row],[low]])/2</f>
        <v>227.68</v>
      </c>
      <c r="J93" s="10">
        <f>(4*testdata[[#This Row],[price]]+3*I92+2*I91+I90)/10</f>
        <v>227.17449999999999</v>
      </c>
      <c r="K93" s="10">
        <f>(0.0962*testdata[[#This Row],[smooth]]+0.5769*J91-0.5769*J89+0.0962*J87)*(0.075*$X92+0.54)</f>
        <v>23.533656462000007</v>
      </c>
      <c r="L93" s="10">
        <f t="shared" si="3"/>
        <v>23.75984998800002</v>
      </c>
      <c r="M93" s="10">
        <f>(0.0962*testdata[[#This Row],[detrender]]+0.5769*K91-0.5769*K89+0.0962*K87)*(0.075*$X92+0.54)</f>
        <v>2.4812945593784499</v>
      </c>
      <c r="N93" s="10">
        <f>(0.0962*testdata[[#This Row],[I1]]+0.5769*L91-0.5769*L89+0.0962*L87)*(0.075*$X92+0.54)</f>
        <v>2.4602902857137416</v>
      </c>
      <c r="O93" s="10">
        <f>(0.0962*testdata[[#This Row],[Q1]]+0.5769*M91-0.5769*M89+0.0962*M87)*(0.075*$X92+0.54)</f>
        <v>0.261361736054049</v>
      </c>
      <c r="P93" s="10">
        <f>testdata[[#This Row],[I1]]-testdata[[#This Row],[JQ]]</f>
        <v>23.498488251945972</v>
      </c>
      <c r="Q93" s="10">
        <f>testdata[[#This Row],[Q1]]+testdata[[#This Row],[jI]]</f>
        <v>4.9415848450921915</v>
      </c>
      <c r="R93" s="10">
        <f>0.2*testdata[[#This Row],[I2]]+0.8*P92</f>
        <v>23.3947645405621</v>
      </c>
      <c r="S93" s="10">
        <f>0.2*testdata[[#This Row],[Q2]]+0.8*Q92</f>
        <v>4.9864176619200444</v>
      </c>
      <c r="T93" s="10">
        <f>testdata[[#This Row],[I2'']]*R92+testdata[[#This Row],[Q2'']]*S92</f>
        <v>568.25824732778483</v>
      </c>
      <c r="U93" s="10">
        <f>testdata[[#This Row],[I2'']]*S92-testdata[[#This Row],[Q2'']]*R92</f>
        <v>-3.3258760175158386E-2</v>
      </c>
      <c r="V93" s="10">
        <f>0.2*testdata[[#This Row],[Re]]+0.8*T92</f>
        <v>563.67192751706136</v>
      </c>
      <c r="W93" s="10">
        <f>0.2*testdata[[#This Row],[Im]]+0.8*U92</f>
        <v>-1.9168994465223592</v>
      </c>
      <c r="X93" s="10"/>
      <c r="Y93" s="10"/>
      <c r="Z93" s="10"/>
      <c r="AA93" s="10"/>
      <c r="AB93" s="10"/>
      <c r="AC93" s="10"/>
      <c r="AD93" s="10"/>
    </row>
    <row r="94" spans="1:30" x14ac:dyDescent="0.25">
      <c r="A94" s="7">
        <v>93</v>
      </c>
      <c r="B94" s="4" t="str">
        <f t="shared" si="2"/>
        <v>new Quote { Date = DateTime.ParseExact("2017-05-16","yyyy-MM-dd",cultureProvider), Open=228.34m, High=228.36m, Low=227.38m, Close=227.8m, Volume = (long)54003024 },</v>
      </c>
      <c r="C94" s="3">
        <v>42871</v>
      </c>
      <c r="D94" s="2">
        <v>228.34</v>
      </c>
      <c r="E94" s="2">
        <v>228.36</v>
      </c>
      <c r="F94" s="2">
        <v>227.38</v>
      </c>
      <c r="G94" s="2">
        <v>227.8</v>
      </c>
      <c r="H94" s="1">
        <v>54003024</v>
      </c>
      <c r="I94" s="2">
        <f>(testdata[[#This Row],[high]]+testdata[[#This Row],[low]])/2</f>
        <v>227.87</v>
      </c>
      <c r="J94" s="10">
        <f>(4*testdata[[#This Row],[price]]+3*I93+2*I92+I91)/10</f>
        <v>227.48149999999995</v>
      </c>
      <c r="K94" s="10">
        <f>(0.0962*testdata[[#This Row],[smooth]]+0.5769*J92-0.5769*J90+0.0962*J88)*(0.075*$X93+0.54)</f>
        <v>23.489749034999999</v>
      </c>
      <c r="L94" s="10">
        <f t="shared" si="3"/>
        <v>23.749716321000012</v>
      </c>
      <c r="M94" s="10">
        <f>(0.0962*testdata[[#This Row],[detrender]]+0.5769*K92-0.5769*K90+0.0962*K88)*(0.075*$X93+0.54)</f>
        <v>2.4128006409611205</v>
      </c>
      <c r="N94" s="10">
        <f>(0.0962*testdata[[#This Row],[I1]]+0.5769*L92-0.5769*L90+0.0962*L88)*(0.075*$X93+0.54)</f>
        <v>2.4976874500284949</v>
      </c>
      <c r="O94" s="10">
        <f>(0.0962*testdata[[#This Row],[Q1]]+0.5769*M92-0.5769*M90+0.0962*M88)*(0.075*$X93+0.54)</f>
        <v>0.27488441288947957</v>
      </c>
      <c r="P94" s="10">
        <f>testdata[[#This Row],[I1]]-testdata[[#This Row],[JQ]]</f>
        <v>23.474831908110531</v>
      </c>
      <c r="Q94" s="10">
        <f>testdata[[#This Row],[Q1]]+testdata[[#This Row],[jI]]</f>
        <v>4.9104880909896149</v>
      </c>
      <c r="R94" s="10">
        <f>0.2*testdata[[#This Row],[I2]]+0.8*P93</f>
        <v>23.493756983178884</v>
      </c>
      <c r="S94" s="10">
        <f>0.2*testdata[[#This Row],[Q2]]+0.8*Q93</f>
        <v>4.9353654942716769</v>
      </c>
      <c r="T94" s="10">
        <f>testdata[[#This Row],[I2'']]*R93+testdata[[#This Row],[Q2'']]*S93</f>
        <v>574.24070646332359</v>
      </c>
      <c r="U94" s="10">
        <f>testdata[[#This Row],[I2'']]*S93-testdata[[#This Row],[Q2'']]*R93</f>
        <v>1.687971105679793</v>
      </c>
      <c r="V94" s="10">
        <f>0.2*testdata[[#This Row],[Re]]+0.8*T93</f>
        <v>569.45473915489265</v>
      </c>
      <c r="W94" s="10">
        <f>0.2*testdata[[#This Row],[Im]]+0.8*U93</f>
        <v>0.31098721299583187</v>
      </c>
      <c r="X94" s="10"/>
      <c r="Y94" s="10"/>
      <c r="Z94" s="10"/>
      <c r="AA94" s="10"/>
      <c r="AB94" s="10"/>
      <c r="AC94" s="10"/>
      <c r="AD94" s="10"/>
    </row>
    <row r="95" spans="1:30" x14ac:dyDescent="0.25">
      <c r="A95" s="7">
        <v>94</v>
      </c>
      <c r="B95" s="4" t="str">
        <f t="shared" si="2"/>
        <v>new Quote { Date = DateTime.ParseExact("2017-05-17","yyyy-MM-dd",cultureProvider), Open=225.93m, High=226.44m, Low=223.7m, Close=223.76m, Volume = (long)181451968 },</v>
      </c>
      <c r="C95" s="3">
        <v>42872</v>
      </c>
      <c r="D95" s="2">
        <v>225.93</v>
      </c>
      <c r="E95" s="2">
        <v>226.44</v>
      </c>
      <c r="F95" s="2">
        <v>223.7</v>
      </c>
      <c r="G95" s="2">
        <v>223.76</v>
      </c>
      <c r="H95" s="1">
        <v>181451968</v>
      </c>
      <c r="I95" s="2">
        <f>(testdata[[#This Row],[high]]+testdata[[#This Row],[low]])/2</f>
        <v>225.07</v>
      </c>
      <c r="J95" s="10">
        <f>(4*testdata[[#This Row],[price]]+3*I94+2*I93+I92)/10</f>
        <v>226.608</v>
      </c>
      <c r="K95" s="10">
        <f>(0.0962*testdata[[#This Row],[smooth]]+0.5769*J93-0.5769*J91+0.0962*J89)*(0.075*$X94+0.54)</f>
        <v>23.61470719499999</v>
      </c>
      <c r="L95" s="10">
        <f t="shared" si="3"/>
        <v>23.670531827999994</v>
      </c>
      <c r="M95" s="10">
        <f>(0.0962*testdata[[#This Row],[detrender]]+0.5769*K93-0.5769*K91+0.0962*K89)*(0.075*$X94+0.54)</f>
        <v>2.3867139258210401</v>
      </c>
      <c r="N95" s="10">
        <f>(0.0962*testdata[[#This Row],[I1]]+0.5769*L93-0.5769*L91+0.0962*L89)*(0.075*$X94+0.54)</f>
        <v>2.5331974959844654</v>
      </c>
      <c r="O95" s="10">
        <f>(0.0962*testdata[[#This Row],[Q1]]+0.5769*M93-0.5769*M91+0.0962*M89)*(0.075*$X94+0.54)</f>
        <v>0.24690032833807024</v>
      </c>
      <c r="P95" s="10">
        <f>testdata[[#This Row],[I1]]-testdata[[#This Row],[JQ]]</f>
        <v>23.423631499661923</v>
      </c>
      <c r="Q95" s="10">
        <f>testdata[[#This Row],[Q1]]+testdata[[#This Row],[jI]]</f>
        <v>4.9199114218055051</v>
      </c>
      <c r="R95" s="10">
        <f>0.2*testdata[[#This Row],[I2]]+0.8*P94</f>
        <v>23.464591826420811</v>
      </c>
      <c r="S95" s="10">
        <f>0.2*testdata[[#This Row],[Q2]]+0.8*Q94</f>
        <v>4.9123727571527933</v>
      </c>
      <c r="T95" s="10">
        <f>testdata[[#This Row],[I2'']]*R94+testdata[[#This Row],[Q2'']]*S94</f>
        <v>575.51577308006824</v>
      </c>
      <c r="U95" s="10">
        <f>testdata[[#This Row],[I2'']]*S94-testdata[[#This Row],[Q2'']]*R94</f>
        <v>0.39624506995035347</v>
      </c>
      <c r="V95" s="10">
        <f>0.2*testdata[[#This Row],[Re]]+0.8*T94</f>
        <v>574.49571978667257</v>
      </c>
      <c r="W95" s="10">
        <f>0.2*testdata[[#This Row],[Im]]+0.8*U94</f>
        <v>1.4296258985339052</v>
      </c>
      <c r="X95" s="10"/>
      <c r="Y95" s="10"/>
      <c r="Z95" s="10"/>
      <c r="AA95" s="10"/>
      <c r="AB95" s="10"/>
      <c r="AC95" s="10"/>
      <c r="AD95" s="10"/>
    </row>
    <row r="96" spans="1:30" x14ac:dyDescent="0.25">
      <c r="A96" s="7">
        <v>95</v>
      </c>
      <c r="B96" s="4" t="str">
        <f t="shared" si="2"/>
        <v>new Quote { Date = DateTime.ParseExact("2017-05-18","yyyy-MM-dd",cultureProvider), Open=223.68m, High=225.59m, Low=223.39m, Close=224.66m, Volume = (long)112816072 },</v>
      </c>
      <c r="C96" s="3">
        <v>42873</v>
      </c>
      <c r="D96" s="2">
        <v>223.68</v>
      </c>
      <c r="E96" s="2">
        <v>225.59</v>
      </c>
      <c r="F96" s="2">
        <v>223.39</v>
      </c>
      <c r="G96" s="2">
        <v>224.66</v>
      </c>
      <c r="H96" s="1">
        <v>112816072</v>
      </c>
      <c r="I96" s="2">
        <f>(testdata[[#This Row],[high]]+testdata[[#This Row],[low]])/2</f>
        <v>224.49</v>
      </c>
      <c r="J96" s="10">
        <f>(4*testdata[[#This Row],[price]]+3*I95+2*I94+I93)/10</f>
        <v>225.65900000000002</v>
      </c>
      <c r="K96" s="10">
        <f>(0.0962*testdata[[#This Row],[smooth]]+0.5769*J94-0.5769*J92+0.0962*J90)*(0.075*$X95+0.54)</f>
        <v>23.706247671000003</v>
      </c>
      <c r="L96" s="10">
        <f t="shared" si="3"/>
        <v>23.533656462000007</v>
      </c>
      <c r="M96" s="10">
        <f>(0.0962*testdata[[#This Row],[detrender]]+0.5769*K94-0.5769*K92+0.0962*K90)*(0.075*$X95+0.54)</f>
        <v>2.4094503008176162</v>
      </c>
      <c r="N96" s="10">
        <f>(0.0962*testdata[[#This Row],[I1]]+0.5769*L94-0.5769*L92+0.0962*L90)*(0.075*$X95+0.54)</f>
        <v>2.4812945593784499</v>
      </c>
      <c r="O96" s="10">
        <f>(0.0962*testdata[[#This Row],[Q1]]+0.5769*M94-0.5769*M92+0.0962*M90)*(0.075*$X95+0.54)</f>
        <v>0.21546653333112847</v>
      </c>
      <c r="P96" s="10">
        <f>testdata[[#This Row],[I1]]-testdata[[#This Row],[JQ]]</f>
        <v>23.318189928668879</v>
      </c>
      <c r="Q96" s="10">
        <f>testdata[[#This Row],[Q1]]+testdata[[#This Row],[jI]]</f>
        <v>4.8907448601960661</v>
      </c>
      <c r="R96" s="10">
        <f>0.2*testdata[[#This Row],[I2]]+0.8*P95</f>
        <v>23.402543185463315</v>
      </c>
      <c r="S96" s="10">
        <f>0.2*testdata[[#This Row],[Q2]]+0.8*Q95</f>
        <v>4.9140781094836177</v>
      </c>
      <c r="T96" s="10">
        <f>testdata[[#This Row],[I2'']]*R95+testdata[[#This Row],[Q2'']]*S95</f>
        <v>573.27090697863082</v>
      </c>
      <c r="U96" s="10">
        <f>testdata[[#This Row],[I2'']]*S95-testdata[[#This Row],[Q2'']]*R95</f>
        <v>-0.34482144982098362</v>
      </c>
      <c r="V96" s="10">
        <f>0.2*testdata[[#This Row],[Re]]+0.8*T95</f>
        <v>575.06679985978076</v>
      </c>
      <c r="W96" s="10">
        <f>0.2*testdata[[#This Row],[Im]]+0.8*U95</f>
        <v>0.24803176599608606</v>
      </c>
      <c r="X96" s="10"/>
      <c r="Y96" s="10"/>
      <c r="Z96" s="10"/>
      <c r="AA96" s="10"/>
      <c r="AB96" s="10"/>
      <c r="AC96" s="10"/>
      <c r="AD96" s="10"/>
    </row>
    <row r="97" spans="1:30" x14ac:dyDescent="0.25">
      <c r="A97" s="7">
        <v>96</v>
      </c>
      <c r="B97" s="4" t="str">
        <f t="shared" si="2"/>
        <v>new Quote { Date = DateTime.ParseExact("2017-05-19","yyyy-MM-dd",cultureProvider), Open=225.2m, High=226.86m, Low=225.14m, Close=226.12m, Volume = (long)121208928 },</v>
      </c>
      <c r="C97" s="3">
        <v>42874</v>
      </c>
      <c r="D97" s="2">
        <v>225.2</v>
      </c>
      <c r="E97" s="2">
        <v>226.86</v>
      </c>
      <c r="F97" s="2">
        <v>225.14</v>
      </c>
      <c r="G97" s="2">
        <v>226.12</v>
      </c>
      <c r="H97" s="1">
        <v>121208928</v>
      </c>
      <c r="I97" s="2">
        <f>(testdata[[#This Row],[high]]+testdata[[#This Row],[low]])/2</f>
        <v>226</v>
      </c>
      <c r="J97" s="10">
        <f>(4*testdata[[#This Row],[price]]+3*I96+2*I95+I94)/10</f>
        <v>225.548</v>
      </c>
      <c r="K97" s="10">
        <f>(0.0962*testdata[[#This Row],[smooth]]+0.5769*J95-0.5769*J93+0.0962*J91)*(0.075*$X96+0.54)</f>
        <v>23.334354153</v>
      </c>
      <c r="L97" s="10">
        <f t="shared" si="3"/>
        <v>23.489749034999999</v>
      </c>
      <c r="M97" s="10">
        <f>(0.0962*testdata[[#This Row],[detrender]]+0.5769*K95-0.5769*K93+0.0962*K91)*(0.075*$X96+0.54)</f>
        <v>2.4711727036319049</v>
      </c>
      <c r="N97" s="10">
        <f>(0.0962*testdata[[#This Row],[I1]]+0.5769*L95-0.5769*L93+0.0962*L91)*(0.075*$X96+0.54)</f>
        <v>2.4128006409611205</v>
      </c>
      <c r="O97" s="10">
        <f>(0.0962*testdata[[#This Row],[Q1]]+0.5769*M95-0.5769*M93+0.0962*M91)*(0.075*$X96+0.54)</f>
        <v>0.22865802081274475</v>
      </c>
      <c r="P97" s="10">
        <f>testdata[[#This Row],[I1]]-testdata[[#This Row],[JQ]]</f>
        <v>23.261091014187254</v>
      </c>
      <c r="Q97" s="10">
        <f>testdata[[#This Row],[Q1]]+testdata[[#This Row],[jI]]</f>
        <v>4.8839733445930253</v>
      </c>
      <c r="R97" s="10">
        <f>0.2*testdata[[#This Row],[I2]]+0.8*P96</f>
        <v>23.306770145772553</v>
      </c>
      <c r="S97" s="10">
        <f>0.2*testdata[[#This Row],[Q2]]+0.8*Q96</f>
        <v>4.8893905570754583</v>
      </c>
      <c r="T97" s="10">
        <f>testdata[[#This Row],[I2'']]*R96+testdata[[#This Row],[Q2'']]*S96</f>
        <v>569.46454195534977</v>
      </c>
      <c r="U97" s="10">
        <f>testdata[[#This Row],[I2'']]*S96-testdata[[#This Row],[Q2'']]*R96</f>
        <v>0.10711531355225645</v>
      </c>
      <c r="V97" s="10">
        <f>0.2*testdata[[#This Row],[Re]]+0.8*T96</f>
        <v>572.50963397397459</v>
      </c>
      <c r="W97" s="10">
        <f>0.2*testdata[[#This Row],[Im]]+0.8*U96</f>
        <v>-0.25443409714633558</v>
      </c>
      <c r="X97" s="10"/>
      <c r="Y97" s="10"/>
      <c r="Z97" s="10"/>
      <c r="AA97" s="10"/>
      <c r="AB97" s="10"/>
      <c r="AC97" s="10"/>
      <c r="AD97" s="10"/>
    </row>
    <row r="98" spans="1:30" x14ac:dyDescent="0.25">
      <c r="A98" s="7">
        <v>97</v>
      </c>
      <c r="B98" s="4" t="str">
        <f t="shared" si="2"/>
        <v>new Quote { Date = DateTime.ParseExact("2017-05-22","yyyy-MM-dd",cultureProvider), Open=226.68m, High=227.45m, Low=226.61m, Close=227.27m, Volume = (long)64298244 },</v>
      </c>
      <c r="C98" s="3">
        <v>42877</v>
      </c>
      <c r="D98" s="2">
        <v>226.68</v>
      </c>
      <c r="E98" s="2">
        <v>227.45</v>
      </c>
      <c r="F98" s="2">
        <v>226.61</v>
      </c>
      <c r="G98" s="2">
        <v>227.27</v>
      </c>
      <c r="H98" s="1">
        <v>64298244</v>
      </c>
      <c r="I98" s="2">
        <f>(testdata[[#This Row],[high]]+testdata[[#This Row],[low]])/2</f>
        <v>227.03</v>
      </c>
      <c r="J98" s="10">
        <f>(4*testdata[[#This Row],[price]]+3*I97+2*I96+I95)/10</f>
        <v>226.017</v>
      </c>
      <c r="K98" s="10">
        <f>(0.0962*testdata[[#This Row],[smooth]]+0.5769*J96-0.5769*J94+0.0962*J92)*(0.075*$X97+0.54)</f>
        <v>22.960999557000008</v>
      </c>
      <c r="L98" s="10">
        <f t="shared" si="3"/>
        <v>23.61470719499999</v>
      </c>
      <c r="M98" s="10">
        <f>(0.0962*testdata[[#This Row],[detrender]]+0.5769*K96-0.5769*K94+0.0962*K92)*(0.075*$X97+0.54)</f>
        <v>2.489859746466518</v>
      </c>
      <c r="N98" s="10">
        <f>(0.0962*testdata[[#This Row],[I1]]+0.5769*L96-0.5769*L94+0.0962*L92)*(0.075*$X97+0.54)</f>
        <v>2.3867139258210401</v>
      </c>
      <c r="O98" s="10">
        <f>(0.0962*testdata[[#This Row],[Q1]]+0.5769*M96-0.5769*M94+0.0962*M92)*(0.075*$X97+0.54)</f>
        <v>0.25989405956729839</v>
      </c>
      <c r="P98" s="10">
        <f>testdata[[#This Row],[I1]]-testdata[[#This Row],[JQ]]</f>
        <v>23.354813135432693</v>
      </c>
      <c r="Q98" s="10">
        <f>testdata[[#This Row],[Q1]]+testdata[[#This Row],[jI]]</f>
        <v>4.8765736722875577</v>
      </c>
      <c r="R98" s="10">
        <f>0.2*testdata[[#This Row],[I2]]+0.8*P97</f>
        <v>23.279835438436344</v>
      </c>
      <c r="S98" s="10">
        <f>0.2*testdata[[#This Row],[Q2]]+0.8*Q97</f>
        <v>4.8824934101319322</v>
      </c>
      <c r="T98" s="10">
        <f>testdata[[#This Row],[I2'']]*R97+testdata[[#This Row],[Q2'']]*S97</f>
        <v>566.45019076952826</v>
      </c>
      <c r="U98" s="10">
        <f>testdata[[#This Row],[I2'']]*S97-testdata[[#This Row],[Q2'']]*R97</f>
        <v>2.9055914767127433E-2</v>
      </c>
      <c r="V98" s="10">
        <f>0.2*testdata[[#This Row],[Re]]+0.8*T97</f>
        <v>568.86167171818556</v>
      </c>
      <c r="W98" s="10">
        <f>0.2*testdata[[#This Row],[Im]]+0.8*U97</f>
        <v>9.1503433795230654E-2</v>
      </c>
      <c r="X98" s="10"/>
      <c r="Y98" s="10"/>
      <c r="Z98" s="10"/>
      <c r="AA98" s="10"/>
      <c r="AB98" s="10"/>
      <c r="AC98" s="10"/>
      <c r="AD98" s="10"/>
    </row>
    <row r="99" spans="1:30" x14ac:dyDescent="0.25">
      <c r="A99" s="7">
        <v>98</v>
      </c>
      <c r="B99" s="4" t="str">
        <f t="shared" si="2"/>
        <v>new Quote { Date = DateTime.ParseExact("2017-05-23","yyyy-MM-dd",cultureProvider), Open=227.68m, High=227.96m, Low=227.26m, Close=227.78m, Volume = (long)50946640 },</v>
      </c>
      <c r="C99" s="3">
        <v>42878</v>
      </c>
      <c r="D99" s="2">
        <v>227.68</v>
      </c>
      <c r="E99" s="2">
        <v>227.96</v>
      </c>
      <c r="F99" s="2">
        <v>227.26</v>
      </c>
      <c r="G99" s="2">
        <v>227.78</v>
      </c>
      <c r="H99" s="1">
        <v>50946640</v>
      </c>
      <c r="I99" s="2">
        <f>(testdata[[#This Row],[high]]+testdata[[#This Row],[low]])/2</f>
        <v>227.61</v>
      </c>
      <c r="J99" s="10">
        <f>(4*testdata[[#This Row],[price]]+3*I98+2*I97+I96)/10</f>
        <v>226.80200000000005</v>
      </c>
      <c r="K99" s="10">
        <f>(0.0962*testdata[[#This Row],[smooth]]+0.5769*J97-0.5769*J95+0.0962*J93)*(0.075*$X98+0.54)</f>
        <v>23.252953662000007</v>
      </c>
      <c r="L99" s="10">
        <f t="shared" si="3"/>
        <v>23.706247671000003</v>
      </c>
      <c r="M99" s="10">
        <f>(0.0962*testdata[[#This Row],[detrender]]+0.5769*K97-0.5769*K95+0.0962*K93)*(0.075*$X98+0.54)</f>
        <v>2.3431335609594632</v>
      </c>
      <c r="N99" s="10">
        <f>(0.0962*testdata[[#This Row],[I1]]+0.5769*L97-0.5769*L95+0.0962*L93)*(0.075*$X98+0.54)</f>
        <v>2.4094503008176162</v>
      </c>
      <c r="O99" s="10">
        <f>(0.0962*testdata[[#This Row],[Q1]]+0.5769*M97-0.5769*M95+0.0962*M93)*(0.075*$X98+0.54)</f>
        <v>0.27693049721162133</v>
      </c>
      <c r="P99" s="10">
        <f>testdata[[#This Row],[I1]]-testdata[[#This Row],[JQ]]</f>
        <v>23.429317173788384</v>
      </c>
      <c r="Q99" s="10">
        <f>testdata[[#This Row],[Q1]]+testdata[[#This Row],[jI]]</f>
        <v>4.7525838617770795</v>
      </c>
      <c r="R99" s="10">
        <f>0.2*testdata[[#This Row],[I2]]+0.8*P98</f>
        <v>23.369713943103832</v>
      </c>
      <c r="S99" s="10">
        <f>0.2*testdata[[#This Row],[Q2]]+0.8*Q98</f>
        <v>4.8517757101854624</v>
      </c>
      <c r="T99" s="10">
        <f>testdata[[#This Row],[I2'']]*R98+testdata[[#This Row],[Q2'']]*S98</f>
        <v>567.73185777120727</v>
      </c>
      <c r="U99" s="10">
        <f>testdata[[#This Row],[I2'']]*S98-testdata[[#This Row],[Q2'']]*R98</f>
        <v>1.1539342065526057</v>
      </c>
      <c r="V99" s="10">
        <f>0.2*testdata[[#This Row],[Re]]+0.8*T98</f>
        <v>566.70652416986411</v>
      </c>
      <c r="W99" s="10">
        <f>0.2*testdata[[#This Row],[Im]]+0.8*U98</f>
        <v>0.25403157312422309</v>
      </c>
      <c r="X99" s="10"/>
      <c r="Y99" s="10"/>
      <c r="Z99" s="10"/>
      <c r="AA99" s="10"/>
      <c r="AB99" s="10"/>
      <c r="AC99" s="10"/>
      <c r="AD99" s="10"/>
    </row>
    <row r="100" spans="1:30" x14ac:dyDescent="0.25">
      <c r="A100" s="7">
        <v>99</v>
      </c>
      <c r="B100" s="4" t="str">
        <f t="shared" si="2"/>
        <v>new Quote { Date = DateTime.ParseExact("2017-05-24","yyyy-MM-dd",cultureProvider), Open=228.03m, High=228.42m, Low=227.66m, Close=228.31m, Volume = (long)51831288 },</v>
      </c>
      <c r="C100" s="3">
        <v>42879</v>
      </c>
      <c r="D100" s="2">
        <v>228.03</v>
      </c>
      <c r="E100" s="2">
        <v>228.42</v>
      </c>
      <c r="F100" s="2">
        <v>227.66</v>
      </c>
      <c r="G100" s="2">
        <v>228.31</v>
      </c>
      <c r="H100" s="1">
        <v>51831288</v>
      </c>
      <c r="I100" s="2">
        <f>(testdata[[#This Row],[high]]+testdata[[#This Row],[low]])/2</f>
        <v>228.04</v>
      </c>
      <c r="J100" s="10">
        <f>(4*testdata[[#This Row],[price]]+3*I99+2*I98+I97)/10</f>
        <v>227.50500000000002</v>
      </c>
      <c r="K100" s="10">
        <f>(0.0962*testdata[[#This Row],[smooth]]+0.5769*J98-0.5769*J96+0.0962*J94)*(0.075*$X99+0.54)</f>
        <v>23.747165009999978</v>
      </c>
      <c r="L100" s="10">
        <f t="shared" si="3"/>
        <v>23.334354153</v>
      </c>
      <c r="M100" s="10">
        <f>(0.0962*testdata[[#This Row],[detrender]]+0.5769*K98-0.5769*K96+0.0962*K94)*(0.075*$X99+0.54)</f>
        <v>2.221699046847696</v>
      </c>
      <c r="N100" s="10">
        <f>(0.0962*testdata[[#This Row],[I1]]+0.5769*L98-0.5769*L96+0.0962*L94)*(0.075*$X99+0.54)</f>
        <v>2.4711727036319049</v>
      </c>
      <c r="O100" s="10">
        <f>(0.0962*testdata[[#This Row],[Q1]]+0.5769*M98-0.5769*M96+0.0962*M94)*(0.075*$X99+0.54)</f>
        <v>0.26580262274751215</v>
      </c>
      <c r="P100" s="10">
        <f>testdata[[#This Row],[I1]]-testdata[[#This Row],[JQ]]</f>
        <v>23.068551530252488</v>
      </c>
      <c r="Q100" s="10">
        <f>testdata[[#This Row],[Q1]]+testdata[[#This Row],[jI]]</f>
        <v>4.6928717504796005</v>
      </c>
      <c r="R100" s="10">
        <f>0.2*testdata[[#This Row],[I2]]+0.8*P99</f>
        <v>23.357164045081205</v>
      </c>
      <c r="S100" s="10">
        <f>0.2*testdata[[#This Row],[Q2]]+0.8*Q99</f>
        <v>4.7406414395175842</v>
      </c>
      <c r="T100" s="10">
        <f>testdata[[#This Row],[I2'']]*R99+testdata[[#This Row],[Q2'']]*S99</f>
        <v>568.85077124264774</v>
      </c>
      <c r="U100" s="10">
        <f>testdata[[#This Row],[I2'']]*S99-testdata[[#This Row],[Q2'']]*R99</f>
        <v>2.536286824392306</v>
      </c>
      <c r="V100" s="10">
        <f>0.2*testdata[[#This Row],[Re]]+0.8*T99</f>
        <v>567.95564046549543</v>
      </c>
      <c r="W100" s="10">
        <f>0.2*testdata[[#This Row],[Im]]+0.8*U99</f>
        <v>1.4304047301205458</v>
      </c>
      <c r="X100" s="10"/>
      <c r="Y100" s="10"/>
      <c r="Z100" s="10"/>
      <c r="AA100" s="10"/>
      <c r="AB100" s="10"/>
      <c r="AC100" s="10"/>
      <c r="AD100" s="10"/>
    </row>
    <row r="101" spans="1:30" x14ac:dyDescent="0.25">
      <c r="A101" s="7">
        <v>100</v>
      </c>
      <c r="B101" s="4" t="str">
        <f t="shared" si="2"/>
        <v>new Quote { Date = DateTime.ParseExact("2017-05-25","yyyy-MM-dd",cultureProvider), Open=228.87m, High=229.7m, Low=228.64m, Close=229.4m, Volume = (long)67524256 },</v>
      </c>
      <c r="C101" s="3">
        <v>42880</v>
      </c>
      <c r="D101" s="2">
        <v>228.87</v>
      </c>
      <c r="E101" s="2">
        <v>229.7</v>
      </c>
      <c r="F101" s="2">
        <v>228.64</v>
      </c>
      <c r="G101" s="2">
        <v>229.4</v>
      </c>
      <c r="H101" s="1">
        <v>67524256</v>
      </c>
      <c r="I101" s="2">
        <f>(testdata[[#This Row],[high]]+testdata[[#This Row],[low]])/2</f>
        <v>229.17</v>
      </c>
      <c r="J101" s="10">
        <f>(4*testdata[[#This Row],[price]]+3*I100+2*I99+I98)/10</f>
        <v>228.30500000000001</v>
      </c>
      <c r="K101" s="10">
        <f>(0.0962*testdata[[#This Row],[smooth]]+0.5769*J99-0.5769*J97+0.0962*J95)*(0.075*$X100+0.54)</f>
        <v>24.022474128000017</v>
      </c>
      <c r="L101" s="10">
        <f t="shared" si="3"/>
        <v>22.960999557000008</v>
      </c>
      <c r="M101" s="10">
        <f>(0.0962*testdata[[#This Row],[detrender]]+0.5769*K99-0.5769*K97+0.0962*K95)*(0.075*$X100+0.54)</f>
        <v>2.4492979260079402</v>
      </c>
      <c r="N101" s="10">
        <f>(0.0962*testdata[[#This Row],[I1]]+0.5769*L99-0.5769*L97+0.0962*L95)*(0.075*$X100+0.54)</f>
        <v>2.489859746466518</v>
      </c>
      <c r="O101" s="10">
        <f>(0.0962*testdata[[#This Row],[Q1]]+0.5769*M99-0.5769*M97+0.0962*M95)*(0.075*$X100+0.54)</f>
        <v>0.21133362171863679</v>
      </c>
      <c r="P101" s="10">
        <f>testdata[[#This Row],[I1]]-testdata[[#This Row],[JQ]]</f>
        <v>22.749665935281371</v>
      </c>
      <c r="Q101" s="10">
        <f>testdata[[#This Row],[Q1]]+testdata[[#This Row],[jI]]</f>
        <v>4.9391576724744581</v>
      </c>
      <c r="R101" s="10">
        <f>0.2*testdata[[#This Row],[I2]]+0.8*P100</f>
        <v>23.004774411258268</v>
      </c>
      <c r="S101" s="10">
        <f>0.2*testdata[[#This Row],[Q2]]+0.8*Q100</f>
        <v>4.742128934878572</v>
      </c>
      <c r="T101" s="10">
        <f>testdata[[#This Row],[I2'']]*R100+testdata[[#This Row],[Q2'']]*S100</f>
        <v>559.80702268406651</v>
      </c>
      <c r="U101" s="10">
        <f>testdata[[#This Row],[I2'']]*S100-testdata[[#This Row],[Q2'']]*R100</f>
        <v>-1.7052965741203394</v>
      </c>
      <c r="V101" s="10">
        <f>0.2*testdata[[#This Row],[Re]]+0.8*T100</f>
        <v>567.04202153093149</v>
      </c>
      <c r="W101" s="10">
        <f>0.2*testdata[[#This Row],[Im]]+0.8*U100</f>
        <v>1.6879701446897768</v>
      </c>
      <c r="X101" s="10"/>
      <c r="Y101" s="10"/>
      <c r="Z101" s="10"/>
      <c r="AA101" s="10"/>
      <c r="AB101" s="10"/>
      <c r="AC101" s="10"/>
      <c r="AD101" s="10"/>
    </row>
    <row r="102" spans="1:30" x14ac:dyDescent="0.25">
      <c r="A102" s="7">
        <v>101</v>
      </c>
      <c r="B102" s="4" t="str">
        <f t="shared" si="2"/>
        <v>new Quote { Date = DateTime.ParseExact("2017-05-26","yyyy-MM-dd",cultureProvider), Open=229.19m, High=229.53m, Low=229.1m, Close=229.35m, Volume = (long)49142620 },</v>
      </c>
      <c r="C102" s="3">
        <v>42881</v>
      </c>
      <c r="D102" s="2">
        <v>229.19</v>
      </c>
      <c r="E102" s="2">
        <v>229.53</v>
      </c>
      <c r="F102" s="2">
        <v>229.1</v>
      </c>
      <c r="G102" s="2">
        <v>229.35</v>
      </c>
      <c r="H102" s="1">
        <v>49142620</v>
      </c>
      <c r="I102" s="2">
        <f>(testdata[[#This Row],[high]]+testdata[[#This Row],[low]])/2</f>
        <v>229.315</v>
      </c>
      <c r="J102" s="10">
        <f>(4*testdata[[#This Row],[price]]+3*I101+2*I100+I99)/10</f>
        <v>228.846</v>
      </c>
      <c r="K102" s="10">
        <f>(0.0962*testdata[[#This Row],[smooth]]+0.5769*J100-0.5769*J98+0.0962*J96)*(0.075*$X101+0.54)</f>
        <v>24.074176428000023</v>
      </c>
      <c r="L102" s="10">
        <f t="shared" si="3"/>
        <v>23.252953662000007</v>
      </c>
      <c r="M102" s="10">
        <f>(0.0962*testdata[[#This Row],[detrender]]+0.5769*K100-0.5769*K98+0.0962*K96)*(0.075*$X101+0.54)</f>
        <v>2.7270084500061222</v>
      </c>
      <c r="N102" s="10">
        <f>(0.0962*testdata[[#This Row],[I1]]+0.5769*L100-0.5769*L98+0.0962*L96)*(0.075*$X101+0.54)</f>
        <v>2.3431335609594632</v>
      </c>
      <c r="O102" s="10">
        <f>(0.0962*testdata[[#This Row],[Q1]]+0.5769*M100-0.5769*M98+0.0962*M96)*(0.075*$X101+0.54)</f>
        <v>0.1832897290783384</v>
      </c>
      <c r="P102" s="10">
        <f>testdata[[#This Row],[I1]]-testdata[[#This Row],[JQ]]</f>
        <v>23.069663932921667</v>
      </c>
      <c r="Q102" s="10">
        <f>testdata[[#This Row],[Q1]]+testdata[[#This Row],[jI]]</f>
        <v>5.0701420109655855</v>
      </c>
      <c r="R102" s="10">
        <f>0.2*testdata[[#This Row],[I2]]+0.8*P101</f>
        <v>22.813665534809431</v>
      </c>
      <c r="S102" s="10">
        <f>0.2*testdata[[#This Row],[Q2]]+0.8*Q101</f>
        <v>4.965354540172684</v>
      </c>
      <c r="T102" s="10">
        <f>testdata[[#This Row],[I2'']]*R101+testdata[[#This Row],[Q2'']]*S101</f>
        <v>548.36958055907223</v>
      </c>
      <c r="U102" s="10">
        <f>testdata[[#This Row],[I2'']]*S101-testdata[[#This Row],[Q2'']]*R101</f>
        <v>-6.0415176253277991</v>
      </c>
      <c r="V102" s="10">
        <f>0.2*testdata[[#This Row],[Re]]+0.8*T101</f>
        <v>557.51953425906765</v>
      </c>
      <c r="W102" s="10">
        <f>0.2*testdata[[#This Row],[Im]]+0.8*U101</f>
        <v>-2.5725407843618315</v>
      </c>
      <c r="X102" s="10"/>
      <c r="Y102" s="10"/>
      <c r="Z102" s="10"/>
      <c r="AA102" s="10"/>
      <c r="AB102" s="10"/>
      <c r="AC102" s="10"/>
      <c r="AD102" s="10"/>
    </row>
    <row r="103" spans="1:30" x14ac:dyDescent="0.25">
      <c r="A103" s="7">
        <v>102</v>
      </c>
      <c r="B103" s="4" t="str">
        <f t="shared" si="2"/>
        <v>new Quote { Date = DateTime.ParseExact("2017-05-30","yyyy-MM-dd",cultureProvider), Open=229m, High=229.43m, Low=228.83m, Close=229.15m, Volume = (long)37098796 },</v>
      </c>
      <c r="C103" s="3">
        <v>42885</v>
      </c>
      <c r="D103" s="2">
        <v>229</v>
      </c>
      <c r="E103" s="2">
        <v>229.43</v>
      </c>
      <c r="F103" s="2">
        <v>228.83</v>
      </c>
      <c r="G103" s="2">
        <v>229.15</v>
      </c>
      <c r="H103" s="1">
        <v>37098796</v>
      </c>
      <c r="I103" s="2">
        <f>(testdata[[#This Row],[high]]+testdata[[#This Row],[low]])/2</f>
        <v>229.13</v>
      </c>
      <c r="J103" s="10">
        <f>(4*testdata[[#This Row],[price]]+3*I102+2*I101+I100)/10</f>
        <v>229.08449999999999</v>
      </c>
      <c r="K103" s="10">
        <f>(0.0962*testdata[[#This Row],[smooth]]+0.5769*J101-0.5769*J99+0.0962*J97)*(0.075*$X102+0.54)</f>
        <v>24.085472687999985</v>
      </c>
      <c r="L103" s="10">
        <f t="shared" si="3"/>
        <v>23.747165009999978</v>
      </c>
      <c r="M103" s="10">
        <f>(0.0962*testdata[[#This Row],[detrender]]+0.5769*K101-0.5769*K99+0.0962*K97)*(0.075*$X102+0.54)</f>
        <v>2.7030907974273868</v>
      </c>
      <c r="N103" s="10">
        <f>(0.0962*testdata[[#This Row],[I1]]+0.5769*L101-0.5769*L99+0.0962*L97)*(0.075*$X102+0.54)</f>
        <v>2.221699046847696</v>
      </c>
      <c r="O103" s="10">
        <f>(0.0962*testdata[[#This Row],[Q1]]+0.5769*M101-0.5769*M99+0.0962*M97)*(0.075*$X102+0.54)</f>
        <v>0.30186560033912002</v>
      </c>
      <c r="P103" s="10">
        <f>testdata[[#This Row],[I1]]-testdata[[#This Row],[JQ]]</f>
        <v>23.445299409660858</v>
      </c>
      <c r="Q103" s="10">
        <f>testdata[[#This Row],[Q1]]+testdata[[#This Row],[jI]]</f>
        <v>4.9247898442750824</v>
      </c>
      <c r="R103" s="10">
        <f>0.2*testdata[[#This Row],[I2]]+0.8*P102</f>
        <v>23.144791028269509</v>
      </c>
      <c r="S103" s="10">
        <f>0.2*testdata[[#This Row],[Q2]]+0.8*Q102</f>
        <v>5.041071577627485</v>
      </c>
      <c r="T103" s="10">
        <f>testdata[[#This Row],[I2'']]*R102+testdata[[#This Row],[Q2'']]*S102</f>
        <v>553.04822903730667</v>
      </c>
      <c r="U103" s="10">
        <f>testdata[[#This Row],[I2'']]*S102-testdata[[#This Row],[Q2'']]*R102</f>
        <v>-8.3227695461545181E-2</v>
      </c>
      <c r="V103" s="10">
        <f>0.2*testdata[[#This Row],[Re]]+0.8*T102</f>
        <v>549.30531025471919</v>
      </c>
      <c r="W103" s="10">
        <f>0.2*testdata[[#This Row],[Im]]+0.8*U102</f>
        <v>-4.8498596393545483</v>
      </c>
      <c r="X103" s="10"/>
      <c r="Y103" s="10"/>
      <c r="Z103" s="10"/>
      <c r="AA103" s="10"/>
      <c r="AB103" s="10"/>
      <c r="AC103" s="10"/>
      <c r="AD103" s="10"/>
    </row>
    <row r="104" spans="1:30" x14ac:dyDescent="0.25">
      <c r="A104" s="7">
        <v>103</v>
      </c>
      <c r="B104" s="4" t="str">
        <f t="shared" si="2"/>
        <v>new Quote { Date = DateTime.ParseExact("2017-05-31","yyyy-MM-dd",cultureProvider), Open=229.47m, High=229.51m, Low=228.34m, Close=229.09m, Volume = (long)96742576 },</v>
      </c>
      <c r="C104" s="3">
        <v>42886</v>
      </c>
      <c r="D104" s="2">
        <v>229.47</v>
      </c>
      <c r="E104" s="2">
        <v>229.51</v>
      </c>
      <c r="F104" s="2">
        <v>228.34</v>
      </c>
      <c r="G104" s="2">
        <v>229.09</v>
      </c>
      <c r="H104" s="1">
        <v>96742576</v>
      </c>
      <c r="I104" s="2">
        <f>(testdata[[#This Row],[high]]+testdata[[#This Row],[low]])/2</f>
        <v>228.92500000000001</v>
      </c>
      <c r="J104" s="10">
        <f>(4*testdata[[#This Row],[price]]+3*I103+2*I102+I101)/10</f>
        <v>229.08900000000003</v>
      </c>
      <c r="K104" s="10">
        <f>(0.0962*testdata[[#This Row],[smooth]]+0.5769*J102-0.5769*J100+0.0962*J98)*(0.075*$X103+0.54)</f>
        <v>24.059602853999991</v>
      </c>
      <c r="L104" s="10">
        <f t="shared" si="3"/>
        <v>24.022474128000017</v>
      </c>
      <c r="M104" s="10">
        <f>(0.0962*testdata[[#This Row],[detrender]]+0.5769*K102-0.5769*K100+0.0962*K98)*(0.075*$X103+0.54)</f>
        <v>2.5444988130505091</v>
      </c>
      <c r="N104" s="10">
        <f>(0.0962*testdata[[#This Row],[I1]]+0.5769*L102-0.5769*L100+0.0962*L98)*(0.075*$X103+0.54)</f>
        <v>2.4492979260079402</v>
      </c>
      <c r="O104" s="10">
        <f>(0.0962*testdata[[#This Row],[Q1]]+0.5769*M102-0.5769*M100+0.0962*M98)*(0.075*$X103+0.54)</f>
        <v>0.4189418755781224</v>
      </c>
      <c r="P104" s="10">
        <f>testdata[[#This Row],[I1]]-testdata[[#This Row],[JQ]]</f>
        <v>23.603532252421893</v>
      </c>
      <c r="Q104" s="10">
        <f>testdata[[#This Row],[Q1]]+testdata[[#This Row],[jI]]</f>
        <v>4.9937967390584497</v>
      </c>
      <c r="R104" s="10">
        <f>0.2*testdata[[#This Row],[I2]]+0.8*P103</f>
        <v>23.476945978213067</v>
      </c>
      <c r="S104" s="10">
        <f>0.2*testdata[[#This Row],[Q2]]+0.8*Q103</f>
        <v>4.9385912232317564</v>
      </c>
      <c r="T104" s="10">
        <f>testdata[[#This Row],[I2'']]*R103+testdata[[#This Row],[Q2'']]*S103</f>
        <v>568.26480049666793</v>
      </c>
      <c r="U104" s="10">
        <f>testdata[[#This Row],[I2'']]*S103-testdata[[#This Row],[Q2'']]*R103</f>
        <v>4.046303264520887</v>
      </c>
      <c r="V104" s="10">
        <f>0.2*testdata[[#This Row],[Re]]+0.8*T103</f>
        <v>556.09154332917888</v>
      </c>
      <c r="W104" s="10">
        <f>0.2*testdata[[#This Row],[Im]]+0.8*U103</f>
        <v>0.74267849653494133</v>
      </c>
      <c r="X104" s="10"/>
      <c r="Y104" s="10"/>
      <c r="Z104" s="10"/>
      <c r="AA104" s="10"/>
      <c r="AB104" s="10"/>
      <c r="AC104" s="10"/>
      <c r="AD104" s="10"/>
    </row>
    <row r="105" spans="1:30" x14ac:dyDescent="0.25">
      <c r="A105" s="7">
        <v>104</v>
      </c>
      <c r="B105" s="4" t="str">
        <f t="shared" si="2"/>
        <v>new Quote { Date = DateTime.ParseExact("2017-06-01","yyyy-MM-dd",cultureProvider), Open=229.6m, High=230.94m, Low=229.28m, Close=230.92m, Volume = (long)72678144 },</v>
      </c>
      <c r="C105" s="3">
        <v>42887</v>
      </c>
      <c r="D105" s="2">
        <v>229.6</v>
      </c>
      <c r="E105" s="2">
        <v>230.94</v>
      </c>
      <c r="F105" s="2">
        <v>229.28</v>
      </c>
      <c r="G105" s="2">
        <v>230.92</v>
      </c>
      <c r="H105" s="1">
        <v>72678144</v>
      </c>
      <c r="I105" s="2">
        <f>(testdata[[#This Row],[high]]+testdata[[#This Row],[low]])/2</f>
        <v>230.11</v>
      </c>
      <c r="J105" s="10">
        <f>(4*testdata[[#This Row],[price]]+3*I104+2*I103+I102)/10</f>
        <v>229.47900000000004</v>
      </c>
      <c r="K105" s="10">
        <f>(0.0962*testdata[[#This Row],[smooth]]+0.5769*J103-0.5769*J101+0.0962*J99)*(0.075*$X104+0.54)</f>
        <v>23.945719905000004</v>
      </c>
      <c r="L105" s="10">
        <f t="shared" si="3"/>
        <v>24.074176428000023</v>
      </c>
      <c r="M105" s="10">
        <f>(0.0962*testdata[[#This Row],[detrender]]+0.5769*K103-0.5769*K101+0.0962*K99)*(0.075*$X104+0.54)</f>
        <v>2.471502383861067</v>
      </c>
      <c r="N105" s="10">
        <f>(0.0962*testdata[[#This Row],[I1]]+0.5769*L103-0.5769*L101+0.0962*L99)*(0.075*$X104+0.54)</f>
        <v>2.7270084500061222</v>
      </c>
      <c r="O105" s="10">
        <f>(0.0962*testdata[[#This Row],[Q1]]+0.5769*M103-0.5769*M101+0.0962*M99)*(0.075*$X104+0.54)</f>
        <v>0.32917378612335141</v>
      </c>
      <c r="P105" s="10">
        <f>testdata[[#This Row],[I1]]-testdata[[#This Row],[JQ]]</f>
        <v>23.74500264187667</v>
      </c>
      <c r="Q105" s="10">
        <f>testdata[[#This Row],[Q1]]+testdata[[#This Row],[jI]]</f>
        <v>5.1985108338671893</v>
      </c>
      <c r="R105" s="10">
        <f>0.2*testdata[[#This Row],[I2]]+0.8*P104</f>
        <v>23.631826330312848</v>
      </c>
      <c r="S105" s="10">
        <f>0.2*testdata[[#This Row],[Q2]]+0.8*Q104</f>
        <v>5.0347395580201972</v>
      </c>
      <c r="T105" s="10">
        <f>testdata[[#This Row],[I2'']]*R104+testdata[[#This Row],[Q2'']]*S104</f>
        <v>579.66763071576418</v>
      </c>
      <c r="U105" s="10">
        <f>testdata[[#This Row],[I2'']]*S104-testdata[[#This Row],[Q2'']]*R104</f>
        <v>-1.4923785141923389</v>
      </c>
      <c r="V105" s="10">
        <f>0.2*testdata[[#This Row],[Re]]+0.8*T104</f>
        <v>570.54536654048729</v>
      </c>
      <c r="W105" s="10">
        <f>0.2*testdata[[#This Row],[Im]]+0.8*U104</f>
        <v>2.9385669087782422</v>
      </c>
      <c r="X105" s="10"/>
      <c r="Y105" s="10"/>
      <c r="Z105" s="10"/>
      <c r="AA105" s="10"/>
      <c r="AB105" s="10"/>
      <c r="AC105" s="10"/>
      <c r="AD105" s="10"/>
    </row>
    <row r="106" spans="1:30" x14ac:dyDescent="0.25">
      <c r="A106" s="7">
        <v>105</v>
      </c>
      <c r="B106" s="4" t="str">
        <f t="shared" si="2"/>
        <v>new Quote { Date = DateTime.ParseExact("2017-06-02","yyyy-MM-dd",cultureProvider), Open=230.97m, High=231.86m, Low=230.65m, Close=231.69m, Volume = (long)93444032 },</v>
      </c>
      <c r="C106" s="3">
        <v>42888</v>
      </c>
      <c r="D106" s="2">
        <v>230.97</v>
      </c>
      <c r="E106" s="2">
        <v>231.86</v>
      </c>
      <c r="F106" s="2">
        <v>230.65</v>
      </c>
      <c r="G106" s="2">
        <v>231.69</v>
      </c>
      <c r="H106" s="1">
        <v>93444032</v>
      </c>
      <c r="I106" s="2">
        <f>(testdata[[#This Row],[high]]+testdata[[#This Row],[low]])/2</f>
        <v>231.255</v>
      </c>
      <c r="J106" s="10">
        <f>(4*testdata[[#This Row],[price]]+3*I105+2*I104+I103)/10</f>
        <v>230.233</v>
      </c>
      <c r="K106" s="10">
        <f>(0.0962*testdata[[#This Row],[smooth]]+0.5769*J104-0.5769*J102+0.0962*J100)*(0.075*$X105+0.54)</f>
        <v>23.854274442000008</v>
      </c>
      <c r="L106" s="10">
        <f t="shared" si="3"/>
        <v>24.085472687999985</v>
      </c>
      <c r="M106" s="10">
        <f>(0.0962*testdata[[#This Row],[detrender]]+0.5769*K104-0.5769*K102+0.0962*K100)*(0.075*$X105+0.54)</f>
        <v>2.4682595294385625</v>
      </c>
      <c r="N106" s="10">
        <f>(0.0962*testdata[[#This Row],[I1]]+0.5769*L104-0.5769*L102+0.0962*L100)*(0.075*$X105+0.54)</f>
        <v>2.7030907974273868</v>
      </c>
      <c r="O106" s="10">
        <f>(0.0962*testdata[[#This Row],[Q1]]+0.5769*M104-0.5769*M102+0.0962*M100)*(0.075*$X105+0.54)</f>
        <v>0.18677747095868413</v>
      </c>
      <c r="P106" s="10">
        <f>testdata[[#This Row],[I1]]-testdata[[#This Row],[JQ]]</f>
        <v>23.898695217041301</v>
      </c>
      <c r="Q106" s="10">
        <f>testdata[[#This Row],[Q1]]+testdata[[#This Row],[jI]]</f>
        <v>5.1713503268659498</v>
      </c>
      <c r="R106" s="10">
        <f>0.2*testdata[[#This Row],[I2]]+0.8*P105</f>
        <v>23.775741156909596</v>
      </c>
      <c r="S106" s="10">
        <f>0.2*testdata[[#This Row],[Q2]]+0.8*Q105</f>
        <v>5.1930787324669412</v>
      </c>
      <c r="T106" s="10">
        <f>testdata[[#This Row],[I2'']]*R105+testdata[[#This Row],[Q2'']]*S105</f>
        <v>588.0099848168237</v>
      </c>
      <c r="U106" s="10">
        <f>testdata[[#This Row],[I2'']]*S105-testdata[[#This Row],[Q2'']]*R105</f>
        <v>-3.0172702013583006</v>
      </c>
      <c r="V106" s="10">
        <f>0.2*testdata[[#This Row],[Re]]+0.8*T105</f>
        <v>581.33610153597613</v>
      </c>
      <c r="W106" s="10">
        <f>0.2*testdata[[#This Row],[Im]]+0.8*U105</f>
        <v>-1.7973568516255314</v>
      </c>
      <c r="X106" s="10"/>
      <c r="Y106" s="10"/>
      <c r="Z106" s="10"/>
      <c r="AA106" s="10"/>
      <c r="AB106" s="10"/>
      <c r="AC106" s="10"/>
      <c r="AD106" s="10"/>
    </row>
    <row r="107" spans="1:30" x14ac:dyDescent="0.25">
      <c r="A107" s="7">
        <v>106</v>
      </c>
      <c r="B107" s="4" t="str">
        <f t="shared" si="2"/>
        <v>new Quote { Date = DateTime.ParseExact("2017-06-05","yyyy-MM-dd",cultureProvider), Open=231.5m, High=231.81m, Low=231.3m, Close=231.51m, Volume = (long)47107480 },</v>
      </c>
      <c r="C107" s="3">
        <v>42891</v>
      </c>
      <c r="D107" s="2">
        <v>231.5</v>
      </c>
      <c r="E107" s="2">
        <v>231.81</v>
      </c>
      <c r="F107" s="2">
        <v>231.3</v>
      </c>
      <c r="G107" s="2">
        <v>231.51</v>
      </c>
      <c r="H107" s="1">
        <v>47107480</v>
      </c>
      <c r="I107" s="2">
        <f>(testdata[[#This Row],[high]]+testdata[[#This Row],[low]])/2</f>
        <v>231.55500000000001</v>
      </c>
      <c r="J107" s="10">
        <f>(4*testdata[[#This Row],[price]]+3*I106+2*I105+I104)/10</f>
        <v>230.91300000000001</v>
      </c>
      <c r="K107" s="10">
        <f>(0.0962*testdata[[#This Row],[smooth]]+0.5769*J105-0.5769*J103+0.0962*J101)*(0.075*$X106+0.54)</f>
        <v>23.978353671000018</v>
      </c>
      <c r="L107" s="10">
        <f t="shared" si="3"/>
        <v>24.059602853999991</v>
      </c>
      <c r="M107" s="10">
        <f>(0.0962*testdata[[#This Row],[detrender]]+0.5769*K105-0.5769*K103+0.0962*K101)*(0.075*$X106+0.54)</f>
        <v>2.4500103770256021</v>
      </c>
      <c r="N107" s="10">
        <f>(0.0962*testdata[[#This Row],[I1]]+0.5769*L105-0.5769*L103+0.0962*L101)*(0.075*$X106+0.54)</f>
        <v>2.5444988130505091</v>
      </c>
      <c r="O107" s="10">
        <f>(0.0962*testdata[[#This Row],[Q1]]+0.5769*M105-0.5769*M103+0.0962*M101)*(0.075*$X106+0.54)</f>
        <v>0.18236345560132519</v>
      </c>
      <c r="P107" s="10">
        <f>testdata[[#This Row],[I1]]-testdata[[#This Row],[JQ]]</f>
        <v>23.877239398398665</v>
      </c>
      <c r="Q107" s="10">
        <f>testdata[[#This Row],[Q1]]+testdata[[#This Row],[jI]]</f>
        <v>4.9945091900761112</v>
      </c>
      <c r="R107" s="10">
        <f>0.2*testdata[[#This Row],[I2]]+0.8*P106</f>
        <v>23.894404053312776</v>
      </c>
      <c r="S107" s="10">
        <f>0.2*testdata[[#This Row],[Q2]]+0.8*Q106</f>
        <v>5.1359820995079826</v>
      </c>
      <c r="T107" s="10">
        <f>testdata[[#This Row],[I2'']]*R106+testdata[[#This Row],[Q2'']]*S106</f>
        <v>594.77872528146179</v>
      </c>
      <c r="U107" s="10">
        <f>testdata[[#This Row],[I2'']]*S106-testdata[[#This Row],[Q2'']]*R106</f>
        <v>1.9737405298075572</v>
      </c>
      <c r="V107" s="10">
        <f>0.2*testdata[[#This Row],[Re]]+0.8*T106</f>
        <v>589.36373290975132</v>
      </c>
      <c r="W107" s="10">
        <f>0.2*testdata[[#This Row],[Im]]+0.8*U106</f>
        <v>-2.0190680551251292</v>
      </c>
      <c r="X107" s="10"/>
      <c r="Y107" s="10"/>
      <c r="Z107" s="10"/>
      <c r="AA107" s="10"/>
      <c r="AB107" s="10"/>
      <c r="AC107" s="10"/>
      <c r="AD107" s="10"/>
    </row>
    <row r="108" spans="1:30" x14ac:dyDescent="0.25">
      <c r="A108" s="7">
        <v>107</v>
      </c>
      <c r="B108" s="4" t="str">
        <f t="shared" si="2"/>
        <v>new Quote { Date = DateTime.ParseExact("2017-06-06","yyyy-MM-dd",cultureProvider), Open=230.9m, High=231.51m, Low=230.69m, Close=230.77m, Volume = (long)53089976 },</v>
      </c>
      <c r="C108" s="3">
        <v>42892</v>
      </c>
      <c r="D108" s="2">
        <v>230.9</v>
      </c>
      <c r="E108" s="2">
        <v>231.51</v>
      </c>
      <c r="F108" s="2">
        <v>230.69</v>
      </c>
      <c r="G108" s="2">
        <v>230.77</v>
      </c>
      <c r="H108" s="1">
        <v>53089976</v>
      </c>
      <c r="I108" s="2">
        <f>(testdata[[#This Row],[high]]+testdata[[#This Row],[low]])/2</f>
        <v>231.1</v>
      </c>
      <c r="J108" s="10">
        <f>(4*testdata[[#This Row],[price]]+3*I107+2*I106+I105)/10</f>
        <v>231.16849999999999</v>
      </c>
      <c r="K108" s="10">
        <f>(0.0962*testdata[[#This Row],[smooth]]+0.5769*J106-0.5769*J104+0.0962*J102)*(0.075*$X107+0.54)</f>
        <v>24.25321898999999</v>
      </c>
      <c r="L108" s="10">
        <f t="shared" si="3"/>
        <v>23.945719905000004</v>
      </c>
      <c r="M108" s="10">
        <f>(0.0962*testdata[[#This Row],[detrender]]+0.5769*K106-0.5769*K104+0.0962*K102)*(0.075*$X107+0.54)</f>
        <v>2.4465463982975582</v>
      </c>
      <c r="N108" s="10">
        <f>(0.0962*testdata[[#This Row],[I1]]+0.5769*L106-0.5769*L104+0.0962*L102)*(0.075*$X107+0.54)</f>
        <v>2.471502383861067</v>
      </c>
      <c r="O108" s="10">
        <f>(0.0962*testdata[[#This Row],[Q1]]+0.5769*M106-0.5769*M104+0.0962*M102)*(0.075*$X107+0.54)</f>
        <v>0.24500530819318447</v>
      </c>
      <c r="P108" s="10">
        <f>testdata[[#This Row],[I1]]-testdata[[#This Row],[JQ]]</f>
        <v>23.700714596806819</v>
      </c>
      <c r="Q108" s="10">
        <f>testdata[[#This Row],[Q1]]+testdata[[#This Row],[jI]]</f>
        <v>4.9180487821586247</v>
      </c>
      <c r="R108" s="10">
        <f>0.2*testdata[[#This Row],[I2]]+0.8*P107</f>
        <v>23.841934438080298</v>
      </c>
      <c r="S108" s="10">
        <f>0.2*testdata[[#This Row],[Q2]]+0.8*Q107</f>
        <v>4.9792171084926142</v>
      </c>
      <c r="T108" s="10">
        <f>testdata[[#This Row],[I2'']]*R107+testdata[[#This Row],[Q2'']]*S107</f>
        <v>595.26198481486529</v>
      </c>
      <c r="U108" s="10">
        <f>testdata[[#This Row],[I2'']]*S107-testdata[[#This Row],[Q2'']]*R107</f>
        <v>3.4763230321330809</v>
      </c>
      <c r="V108" s="10">
        <f>0.2*testdata[[#This Row],[Re]]+0.8*T107</f>
        <v>594.87537718814247</v>
      </c>
      <c r="W108" s="10">
        <f>0.2*testdata[[#This Row],[Im]]+0.8*U107</f>
        <v>2.2742570302726621</v>
      </c>
      <c r="X108" s="10"/>
      <c r="Y108" s="10"/>
      <c r="Z108" s="10"/>
      <c r="AA108" s="10"/>
      <c r="AB108" s="10"/>
      <c r="AC108" s="10"/>
      <c r="AD108" s="10"/>
    </row>
    <row r="109" spans="1:30" x14ac:dyDescent="0.25">
      <c r="A109" s="7">
        <v>108</v>
      </c>
      <c r="B109" s="4" t="str">
        <f t="shared" si="2"/>
        <v>new Quote { Date = DateTime.ParseExact("2017-06-07","yyyy-MM-dd",cultureProvider), Open=231.14m, High=231.45m, Low=230.41m, Close=231.2m, Volume = (long)57061952 },</v>
      </c>
      <c r="C109" s="3">
        <v>42893</v>
      </c>
      <c r="D109" s="2">
        <v>231.14</v>
      </c>
      <c r="E109" s="2">
        <v>231.45</v>
      </c>
      <c r="F109" s="2">
        <v>230.41</v>
      </c>
      <c r="G109" s="2">
        <v>231.2</v>
      </c>
      <c r="H109" s="1">
        <v>57061952</v>
      </c>
      <c r="I109" s="2">
        <f>(testdata[[#This Row],[high]]+testdata[[#This Row],[low]])/2</f>
        <v>230.93</v>
      </c>
      <c r="J109" s="10">
        <f>(4*testdata[[#This Row],[price]]+3*I108+2*I107+I106)/10</f>
        <v>231.13850000000002</v>
      </c>
      <c r="K109" s="10">
        <f>(0.0962*testdata[[#This Row],[smooth]]+0.5769*J107-0.5769*J105+0.0962*J103)*(0.075*$X108+0.54)</f>
        <v>24.354392687999997</v>
      </c>
      <c r="L109" s="10">
        <f t="shared" si="3"/>
        <v>23.854274442000008</v>
      </c>
      <c r="M109" s="10">
        <f>(0.0962*testdata[[#This Row],[detrender]]+0.5769*K107-0.5769*K105+0.0962*K103)*(0.075*$X108+0.54)</f>
        <v>2.5265203931393683</v>
      </c>
      <c r="N109" s="10">
        <f>(0.0962*testdata[[#This Row],[I1]]+0.5769*L107-0.5769*L105+0.0962*L103)*(0.075*$X108+0.54)</f>
        <v>2.4682595294385625</v>
      </c>
      <c r="O109" s="10">
        <f>(0.0962*testdata[[#This Row],[Q1]]+0.5769*M107-0.5769*M105+0.0962*M103)*(0.075*$X108+0.54)</f>
        <v>0.26497252320613673</v>
      </c>
      <c r="P109" s="10">
        <f>testdata[[#This Row],[I1]]-testdata[[#This Row],[JQ]]</f>
        <v>23.589301918793872</v>
      </c>
      <c r="Q109" s="10">
        <f>testdata[[#This Row],[Q1]]+testdata[[#This Row],[jI]]</f>
        <v>4.9947799225779308</v>
      </c>
      <c r="R109" s="10">
        <f>0.2*testdata[[#This Row],[I2]]+0.8*P108</f>
        <v>23.67843206120423</v>
      </c>
      <c r="S109" s="10">
        <f>0.2*testdata[[#This Row],[Q2]]+0.8*Q108</f>
        <v>4.9333950102424859</v>
      </c>
      <c r="T109" s="10">
        <f>testdata[[#This Row],[I2'']]*R108+testdata[[#This Row],[Q2'']]*S108</f>
        <v>589.10406963772118</v>
      </c>
      <c r="U109" s="10">
        <f>testdata[[#This Row],[I2'']]*S108-testdata[[#This Row],[Q2'']]*R108</f>
        <v>0.27837363007429872</v>
      </c>
      <c r="V109" s="10">
        <f>0.2*testdata[[#This Row],[Re]]+0.8*T108</f>
        <v>594.03040177943649</v>
      </c>
      <c r="W109" s="10">
        <f>0.2*testdata[[#This Row],[Im]]+0.8*U108</f>
        <v>2.8367331517213246</v>
      </c>
      <c r="X109" s="10"/>
      <c r="Y109" s="10"/>
      <c r="Z109" s="10"/>
      <c r="AA109" s="10"/>
      <c r="AB109" s="10"/>
      <c r="AC109" s="10"/>
      <c r="AD109" s="10"/>
    </row>
    <row r="110" spans="1:30" x14ac:dyDescent="0.25">
      <c r="A110" s="7">
        <v>109</v>
      </c>
      <c r="B110" s="4" t="str">
        <f t="shared" si="2"/>
        <v>new Quote { Date = DateTime.ParseExact("2017-06-08","yyyy-MM-dd",cultureProvider), Open=231.31m, High=231.84m, Low=230.74m, Close=231.32m, Volume = (long)69504536 },</v>
      </c>
      <c r="C110" s="3">
        <v>42894</v>
      </c>
      <c r="D110" s="2">
        <v>231.31</v>
      </c>
      <c r="E110" s="2">
        <v>231.84</v>
      </c>
      <c r="F110" s="2">
        <v>230.74</v>
      </c>
      <c r="G110" s="2">
        <v>231.32</v>
      </c>
      <c r="H110" s="1">
        <v>69504536</v>
      </c>
      <c r="I110" s="2">
        <f>(testdata[[#This Row],[high]]+testdata[[#This Row],[low]])/2</f>
        <v>231.29000000000002</v>
      </c>
      <c r="J110" s="10">
        <f>(4*testdata[[#This Row],[price]]+3*I109+2*I108+I107)/10</f>
        <v>231.1705</v>
      </c>
      <c r="K110" s="10">
        <f>(0.0962*testdata[[#This Row],[smooth]]+0.5769*J108-0.5769*J106+0.0962*J104)*(0.075*$X109+0.54)</f>
        <v>24.200993079000007</v>
      </c>
      <c r="L110" s="10">
        <f t="shared" si="3"/>
        <v>23.978353671000018</v>
      </c>
      <c r="M110" s="10">
        <f>(0.0962*testdata[[#This Row],[detrender]]+0.5769*K108-0.5769*K106+0.0962*K104)*(0.075*$X109+0.54)</f>
        <v>2.6313230367877263</v>
      </c>
      <c r="N110" s="10">
        <f>(0.0962*testdata[[#This Row],[I1]]+0.5769*L108-0.5769*L106+0.0962*L104)*(0.075*$X109+0.54)</f>
        <v>2.4500103770256021</v>
      </c>
      <c r="O110" s="10">
        <f>(0.0962*testdata[[#This Row],[Q1]]+0.5769*M108-0.5769*M106+0.0962*M104)*(0.075*$X109+0.54)</f>
        <v>0.26210938856356403</v>
      </c>
      <c r="P110" s="10">
        <f>testdata[[#This Row],[I1]]-testdata[[#This Row],[JQ]]</f>
        <v>23.716244282436456</v>
      </c>
      <c r="Q110" s="10">
        <f>testdata[[#This Row],[Q1]]+testdata[[#This Row],[jI]]</f>
        <v>5.0813334138133284</v>
      </c>
      <c r="R110" s="10">
        <f>0.2*testdata[[#This Row],[I2]]+0.8*P109</f>
        <v>23.614690391522391</v>
      </c>
      <c r="S110" s="10">
        <f>0.2*testdata[[#This Row],[Q2]]+0.8*Q109</f>
        <v>5.0120906208250107</v>
      </c>
      <c r="T110" s="10">
        <f>testdata[[#This Row],[I2'']]*R109+testdata[[#This Row],[Q2'']]*S109</f>
        <v>583.88546494169645</v>
      </c>
      <c r="U110" s="10">
        <f>testdata[[#This Row],[I2'']]*S109-testdata[[#This Row],[Q2'']]*R109</f>
        <v>-2.1778515038462132</v>
      </c>
      <c r="V110" s="10">
        <f>0.2*testdata[[#This Row],[Re]]+0.8*T109</f>
        <v>588.06034869851624</v>
      </c>
      <c r="W110" s="10">
        <f>0.2*testdata[[#This Row],[Im]]+0.8*U109</f>
        <v>-0.21287139670980365</v>
      </c>
      <c r="X110" s="10"/>
      <c r="Y110" s="10"/>
      <c r="Z110" s="10"/>
      <c r="AA110" s="10"/>
      <c r="AB110" s="10"/>
      <c r="AC110" s="10"/>
      <c r="AD110" s="10"/>
    </row>
    <row r="111" spans="1:30" x14ac:dyDescent="0.25">
      <c r="A111" s="7">
        <v>110</v>
      </c>
      <c r="B111" s="4" t="str">
        <f t="shared" si="2"/>
        <v>new Quote { Date = DateTime.ParseExact("2017-06-09","yyyy-MM-dd",cultureProvider), Open=231.61m, High=232.48m, Low=229.58m, Close=230.96m, Volume = (long)139383184 },</v>
      </c>
      <c r="C111" s="3">
        <v>42895</v>
      </c>
      <c r="D111" s="2">
        <v>231.61</v>
      </c>
      <c r="E111" s="2">
        <v>232.48</v>
      </c>
      <c r="F111" s="2">
        <v>229.58</v>
      </c>
      <c r="G111" s="2">
        <v>230.96</v>
      </c>
      <c r="H111" s="1">
        <v>139383184</v>
      </c>
      <c r="I111" s="2">
        <f>(testdata[[#This Row],[high]]+testdata[[#This Row],[low]])/2</f>
        <v>231.03</v>
      </c>
      <c r="J111" s="10">
        <f>(4*testdata[[#This Row],[price]]+3*I110+2*I109+I108)/10</f>
        <v>231.09500000000003</v>
      </c>
      <c r="K111" s="10">
        <f>(0.0962*testdata[[#This Row],[smooth]]+0.5769*J109-0.5769*J107+0.0962*J105)*(0.075*$X110+0.54)</f>
        <v>23.996147264999987</v>
      </c>
      <c r="L111" s="10">
        <f t="shared" si="3"/>
        <v>24.25321898999999</v>
      </c>
      <c r="M111" s="10">
        <f>(0.0962*testdata[[#This Row],[detrender]]+0.5769*K109-0.5769*K107+0.0962*K105)*(0.075*$X110+0.54)</f>
        <v>2.6076300465570945</v>
      </c>
      <c r="N111" s="10">
        <f>(0.0962*testdata[[#This Row],[I1]]+0.5769*L109-0.5769*L107+0.0962*L105)*(0.075*$X110+0.54)</f>
        <v>2.4465463982975582</v>
      </c>
      <c r="O111" s="10">
        <f>(0.0962*testdata[[#This Row],[Q1]]+0.5769*M109-0.5769*M107+0.0962*M105)*(0.075*$X110+0.54)</f>
        <v>0.28768563077521975</v>
      </c>
      <c r="P111" s="10">
        <f>testdata[[#This Row],[I1]]-testdata[[#This Row],[JQ]]</f>
        <v>23.965533359224771</v>
      </c>
      <c r="Q111" s="10">
        <f>testdata[[#This Row],[Q1]]+testdata[[#This Row],[jI]]</f>
        <v>5.0541764448546527</v>
      </c>
      <c r="R111" s="10">
        <f>0.2*testdata[[#This Row],[I2]]+0.8*P110</f>
        <v>23.766102097794118</v>
      </c>
      <c r="S111" s="10">
        <f>0.2*testdata[[#This Row],[Q2]]+0.8*Q110</f>
        <v>5.0759020200215934</v>
      </c>
      <c r="T111" s="10">
        <f>testdata[[#This Row],[I2'']]*R110+testdata[[#This Row],[Q2'']]*S110</f>
        <v>586.67002375949573</v>
      </c>
      <c r="U111" s="10">
        <f>testdata[[#This Row],[I2'']]*S110-testdata[[#This Row],[Q2'']]*R110</f>
        <v>-0.74799724258951983</v>
      </c>
      <c r="V111" s="10">
        <f>0.2*testdata[[#This Row],[Re]]+0.8*T110</f>
        <v>584.44237670525627</v>
      </c>
      <c r="W111" s="10">
        <f>0.2*testdata[[#This Row],[Im]]+0.8*U110</f>
        <v>-1.8918806515948745</v>
      </c>
      <c r="X111" s="10"/>
      <c r="Y111" s="10"/>
      <c r="Z111" s="10"/>
      <c r="AA111" s="10"/>
      <c r="AB111" s="10"/>
      <c r="AC111" s="10"/>
      <c r="AD111" s="10"/>
    </row>
    <row r="112" spans="1:30" x14ac:dyDescent="0.25">
      <c r="A112" s="7">
        <v>111</v>
      </c>
      <c r="B112" s="4" t="str">
        <f t="shared" si="2"/>
        <v>new Quote { Date = DateTime.ParseExact("2017-06-12","yyyy-MM-dd",cultureProvider), Open=230.7m, High=230.97m, Low=229.99m, Close=230.92m, Volume = (long)90748160 },</v>
      </c>
      <c r="C112" s="3">
        <v>42898</v>
      </c>
      <c r="D112" s="2">
        <v>230.7</v>
      </c>
      <c r="E112" s="2">
        <v>230.97</v>
      </c>
      <c r="F112" s="2">
        <v>229.99</v>
      </c>
      <c r="G112" s="2">
        <v>230.92</v>
      </c>
      <c r="H112" s="1">
        <v>90748160</v>
      </c>
      <c r="I112" s="2">
        <f>(testdata[[#This Row],[high]]+testdata[[#This Row],[low]])/2</f>
        <v>230.48000000000002</v>
      </c>
      <c r="J112" s="10">
        <f>(4*testdata[[#This Row],[price]]+3*I111+2*I110+I109)/10</f>
        <v>230.852</v>
      </c>
      <c r="K112" s="10">
        <f>(0.0962*testdata[[#This Row],[smooth]]+0.5769*J110-0.5769*J108+0.0962*J106)*(0.075*$X111+0.54)</f>
        <v>23.953066632000006</v>
      </c>
      <c r="L112" s="10">
        <f t="shared" si="3"/>
        <v>24.354392687999997</v>
      </c>
      <c r="M112" s="10">
        <f>(0.0962*testdata[[#This Row],[detrender]]+0.5769*K110-0.5769*K108+0.0962*K106)*(0.075*$X111+0.54)</f>
        <v>2.4672260249619722</v>
      </c>
      <c r="N112" s="10">
        <f>(0.0962*testdata[[#This Row],[I1]]+0.5769*L110-0.5769*L108+0.0962*L106)*(0.075*$X111+0.54)</f>
        <v>2.5265203931393683</v>
      </c>
      <c r="O112" s="10">
        <f>(0.0962*testdata[[#This Row],[Q1]]+0.5769*M110-0.5769*M108+0.0962*M106)*(0.075*$X111+0.54)</f>
        <v>0.31395133066228709</v>
      </c>
      <c r="P112" s="10">
        <f>testdata[[#This Row],[I1]]-testdata[[#This Row],[JQ]]</f>
        <v>24.040441357337709</v>
      </c>
      <c r="Q112" s="10">
        <f>testdata[[#This Row],[Q1]]+testdata[[#This Row],[jI]]</f>
        <v>4.99374641810134</v>
      </c>
      <c r="R112" s="10">
        <f>0.2*testdata[[#This Row],[I2]]+0.8*P111</f>
        <v>23.980514958847362</v>
      </c>
      <c r="S112" s="10">
        <f>0.2*testdata[[#This Row],[Q2]]+0.8*Q111</f>
        <v>5.0420904395039905</v>
      </c>
      <c r="T112" s="10">
        <f>testdata[[#This Row],[I2'']]*R111+testdata[[#This Row],[Q2'']]*S111</f>
        <v>595.51652391665539</v>
      </c>
      <c r="U112" s="10">
        <f>testdata[[#This Row],[I2'']]*S111-testdata[[#This Row],[Q2'']]*R111</f>
        <v>1.8919081492079073</v>
      </c>
      <c r="V112" s="10">
        <f>0.2*testdata[[#This Row],[Re]]+0.8*T111</f>
        <v>588.43932379092769</v>
      </c>
      <c r="W112" s="10">
        <f>0.2*testdata[[#This Row],[Im]]+0.8*U111</f>
        <v>-0.22001616423003439</v>
      </c>
      <c r="X112" s="10"/>
      <c r="Y112" s="10"/>
      <c r="Z112" s="10"/>
      <c r="AA112" s="10"/>
      <c r="AB112" s="10"/>
      <c r="AC112" s="10"/>
      <c r="AD112" s="10"/>
    </row>
    <row r="113" spans="1:30" x14ac:dyDescent="0.25">
      <c r="A113" s="7">
        <v>112</v>
      </c>
      <c r="B113" s="4" t="str">
        <f t="shared" si="2"/>
        <v>new Quote { Date = DateTime.ParseExact("2017-06-13","yyyy-MM-dd",cultureProvider), Open=231.51m, High=232.1m, Low=231.13m, Close=232.05m, Volume = (long)63303744 },</v>
      </c>
      <c r="C113" s="3">
        <v>42899</v>
      </c>
      <c r="D113" s="2">
        <v>231.51</v>
      </c>
      <c r="E113" s="2">
        <v>232.1</v>
      </c>
      <c r="F113" s="2">
        <v>231.13</v>
      </c>
      <c r="G113" s="2">
        <v>232.05</v>
      </c>
      <c r="H113" s="1">
        <v>63303744</v>
      </c>
      <c r="I113" s="2">
        <f>(testdata[[#This Row],[high]]+testdata[[#This Row],[low]])/2</f>
        <v>231.61500000000001</v>
      </c>
      <c r="J113" s="10">
        <f>(4*testdata[[#This Row],[price]]+3*I112+2*I111+I110)/10</f>
        <v>231.125</v>
      </c>
      <c r="K113" s="10">
        <f>(0.0962*testdata[[#This Row],[smooth]]+0.5769*J111-0.5769*J109+0.0962*J107)*(0.075*$X112+0.54)</f>
        <v>23.988398643000021</v>
      </c>
      <c r="L113" s="10">
        <f t="shared" si="3"/>
        <v>24.200993079000007</v>
      </c>
      <c r="M113" s="10">
        <f>(0.0962*testdata[[#This Row],[detrender]]+0.5769*K111-0.5769*K109+0.0962*K107)*(0.075*$X112+0.54)</f>
        <v>2.3801740855621718</v>
      </c>
      <c r="N113" s="10">
        <f>(0.0962*testdata[[#This Row],[I1]]+0.5769*L111-0.5769*L109+0.0962*L107)*(0.075*$X112+0.54)</f>
        <v>2.6313230367877263</v>
      </c>
      <c r="O113" s="10">
        <f>(0.0962*testdata[[#This Row],[Q1]]+0.5769*M111-0.5769*M109+0.0962*M107)*(0.075*$X112+0.54)</f>
        <v>0.27618618835312025</v>
      </c>
      <c r="P113" s="10">
        <f>testdata[[#This Row],[I1]]-testdata[[#This Row],[JQ]]</f>
        <v>23.924806890646888</v>
      </c>
      <c r="Q113" s="10">
        <f>testdata[[#This Row],[Q1]]+testdata[[#This Row],[jI]]</f>
        <v>5.0114971223498976</v>
      </c>
      <c r="R113" s="10">
        <f>0.2*testdata[[#This Row],[I2]]+0.8*P112</f>
        <v>24.017314463999547</v>
      </c>
      <c r="S113" s="10">
        <f>0.2*testdata[[#This Row],[Q2]]+0.8*Q112</f>
        <v>4.9972965589510521</v>
      </c>
      <c r="T113" s="10">
        <f>testdata[[#This Row],[I2'']]*R112+testdata[[#This Row],[Q2'']]*S112</f>
        <v>601.14438997853551</v>
      </c>
      <c r="U113" s="10">
        <f>testdata[[#This Row],[I2'']]*S112-testdata[[#This Row],[Q2'']]*R112</f>
        <v>1.2597267557708847</v>
      </c>
      <c r="V113" s="10">
        <f>0.2*testdata[[#This Row],[Re]]+0.8*T112</f>
        <v>596.64209712903141</v>
      </c>
      <c r="W113" s="10">
        <f>0.2*testdata[[#This Row],[Im]]+0.8*U112</f>
        <v>1.7654718705205028</v>
      </c>
      <c r="X113" s="10"/>
      <c r="Y113" s="10"/>
      <c r="Z113" s="10"/>
      <c r="AA113" s="10"/>
      <c r="AB113" s="10"/>
      <c r="AC113" s="10"/>
      <c r="AD113" s="10"/>
    </row>
    <row r="114" spans="1:30" x14ac:dyDescent="0.25">
      <c r="A114" s="7">
        <v>113</v>
      </c>
      <c r="B114" s="4" t="str">
        <f t="shared" si="2"/>
        <v>new Quote { Date = DateTime.ParseExact("2017-06-14","yyyy-MM-dd",cultureProvider), Open=232.34m, High=232.35m, Low=230.85m, Close=231.75m, Volume = (long)82837904 },</v>
      </c>
      <c r="C114" s="3">
        <v>42900</v>
      </c>
      <c r="D114" s="2">
        <v>232.34</v>
      </c>
      <c r="E114" s="2">
        <v>232.35</v>
      </c>
      <c r="F114" s="2">
        <v>230.85</v>
      </c>
      <c r="G114" s="2">
        <v>231.75</v>
      </c>
      <c r="H114" s="1">
        <v>82837904</v>
      </c>
      <c r="I114" s="2">
        <f>(testdata[[#This Row],[high]]+testdata[[#This Row],[low]])/2</f>
        <v>231.6</v>
      </c>
      <c r="J114" s="10">
        <f>(4*testdata[[#This Row],[price]]+3*I113+2*I112+I111)/10</f>
        <v>231.32350000000002</v>
      </c>
      <c r="K114" s="10">
        <f>(0.0962*testdata[[#This Row],[smooth]]+0.5769*J112-0.5769*J110+0.0962*J108)*(0.075*$X113+0.54)</f>
        <v>23.926313384999997</v>
      </c>
      <c r="L114" s="10">
        <f t="shared" si="3"/>
        <v>23.996147264999987</v>
      </c>
      <c r="M114" s="10">
        <f>(0.0962*testdata[[#This Row],[detrender]]+0.5769*K112-0.5769*K110+0.0962*K108)*(0.075*$X113+0.54)</f>
        <v>2.4255948134883769</v>
      </c>
      <c r="N114" s="10">
        <f>(0.0962*testdata[[#This Row],[I1]]+0.5769*L112-0.5769*L110+0.0962*L108)*(0.075*$X113+0.54)</f>
        <v>2.6076300465570945</v>
      </c>
      <c r="O114" s="10">
        <f>(0.0962*testdata[[#This Row],[Q1]]+0.5769*M112-0.5769*M110+0.0962*M108)*(0.075*$X113+0.54)</f>
        <v>0.20197750596382605</v>
      </c>
      <c r="P114" s="10">
        <f>testdata[[#This Row],[I1]]-testdata[[#This Row],[JQ]]</f>
        <v>23.794169759036162</v>
      </c>
      <c r="Q114" s="10">
        <f>testdata[[#This Row],[Q1]]+testdata[[#This Row],[jI]]</f>
        <v>5.0332248600454719</v>
      </c>
      <c r="R114" s="10">
        <f>0.2*testdata[[#This Row],[I2]]+0.8*P113</f>
        <v>23.898679464324744</v>
      </c>
      <c r="S114" s="10">
        <f>0.2*testdata[[#This Row],[Q2]]+0.8*Q113</f>
        <v>5.0158426698890128</v>
      </c>
      <c r="T114" s="10">
        <f>testdata[[#This Row],[I2'']]*R113+testdata[[#This Row],[Q2'']]*S113</f>
        <v>599.04775328349183</v>
      </c>
      <c r="U114" s="10">
        <f>testdata[[#This Row],[I2'']]*S113-testdata[[#This Row],[Q2'']]*R113</f>
        <v>-1.0382820541272793</v>
      </c>
      <c r="V114" s="10">
        <f>0.2*testdata[[#This Row],[Re]]+0.8*T113</f>
        <v>600.72506263952687</v>
      </c>
      <c r="W114" s="10">
        <f>0.2*testdata[[#This Row],[Im]]+0.8*U113</f>
        <v>0.8001249937912519</v>
      </c>
      <c r="X114" s="10"/>
      <c r="Y114" s="10"/>
      <c r="Z114" s="10"/>
      <c r="AA114" s="10"/>
      <c r="AB114" s="10"/>
      <c r="AC114" s="10"/>
      <c r="AD114" s="10"/>
    </row>
    <row r="115" spans="1:30" x14ac:dyDescent="0.25">
      <c r="A115" s="7">
        <v>114</v>
      </c>
      <c r="B115" s="4" t="str">
        <f t="shared" si="2"/>
        <v>new Quote { Date = DateTime.ParseExact("2017-06-15","yyyy-MM-dd",cultureProvider), Open=230.27m, High=231.44m, Low=229.97m, Close=231.31m, Volume = (long)70046440 },</v>
      </c>
      <c r="C115" s="3">
        <v>42901</v>
      </c>
      <c r="D115" s="2">
        <v>230.27</v>
      </c>
      <c r="E115" s="2">
        <v>231.44</v>
      </c>
      <c r="F115" s="2">
        <v>229.97</v>
      </c>
      <c r="G115" s="2">
        <v>231.31</v>
      </c>
      <c r="H115" s="1">
        <v>70046440</v>
      </c>
      <c r="I115" s="2">
        <f>(testdata[[#This Row],[high]]+testdata[[#This Row],[low]])/2</f>
        <v>230.70499999999998</v>
      </c>
      <c r="J115" s="10">
        <f>(4*testdata[[#This Row],[price]]+3*I114+2*I113+I112)/10</f>
        <v>231.13299999999998</v>
      </c>
      <c r="K115" s="10">
        <f>(0.0962*testdata[[#This Row],[smooth]]+0.5769*J113-0.5769*J111+0.0962*J109)*(0.075*$X114+0.54)</f>
        <v>24.023425661999976</v>
      </c>
      <c r="L115" s="10">
        <f t="shared" si="3"/>
        <v>23.953066632000006</v>
      </c>
      <c r="M115" s="10">
        <f>(0.0962*testdata[[#This Row],[detrender]]+0.5769*K113-0.5769*K111+0.0962*K109)*(0.075*$X114+0.54)</f>
        <v>2.5107170104286385</v>
      </c>
      <c r="N115" s="10">
        <f>(0.0962*testdata[[#This Row],[I1]]+0.5769*L113-0.5769*L111+0.0962*L109)*(0.075*$X114+0.54)</f>
        <v>2.4672260249619722</v>
      </c>
      <c r="O115" s="10">
        <f>(0.0962*testdata[[#This Row],[Q1]]+0.5769*M113-0.5769*M111+0.0962*M109)*(0.075*$X114+0.54)</f>
        <v>0.19081596293564659</v>
      </c>
      <c r="P115" s="10">
        <f>testdata[[#This Row],[I1]]-testdata[[#This Row],[JQ]]</f>
        <v>23.762250669064358</v>
      </c>
      <c r="Q115" s="10">
        <f>testdata[[#This Row],[Q1]]+testdata[[#This Row],[jI]]</f>
        <v>4.9779430353906111</v>
      </c>
      <c r="R115" s="10">
        <f>0.2*testdata[[#This Row],[I2]]+0.8*P114</f>
        <v>23.7877859410418</v>
      </c>
      <c r="S115" s="10">
        <f>0.2*testdata[[#This Row],[Q2]]+0.8*Q114</f>
        <v>5.0221684951145003</v>
      </c>
      <c r="T115" s="10">
        <f>testdata[[#This Row],[I2'']]*R114+testdata[[#This Row],[Q2'']]*S114</f>
        <v>593.68707840409616</v>
      </c>
      <c r="U115" s="10">
        <f>testdata[[#This Row],[I2'']]*S114-testdata[[#This Row],[Q2'']]*R114</f>
        <v>-0.70740333530818589</v>
      </c>
      <c r="V115" s="10">
        <f>0.2*testdata[[#This Row],[Re]]+0.8*T114</f>
        <v>597.97561830761276</v>
      </c>
      <c r="W115" s="10">
        <f>0.2*testdata[[#This Row],[Im]]+0.8*U114</f>
        <v>-0.97210631036346062</v>
      </c>
      <c r="X115" s="10"/>
      <c r="Y115" s="10"/>
      <c r="Z115" s="10"/>
      <c r="AA115" s="10"/>
      <c r="AB115" s="10"/>
      <c r="AC115" s="10"/>
      <c r="AD115" s="10"/>
    </row>
    <row r="116" spans="1:30" x14ac:dyDescent="0.25">
      <c r="A116" s="7">
        <v>115</v>
      </c>
      <c r="B116" s="4" t="str">
        <f t="shared" si="2"/>
        <v>new Quote { Date = DateTime.ParseExact("2017-06-16","yyyy-MM-dd",cultureProvider), Open=231.48m, High=231.54m, Low=230.4m, Close=231.36m, Volume = (long)88676880 },</v>
      </c>
      <c r="C116" s="3">
        <v>42902</v>
      </c>
      <c r="D116" s="2">
        <v>231.48</v>
      </c>
      <c r="E116" s="2">
        <v>231.54</v>
      </c>
      <c r="F116" s="2">
        <v>230.4</v>
      </c>
      <c r="G116" s="2">
        <v>231.36</v>
      </c>
      <c r="H116" s="1">
        <v>88676880</v>
      </c>
      <c r="I116" s="2">
        <f>(testdata[[#This Row],[high]]+testdata[[#This Row],[low]])/2</f>
        <v>230.97</v>
      </c>
      <c r="J116" s="10">
        <f>(4*testdata[[#This Row],[price]]+3*I115+2*I114+I113)/10</f>
        <v>231.08099999999996</v>
      </c>
      <c r="K116" s="10">
        <f>(0.0962*testdata[[#This Row],[smooth]]+0.5769*J114-0.5769*J112+0.0962*J110)*(0.075*$X115+0.54)</f>
        <v>24.159925430999994</v>
      </c>
      <c r="L116" s="10">
        <f t="shared" si="3"/>
        <v>23.988398643000021</v>
      </c>
      <c r="M116" s="10">
        <f>(0.0962*testdata[[#This Row],[detrender]]+0.5769*K114-0.5769*K112+0.0962*K110)*(0.075*$X115+0.54)</f>
        <v>2.503918662732556</v>
      </c>
      <c r="N116" s="10">
        <f>(0.0962*testdata[[#This Row],[I1]]+0.5769*L114-0.5769*L112+0.0962*L110)*(0.075*$X115+0.54)</f>
        <v>2.3801740855621718</v>
      </c>
      <c r="O116" s="10">
        <f>(0.0962*testdata[[#This Row],[Q1]]+0.5769*M114-0.5769*M112+0.0962*M110)*(0.075*$X115+0.54)</f>
        <v>0.25379633102115634</v>
      </c>
      <c r="P116" s="10">
        <f>testdata[[#This Row],[I1]]-testdata[[#This Row],[JQ]]</f>
        <v>23.734602311978865</v>
      </c>
      <c r="Q116" s="10">
        <f>testdata[[#This Row],[Q1]]+testdata[[#This Row],[jI]]</f>
        <v>4.8840927482947283</v>
      </c>
      <c r="R116" s="10">
        <f>0.2*testdata[[#This Row],[I2]]+0.8*P115</f>
        <v>23.75672099764726</v>
      </c>
      <c r="S116" s="10">
        <f>0.2*testdata[[#This Row],[Q2]]+0.8*Q115</f>
        <v>4.9591729779714342</v>
      </c>
      <c r="T116" s="10">
        <f>testdata[[#This Row],[I2'']]*R115+testdata[[#This Row],[Q2'']]*S115</f>
        <v>590.02559604487726</v>
      </c>
      <c r="U116" s="10">
        <f>testdata[[#This Row],[I2'']]*S115-testdata[[#This Row],[Q2'']]*R115</f>
        <v>1.3425104970259127</v>
      </c>
      <c r="V116" s="10">
        <f>0.2*testdata[[#This Row],[Re]]+0.8*T115</f>
        <v>592.95478193225244</v>
      </c>
      <c r="W116" s="10">
        <f>0.2*testdata[[#This Row],[Im]]+0.8*U115</f>
        <v>-0.29742056884136614</v>
      </c>
      <c r="X116" s="10"/>
      <c r="Y116" s="10"/>
      <c r="Z116" s="10"/>
      <c r="AA116" s="10"/>
      <c r="AB116" s="10"/>
      <c r="AC116" s="10"/>
      <c r="AD116" s="10"/>
    </row>
    <row r="117" spans="1:30" x14ac:dyDescent="0.25">
      <c r="A117" s="7">
        <v>116</v>
      </c>
      <c r="B117" s="4" t="str">
        <f t="shared" si="2"/>
        <v>new Quote { Date = DateTime.ParseExact("2017-06-19","yyyy-MM-dd",cultureProvider), Open=232.26m, High=233.35m, Low=232.16m, Close=233.28m, Volume = (long)68299992 },</v>
      </c>
      <c r="C117" s="3">
        <v>42905</v>
      </c>
      <c r="D117" s="2">
        <v>232.26</v>
      </c>
      <c r="E117" s="2">
        <v>233.35</v>
      </c>
      <c r="F117" s="2">
        <v>232.16</v>
      </c>
      <c r="G117" s="2">
        <v>233.28</v>
      </c>
      <c r="H117" s="1">
        <v>68299992</v>
      </c>
      <c r="I117" s="2">
        <f>(testdata[[#This Row],[high]]+testdata[[#This Row],[low]])/2</f>
        <v>232.755</v>
      </c>
      <c r="J117" s="10">
        <f>(4*testdata[[#This Row],[price]]+3*I116+2*I115+I114)/10</f>
        <v>231.69399999999996</v>
      </c>
      <c r="K117" s="10">
        <f>(0.0962*testdata[[#This Row],[smooth]]+0.5769*J115-0.5769*J113+0.0962*J111)*(0.075*$X116+0.54)</f>
        <v>24.043455179999988</v>
      </c>
      <c r="L117" s="10">
        <f t="shared" si="3"/>
        <v>23.926313384999997</v>
      </c>
      <c r="M117" s="10">
        <f>(0.0962*testdata[[#This Row],[detrender]]+0.5769*K115-0.5769*K113+0.0962*K111)*(0.075*$X116+0.54)</f>
        <v>2.5064730949338387</v>
      </c>
      <c r="N117" s="10">
        <f>(0.0962*testdata[[#This Row],[I1]]+0.5769*L115-0.5769*L113+0.0962*L111)*(0.075*$X116+0.54)</f>
        <v>2.4255948134883769</v>
      </c>
      <c r="O117" s="10">
        <f>(0.0962*testdata[[#This Row],[Q1]]+0.5769*M115-0.5769*M113+0.0962*M111)*(0.075*$X116+0.54)</f>
        <v>0.30633494520612187</v>
      </c>
      <c r="P117" s="10">
        <f>testdata[[#This Row],[I1]]-testdata[[#This Row],[JQ]]</f>
        <v>23.619978439793876</v>
      </c>
      <c r="Q117" s="10">
        <f>testdata[[#This Row],[Q1]]+testdata[[#This Row],[jI]]</f>
        <v>4.9320679084222157</v>
      </c>
      <c r="R117" s="10">
        <f>0.2*testdata[[#This Row],[I2]]+0.8*P116</f>
        <v>23.71167753754187</v>
      </c>
      <c r="S117" s="10">
        <f>0.2*testdata[[#This Row],[Q2]]+0.8*Q116</f>
        <v>4.8936877803202261</v>
      </c>
      <c r="T117" s="10">
        <f>testdata[[#This Row],[I2'']]*R116+testdata[[#This Row],[Q2'']]*S116</f>
        <v>587.58035184835489</v>
      </c>
      <c r="U117" s="10">
        <f>testdata[[#This Row],[I2'']]*S116-testdata[[#This Row],[Q2'']]*R116</f>
        <v>1.3323352598865483</v>
      </c>
      <c r="V117" s="10">
        <f>0.2*testdata[[#This Row],[Re]]+0.8*T116</f>
        <v>589.53654720557279</v>
      </c>
      <c r="W117" s="10">
        <f>0.2*testdata[[#This Row],[Im]]+0.8*U116</f>
        <v>1.3404754495980398</v>
      </c>
      <c r="X117" s="10"/>
      <c r="Y117" s="10"/>
      <c r="Z117" s="10"/>
      <c r="AA117" s="10"/>
      <c r="AB117" s="10"/>
      <c r="AC117" s="10"/>
      <c r="AD117" s="10"/>
    </row>
    <row r="118" spans="1:30" x14ac:dyDescent="0.25">
      <c r="A118" s="7">
        <v>117</v>
      </c>
      <c r="B118" s="4" t="str">
        <f t="shared" si="2"/>
        <v>new Quote { Date = DateTime.ParseExact("2017-06-20","yyyy-MM-dd",cultureProvider), Open=232.89m, High=232.9m, Low=231.69m, Close=231.71m, Volume = (long)59681776 },</v>
      </c>
      <c r="C118" s="3">
        <v>42906</v>
      </c>
      <c r="D118" s="2">
        <v>232.89</v>
      </c>
      <c r="E118" s="2">
        <v>232.9</v>
      </c>
      <c r="F118" s="2">
        <v>231.69</v>
      </c>
      <c r="G118" s="2">
        <v>231.71</v>
      </c>
      <c r="H118" s="1">
        <v>59681776</v>
      </c>
      <c r="I118" s="2">
        <f>(testdata[[#This Row],[high]]+testdata[[#This Row],[low]])/2</f>
        <v>232.29500000000002</v>
      </c>
      <c r="J118" s="10">
        <f>(4*testdata[[#This Row],[price]]+3*I117+2*I116+I115)/10</f>
        <v>232.00900000000001</v>
      </c>
      <c r="K118" s="10">
        <f>(0.0962*testdata[[#This Row],[smooth]]+0.5769*J116-0.5769*J114+0.0962*J112)*(0.075*$X117+0.54)</f>
        <v>23.969158173</v>
      </c>
      <c r="L118" s="10">
        <f t="shared" si="3"/>
        <v>24.023425661999976</v>
      </c>
      <c r="M118" s="10">
        <f>(0.0962*testdata[[#This Row],[detrender]]+0.5769*K116-0.5769*K114+0.0962*K112)*(0.075*$X117+0.54)</f>
        <v>2.5622399604123345</v>
      </c>
      <c r="N118" s="10">
        <f>(0.0962*testdata[[#This Row],[I1]]+0.5769*L116-0.5769*L114+0.0962*L112)*(0.075*$X117+0.54)</f>
        <v>2.5107170104286385</v>
      </c>
      <c r="O118" s="10">
        <f>(0.0962*testdata[[#This Row],[Q1]]+0.5769*M116-0.5769*M114+0.0962*M112)*(0.075*$X117+0.54)</f>
        <v>0.28567061446786646</v>
      </c>
      <c r="P118" s="10">
        <f>testdata[[#This Row],[I1]]-testdata[[#This Row],[JQ]]</f>
        <v>23.737755047532112</v>
      </c>
      <c r="Q118" s="10">
        <f>testdata[[#This Row],[Q1]]+testdata[[#This Row],[jI]]</f>
        <v>5.0729569708409734</v>
      </c>
      <c r="R118" s="10">
        <f>0.2*testdata[[#This Row],[I2]]+0.8*P117</f>
        <v>23.643533761341526</v>
      </c>
      <c r="S118" s="10">
        <f>0.2*testdata[[#This Row],[Q2]]+0.8*Q117</f>
        <v>4.9602457209059674</v>
      </c>
      <c r="T118" s="10">
        <f>testdata[[#This Row],[I2'']]*R117+testdata[[#This Row],[Q2'']]*S117</f>
        <v>584.90174226869794</v>
      </c>
      <c r="U118" s="10">
        <f>testdata[[#This Row],[I2'']]*S117-testdata[[#This Row],[Q2'']]*R117</f>
        <v>-1.9116747896284636</v>
      </c>
      <c r="V118" s="10">
        <f>0.2*testdata[[#This Row],[Re]]+0.8*T117</f>
        <v>587.0446299324235</v>
      </c>
      <c r="W118" s="10">
        <f>0.2*testdata[[#This Row],[Im]]+0.8*U117</f>
        <v>0.68353324998354603</v>
      </c>
      <c r="X118" s="10"/>
      <c r="Y118" s="10"/>
      <c r="Z118" s="10"/>
      <c r="AA118" s="10"/>
      <c r="AB118" s="10"/>
      <c r="AC118" s="10"/>
      <c r="AD118" s="10"/>
    </row>
    <row r="119" spans="1:30" x14ac:dyDescent="0.25">
      <c r="A119" s="7">
        <v>118</v>
      </c>
      <c r="B119" s="4" t="str">
        <f t="shared" si="2"/>
        <v>new Quote { Date = DateTime.ParseExact("2017-06-21","yyyy-MM-dd",cultureProvider), Open=232.1m, High=232.26m, Low=231.14m, Close=231.65m, Volume = (long)58707680 },</v>
      </c>
      <c r="C119" s="3">
        <v>42907</v>
      </c>
      <c r="D119" s="2">
        <v>232.1</v>
      </c>
      <c r="E119" s="2">
        <v>232.26</v>
      </c>
      <c r="F119" s="2">
        <v>231.14</v>
      </c>
      <c r="G119" s="2">
        <v>231.65</v>
      </c>
      <c r="H119" s="1">
        <v>58707680</v>
      </c>
      <c r="I119" s="2">
        <f>(testdata[[#This Row],[high]]+testdata[[#This Row],[low]])/2</f>
        <v>231.7</v>
      </c>
      <c r="J119" s="10">
        <f>(4*testdata[[#This Row],[price]]+3*I118+2*I117+I116)/10</f>
        <v>232.01649999999995</v>
      </c>
      <c r="K119" s="10">
        <f>(0.0962*testdata[[#This Row],[smooth]]+0.5769*J117-0.5769*J115+0.0962*J113)*(0.075*$X118+0.54)</f>
        <v>24.234040727999982</v>
      </c>
      <c r="L119" s="10">
        <f t="shared" si="3"/>
        <v>24.159925430999994</v>
      </c>
      <c r="M119" s="10">
        <f>(0.0962*testdata[[#This Row],[detrender]]+0.5769*K117-0.5769*K115+0.0962*K113)*(0.075*$X118+0.54)</f>
        <v>2.5112989960691787</v>
      </c>
      <c r="N119" s="10">
        <f>(0.0962*testdata[[#This Row],[I1]]+0.5769*L117-0.5769*L115+0.0962*L113)*(0.075*$X118+0.54)</f>
        <v>2.503918662732556</v>
      </c>
      <c r="O119" s="10">
        <f>(0.0962*testdata[[#This Row],[Q1]]+0.5769*M117-0.5769*M115+0.0962*M113)*(0.075*$X118+0.54)</f>
        <v>0.25278015362615242</v>
      </c>
      <c r="P119" s="10">
        <f>testdata[[#This Row],[I1]]-testdata[[#This Row],[JQ]]</f>
        <v>23.907145277373843</v>
      </c>
      <c r="Q119" s="10">
        <f>testdata[[#This Row],[Q1]]+testdata[[#This Row],[jI]]</f>
        <v>5.0152176588017348</v>
      </c>
      <c r="R119" s="10">
        <f>0.2*testdata[[#This Row],[I2]]+0.8*P118</f>
        <v>23.771633093500462</v>
      </c>
      <c r="S119" s="10">
        <f>0.2*testdata[[#This Row],[Q2]]+0.8*Q118</f>
        <v>5.0614091084331259</v>
      </c>
      <c r="T119" s="10">
        <f>testdata[[#This Row],[I2'']]*R118+testdata[[#This Row],[Q2'']]*S118</f>
        <v>587.15124248026154</v>
      </c>
      <c r="U119" s="10">
        <f>testdata[[#This Row],[I2'']]*S118-testdata[[#This Row],[Q2'']]*R118</f>
        <v>-1.7564558042177651</v>
      </c>
      <c r="V119" s="10">
        <f>0.2*testdata[[#This Row],[Re]]+0.8*T118</f>
        <v>585.35164231101066</v>
      </c>
      <c r="W119" s="10">
        <f>0.2*testdata[[#This Row],[Im]]+0.8*U118</f>
        <v>-1.8806309925463238</v>
      </c>
      <c r="X119" s="10"/>
      <c r="Y119" s="10"/>
      <c r="Z119" s="10"/>
      <c r="AA119" s="10"/>
      <c r="AB119" s="10"/>
      <c r="AC119" s="10"/>
      <c r="AD119" s="10"/>
    </row>
    <row r="120" spans="1:30" x14ac:dyDescent="0.25">
      <c r="A120" s="7">
        <v>119</v>
      </c>
      <c r="B120" s="4" t="str">
        <f t="shared" si="2"/>
        <v>new Quote { Date = DateTime.ParseExact("2017-06-22","yyyy-MM-dd",cultureProvider), Open=231.66m, High=232.21m, Low=231.36m, Close=231.55m, Volume = (long)46301224 },</v>
      </c>
      <c r="C120" s="3">
        <v>42908</v>
      </c>
      <c r="D120" s="2">
        <v>231.66</v>
      </c>
      <c r="E120" s="2">
        <v>232.21</v>
      </c>
      <c r="F120" s="2">
        <v>231.36</v>
      </c>
      <c r="G120" s="2">
        <v>231.55</v>
      </c>
      <c r="H120" s="1">
        <v>46301224</v>
      </c>
      <c r="I120" s="2">
        <f>(testdata[[#This Row],[high]]+testdata[[#This Row],[low]])/2</f>
        <v>231.78500000000003</v>
      </c>
      <c r="J120" s="10">
        <f>(4*testdata[[#This Row],[price]]+3*I119+2*I118+I117)/10</f>
        <v>231.95850000000002</v>
      </c>
      <c r="K120" s="10">
        <f>(0.0962*testdata[[#This Row],[smooth]]+0.5769*J118-0.5769*J116+0.0962*J114)*(0.075*$X119+0.54)</f>
        <v>24.355669464000009</v>
      </c>
      <c r="L120" s="10">
        <f t="shared" si="3"/>
        <v>24.043455179999988</v>
      </c>
      <c r="M120" s="10">
        <f>(0.0962*testdata[[#This Row],[detrender]]+0.5769*K118-0.5769*K116+0.0962*K114)*(0.075*$X119+0.54)</f>
        <v>2.4487234842241463</v>
      </c>
      <c r="N120" s="10">
        <f>(0.0962*testdata[[#This Row],[I1]]+0.5769*L118-0.5769*L116+0.0962*L114)*(0.075*$X119+0.54)</f>
        <v>2.5064730949338387</v>
      </c>
      <c r="O120" s="10">
        <f>(0.0962*testdata[[#This Row],[Q1]]+0.5769*M118-0.5769*M116+0.0962*M114)*(0.075*$X119+0.54)</f>
        <v>0.27137968751056085</v>
      </c>
      <c r="P120" s="10">
        <f>testdata[[#This Row],[I1]]-testdata[[#This Row],[JQ]]</f>
        <v>23.772075492489428</v>
      </c>
      <c r="Q120" s="10">
        <f>testdata[[#This Row],[Q1]]+testdata[[#This Row],[jI]]</f>
        <v>4.9551965791579846</v>
      </c>
      <c r="R120" s="10">
        <f>0.2*testdata[[#This Row],[I2]]+0.8*P119</f>
        <v>23.880131320396963</v>
      </c>
      <c r="S120" s="10">
        <f>0.2*testdata[[#This Row],[Q2]]+0.8*Q119</f>
        <v>5.0032134428729851</v>
      </c>
      <c r="T120" s="10">
        <f>testdata[[#This Row],[I2'']]*R119+testdata[[#This Row],[Q2'']]*S119</f>
        <v>592.99303006427772</v>
      </c>
      <c r="U120" s="10">
        <f>testdata[[#This Row],[I2'']]*S119-testdata[[#This Row],[Q2'']]*R119</f>
        <v>1.9325599231905244</v>
      </c>
      <c r="V120" s="10">
        <f>0.2*testdata[[#This Row],[Re]]+0.8*T119</f>
        <v>588.31959999706487</v>
      </c>
      <c r="W120" s="10">
        <f>0.2*testdata[[#This Row],[Im]]+0.8*U119</f>
        <v>-1.0186526587361073</v>
      </c>
      <c r="X120" s="10"/>
      <c r="Y120" s="10"/>
      <c r="Z120" s="10"/>
      <c r="AA120" s="10"/>
      <c r="AB120" s="10"/>
      <c r="AC120" s="10"/>
      <c r="AD120" s="10"/>
    </row>
    <row r="121" spans="1:30" x14ac:dyDescent="0.25">
      <c r="A121" s="7">
        <v>120</v>
      </c>
      <c r="B121" s="4" t="str">
        <f t="shared" si="2"/>
        <v>new Quote { Date = DateTime.ParseExact("2017-06-23","yyyy-MM-dd",cultureProvider), Open=231.61m, High=232.19m, Low=231.19m, Close=231.82m, Volume = (long)70253848 },</v>
      </c>
      <c r="C121" s="3">
        <v>42909</v>
      </c>
      <c r="D121" s="2">
        <v>231.61</v>
      </c>
      <c r="E121" s="2">
        <v>232.19</v>
      </c>
      <c r="F121" s="2">
        <v>231.19</v>
      </c>
      <c r="G121" s="2">
        <v>231.82</v>
      </c>
      <c r="H121" s="1">
        <v>70253848</v>
      </c>
      <c r="I121" s="2">
        <f>(testdata[[#This Row],[high]]+testdata[[#This Row],[low]])/2</f>
        <v>231.69</v>
      </c>
      <c r="J121" s="10">
        <f>(4*testdata[[#This Row],[price]]+3*I120+2*I119+I118)/10</f>
        <v>231.78100000000001</v>
      </c>
      <c r="K121" s="10">
        <f>(0.0962*testdata[[#This Row],[smooth]]+0.5769*J119-0.5769*J117+0.0962*J115)*(0.075*$X120+0.54)</f>
        <v>24.147923606999996</v>
      </c>
      <c r="L121" s="10">
        <f t="shared" si="3"/>
        <v>23.969158173</v>
      </c>
      <c r="M121" s="10">
        <f>(0.0962*testdata[[#This Row],[detrender]]+0.5769*K119-0.5769*K117+0.0962*K115)*(0.075*$X120+0.54)</f>
        <v>2.5617776052522561</v>
      </c>
      <c r="N121" s="10">
        <f>(0.0962*testdata[[#This Row],[I1]]+0.5769*L119-0.5769*L117+0.0962*L115)*(0.075*$X120+0.54)</f>
        <v>2.5622399604123345</v>
      </c>
      <c r="O121" s="10">
        <f>(0.0962*testdata[[#This Row],[Q1]]+0.5769*M119-0.5769*M117+0.0962*M115)*(0.075*$X120+0.54)</f>
        <v>0.26500934397247905</v>
      </c>
      <c r="P121" s="10">
        <f>testdata[[#This Row],[I1]]-testdata[[#This Row],[JQ]]</f>
        <v>23.70414882902752</v>
      </c>
      <c r="Q121" s="10">
        <f>testdata[[#This Row],[Q1]]+testdata[[#This Row],[jI]]</f>
        <v>5.124017565664591</v>
      </c>
      <c r="R121" s="10">
        <f>0.2*testdata[[#This Row],[I2]]+0.8*P120</f>
        <v>23.758490159797049</v>
      </c>
      <c r="S121" s="10">
        <f>0.2*testdata[[#This Row],[Q2]]+0.8*Q120</f>
        <v>4.9889607764593062</v>
      </c>
      <c r="T121" s="10">
        <f>testdata[[#This Row],[I2'']]*R120+testdata[[#This Row],[Q2'']]*S120</f>
        <v>592.31670061305977</v>
      </c>
      <c r="U121" s="10">
        <f>testdata[[#This Row],[I2'']]*S120-testdata[[#This Row],[Q2'']]*R120</f>
        <v>-0.26824114429570045</v>
      </c>
      <c r="V121" s="10">
        <f>0.2*testdata[[#This Row],[Re]]+0.8*T120</f>
        <v>592.85776417403417</v>
      </c>
      <c r="W121" s="10">
        <f>0.2*testdata[[#This Row],[Im]]+0.8*U120</f>
        <v>1.4923997096932795</v>
      </c>
      <c r="X121" s="10"/>
      <c r="Y121" s="10"/>
      <c r="Z121" s="10"/>
      <c r="AA121" s="10"/>
      <c r="AB121" s="10"/>
      <c r="AC121" s="10"/>
      <c r="AD121" s="10"/>
    </row>
    <row r="122" spans="1:30" x14ac:dyDescent="0.25">
      <c r="A122" s="7">
        <v>121</v>
      </c>
      <c r="B122" s="4" t="str">
        <f t="shared" si="2"/>
        <v>new Quote { Date = DateTime.ParseExact("2017-06-26","yyyy-MM-dd",cultureProvider), Open=232.56m, High=233.02m, Low=231.74m, Close=231.98m, Volume = (long)59465848 },</v>
      </c>
      <c r="C122" s="3">
        <v>42912</v>
      </c>
      <c r="D122" s="2">
        <v>232.56</v>
      </c>
      <c r="E122" s="2">
        <v>233.02</v>
      </c>
      <c r="F122" s="2">
        <v>231.74</v>
      </c>
      <c r="G122" s="2">
        <v>231.98</v>
      </c>
      <c r="H122" s="1">
        <v>59465848</v>
      </c>
      <c r="I122" s="2">
        <f>(testdata[[#This Row],[high]]+testdata[[#This Row],[low]])/2</f>
        <v>232.38</v>
      </c>
      <c r="J122" s="10">
        <f>(4*testdata[[#This Row],[price]]+3*I121+2*I120+I119)/10</f>
        <v>231.98599999999996</v>
      </c>
      <c r="K122" s="10">
        <f>(0.0962*testdata[[#This Row],[smooth]]+0.5769*J120-0.5769*J118+0.0962*J116)*(0.075*$X121+0.54)</f>
        <v>24.039672453000009</v>
      </c>
      <c r="L122" s="10">
        <f t="shared" si="3"/>
        <v>24.234040727999982</v>
      </c>
      <c r="M122" s="10">
        <f>(0.0962*testdata[[#This Row],[detrender]]+0.5769*K120-0.5769*K118+0.0962*K116)*(0.075*$X121+0.54)</f>
        <v>2.6242810273181014</v>
      </c>
      <c r="N122" s="10">
        <f>(0.0962*testdata[[#This Row],[I1]]+0.5769*L120-0.5769*L118+0.0962*L116)*(0.075*$X121+0.54)</f>
        <v>2.5112989960691787</v>
      </c>
      <c r="O122" s="10">
        <f>(0.0962*testdata[[#This Row],[Q1]]+0.5769*M120-0.5769*M118+0.0962*M116)*(0.075*$X121+0.54)</f>
        <v>0.23103638373775001</v>
      </c>
      <c r="P122" s="10">
        <f>testdata[[#This Row],[I1]]-testdata[[#This Row],[JQ]]</f>
        <v>24.003004344262234</v>
      </c>
      <c r="Q122" s="10">
        <f>testdata[[#This Row],[Q1]]+testdata[[#This Row],[jI]]</f>
        <v>5.1355800233872806</v>
      </c>
      <c r="R122" s="10">
        <f>0.2*testdata[[#This Row],[I2]]+0.8*P121</f>
        <v>23.763919932074465</v>
      </c>
      <c r="S122" s="10">
        <f>0.2*testdata[[#This Row],[Q2]]+0.8*Q121</f>
        <v>5.1263300572091293</v>
      </c>
      <c r="T122" s="10">
        <f>testdata[[#This Row],[I2'']]*R121+testdata[[#This Row],[Q2'']]*S121</f>
        <v>590.16991744699681</v>
      </c>
      <c r="U122" s="10">
        <f>testdata[[#This Row],[I2'']]*S121-testdata[[#This Row],[Q2'']]*R121</f>
        <v>-3.2365977840359363</v>
      </c>
      <c r="V122" s="10">
        <f>0.2*testdata[[#This Row],[Re]]+0.8*T121</f>
        <v>591.88734397984717</v>
      </c>
      <c r="W122" s="10">
        <f>0.2*testdata[[#This Row],[Im]]+0.8*U121</f>
        <v>-0.86191247224374767</v>
      </c>
      <c r="X122" s="10"/>
      <c r="Y122" s="10"/>
      <c r="Z122" s="10"/>
      <c r="AA122" s="10"/>
      <c r="AB122" s="10"/>
      <c r="AC122" s="10"/>
      <c r="AD122" s="10"/>
    </row>
    <row r="123" spans="1:30" x14ac:dyDescent="0.25">
      <c r="A123" s="7">
        <v>122</v>
      </c>
      <c r="B123" s="4" t="str">
        <f t="shared" si="2"/>
        <v>new Quote { Date = DateTime.ParseExact("2017-06-27","yyyy-MM-dd",cultureProvider), Open=231.74m, High=232.06m, Low=230.09m, Close=230.11m, Volume = (long)86259016 },</v>
      </c>
      <c r="C123" s="3">
        <v>42913</v>
      </c>
      <c r="D123" s="2">
        <v>231.74</v>
      </c>
      <c r="E123" s="2">
        <v>232.06</v>
      </c>
      <c r="F123" s="2">
        <v>230.09</v>
      </c>
      <c r="G123" s="2">
        <v>230.11</v>
      </c>
      <c r="H123" s="1">
        <v>86259016</v>
      </c>
      <c r="I123" s="2">
        <f>(testdata[[#This Row],[high]]+testdata[[#This Row],[low]])/2</f>
        <v>231.07499999999999</v>
      </c>
      <c r="J123" s="10">
        <f>(4*testdata[[#This Row],[price]]+3*I122+2*I121+I120)/10</f>
        <v>231.66050000000001</v>
      </c>
      <c r="K123" s="10">
        <f>(0.0962*testdata[[#This Row],[smooth]]+0.5769*J121-0.5769*J119+0.0962*J117)*(0.075*$X122+0.54)</f>
        <v>23.996975193000015</v>
      </c>
      <c r="L123" s="10">
        <f t="shared" si="3"/>
        <v>24.355669464000009</v>
      </c>
      <c r="M123" s="10">
        <f>(0.0962*testdata[[#This Row],[detrender]]+0.5769*K121-0.5769*K119+0.0962*K117)*(0.075*$X122+0.54)</f>
        <v>2.4687765547799621</v>
      </c>
      <c r="N123" s="10">
        <f>(0.0962*testdata[[#This Row],[I1]]+0.5769*L121-0.5769*L119+0.0962*L117)*(0.075*$X122+0.54)</f>
        <v>2.4487234842241463</v>
      </c>
      <c r="O123" s="10">
        <f>(0.0962*testdata[[#This Row],[Q1]]+0.5769*M121-0.5769*M119+0.0962*M117)*(0.075*$X122+0.54)</f>
        <v>0.27417966800770005</v>
      </c>
      <c r="P123" s="10">
        <f>testdata[[#This Row],[I1]]-testdata[[#This Row],[JQ]]</f>
        <v>24.081489795992308</v>
      </c>
      <c r="Q123" s="10">
        <f>testdata[[#This Row],[Q1]]+testdata[[#This Row],[jI]]</f>
        <v>4.9175000390041088</v>
      </c>
      <c r="R123" s="10">
        <f>0.2*testdata[[#This Row],[I2]]+0.8*P122</f>
        <v>24.01870143460825</v>
      </c>
      <c r="S123" s="10">
        <f>0.2*testdata[[#This Row],[Q2]]+0.8*Q122</f>
        <v>5.0919640265106461</v>
      </c>
      <c r="T123" s="10">
        <f>testdata[[#This Row],[I2'']]*R122+testdata[[#This Row],[Q2'']]*S122</f>
        <v>596.88158600376175</v>
      </c>
      <c r="U123" s="10">
        <f>testdata[[#This Row],[I2'']]*S122-testdata[[#This Row],[Q2'']]*R122</f>
        <v>2.1227656763618086</v>
      </c>
      <c r="V123" s="10">
        <f>0.2*testdata[[#This Row],[Re]]+0.8*T122</f>
        <v>591.51225115834984</v>
      </c>
      <c r="W123" s="10">
        <f>0.2*testdata[[#This Row],[Im]]+0.8*U122</f>
        <v>-2.1647250919563876</v>
      </c>
      <c r="X123" s="10"/>
      <c r="Y123" s="10"/>
      <c r="Z123" s="10"/>
      <c r="AA123" s="10"/>
      <c r="AB123" s="10"/>
      <c r="AC123" s="10"/>
      <c r="AD123" s="10"/>
    </row>
    <row r="124" spans="1:30" x14ac:dyDescent="0.25">
      <c r="A124" s="7">
        <v>123</v>
      </c>
      <c r="B124" s="4" t="str">
        <f t="shared" si="2"/>
        <v>new Quote { Date = DateTime.ParseExact("2017-06-28","yyyy-MM-dd",cultureProvider), Open=231.22m, High=232.38m, Low=230.97m, Close=232.17m, Volume = (long)73458688 },</v>
      </c>
      <c r="C124" s="3">
        <v>42914</v>
      </c>
      <c r="D124" s="2">
        <v>231.22</v>
      </c>
      <c r="E124" s="2">
        <v>232.38</v>
      </c>
      <c r="F124" s="2">
        <v>230.97</v>
      </c>
      <c r="G124" s="2">
        <v>232.17</v>
      </c>
      <c r="H124" s="1">
        <v>73458688</v>
      </c>
      <c r="I124" s="2">
        <f>(testdata[[#This Row],[high]]+testdata[[#This Row],[low]])/2</f>
        <v>231.67500000000001</v>
      </c>
      <c r="J124" s="10">
        <f>(4*testdata[[#This Row],[price]]+3*I123+2*I122+I121)/10</f>
        <v>231.63749999999999</v>
      </c>
      <c r="K124" s="10">
        <f>(0.0962*testdata[[#This Row],[smooth]]+0.5769*J122-0.5769*J120+0.0962*J118)*(0.075*$X123+0.54)</f>
        <v>24.094075346999976</v>
      </c>
      <c r="L124" s="10">
        <f t="shared" si="3"/>
        <v>24.147923606999996</v>
      </c>
      <c r="M124" s="10">
        <f>(0.0962*testdata[[#This Row],[detrender]]+0.5769*K122-0.5769*K120+0.0962*K118)*(0.075*$X123+0.54)</f>
        <v>2.3983475700481733</v>
      </c>
      <c r="N124" s="10">
        <f>(0.0962*testdata[[#This Row],[I1]]+0.5769*L122-0.5769*L120+0.0962*L118)*(0.075*$X123+0.54)</f>
        <v>2.5617776052522561</v>
      </c>
      <c r="O124" s="10">
        <f>(0.0962*testdata[[#This Row],[Q1]]+0.5769*M122-0.5769*M120+0.0962*M118)*(0.075*$X123+0.54)</f>
        <v>0.31238334020224989</v>
      </c>
      <c r="P124" s="10">
        <f>testdata[[#This Row],[I1]]-testdata[[#This Row],[JQ]]</f>
        <v>23.835540266797747</v>
      </c>
      <c r="Q124" s="10">
        <f>testdata[[#This Row],[Q1]]+testdata[[#This Row],[jI]]</f>
        <v>4.9601251753004298</v>
      </c>
      <c r="R124" s="10">
        <f>0.2*testdata[[#This Row],[I2]]+0.8*P123</f>
        <v>24.032299890153396</v>
      </c>
      <c r="S124" s="10">
        <f>0.2*testdata[[#This Row],[Q2]]+0.8*Q123</f>
        <v>4.9260250662633736</v>
      </c>
      <c r="T124" s="10">
        <f>testdata[[#This Row],[I2'']]*R123+testdata[[#This Row],[Q2'']]*S123</f>
        <v>602.30777827966585</v>
      </c>
      <c r="U124" s="10">
        <f>testdata[[#This Row],[I2'']]*S123-testdata[[#This Row],[Q2'']]*R123</f>
        <v>4.0548811890005538</v>
      </c>
      <c r="V124" s="10">
        <f>0.2*testdata[[#This Row],[Re]]+0.8*T123</f>
        <v>597.9668244589426</v>
      </c>
      <c r="W124" s="10">
        <f>0.2*testdata[[#This Row],[Im]]+0.8*U123</f>
        <v>2.5091887788895577</v>
      </c>
      <c r="X124" s="10"/>
      <c r="Y124" s="10"/>
      <c r="Z124" s="10"/>
      <c r="AA124" s="10"/>
      <c r="AB124" s="10"/>
      <c r="AC124" s="10"/>
      <c r="AD124" s="10"/>
    </row>
    <row r="125" spans="1:30" x14ac:dyDescent="0.25">
      <c r="A125" s="7">
        <v>124</v>
      </c>
      <c r="B125" s="4" t="str">
        <f t="shared" si="2"/>
        <v>new Quote { Date = DateTime.ParseExact("2017-06-29","yyyy-MM-dd",cultureProvider), Open=232.33m, High=232.39m, Low=228.8m, Close=230.13m, Volume = (long)112165824 },</v>
      </c>
      <c r="C125" s="3">
        <v>42915</v>
      </c>
      <c r="D125" s="2">
        <v>232.33</v>
      </c>
      <c r="E125" s="2">
        <v>232.39</v>
      </c>
      <c r="F125" s="2">
        <v>228.8</v>
      </c>
      <c r="G125" s="2">
        <v>230.13</v>
      </c>
      <c r="H125" s="1">
        <v>112165824</v>
      </c>
      <c r="I125" s="2">
        <f>(testdata[[#This Row],[high]]+testdata[[#This Row],[low]])/2</f>
        <v>230.595</v>
      </c>
      <c r="J125" s="10">
        <f>(4*testdata[[#This Row],[price]]+3*I124+2*I123+I122)/10</f>
        <v>231.19350000000003</v>
      </c>
      <c r="K125" s="10">
        <f>(0.0962*testdata[[#This Row],[smooth]]+0.5769*J123-0.5769*J121+0.0962*J119)*(0.075*$X124+0.54)</f>
        <v>24.025294197000019</v>
      </c>
      <c r="L125" s="10">
        <f t="shared" si="3"/>
        <v>24.039672453000009</v>
      </c>
      <c r="M125" s="10">
        <f>(0.0962*testdata[[#This Row],[detrender]]+0.5769*K123-0.5769*K121+0.0962*K119)*(0.075*$X124+0.54)</f>
        <v>2.4599515750641419</v>
      </c>
      <c r="N125" s="10">
        <f>(0.0962*testdata[[#This Row],[I1]]+0.5769*L123-0.5769*L121+0.0962*L119)*(0.075*$X124+0.54)</f>
        <v>2.6242810273181014</v>
      </c>
      <c r="O125" s="10">
        <f>(0.0962*testdata[[#This Row],[Q1]]+0.5769*M123-0.5769*M121+0.0962*M119)*(0.075*$X124+0.54)</f>
        <v>0.22927427941980186</v>
      </c>
      <c r="P125" s="10">
        <f>testdata[[#This Row],[I1]]-testdata[[#This Row],[JQ]]</f>
        <v>23.810398173580207</v>
      </c>
      <c r="Q125" s="10">
        <f>testdata[[#This Row],[Q1]]+testdata[[#This Row],[jI]]</f>
        <v>5.0842326023822437</v>
      </c>
      <c r="R125" s="10">
        <f>0.2*testdata[[#This Row],[I2]]+0.8*P124</f>
        <v>23.830511848154238</v>
      </c>
      <c r="S125" s="10">
        <f>0.2*testdata[[#This Row],[Q2]]+0.8*Q124</f>
        <v>4.9849466607167923</v>
      </c>
      <c r="T125" s="10">
        <f>testdata[[#This Row],[I2'']]*R124+testdata[[#This Row],[Q2'']]*S124</f>
        <v>597.25797947537308</v>
      </c>
      <c r="U125" s="10">
        <f>testdata[[#This Row],[I2'']]*S124-testdata[[#This Row],[Q2'']]*R124</f>
        <v>-2.4100343808706128</v>
      </c>
      <c r="V125" s="10">
        <f>0.2*testdata[[#This Row],[Re]]+0.8*T124</f>
        <v>601.29781851880739</v>
      </c>
      <c r="W125" s="10">
        <f>0.2*testdata[[#This Row],[Im]]+0.8*U124</f>
        <v>2.7618980750263207</v>
      </c>
      <c r="X125" s="10"/>
      <c r="Y125" s="10"/>
      <c r="Z125" s="10"/>
      <c r="AA125" s="10"/>
      <c r="AB125" s="10"/>
      <c r="AC125" s="10"/>
      <c r="AD125" s="10"/>
    </row>
    <row r="126" spans="1:30" x14ac:dyDescent="0.25">
      <c r="A126" s="7">
        <v>125</v>
      </c>
      <c r="B126" s="4" t="str">
        <f t="shared" si="2"/>
        <v>new Quote { Date = DateTime.ParseExact("2017-06-30","yyyy-MM-dd",cultureProvider), Open=231.01m, High=231.42m, Low=230.34m, Close=230.56m, Volume = (long)91055080 },</v>
      </c>
      <c r="C126" s="3">
        <v>42916</v>
      </c>
      <c r="D126" s="2">
        <v>231.01</v>
      </c>
      <c r="E126" s="2">
        <v>231.42</v>
      </c>
      <c r="F126" s="2">
        <v>230.34</v>
      </c>
      <c r="G126" s="2">
        <v>230.56</v>
      </c>
      <c r="H126" s="1">
        <v>91055080</v>
      </c>
      <c r="I126" s="2">
        <f>(testdata[[#This Row],[high]]+testdata[[#This Row],[low]])/2</f>
        <v>230.88</v>
      </c>
      <c r="J126" s="10">
        <f>(4*testdata[[#This Row],[price]]+3*I125+2*I124+I123)/10</f>
        <v>230.97299999999996</v>
      </c>
      <c r="K126" s="10">
        <f>(0.0962*testdata[[#This Row],[smooth]]+0.5769*J124-0.5769*J122+0.0962*J120)*(0.075*$X125+0.54)</f>
        <v>23.939798751000012</v>
      </c>
      <c r="L126" s="10">
        <f t="shared" si="3"/>
        <v>23.996975193000015</v>
      </c>
      <c r="M126" s="10">
        <f>(0.0962*testdata[[#This Row],[detrender]]+0.5769*K124-0.5769*K122+0.0962*K120)*(0.075*$X125+0.54)</f>
        <v>2.5258008987890546</v>
      </c>
      <c r="N126" s="10">
        <f>(0.0962*testdata[[#This Row],[I1]]+0.5769*L124-0.5769*L122+0.0962*L120)*(0.075*$X125+0.54)</f>
        <v>2.4687765547799621</v>
      </c>
      <c r="O126" s="10">
        <f>(0.0962*testdata[[#This Row],[Q1]]+0.5769*M124-0.5769*M122+0.0962*M120)*(0.075*$X125+0.54)</f>
        <v>0.18803244643929826</v>
      </c>
      <c r="P126" s="10">
        <f>testdata[[#This Row],[I1]]-testdata[[#This Row],[JQ]]</f>
        <v>23.808942746560717</v>
      </c>
      <c r="Q126" s="10">
        <f>testdata[[#This Row],[Q1]]+testdata[[#This Row],[jI]]</f>
        <v>4.9945774535690166</v>
      </c>
      <c r="R126" s="10">
        <f>0.2*testdata[[#This Row],[I2]]+0.8*P125</f>
        <v>23.810107088176309</v>
      </c>
      <c r="S126" s="10">
        <f>0.2*testdata[[#This Row],[Q2]]+0.8*Q125</f>
        <v>5.0663015726195981</v>
      </c>
      <c r="T126" s="10">
        <f>testdata[[#This Row],[I2'']]*R125+testdata[[#This Row],[Q2'']]*S125</f>
        <v>592.66228217722107</v>
      </c>
      <c r="U126" s="10">
        <f>testdata[[#This Row],[I2'']]*S125-testdata[[#This Row],[Q2'']]*R125</f>
        <v>-2.0404458321200565</v>
      </c>
      <c r="V126" s="10">
        <f>0.2*testdata[[#This Row],[Re]]+0.8*T125</f>
        <v>596.33884001574268</v>
      </c>
      <c r="W126" s="10">
        <f>0.2*testdata[[#This Row],[Im]]+0.8*U125</f>
        <v>-2.3361166711205015</v>
      </c>
      <c r="X126" s="10"/>
      <c r="Y126" s="10"/>
      <c r="Z126" s="10"/>
      <c r="AA126" s="10"/>
      <c r="AB126" s="10"/>
      <c r="AC126" s="10"/>
      <c r="AD126" s="10"/>
    </row>
    <row r="127" spans="1:30" x14ac:dyDescent="0.25">
      <c r="A127" s="7">
        <v>126</v>
      </c>
      <c r="B127" s="4" t="str">
        <f t="shared" si="2"/>
        <v>new Quote { Date = DateTime.ParseExact("2017-07-03","yyyy-MM-dd",cultureProvider), Open=231.59m, High=232.06m, Low=230.95m, Close=230.95m, Volume = (long)41063396 },</v>
      </c>
      <c r="C127" s="3">
        <v>42919</v>
      </c>
      <c r="D127" s="2">
        <v>231.59</v>
      </c>
      <c r="E127" s="2">
        <v>232.06</v>
      </c>
      <c r="F127" s="2">
        <v>230.95</v>
      </c>
      <c r="G127" s="2">
        <v>230.95</v>
      </c>
      <c r="H127" s="1">
        <v>41063396</v>
      </c>
      <c r="I127" s="2">
        <f>(testdata[[#This Row],[high]]+testdata[[#This Row],[low]])/2</f>
        <v>231.505</v>
      </c>
      <c r="J127" s="10">
        <f>(4*testdata[[#This Row],[price]]+3*I126+2*I125+I124)/10</f>
        <v>231.1525</v>
      </c>
      <c r="K127" s="10">
        <f>(0.0962*testdata[[#This Row],[smooth]]+0.5769*J125-0.5769*J123+0.0962*J121)*(0.075*$X126+0.54)</f>
        <v>23.902986816000006</v>
      </c>
      <c r="L127" s="10">
        <f t="shared" si="3"/>
        <v>24.094075346999976</v>
      </c>
      <c r="M127" s="10">
        <f>(0.0962*testdata[[#This Row],[detrender]]+0.5769*K125-0.5769*K123+0.0962*K121)*(0.075*$X126+0.54)</f>
        <v>2.5049708006941103</v>
      </c>
      <c r="N127" s="10">
        <f>(0.0962*testdata[[#This Row],[I1]]+0.5769*L125-0.5769*L123+0.0962*L121)*(0.075*$X126+0.54)</f>
        <v>2.3983475700481733</v>
      </c>
      <c r="O127" s="10">
        <f>(0.0962*testdata[[#This Row],[Q1]]+0.5769*M125-0.5769*M123+0.0962*M121)*(0.075*$X126+0.54)</f>
        <v>0.26045823556115127</v>
      </c>
      <c r="P127" s="10">
        <f>testdata[[#This Row],[I1]]-testdata[[#This Row],[JQ]]</f>
        <v>23.833617111438823</v>
      </c>
      <c r="Q127" s="10">
        <f>testdata[[#This Row],[Q1]]+testdata[[#This Row],[jI]]</f>
        <v>4.9033183707422836</v>
      </c>
      <c r="R127" s="10">
        <f>0.2*testdata[[#This Row],[I2]]+0.8*P126</f>
        <v>23.813877619536338</v>
      </c>
      <c r="S127" s="10">
        <f>0.2*testdata[[#This Row],[Q2]]+0.8*Q126</f>
        <v>4.9763256370036704</v>
      </c>
      <c r="T127" s="10">
        <f>testdata[[#This Row],[I2'']]*R126+testdata[[#This Row],[Q2'']]*S126</f>
        <v>592.22254270650433</v>
      </c>
      <c r="U127" s="10">
        <f>testdata[[#This Row],[I2'']]*S126-testdata[[#This Row],[Q2'']]*R126</f>
        <v>2.1614393113330266</v>
      </c>
      <c r="V127" s="10">
        <f>0.2*testdata[[#This Row],[Re]]+0.8*T126</f>
        <v>592.57433428307775</v>
      </c>
      <c r="W127" s="10">
        <f>0.2*testdata[[#This Row],[Im]]+0.8*U126</f>
        <v>-1.20006880342944</v>
      </c>
      <c r="X127" s="10"/>
      <c r="Y127" s="10"/>
      <c r="Z127" s="10"/>
      <c r="AA127" s="10"/>
      <c r="AB127" s="10"/>
      <c r="AC127" s="10"/>
      <c r="AD127" s="10"/>
    </row>
    <row r="128" spans="1:30" x14ac:dyDescent="0.25">
      <c r="A128" s="7">
        <v>127</v>
      </c>
      <c r="B128" s="4" t="str">
        <f t="shared" si="2"/>
        <v>new Quote { Date = DateTime.ParseExact("2017-07-05","yyyy-MM-dd",cultureProvider), Open=231.35m, High=231.71m, Low=230.46m, Close=231.48m, Volume = (long)57082112 },</v>
      </c>
      <c r="C128" s="3">
        <v>42921</v>
      </c>
      <c r="D128" s="2">
        <v>231.35</v>
      </c>
      <c r="E128" s="2">
        <v>231.71</v>
      </c>
      <c r="F128" s="2">
        <v>230.46</v>
      </c>
      <c r="G128" s="2">
        <v>231.48</v>
      </c>
      <c r="H128" s="1">
        <v>57082112</v>
      </c>
      <c r="I128" s="2">
        <f>(testdata[[#This Row],[high]]+testdata[[#This Row],[low]])/2</f>
        <v>231.08500000000001</v>
      </c>
      <c r="J128" s="10">
        <f>(4*testdata[[#This Row],[price]]+3*I127+2*I126+I125)/10</f>
        <v>231.12099999999995</v>
      </c>
      <c r="K128" s="10">
        <f>(0.0962*testdata[[#This Row],[smooth]]+0.5769*J126-0.5769*J124+0.0962*J122)*(0.075*$X127+0.54)</f>
        <v>23.850473408999992</v>
      </c>
      <c r="L128" s="10">
        <f t="shared" si="3"/>
        <v>24.025294197000019</v>
      </c>
      <c r="M128" s="10">
        <f>(0.0962*testdata[[#This Row],[detrender]]+0.5769*K126-0.5769*K124+0.0962*K122)*(0.075*$X127+0.54)</f>
        <v>2.4397361263936905</v>
      </c>
      <c r="N128" s="10">
        <f>(0.0962*testdata[[#This Row],[I1]]+0.5769*L126-0.5769*L124+0.0962*L122)*(0.075*$X127+0.54)</f>
        <v>2.4599515750641419</v>
      </c>
      <c r="O128" s="10">
        <f>(0.0962*testdata[[#This Row],[Q1]]+0.5769*M126-0.5769*M124+0.0962*M122)*(0.075*$X127+0.54)</f>
        <v>0.30277058879035179</v>
      </c>
      <c r="P128" s="10">
        <f>testdata[[#This Row],[I1]]-testdata[[#This Row],[JQ]]</f>
        <v>23.722523608209666</v>
      </c>
      <c r="Q128" s="10">
        <f>testdata[[#This Row],[Q1]]+testdata[[#This Row],[jI]]</f>
        <v>4.8996877014578324</v>
      </c>
      <c r="R128" s="10">
        <f>0.2*testdata[[#This Row],[I2]]+0.8*P127</f>
        <v>23.811398410792993</v>
      </c>
      <c r="S128" s="10">
        <f>0.2*testdata[[#This Row],[Q2]]+0.8*Q127</f>
        <v>4.9025922368853934</v>
      </c>
      <c r="T128" s="10">
        <f>testdata[[#This Row],[I2'']]*R127+testdata[[#This Row],[Q2'']]*S127</f>
        <v>591.43862314083435</v>
      </c>
      <c r="U128" s="10">
        <f>testdata[[#This Row],[I2'']]*S127-testdata[[#This Row],[Q2'']]*R127</f>
        <v>1.7435408168599622</v>
      </c>
      <c r="V128" s="10">
        <f>0.2*testdata[[#This Row],[Re]]+0.8*T127</f>
        <v>592.06575879337038</v>
      </c>
      <c r="W128" s="10">
        <f>0.2*testdata[[#This Row],[Im]]+0.8*U127</f>
        <v>2.0778596124384139</v>
      </c>
      <c r="X128" s="10"/>
      <c r="Y128" s="10"/>
      <c r="Z128" s="10"/>
      <c r="AA128" s="10"/>
      <c r="AB128" s="10"/>
      <c r="AC128" s="10"/>
      <c r="AD128" s="10"/>
    </row>
    <row r="129" spans="1:30" x14ac:dyDescent="0.25">
      <c r="A129" s="7">
        <v>128</v>
      </c>
      <c r="B129" s="4" t="str">
        <f t="shared" si="2"/>
        <v>new Quote { Date = DateTime.ParseExact("2017-07-06","yyyy-MM-dd",cultureProvider), Open=230.64m, High=230.77m, Low=229.16m, Close=229.36m, Volume = (long)69339864 },</v>
      </c>
      <c r="C129" s="3">
        <v>42922</v>
      </c>
      <c r="D129" s="2">
        <v>230.64</v>
      </c>
      <c r="E129" s="2">
        <v>230.77</v>
      </c>
      <c r="F129" s="2">
        <v>229.16</v>
      </c>
      <c r="G129" s="2">
        <v>229.36</v>
      </c>
      <c r="H129" s="1">
        <v>69339864</v>
      </c>
      <c r="I129" s="2">
        <f>(testdata[[#This Row],[high]]+testdata[[#This Row],[low]])/2</f>
        <v>229.965</v>
      </c>
      <c r="J129" s="10">
        <f>(4*testdata[[#This Row],[price]]+3*I128+2*I127+I126)/10</f>
        <v>230.70050000000001</v>
      </c>
      <c r="K129" s="10">
        <f>(0.0962*testdata[[#This Row],[smooth]]+0.5769*J127-0.5769*J125+0.0962*J123)*(0.075*$X128+0.54)</f>
        <v>24.005956661999996</v>
      </c>
      <c r="L129" s="10">
        <f t="shared" si="3"/>
        <v>23.939798751000012</v>
      </c>
      <c r="M129" s="10">
        <f>(0.0962*testdata[[#This Row],[detrender]]+0.5769*K127-0.5769*K125+0.0962*K123)*(0.075*$X128+0.54)</f>
        <v>2.4555543748301298</v>
      </c>
      <c r="N129" s="10">
        <f>(0.0962*testdata[[#This Row],[I1]]+0.5769*L127-0.5769*L125+0.0962*L123)*(0.075*$X128+0.54)</f>
        <v>2.5258008987890546</v>
      </c>
      <c r="O129" s="10">
        <f>(0.0962*testdata[[#This Row],[Q1]]+0.5769*M127-0.5769*M125+0.0962*M123)*(0.075*$X128+0.54)</f>
        <v>0.2698338024149865</v>
      </c>
      <c r="P129" s="10">
        <f>testdata[[#This Row],[I1]]-testdata[[#This Row],[JQ]]</f>
        <v>23.669964948585026</v>
      </c>
      <c r="Q129" s="10">
        <f>testdata[[#This Row],[Q1]]+testdata[[#This Row],[jI]]</f>
        <v>4.9813552736191848</v>
      </c>
      <c r="R129" s="10">
        <f>0.2*testdata[[#This Row],[I2]]+0.8*P128</f>
        <v>23.712011876284741</v>
      </c>
      <c r="S129" s="10">
        <f>0.2*testdata[[#This Row],[Q2]]+0.8*Q128</f>
        <v>4.9160212158901029</v>
      </c>
      <c r="T129" s="10">
        <f>testdata[[#This Row],[I2'']]*R128+testdata[[#This Row],[Q2'']]*S128</f>
        <v>588.71740935705782</v>
      </c>
      <c r="U129" s="10">
        <f>testdata[[#This Row],[I2'']]*S128-testdata[[#This Row],[Q2'']]*R128</f>
        <v>-0.80701442186241934</v>
      </c>
      <c r="V129" s="10">
        <f>0.2*testdata[[#This Row],[Re]]+0.8*T128</f>
        <v>590.89438038407911</v>
      </c>
      <c r="W129" s="10">
        <f>0.2*testdata[[#This Row],[Im]]+0.8*U128</f>
        <v>1.2334297691154859</v>
      </c>
      <c r="X129" s="10"/>
      <c r="Y129" s="10"/>
      <c r="Z129" s="10"/>
      <c r="AA129" s="10"/>
      <c r="AB129" s="10"/>
      <c r="AC129" s="10"/>
      <c r="AD129" s="10"/>
    </row>
    <row r="130" spans="1:30" x14ac:dyDescent="0.25">
      <c r="A130" s="7">
        <v>129</v>
      </c>
      <c r="B130" s="4" t="str">
        <f t="shared" ref="B130:B193" si="4">"new Quote { Date = DateTime.ParseExact("""&amp;TEXT(C130,"yyyy-mm-dd")&amp;""",""yyyy-MM-dd"",cultureProvider), Open="&amp;D130&amp;"m, High="&amp;E130&amp;"m, Low="&amp;F130&amp;"m, Close="&amp;G130&amp;"m, Volume = (long)"&amp;H130&amp;" },"</f>
        <v>new Quote { Date = DateTime.ParseExact("2017-07-07","yyyy-MM-dd",cultureProvider), Open=229.99m, High=231.01m, Low=229.38m, Close=230.85m, Volume = (long)60799664 },</v>
      </c>
      <c r="C130" s="3">
        <v>42923</v>
      </c>
      <c r="D130" s="2">
        <v>229.99</v>
      </c>
      <c r="E130" s="2">
        <v>231.01</v>
      </c>
      <c r="F130" s="2">
        <v>229.38</v>
      </c>
      <c r="G130" s="2">
        <v>230.85</v>
      </c>
      <c r="H130" s="1">
        <v>60799664</v>
      </c>
      <c r="I130" s="2">
        <f>(testdata[[#This Row],[high]]+testdata[[#This Row],[low]])/2</f>
        <v>230.19499999999999</v>
      </c>
      <c r="J130" s="10">
        <f>(4*testdata[[#This Row],[price]]+3*I129+2*I128+I127)/10</f>
        <v>230.435</v>
      </c>
      <c r="K130" s="10">
        <f>(0.0962*testdata[[#This Row],[smooth]]+0.5769*J128-0.5769*J126+0.0962*J124)*(0.075*$X129+0.54)</f>
        <v>24.049848077999997</v>
      </c>
      <c r="L130" s="10">
        <f t="shared" si="3"/>
        <v>23.902986816000006</v>
      </c>
      <c r="M130" s="10">
        <f>(0.0962*testdata[[#This Row],[detrender]]+0.5769*K128-0.5769*K126+0.0962*K124)*(0.075*$X129+0.54)</f>
        <v>2.4731533675900002</v>
      </c>
      <c r="N130" s="10">
        <f>(0.0962*testdata[[#This Row],[I1]]+0.5769*L128-0.5769*L126+0.0962*L124)*(0.075*$X129+0.54)</f>
        <v>2.5049708006941103</v>
      </c>
      <c r="O130" s="10">
        <f>(0.0962*testdata[[#This Row],[Q1]]+0.5769*M128-0.5769*M126+0.0962*M124)*(0.075*$X129+0.54)</f>
        <v>0.22625331642318972</v>
      </c>
      <c r="P130" s="10">
        <f>testdata[[#This Row],[I1]]-testdata[[#This Row],[JQ]]</f>
        <v>23.676733499576816</v>
      </c>
      <c r="Q130" s="10">
        <f>testdata[[#This Row],[Q1]]+testdata[[#This Row],[jI]]</f>
        <v>4.9781241682841104</v>
      </c>
      <c r="R130" s="10">
        <f>0.2*testdata[[#This Row],[I2]]+0.8*P129</f>
        <v>23.671318658783385</v>
      </c>
      <c r="S130" s="10">
        <f>0.2*testdata[[#This Row],[Q2]]+0.8*Q129</f>
        <v>4.9807090525521698</v>
      </c>
      <c r="T130" s="10">
        <f>testdata[[#This Row],[I2'']]*R129+testdata[[#This Row],[Q2'']]*S129</f>
        <v>585.7798605369145</v>
      </c>
      <c r="U130" s="10">
        <f>testdata[[#This Row],[I2'']]*S129-testdata[[#This Row],[Q2'']]*R129</f>
        <v>-1.7339274717616036</v>
      </c>
      <c r="V130" s="10">
        <f>0.2*testdata[[#This Row],[Re]]+0.8*T129</f>
        <v>588.12989959302922</v>
      </c>
      <c r="W130" s="10">
        <f>0.2*testdata[[#This Row],[Im]]+0.8*U129</f>
        <v>-0.99239703184225625</v>
      </c>
      <c r="X130" s="10"/>
      <c r="Y130" s="10"/>
      <c r="Z130" s="10"/>
      <c r="AA130" s="10"/>
      <c r="AB130" s="10"/>
      <c r="AC130" s="10"/>
      <c r="AD130" s="10"/>
    </row>
    <row r="131" spans="1:30" x14ac:dyDescent="0.25">
      <c r="A131" s="7">
        <v>130</v>
      </c>
      <c r="B131" s="4" t="str">
        <f t="shared" si="4"/>
        <v>new Quote { Date = DateTime.ParseExact("2017-07-10","yyyy-MM-dd",cultureProvider), Open=230.7m, High=231.51m, Low=230.52m, Close=231.1m, Volume = (long)38451396 },</v>
      </c>
      <c r="C131" s="3">
        <v>42926</v>
      </c>
      <c r="D131" s="2">
        <v>230.7</v>
      </c>
      <c r="E131" s="2">
        <v>231.51</v>
      </c>
      <c r="F131" s="2">
        <v>230.52</v>
      </c>
      <c r="G131" s="2">
        <v>231.1</v>
      </c>
      <c r="H131" s="1">
        <v>38451396</v>
      </c>
      <c r="I131" s="2">
        <f>(testdata[[#This Row],[high]]+testdata[[#This Row],[low]])/2</f>
        <v>231.01499999999999</v>
      </c>
      <c r="J131" s="10">
        <f>(4*testdata[[#This Row],[price]]+3*I130+2*I129+I128)/10</f>
        <v>230.56599999999997</v>
      </c>
      <c r="K131" s="10">
        <f>(0.0962*testdata[[#This Row],[smooth]]+0.5769*J129-0.5769*J127+0.0962*J125)*(0.075*$X130+0.54)</f>
        <v>23.846672753999989</v>
      </c>
      <c r="L131" s="10">
        <f t="shared" si="3"/>
        <v>23.850473408999992</v>
      </c>
      <c r="M131" s="10">
        <f>(0.0962*testdata[[#This Row],[detrender]]+0.5769*K129-0.5769*K127+0.0962*K125)*(0.075*$X130+0.54)</f>
        <v>2.5189307234155409</v>
      </c>
      <c r="N131" s="10">
        <f>(0.0962*testdata[[#This Row],[I1]]+0.5769*L129-0.5769*L127+0.0962*L125)*(0.075*$X130+0.54)</f>
        <v>2.4397361263936905</v>
      </c>
      <c r="O131" s="10">
        <f>(0.0962*testdata[[#This Row],[Q1]]+0.5769*M129-0.5769*M127+0.0962*M125)*(0.075*$X130+0.54)</f>
        <v>0.24324847615772022</v>
      </c>
      <c r="P131" s="10">
        <f>testdata[[#This Row],[I1]]-testdata[[#This Row],[JQ]]</f>
        <v>23.607224932842271</v>
      </c>
      <c r="Q131" s="10">
        <f>testdata[[#This Row],[Q1]]+testdata[[#This Row],[jI]]</f>
        <v>4.9586668498092319</v>
      </c>
      <c r="R131" s="10">
        <f>0.2*testdata[[#This Row],[I2]]+0.8*P130</f>
        <v>23.662831786229908</v>
      </c>
      <c r="S131" s="10">
        <f>0.2*testdata[[#This Row],[Q2]]+0.8*Q130</f>
        <v>4.9742327045891344</v>
      </c>
      <c r="T131" s="10">
        <f>testdata[[#This Row],[I2'']]*R130+testdata[[#This Row],[Q2'']]*S130</f>
        <v>584.90563744228484</v>
      </c>
      <c r="U131" s="10">
        <f>testdata[[#This Row],[I2'']]*S130-testdata[[#This Row],[Q2'']]*R130</f>
        <v>0.11103305342321335</v>
      </c>
      <c r="V131" s="10">
        <f>0.2*testdata[[#This Row],[Re]]+0.8*T130</f>
        <v>585.60501591798857</v>
      </c>
      <c r="W131" s="10">
        <f>0.2*testdata[[#This Row],[Im]]+0.8*U130</f>
        <v>-1.3649353667246404</v>
      </c>
      <c r="X131" s="10"/>
      <c r="Y131" s="10"/>
      <c r="Z131" s="10"/>
      <c r="AA131" s="10"/>
      <c r="AB131" s="10"/>
      <c r="AC131" s="10"/>
      <c r="AD131" s="10"/>
    </row>
    <row r="132" spans="1:30" x14ac:dyDescent="0.25">
      <c r="A132" s="7">
        <v>131</v>
      </c>
      <c r="B132" s="4" t="str">
        <f t="shared" si="4"/>
        <v>new Quote { Date = DateTime.ParseExact("2017-07-11","yyyy-MM-dd",cultureProvider), Open=230.9m, High=231.27m, Low=229.65m, Close=230.93m, Volume = (long)52810484 },</v>
      </c>
      <c r="C132" s="3">
        <v>42927</v>
      </c>
      <c r="D132" s="2">
        <v>230.9</v>
      </c>
      <c r="E132" s="2">
        <v>231.27</v>
      </c>
      <c r="F132" s="2">
        <v>229.65</v>
      </c>
      <c r="G132" s="2">
        <v>230.93</v>
      </c>
      <c r="H132" s="1">
        <v>52810484</v>
      </c>
      <c r="I132" s="2">
        <f>(testdata[[#This Row],[high]]+testdata[[#This Row],[low]])/2</f>
        <v>230.46</v>
      </c>
      <c r="J132" s="10">
        <f>(4*testdata[[#This Row],[price]]+3*I131+2*I130+I129)/10</f>
        <v>230.52400000000003</v>
      </c>
      <c r="K132" s="10">
        <f>(0.0962*testdata[[#This Row],[smooth]]+0.5769*J130-0.5769*J128+0.0962*J126)*(0.075*$X131+0.54)</f>
        <v>23.760139320000015</v>
      </c>
      <c r="L132" s="10">
        <f t="shared" si="3"/>
        <v>24.005956661999996</v>
      </c>
      <c r="M132" s="10">
        <f>(0.0962*testdata[[#This Row],[detrender]]+0.5769*K130-0.5769*K128+0.0962*K126)*(0.075*$X131+0.54)</f>
        <v>2.5400267760472048</v>
      </c>
      <c r="N132" s="10">
        <f>(0.0962*testdata[[#This Row],[I1]]+0.5769*L130-0.5769*L128+0.0962*L126)*(0.075*$X131+0.54)</f>
        <v>2.4555543748301298</v>
      </c>
      <c r="O132" s="10">
        <f>(0.0962*testdata[[#This Row],[Q1]]+0.5769*M130-0.5769*M128+0.0962*M126)*(0.075*$X131+0.54)</f>
        <v>0.27356995553331565</v>
      </c>
      <c r="P132" s="10">
        <f>testdata[[#This Row],[I1]]-testdata[[#This Row],[JQ]]</f>
        <v>23.732386706466681</v>
      </c>
      <c r="Q132" s="10">
        <f>testdata[[#This Row],[Q1]]+testdata[[#This Row],[jI]]</f>
        <v>4.9955811508773351</v>
      </c>
      <c r="R132" s="10">
        <f>0.2*testdata[[#This Row],[I2]]+0.8*P131</f>
        <v>23.632257287567153</v>
      </c>
      <c r="S132" s="10">
        <f>0.2*testdata[[#This Row],[Q2]]+0.8*Q131</f>
        <v>4.9660497100228529</v>
      </c>
      <c r="T132" s="10">
        <f>testdata[[#This Row],[I2'']]*R131+testdata[[#This Row],[Q2'']]*S131</f>
        <v>583.90841580481856</v>
      </c>
      <c r="U132" s="10">
        <f>testdata[[#This Row],[I2'']]*S131-testdata[[#This Row],[Q2'']]*R131</f>
        <v>4.154815275485646E-2</v>
      </c>
      <c r="V132" s="10">
        <f>0.2*testdata[[#This Row],[Re]]+0.8*T131</f>
        <v>584.70619311479163</v>
      </c>
      <c r="W132" s="10">
        <f>0.2*testdata[[#This Row],[Im]]+0.8*U131</f>
        <v>9.7136073289541977E-2</v>
      </c>
      <c r="X132" s="10"/>
      <c r="Y132" s="10"/>
      <c r="Z132" s="10"/>
      <c r="AA132" s="10"/>
      <c r="AB132" s="10"/>
      <c r="AC132" s="10"/>
      <c r="AD132" s="10"/>
    </row>
    <row r="133" spans="1:30" x14ac:dyDescent="0.25">
      <c r="A133" s="7">
        <v>132</v>
      </c>
      <c r="B133" s="4" t="str">
        <f t="shared" si="4"/>
        <v>new Quote { Date = DateTime.ParseExact("2017-07-12","yyyy-MM-dd",cultureProvider), Open=231.99m, High=232.84m, Low=231.99m, Close=232.66m, Volume = (long)62517696 },</v>
      </c>
      <c r="C133" s="3">
        <v>42928</v>
      </c>
      <c r="D133" s="2">
        <v>231.99</v>
      </c>
      <c r="E133" s="2">
        <v>232.84</v>
      </c>
      <c r="F133" s="2">
        <v>231.99</v>
      </c>
      <c r="G133" s="2">
        <v>232.66</v>
      </c>
      <c r="H133" s="1">
        <v>62517696</v>
      </c>
      <c r="I133" s="2">
        <f>(testdata[[#This Row],[high]]+testdata[[#This Row],[low]])/2</f>
        <v>232.41500000000002</v>
      </c>
      <c r="J133" s="10">
        <f>(4*testdata[[#This Row],[price]]+3*I132+2*I131+I130)/10</f>
        <v>231.32649999999998</v>
      </c>
      <c r="K133" s="10">
        <f>(0.0962*testdata[[#This Row],[smooth]]+0.5769*J131-0.5769*J129+0.0962*J127)*(0.075*$X132+0.54)</f>
        <v>23.982958845000002</v>
      </c>
      <c r="L133" s="10">
        <f t="shared" si="3"/>
        <v>24.049848077999997</v>
      </c>
      <c r="M133" s="10">
        <f>(0.0962*testdata[[#This Row],[detrender]]+0.5769*K131-0.5769*K129+0.0962*K127)*(0.075*$X132+0.54)</f>
        <v>2.4379580264740173</v>
      </c>
      <c r="N133" s="10">
        <f>(0.0962*testdata[[#This Row],[I1]]+0.5769*L131-0.5769*L129+0.0962*L127)*(0.075*$X132+0.54)</f>
        <v>2.4731533675900002</v>
      </c>
      <c r="O133" s="10">
        <f>(0.0962*testdata[[#This Row],[Q1]]+0.5769*M131-0.5769*M129+0.0962*M127)*(0.075*$X132+0.54)</f>
        <v>0.27651864708314866</v>
      </c>
      <c r="P133" s="10">
        <f>testdata[[#This Row],[I1]]-testdata[[#This Row],[JQ]]</f>
        <v>23.773329430916849</v>
      </c>
      <c r="Q133" s="10">
        <f>testdata[[#This Row],[Q1]]+testdata[[#This Row],[jI]]</f>
        <v>4.911111394064017</v>
      </c>
      <c r="R133" s="10">
        <f>0.2*testdata[[#This Row],[I2]]+0.8*P132</f>
        <v>23.740575251356717</v>
      </c>
      <c r="S133" s="10">
        <f>0.2*testdata[[#This Row],[Q2]]+0.8*Q132</f>
        <v>4.9786871995146713</v>
      </c>
      <c r="T133" s="10">
        <f>testdata[[#This Row],[I2'']]*R132+testdata[[#This Row],[Q2'']]*S132</f>
        <v>585.76779061835543</v>
      </c>
      <c r="U133" s="10">
        <f>testdata[[#This Row],[I2'']]*S132-testdata[[#This Row],[Q2'']]*R132</f>
        <v>0.23925998952785221</v>
      </c>
      <c r="V133" s="10">
        <f>0.2*testdata[[#This Row],[Re]]+0.8*T132</f>
        <v>584.28029076752603</v>
      </c>
      <c r="W133" s="10">
        <f>0.2*testdata[[#This Row],[Im]]+0.8*U132</f>
        <v>8.1090520109455611E-2</v>
      </c>
      <c r="X133" s="10"/>
      <c r="Y133" s="10"/>
      <c r="Z133" s="10"/>
      <c r="AA133" s="10"/>
      <c r="AB133" s="10"/>
      <c r="AC133" s="10"/>
      <c r="AD133" s="10"/>
    </row>
    <row r="134" spans="1:30" x14ac:dyDescent="0.25">
      <c r="A134" s="7">
        <v>133</v>
      </c>
      <c r="B134" s="4" t="str">
        <f t="shared" si="4"/>
        <v>new Quote { Date = DateTime.ParseExact("2017-07-13","yyyy-MM-dd",cultureProvider), Open=232.67m, High=233.18m, Low=232.42m, Close=233.05m, Volume = (long)41396728 },</v>
      </c>
      <c r="C134" s="3">
        <v>42929</v>
      </c>
      <c r="D134" s="2">
        <v>232.67</v>
      </c>
      <c r="E134" s="2">
        <v>233.18</v>
      </c>
      <c r="F134" s="2">
        <v>232.42</v>
      </c>
      <c r="G134" s="2">
        <v>233.05</v>
      </c>
      <c r="H134" s="1">
        <v>41396728</v>
      </c>
      <c r="I134" s="2">
        <f>(testdata[[#This Row],[high]]+testdata[[#This Row],[low]])/2</f>
        <v>232.8</v>
      </c>
      <c r="J134" s="10">
        <f>(4*testdata[[#This Row],[price]]+3*I133+2*I132+I131)/10</f>
        <v>232.03800000000001</v>
      </c>
      <c r="K134" s="10">
        <f>(0.0962*testdata[[#This Row],[smooth]]+0.5769*J132-0.5769*J130+0.0962*J128)*(0.075*$X133+0.54)</f>
        <v>24.087909546000006</v>
      </c>
      <c r="L134" s="10">
        <f t="shared" si="3"/>
        <v>23.846672753999989</v>
      </c>
      <c r="M134" s="10">
        <f>(0.0962*testdata[[#This Row],[detrender]]+0.5769*K132-0.5769*K130+0.0962*K128)*(0.075*$X133+0.54)</f>
        <v>2.4000513072016365</v>
      </c>
      <c r="N134" s="10">
        <f>(0.0962*testdata[[#This Row],[I1]]+0.5769*L132-0.5769*L130+0.0962*L128)*(0.075*$X133+0.54)</f>
        <v>2.5189307234155409</v>
      </c>
      <c r="O134" s="10">
        <f>(0.0962*testdata[[#This Row],[Q1]]+0.5769*M132-0.5769*M130+0.0962*M128)*(0.075*$X133+0.54)</f>
        <v>0.27225008304344911</v>
      </c>
      <c r="P134" s="10">
        <f>testdata[[#This Row],[I1]]-testdata[[#This Row],[JQ]]</f>
        <v>23.57442267095654</v>
      </c>
      <c r="Q134" s="10">
        <f>testdata[[#This Row],[Q1]]+testdata[[#This Row],[jI]]</f>
        <v>4.9189820306171779</v>
      </c>
      <c r="R134" s="10">
        <f>0.2*testdata[[#This Row],[I2]]+0.8*P133</f>
        <v>23.733548078924791</v>
      </c>
      <c r="S134" s="10">
        <f>0.2*testdata[[#This Row],[Q2]]+0.8*Q133</f>
        <v>4.9126855213746499</v>
      </c>
      <c r="T134" s="10">
        <f>testdata[[#This Row],[I2'']]*R133+testdata[[#This Row],[Q2'']]*S133</f>
        <v>587.90680866991568</v>
      </c>
      <c r="U134" s="10">
        <f>testdata[[#This Row],[I2'']]*S133-testdata[[#This Row],[Q2'']]*R133</f>
        <v>1.5319317131634023</v>
      </c>
      <c r="V134" s="10">
        <f>0.2*testdata[[#This Row],[Re]]+0.8*T133</f>
        <v>586.19559422866746</v>
      </c>
      <c r="W134" s="10">
        <f>0.2*testdata[[#This Row],[Im]]+0.8*U133</f>
        <v>0.49779433425496228</v>
      </c>
      <c r="X134" s="10"/>
      <c r="Y134" s="10"/>
      <c r="Z134" s="10"/>
      <c r="AA134" s="10"/>
      <c r="AB134" s="10"/>
      <c r="AC134" s="10"/>
      <c r="AD134" s="10"/>
    </row>
    <row r="135" spans="1:30" x14ac:dyDescent="0.25">
      <c r="A135" s="7">
        <v>134</v>
      </c>
      <c r="B135" s="4" t="str">
        <f t="shared" si="4"/>
        <v>new Quote { Date = DateTime.ParseExact("2017-07-14","yyyy-MM-dd",cultureProvider), Open=233.06m, High=234.53m, Low=232.95m, Close=234.14m, Volume = (long)63201796 },</v>
      </c>
      <c r="C135" s="3">
        <v>42930</v>
      </c>
      <c r="D135" s="2">
        <v>233.06</v>
      </c>
      <c r="E135" s="2">
        <v>234.53</v>
      </c>
      <c r="F135" s="2">
        <v>232.95</v>
      </c>
      <c r="G135" s="2">
        <v>234.14</v>
      </c>
      <c r="H135" s="1">
        <v>63201796</v>
      </c>
      <c r="I135" s="2">
        <f>(testdata[[#This Row],[high]]+testdata[[#This Row],[low]])/2</f>
        <v>233.74</v>
      </c>
      <c r="J135" s="10">
        <f>(4*testdata[[#This Row],[price]]+3*I134+2*I133+I132)/10</f>
        <v>232.86500000000001</v>
      </c>
      <c r="K135" s="10">
        <f>(0.0962*testdata[[#This Row],[smooth]]+0.5769*J133-0.5769*J131+0.0962*J129)*(0.075*$X134+0.54)</f>
        <v>24.318216117000002</v>
      </c>
      <c r="L135" s="10">
        <f t="shared" si="3"/>
        <v>23.760139320000015</v>
      </c>
      <c r="M135" s="10">
        <f>(0.0962*testdata[[#This Row],[detrender]]+0.5769*K133-0.5769*K131+0.0962*K129)*(0.075*$X134+0.54)</f>
        <v>2.5528007883083625</v>
      </c>
      <c r="N135" s="10">
        <f>(0.0962*testdata[[#This Row],[I1]]+0.5769*L133-0.5769*L131+0.0962*L129)*(0.075*$X134+0.54)</f>
        <v>2.5400267760472048</v>
      </c>
      <c r="O135" s="10">
        <f>(0.0962*testdata[[#This Row],[Q1]]+0.5769*M133-0.5769*M131+0.0962*M129)*(0.075*$X134+0.54)</f>
        <v>0.23494893362731334</v>
      </c>
      <c r="P135" s="10">
        <f>testdata[[#This Row],[I1]]-testdata[[#This Row],[JQ]]</f>
        <v>23.525190386372703</v>
      </c>
      <c r="Q135" s="10">
        <f>testdata[[#This Row],[Q1]]+testdata[[#This Row],[jI]]</f>
        <v>5.0928275643555674</v>
      </c>
      <c r="R135" s="10">
        <f>0.2*testdata[[#This Row],[I2]]+0.8*P134</f>
        <v>23.564576214039775</v>
      </c>
      <c r="S135" s="10">
        <f>0.2*testdata[[#This Row],[Q2]]+0.8*Q134</f>
        <v>4.9537511373648559</v>
      </c>
      <c r="T135" s="10">
        <f>testdata[[#This Row],[I2'']]*R134+testdata[[#This Row],[Q2'']]*S134</f>
        <v>583.60722402442605</v>
      </c>
      <c r="U135" s="10">
        <f>testdata[[#This Row],[I2'']]*S134-testdata[[#This Row],[Q2'']]*R134</f>
        <v>-1.8047384056345095</v>
      </c>
      <c r="V135" s="10">
        <f>0.2*testdata[[#This Row],[Re]]+0.8*T134</f>
        <v>587.04689174081773</v>
      </c>
      <c r="W135" s="10">
        <f>0.2*testdata[[#This Row],[Im]]+0.8*U134</f>
        <v>0.86459768940382009</v>
      </c>
      <c r="X135" s="10"/>
      <c r="Y135" s="10"/>
      <c r="Z135" s="10"/>
      <c r="AA135" s="10"/>
      <c r="AB135" s="10"/>
      <c r="AC135" s="10"/>
      <c r="AD135" s="10"/>
    </row>
    <row r="136" spans="1:30" x14ac:dyDescent="0.25">
      <c r="A136" s="7">
        <v>135</v>
      </c>
      <c r="B136" s="4" t="str">
        <f t="shared" si="4"/>
        <v>new Quote { Date = DateTime.ParseExact("2017-07-17","yyyy-MM-dd",cultureProvider), Open=234.05m, High=234.47m, Low=233.92m, Close=234.11m, Volume = (long)35167316 },</v>
      </c>
      <c r="C136" s="3">
        <v>42933</v>
      </c>
      <c r="D136" s="2">
        <v>234.05</v>
      </c>
      <c r="E136" s="2">
        <v>234.47</v>
      </c>
      <c r="F136" s="2">
        <v>233.92</v>
      </c>
      <c r="G136" s="2">
        <v>234.11</v>
      </c>
      <c r="H136" s="1">
        <v>35167316</v>
      </c>
      <c r="I136" s="2">
        <f>(testdata[[#This Row],[high]]+testdata[[#This Row],[low]])/2</f>
        <v>234.19499999999999</v>
      </c>
      <c r="J136" s="10">
        <f>(4*testdata[[#This Row],[price]]+3*I135+2*I134+I133)/10</f>
        <v>233.60149999999999</v>
      </c>
      <c r="K136" s="10">
        <f>(0.0962*testdata[[#This Row],[smooth]]+0.5769*J134-0.5769*J132+0.0962*J130)*(0.075*$X135+0.54)</f>
        <v>24.577418465999997</v>
      </c>
      <c r="L136" s="10">
        <f t="shared" si="3"/>
        <v>23.982958845000002</v>
      </c>
      <c r="M136" s="10">
        <f>(0.0962*testdata[[#This Row],[detrender]]+0.5769*K134-0.5769*K132+0.0962*K130)*(0.075*$X135+0.54)</f>
        <v>2.6281981898525859</v>
      </c>
      <c r="N136" s="10">
        <f>(0.0962*testdata[[#This Row],[I1]]+0.5769*L134-0.5769*L132+0.0962*L130)*(0.075*$X135+0.54)</f>
        <v>2.4379580264740173</v>
      </c>
      <c r="O136" s="10">
        <f>(0.0962*testdata[[#This Row],[Q1]]+0.5769*M134-0.5769*M132+0.0962*M130)*(0.075*$X135+0.54)</f>
        <v>0.22139901279844287</v>
      </c>
      <c r="P136" s="10">
        <f>testdata[[#This Row],[I1]]-testdata[[#This Row],[JQ]]</f>
        <v>23.761559832201559</v>
      </c>
      <c r="Q136" s="10">
        <f>testdata[[#This Row],[Q1]]+testdata[[#This Row],[jI]]</f>
        <v>5.0661562163266032</v>
      </c>
      <c r="R136" s="10">
        <f>0.2*testdata[[#This Row],[I2]]+0.8*P135</f>
        <v>23.572464275538476</v>
      </c>
      <c r="S136" s="10">
        <f>0.2*testdata[[#This Row],[Q2]]+0.8*Q135</f>
        <v>5.0874932947497751</v>
      </c>
      <c r="T136" s="10">
        <f>testdata[[#This Row],[I2'']]*R135+testdata[[#This Row],[Q2'']]*S135</f>
        <v>580.67730666885905</v>
      </c>
      <c r="U136" s="10">
        <f>testdata[[#This Row],[I2'']]*S135-testdata[[#This Row],[Q2'']]*R135</f>
        <v>-3.112501767106238</v>
      </c>
      <c r="V136" s="10">
        <f>0.2*testdata[[#This Row],[Re]]+0.8*T135</f>
        <v>583.02124055331262</v>
      </c>
      <c r="W136" s="10">
        <f>0.2*testdata[[#This Row],[Im]]+0.8*U135</f>
        <v>-2.066291077928855</v>
      </c>
      <c r="X136" s="10"/>
      <c r="Y136" s="10"/>
      <c r="Z136" s="10"/>
      <c r="AA136" s="10"/>
      <c r="AB136" s="10"/>
      <c r="AC136" s="10"/>
      <c r="AD136" s="10"/>
    </row>
    <row r="137" spans="1:30" x14ac:dyDescent="0.25">
      <c r="A137" s="7">
        <v>136</v>
      </c>
      <c r="B137" s="4" t="str">
        <f t="shared" si="4"/>
        <v>new Quote { Date = DateTime.ParseExact("2017-07-18","yyyy-MM-dd",cultureProvider), Open=233.66m, High=234.29m, Low=233.29m, Close=234.24m, Volume = (long)44827112 },</v>
      </c>
      <c r="C137" s="3">
        <v>42934</v>
      </c>
      <c r="D137" s="2">
        <v>233.66</v>
      </c>
      <c r="E137" s="2">
        <v>234.29</v>
      </c>
      <c r="F137" s="2">
        <v>233.29</v>
      </c>
      <c r="G137" s="2">
        <v>234.24</v>
      </c>
      <c r="H137" s="1">
        <v>44827112</v>
      </c>
      <c r="I137" s="2">
        <f>(testdata[[#This Row],[high]]+testdata[[#This Row],[low]])/2</f>
        <v>233.79</v>
      </c>
      <c r="J137" s="10">
        <f>(4*testdata[[#This Row],[price]]+3*I136+2*I135+I134)/10</f>
        <v>233.80250000000001</v>
      </c>
      <c r="K137" s="10">
        <f>(0.0962*testdata[[#This Row],[smooth]]+0.5769*J135-0.5769*J133+0.0962*J131)*(0.075*$X136+0.54)</f>
        <v>24.602297589000013</v>
      </c>
      <c r="L137" s="10">
        <f t="shared" si="3"/>
        <v>24.087909546000006</v>
      </c>
      <c r="M137" s="10">
        <f>(0.0962*testdata[[#This Row],[detrender]]+0.5769*K135-0.5769*K133+0.0962*K131)*(0.075*$X136+0.54)</f>
        <v>2.6212684682952356</v>
      </c>
      <c r="N137" s="10">
        <f>(0.0962*testdata[[#This Row],[I1]]+0.5769*L135-0.5769*L133+0.0962*L131)*(0.075*$X136+0.54)</f>
        <v>2.4000513072016365</v>
      </c>
      <c r="O137" s="10">
        <f>(0.0962*testdata[[#This Row],[Q1]]+0.5769*M135-0.5769*M133+0.0962*M131)*(0.075*$X136+0.54)</f>
        <v>0.30279957383419764</v>
      </c>
      <c r="P137" s="10">
        <f>testdata[[#This Row],[I1]]-testdata[[#This Row],[JQ]]</f>
        <v>23.785109972165809</v>
      </c>
      <c r="Q137" s="10">
        <f>testdata[[#This Row],[Q1]]+testdata[[#This Row],[jI]]</f>
        <v>5.0213197754968721</v>
      </c>
      <c r="R137" s="10">
        <f>0.2*testdata[[#This Row],[I2]]+0.8*P136</f>
        <v>23.766269860194413</v>
      </c>
      <c r="S137" s="10">
        <f>0.2*testdata[[#This Row],[Q2]]+0.8*Q136</f>
        <v>5.0571889281606577</v>
      </c>
      <c r="T137" s="10">
        <f>testdata[[#This Row],[I2'']]*R136+testdata[[#This Row],[Q2'']]*S136</f>
        <v>585.95796200453981</v>
      </c>
      <c r="U137" s="10">
        <f>testdata[[#This Row],[I2'']]*S136-testdata[[#This Row],[Q2'']]*R136</f>
        <v>1.7003332112369236</v>
      </c>
      <c r="V137" s="10">
        <f>0.2*testdata[[#This Row],[Re]]+0.8*T136</f>
        <v>581.73343773599527</v>
      </c>
      <c r="W137" s="10">
        <f>0.2*testdata[[#This Row],[Im]]+0.8*U136</f>
        <v>-2.1499347714376058</v>
      </c>
      <c r="X137" s="10"/>
      <c r="Y137" s="10"/>
      <c r="Z137" s="10"/>
      <c r="AA137" s="10"/>
      <c r="AB137" s="10"/>
      <c r="AC137" s="10"/>
      <c r="AD137" s="10"/>
    </row>
    <row r="138" spans="1:30" x14ac:dyDescent="0.25">
      <c r="A138" s="7">
        <v>137</v>
      </c>
      <c r="B138" s="4" t="str">
        <f t="shared" si="4"/>
        <v>new Quote { Date = DateTime.ParseExact("2017-07-19","yyyy-MM-dd",cultureProvider), Open=234.58m, High=235.51m, Low=234.57m, Close=235.5m, Volume = (long)53523280 },</v>
      </c>
      <c r="C138" s="3">
        <v>42935</v>
      </c>
      <c r="D138" s="2">
        <v>234.58</v>
      </c>
      <c r="E138" s="2">
        <v>235.51</v>
      </c>
      <c r="F138" s="2">
        <v>234.57</v>
      </c>
      <c r="G138" s="2">
        <v>235.5</v>
      </c>
      <c r="H138" s="1">
        <v>53523280</v>
      </c>
      <c r="I138" s="2">
        <f>(testdata[[#This Row],[high]]+testdata[[#This Row],[low]])/2</f>
        <v>235.04</v>
      </c>
      <c r="J138" s="10">
        <f>(4*testdata[[#This Row],[price]]+3*I137+2*I136+I135)/10</f>
        <v>234.36599999999999</v>
      </c>
      <c r="K138" s="10">
        <f>(0.0962*testdata[[#This Row],[smooth]]+0.5769*J136-0.5769*J134+0.0962*J132)*(0.075*$X137+0.54)</f>
        <v>24.637176620999984</v>
      </c>
      <c r="L138" s="10">
        <f t="shared" si="3"/>
        <v>24.318216117000002</v>
      </c>
      <c r="M138" s="10">
        <f>(0.0962*testdata[[#This Row],[detrender]]+0.5769*K136-0.5769*K134+0.0962*K132)*(0.075*$X137+0.54)</f>
        <v>2.666638524314985</v>
      </c>
      <c r="N138" s="10">
        <f>(0.0962*testdata[[#This Row],[I1]]+0.5769*L136-0.5769*L134+0.0962*L132)*(0.075*$X137+0.54)</f>
        <v>2.5528007883083625</v>
      </c>
      <c r="O138" s="10">
        <f>(0.0962*testdata[[#This Row],[Q1]]+0.5769*M136-0.5769*M134+0.0962*M132)*(0.075*$X137+0.54)</f>
        <v>0.34154953478793482</v>
      </c>
      <c r="P138" s="10">
        <f>testdata[[#This Row],[I1]]-testdata[[#This Row],[JQ]]</f>
        <v>23.976666582212069</v>
      </c>
      <c r="Q138" s="10">
        <f>testdata[[#This Row],[Q1]]+testdata[[#This Row],[jI]]</f>
        <v>5.2194393126233471</v>
      </c>
      <c r="R138" s="10">
        <f>0.2*testdata[[#This Row],[I2]]+0.8*P137</f>
        <v>23.823421294175063</v>
      </c>
      <c r="S138" s="10">
        <f>0.2*testdata[[#This Row],[Q2]]+0.8*Q137</f>
        <v>5.0609436829221668</v>
      </c>
      <c r="T138" s="10">
        <f>testdata[[#This Row],[I2'']]*R137+testdata[[#This Row],[Q2'']]*S137</f>
        <v>591.78800782978522</v>
      </c>
      <c r="U138" s="10">
        <f>testdata[[#This Row],[I2'']]*S137-testdata[[#This Row],[Q2'']]*R137</f>
        <v>0.19978908423458108</v>
      </c>
      <c r="V138" s="10">
        <f>0.2*testdata[[#This Row],[Re]]+0.8*T137</f>
        <v>587.12397116958891</v>
      </c>
      <c r="W138" s="10">
        <f>0.2*testdata[[#This Row],[Im]]+0.8*U137</f>
        <v>1.4002243858364551</v>
      </c>
      <c r="X138" s="10"/>
      <c r="Y138" s="10"/>
      <c r="Z138" s="10"/>
      <c r="AA138" s="10"/>
      <c r="AB138" s="10"/>
      <c r="AC138" s="10"/>
      <c r="AD138" s="10"/>
    </row>
    <row r="139" spans="1:30" x14ac:dyDescent="0.25">
      <c r="A139" s="7">
        <v>138</v>
      </c>
      <c r="B139" s="4" t="str">
        <f t="shared" si="4"/>
        <v>new Quote { Date = DateTime.ParseExact("2017-07-20","yyyy-MM-dd",cultureProvider), Open=235.78m, High=235.91m, Low=235.01m, Close=235.61m, Volume = (long)49434036 },</v>
      </c>
      <c r="C139" s="3">
        <v>42936</v>
      </c>
      <c r="D139" s="2">
        <v>235.78</v>
      </c>
      <c r="E139" s="2">
        <v>235.91</v>
      </c>
      <c r="F139" s="2">
        <v>235.01</v>
      </c>
      <c r="G139" s="2">
        <v>235.61</v>
      </c>
      <c r="H139" s="1">
        <v>49434036</v>
      </c>
      <c r="I139" s="2">
        <f>(testdata[[#This Row],[high]]+testdata[[#This Row],[low]])/2</f>
        <v>235.45999999999998</v>
      </c>
      <c r="J139" s="10">
        <f>(4*testdata[[#This Row],[price]]+3*I138+2*I137+I136)/10</f>
        <v>234.87350000000001</v>
      </c>
      <c r="K139" s="10">
        <f>(0.0962*testdata[[#This Row],[smooth]]+0.5769*J137-0.5769*J135+0.0962*J133)*(0.075*$X138+0.54)</f>
        <v>24.510213224999987</v>
      </c>
      <c r="L139" s="10">
        <f t="shared" si="3"/>
        <v>24.577418465999997</v>
      </c>
      <c r="M139" s="10">
        <f>(0.0962*testdata[[#This Row],[detrender]]+0.5769*K137-0.5769*K135+0.0962*K133)*(0.075*$X138+0.54)</f>
        <v>2.6076220673386366</v>
      </c>
      <c r="N139" s="10">
        <f>(0.0962*testdata[[#This Row],[I1]]+0.5769*L137-0.5769*L135+0.0962*L133)*(0.075*$X138+0.54)</f>
        <v>2.6281981898525859</v>
      </c>
      <c r="O139" s="10">
        <f>(0.0962*testdata[[#This Row],[Q1]]+0.5769*M137-0.5769*M135+0.0962*M133)*(0.075*$X138+0.54)</f>
        <v>0.28343725718897034</v>
      </c>
      <c r="P139" s="10">
        <f>testdata[[#This Row],[I1]]-testdata[[#This Row],[JQ]]</f>
        <v>24.293981208811026</v>
      </c>
      <c r="Q139" s="10">
        <f>testdata[[#This Row],[Q1]]+testdata[[#This Row],[jI]]</f>
        <v>5.2358202571912225</v>
      </c>
      <c r="R139" s="10">
        <f>0.2*testdata[[#This Row],[I2]]+0.8*P138</f>
        <v>24.040129507531862</v>
      </c>
      <c r="S139" s="10">
        <f>0.2*testdata[[#This Row],[Q2]]+0.8*Q138</f>
        <v>5.2227155015369222</v>
      </c>
      <c r="T139" s="10">
        <f>testdata[[#This Row],[I2'']]*R138+testdata[[#This Row],[Q2'']]*S138</f>
        <v>599.15000224966388</v>
      </c>
      <c r="U139" s="10">
        <f>testdata[[#This Row],[I2'']]*S138-testdata[[#This Row],[Q2'']]*R138</f>
        <v>-2.7572101249587462</v>
      </c>
      <c r="V139" s="10">
        <f>0.2*testdata[[#This Row],[Re]]+0.8*T138</f>
        <v>593.26040671376097</v>
      </c>
      <c r="W139" s="10">
        <f>0.2*testdata[[#This Row],[Im]]+0.8*U138</f>
        <v>-0.39161075760408437</v>
      </c>
      <c r="X139" s="10"/>
      <c r="Y139" s="10"/>
      <c r="Z139" s="10"/>
      <c r="AA139" s="10"/>
      <c r="AB139" s="10"/>
      <c r="AC139" s="10"/>
      <c r="AD139" s="10"/>
    </row>
    <row r="140" spans="1:30" x14ac:dyDescent="0.25">
      <c r="A140" s="7">
        <v>139</v>
      </c>
      <c r="B140" s="4" t="str">
        <f t="shared" si="4"/>
        <v>new Quote { Date = DateTime.ParseExact("2017-07-21","yyyy-MM-dd",cultureProvider), Open=234.98m, High=235.43m, Low=234.73m, Close=235.4m, Volume = (long)93037592 },</v>
      </c>
      <c r="C140" s="3">
        <v>42937</v>
      </c>
      <c r="D140" s="2">
        <v>234.98</v>
      </c>
      <c r="E140" s="2">
        <v>235.43</v>
      </c>
      <c r="F140" s="2">
        <v>234.73</v>
      </c>
      <c r="G140" s="2">
        <v>235.4</v>
      </c>
      <c r="H140" s="1">
        <v>93037592</v>
      </c>
      <c r="I140" s="2">
        <f>(testdata[[#This Row],[high]]+testdata[[#This Row],[low]])/2</f>
        <v>235.07999999999998</v>
      </c>
      <c r="J140" s="10">
        <f>(4*testdata[[#This Row],[price]]+3*I139+2*I138+I137)/10</f>
        <v>235.05699999999996</v>
      </c>
      <c r="K140" s="10">
        <f>(0.0962*testdata[[#This Row],[smooth]]+0.5769*J138-0.5769*J136+0.0962*J134)*(0.075*$X139+0.54)</f>
        <v>24.502812687000002</v>
      </c>
      <c r="L140" s="10">
        <f t="shared" ref="L140:L203" si="5">K137</f>
        <v>24.602297589000013</v>
      </c>
      <c r="M140" s="10">
        <f>(0.0962*testdata[[#This Row],[detrender]]+0.5769*K138-0.5769*K136+0.0962*K134)*(0.075*$X139+0.54)</f>
        <v>2.5428070575544113</v>
      </c>
      <c r="N140" s="10">
        <f>(0.0962*testdata[[#This Row],[I1]]+0.5769*L138-0.5769*L136+0.0962*L134)*(0.075*$X139+0.54)</f>
        <v>2.6212684682952356</v>
      </c>
      <c r="O140" s="10">
        <f>(0.0962*testdata[[#This Row],[Q1]]+0.5769*M138-0.5769*M136+0.0962*M134)*(0.075*$X139+0.54)</f>
        <v>0.26874676996608049</v>
      </c>
      <c r="P140" s="10">
        <f>testdata[[#This Row],[I1]]-testdata[[#This Row],[JQ]]</f>
        <v>24.333550819033931</v>
      </c>
      <c r="Q140" s="10">
        <f>testdata[[#This Row],[Q1]]+testdata[[#This Row],[jI]]</f>
        <v>5.1640755258496469</v>
      </c>
      <c r="R140" s="10">
        <f>0.2*testdata[[#This Row],[I2]]+0.8*P139</f>
        <v>24.301895130855609</v>
      </c>
      <c r="S140" s="10">
        <f>0.2*testdata[[#This Row],[Q2]]+0.8*Q139</f>
        <v>5.2214713109229081</v>
      </c>
      <c r="T140" s="10">
        <f>testdata[[#This Row],[I2'']]*R139+testdata[[#This Row],[Q2'']]*S139</f>
        <v>611.49096538061417</v>
      </c>
      <c r="U140" s="10">
        <f>testdata[[#This Row],[I2'']]*S139-testdata[[#This Row],[Q2'']]*R139</f>
        <v>1.3970378821953631</v>
      </c>
      <c r="V140" s="10">
        <f>0.2*testdata[[#This Row],[Re]]+0.8*T139</f>
        <v>601.61819487585399</v>
      </c>
      <c r="W140" s="10">
        <f>0.2*testdata[[#This Row],[Im]]+0.8*U139</f>
        <v>-1.9263605235279242</v>
      </c>
      <c r="X140" s="10"/>
      <c r="Y140" s="10"/>
      <c r="Z140" s="10"/>
      <c r="AA140" s="10"/>
      <c r="AB140" s="10"/>
      <c r="AC140" s="10"/>
      <c r="AD140" s="10"/>
    </row>
    <row r="141" spans="1:30" x14ac:dyDescent="0.25">
      <c r="A141" s="7">
        <v>140</v>
      </c>
      <c r="B141" s="4" t="str">
        <f t="shared" si="4"/>
        <v>new Quote { Date = DateTime.ParseExact("2017-07-24","yyyy-MM-dd",cultureProvider), Open=235.31m, High=235.49m, Low=234.83m, Close=235.34m, Volume = (long)48896096 },</v>
      </c>
      <c r="C141" s="3">
        <v>42940</v>
      </c>
      <c r="D141" s="2">
        <v>235.31</v>
      </c>
      <c r="E141" s="2">
        <v>235.49</v>
      </c>
      <c r="F141" s="2">
        <v>234.83</v>
      </c>
      <c r="G141" s="2">
        <v>235.34</v>
      </c>
      <c r="H141" s="1">
        <v>48896096</v>
      </c>
      <c r="I141" s="2">
        <f>(testdata[[#This Row],[high]]+testdata[[#This Row],[low]])/2</f>
        <v>235.16000000000003</v>
      </c>
      <c r="J141" s="10">
        <f>(4*testdata[[#This Row],[price]]+3*I140+2*I139+I138)/10</f>
        <v>235.18400000000003</v>
      </c>
      <c r="K141" s="10">
        <f>(0.0962*testdata[[#This Row],[smooth]]+0.5769*J139-0.5769*J137+0.0962*J135)*(0.075*$X140+0.54)</f>
        <v>24.647853797999993</v>
      </c>
      <c r="L141" s="10">
        <f t="shared" si="5"/>
        <v>24.637176620999984</v>
      </c>
      <c r="M141" s="10">
        <f>(0.0962*testdata[[#This Row],[detrender]]+0.5769*K139-0.5769*K137+0.0962*K135)*(0.075*$X140+0.54)</f>
        <v>2.5150027263649468</v>
      </c>
      <c r="N141" s="10">
        <f>(0.0962*testdata[[#This Row],[I1]]+0.5769*L139-0.5769*L137+0.0962*L135)*(0.075*$X140+0.54)</f>
        <v>2.666638524314985</v>
      </c>
      <c r="O141" s="10">
        <f>(0.0962*testdata[[#This Row],[Q1]]+0.5769*M139-0.5769*M137+0.0962*M135)*(0.075*$X140+0.54)</f>
        <v>0.25901104827584359</v>
      </c>
      <c r="P141" s="10">
        <f>testdata[[#This Row],[I1]]-testdata[[#This Row],[JQ]]</f>
        <v>24.378165572724139</v>
      </c>
      <c r="Q141" s="10">
        <f>testdata[[#This Row],[Q1]]+testdata[[#This Row],[jI]]</f>
        <v>5.1816412506799319</v>
      </c>
      <c r="R141" s="10">
        <f>0.2*testdata[[#This Row],[I2]]+0.8*P140</f>
        <v>24.342473769771974</v>
      </c>
      <c r="S141" s="10">
        <f>0.2*testdata[[#This Row],[Q2]]+0.8*Q140</f>
        <v>5.1675886708157046</v>
      </c>
      <c r="T141" s="10">
        <f>testdata[[#This Row],[I2'']]*R140+testdata[[#This Row],[Q2'']]*S140</f>
        <v>618.55066076991636</v>
      </c>
      <c r="U141" s="10">
        <f>testdata[[#This Row],[I2'']]*S140-testdata[[#This Row],[Q2'']]*R140</f>
        <v>1.521330468196993</v>
      </c>
      <c r="V141" s="10">
        <f>0.2*testdata[[#This Row],[Re]]+0.8*T140</f>
        <v>612.90290445847461</v>
      </c>
      <c r="W141" s="10">
        <f>0.2*testdata[[#This Row],[Im]]+0.8*U140</f>
        <v>1.421896399395689</v>
      </c>
      <c r="X141" s="10"/>
      <c r="Y141" s="10"/>
      <c r="Z141" s="10"/>
      <c r="AA141" s="10"/>
      <c r="AB141" s="10"/>
      <c r="AC141" s="10"/>
      <c r="AD141" s="10"/>
    </row>
    <row r="142" spans="1:30" x14ac:dyDescent="0.25">
      <c r="A142" s="7">
        <v>141</v>
      </c>
      <c r="B142" s="4" t="str">
        <f t="shared" si="4"/>
        <v>new Quote { Date = DateTime.ParseExact("2017-07-25","yyyy-MM-dd",cultureProvider), Open=236.16m, High=236.28m, Low=235.67m, Close=235.91m, Volume = (long)57593908 },</v>
      </c>
      <c r="C142" s="3">
        <v>42941</v>
      </c>
      <c r="D142" s="2">
        <v>236.16</v>
      </c>
      <c r="E142" s="2">
        <v>236.28</v>
      </c>
      <c r="F142" s="2">
        <v>235.67</v>
      </c>
      <c r="G142" s="2">
        <v>235.91</v>
      </c>
      <c r="H142" s="1">
        <v>57593908</v>
      </c>
      <c r="I142" s="2">
        <f>(testdata[[#This Row],[high]]+testdata[[#This Row],[low]])/2</f>
        <v>235.97499999999999</v>
      </c>
      <c r="J142" s="10">
        <f>(4*testdata[[#This Row],[price]]+3*I141+2*I140+I139)/10</f>
        <v>235.5</v>
      </c>
      <c r="K142" s="10">
        <f>(0.0962*testdata[[#This Row],[smooth]]+0.5769*J140-0.5769*J138+0.0962*J136)*(0.075*$X141+0.54)</f>
        <v>24.584149187999994</v>
      </c>
      <c r="L142" s="10">
        <f t="shared" si="5"/>
        <v>24.510213224999987</v>
      </c>
      <c r="M142" s="10">
        <f>(0.0962*testdata[[#This Row],[detrender]]+0.5769*K140-0.5769*K138+0.0962*K136)*(0.075*$X141+0.54)</f>
        <v>2.5119872575867128</v>
      </c>
      <c r="N142" s="10">
        <f>(0.0962*testdata[[#This Row],[I1]]+0.5769*L140-0.5769*L138+0.0962*L136)*(0.075*$X141+0.54)</f>
        <v>2.6076220673386366</v>
      </c>
      <c r="O142" s="10">
        <f>(0.0962*testdata[[#This Row],[Q1]]+0.5769*M140-0.5769*M138+0.0962*M136)*(0.075*$X141+0.54)</f>
        <v>0.22844563210952221</v>
      </c>
      <c r="P142" s="10">
        <f>testdata[[#This Row],[I1]]-testdata[[#This Row],[JQ]]</f>
        <v>24.281767592890464</v>
      </c>
      <c r="Q142" s="10">
        <f>testdata[[#This Row],[Q1]]+testdata[[#This Row],[jI]]</f>
        <v>5.1196093249253494</v>
      </c>
      <c r="R142" s="10">
        <f>0.2*testdata[[#This Row],[I2]]+0.8*P141</f>
        <v>24.358885976757406</v>
      </c>
      <c r="S142" s="10">
        <f>0.2*testdata[[#This Row],[Q2]]+0.8*Q141</f>
        <v>5.1692348655290159</v>
      </c>
      <c r="T142" s="10">
        <f>testdata[[#This Row],[I2'']]*R141+testdata[[#This Row],[Q2'']]*S141</f>
        <v>619.66802247797682</v>
      </c>
      <c r="U142" s="10">
        <f>testdata[[#This Row],[I2'']]*S141-testdata[[#This Row],[Q2'']]*R141</f>
        <v>4.4739083252281375E-2</v>
      </c>
      <c r="V142" s="10">
        <f>0.2*testdata[[#This Row],[Re]]+0.8*T141</f>
        <v>618.7741331115285</v>
      </c>
      <c r="W142" s="10">
        <f>0.2*testdata[[#This Row],[Im]]+0.8*U141</f>
        <v>1.2260121912080506</v>
      </c>
      <c r="X142" s="10"/>
      <c r="Y142" s="10"/>
      <c r="Z142" s="10"/>
      <c r="AA142" s="10"/>
      <c r="AB142" s="10"/>
      <c r="AC142" s="10"/>
      <c r="AD142" s="10"/>
    </row>
    <row r="143" spans="1:30" x14ac:dyDescent="0.25">
      <c r="A143" s="7">
        <v>142</v>
      </c>
      <c r="B143" s="4" t="str">
        <f t="shared" si="4"/>
        <v>new Quote { Date = DateTime.ParseExact("2017-07-26","yyyy-MM-dd",cultureProvider), Open=236.23m, High=236.27m, Low=235.64m, Close=235.92m, Volume = (long)49895744 },</v>
      </c>
      <c r="C143" s="3">
        <v>42942</v>
      </c>
      <c r="D143" s="2">
        <v>236.23</v>
      </c>
      <c r="E143" s="2">
        <v>236.27</v>
      </c>
      <c r="F143" s="2">
        <v>235.64</v>
      </c>
      <c r="G143" s="2">
        <v>235.92</v>
      </c>
      <c r="H143" s="1">
        <v>49895744</v>
      </c>
      <c r="I143" s="2">
        <f>(testdata[[#This Row],[high]]+testdata[[#This Row],[low]])/2</f>
        <v>235.95499999999998</v>
      </c>
      <c r="J143" s="10">
        <f>(4*testdata[[#This Row],[price]]+3*I142+2*I141+I140)/10</f>
        <v>235.71449999999999</v>
      </c>
      <c r="K143" s="10">
        <f>(0.0962*testdata[[#This Row],[smooth]]+0.5769*J141-0.5769*J139+0.0962*J137)*(0.075*$X142+0.54)</f>
        <v>24.487197939000009</v>
      </c>
      <c r="L143" s="10">
        <f t="shared" si="5"/>
        <v>24.502812687000002</v>
      </c>
      <c r="M143" s="10">
        <f>(0.0962*testdata[[#This Row],[detrender]]+0.5769*K141-0.5769*K139+0.0962*K137)*(0.075*$X142+0.54)</f>
        <v>2.5929797308329459</v>
      </c>
      <c r="N143" s="10">
        <f>(0.0962*testdata[[#This Row],[I1]]+0.5769*L141-0.5769*L139+0.0962*L137)*(0.075*$X142+0.54)</f>
        <v>2.5428070575544113</v>
      </c>
      <c r="O143" s="10">
        <f>(0.0962*testdata[[#This Row],[Q1]]+0.5769*M141-0.5769*M139+0.0962*M137)*(0.075*$X142+0.54)</f>
        <v>0.24201643263214109</v>
      </c>
      <c r="P143" s="10">
        <f>testdata[[#This Row],[I1]]-testdata[[#This Row],[JQ]]</f>
        <v>24.260796254367861</v>
      </c>
      <c r="Q143" s="10">
        <f>testdata[[#This Row],[Q1]]+testdata[[#This Row],[jI]]</f>
        <v>5.1357867883873567</v>
      </c>
      <c r="R143" s="10">
        <f>0.2*testdata[[#This Row],[I2]]+0.8*P142</f>
        <v>24.277573325185944</v>
      </c>
      <c r="S143" s="10">
        <f>0.2*testdata[[#This Row],[Q2]]+0.8*Q142</f>
        <v>5.122844817617751</v>
      </c>
      <c r="T143" s="10">
        <f>testdata[[#This Row],[I2'']]*R142+testdata[[#This Row],[Q2'']]*S142</f>
        <v>617.85582846249588</v>
      </c>
      <c r="U143" s="10">
        <f>testdata[[#This Row],[I2'']]*S142-testdata[[#This Row],[Q2'']]*R142</f>
        <v>0.70968569401500758</v>
      </c>
      <c r="V143" s="10">
        <f>0.2*testdata[[#This Row],[Re]]+0.8*T142</f>
        <v>619.30558367488072</v>
      </c>
      <c r="W143" s="10">
        <f>0.2*testdata[[#This Row],[Im]]+0.8*U142</f>
        <v>0.17772840540482662</v>
      </c>
      <c r="X143" s="10"/>
      <c r="Y143" s="10"/>
      <c r="Z143" s="10"/>
      <c r="AA143" s="10"/>
      <c r="AB143" s="10"/>
      <c r="AC143" s="10"/>
      <c r="AD143" s="10"/>
    </row>
    <row r="144" spans="1:30" x14ac:dyDescent="0.25">
      <c r="A144" s="7">
        <v>143</v>
      </c>
      <c r="B144" s="4" t="str">
        <f t="shared" si="4"/>
        <v>new Quote { Date = DateTime.ParseExact("2017-07-27","yyyy-MM-dd",cultureProvider), Open=236.43m, High=236.47m, Low=234.26m, Close=235.7m, Volume = (long)74217968 },</v>
      </c>
      <c r="C144" s="3">
        <v>42943</v>
      </c>
      <c r="D144" s="2">
        <v>236.43</v>
      </c>
      <c r="E144" s="2">
        <v>236.47</v>
      </c>
      <c r="F144" s="2">
        <v>234.26</v>
      </c>
      <c r="G144" s="2">
        <v>235.7</v>
      </c>
      <c r="H144" s="1">
        <v>74217968</v>
      </c>
      <c r="I144" s="2">
        <f>(testdata[[#This Row],[high]]+testdata[[#This Row],[low]])/2</f>
        <v>235.36500000000001</v>
      </c>
      <c r="J144" s="10">
        <f>(4*testdata[[#This Row],[price]]+3*I143+2*I142+I141)/10</f>
        <v>235.64349999999999</v>
      </c>
      <c r="K144" s="10">
        <f>(0.0962*testdata[[#This Row],[smooth]]+0.5769*J142-0.5769*J140+0.0962*J138)*(0.075*$X143+0.54)</f>
        <v>24.554059524000024</v>
      </c>
      <c r="L144" s="10">
        <f t="shared" si="5"/>
        <v>24.647853797999993</v>
      </c>
      <c r="M144" s="10">
        <f>(0.0962*testdata[[#This Row],[detrender]]+0.5769*K142-0.5769*K140+0.0962*K138)*(0.075*$X143+0.54)</f>
        <v>2.580724770070983</v>
      </c>
      <c r="N144" s="10">
        <f>(0.0962*testdata[[#This Row],[I1]]+0.5769*L142-0.5769*L140+0.0962*L138)*(0.075*$X143+0.54)</f>
        <v>2.5150027263649468</v>
      </c>
      <c r="O144" s="10">
        <f>(0.0962*testdata[[#This Row],[Q1]]+0.5769*M142-0.5769*M140+0.0962*M138)*(0.075*$X143+0.54)</f>
        <v>0.26298885941202493</v>
      </c>
      <c r="P144" s="10">
        <f>testdata[[#This Row],[I1]]-testdata[[#This Row],[JQ]]</f>
        <v>24.384864938587967</v>
      </c>
      <c r="Q144" s="10">
        <f>testdata[[#This Row],[Q1]]+testdata[[#This Row],[jI]]</f>
        <v>5.0957274964359298</v>
      </c>
      <c r="R144" s="10">
        <f>0.2*testdata[[#This Row],[I2]]+0.8*P143</f>
        <v>24.285609991211885</v>
      </c>
      <c r="S144" s="10">
        <f>0.2*testdata[[#This Row],[Q2]]+0.8*Q143</f>
        <v>5.127774929997071</v>
      </c>
      <c r="T144" s="10">
        <f>testdata[[#This Row],[I2'']]*R143+testdata[[#This Row],[Q2'']]*S143</f>
        <v>615.86447253456072</v>
      </c>
      <c r="U144" s="10">
        <f>testdata[[#This Row],[I2'']]*S143-testdata[[#This Row],[Q2'']]*R143</f>
        <v>-7.8520571888418544E-2</v>
      </c>
      <c r="V144" s="10">
        <f>0.2*testdata[[#This Row],[Re]]+0.8*T143</f>
        <v>617.4575572769088</v>
      </c>
      <c r="W144" s="10">
        <f>0.2*testdata[[#This Row],[Im]]+0.8*U143</f>
        <v>0.55204444083432236</v>
      </c>
      <c r="X144" s="10"/>
      <c r="Y144" s="10"/>
      <c r="Z144" s="10"/>
      <c r="AA144" s="10"/>
      <c r="AB144" s="10"/>
      <c r="AC144" s="10"/>
      <c r="AD144" s="10"/>
    </row>
    <row r="145" spans="1:30" x14ac:dyDescent="0.25">
      <c r="A145" s="7">
        <v>144</v>
      </c>
      <c r="B145" s="4" t="str">
        <f t="shared" si="4"/>
        <v>new Quote { Date = DateTime.ParseExact("2017-07-28","yyyy-MM-dd",cultureProvider), Open=235.18m, High=235.57m, Low=234.68m, Close=235.43m, Volume = (long)52531244 },</v>
      </c>
      <c r="C145" s="3">
        <v>42944</v>
      </c>
      <c r="D145" s="2">
        <v>235.18</v>
      </c>
      <c r="E145" s="2">
        <v>235.57</v>
      </c>
      <c r="F145" s="2">
        <v>234.68</v>
      </c>
      <c r="G145" s="2">
        <v>235.43</v>
      </c>
      <c r="H145" s="1">
        <v>52531244</v>
      </c>
      <c r="I145" s="2">
        <f>(testdata[[#This Row],[high]]+testdata[[#This Row],[low]])/2</f>
        <v>235.125</v>
      </c>
      <c r="J145" s="10">
        <f>(4*testdata[[#This Row],[price]]+3*I144+2*I143+I142)/10</f>
        <v>235.44800000000001</v>
      </c>
      <c r="K145" s="10">
        <f>(0.0962*testdata[[#This Row],[smooth]]+0.5769*J143-0.5769*J141+0.0962*J139)*(0.075*$X144+0.54)</f>
        <v>24.597525825000009</v>
      </c>
      <c r="L145" s="10">
        <f t="shared" si="5"/>
        <v>24.584149187999994</v>
      </c>
      <c r="M145" s="10">
        <f>(0.0962*testdata[[#This Row],[detrender]]+0.5769*K143-0.5769*K141+0.0962*K139)*(0.075*$X144+0.54)</f>
        <v>2.5010003510385701</v>
      </c>
      <c r="N145" s="10">
        <f>(0.0962*testdata[[#This Row],[I1]]+0.5769*L143-0.5769*L141+0.0962*L139)*(0.075*$X144+0.54)</f>
        <v>2.5119872575867128</v>
      </c>
      <c r="O145" s="10">
        <f>(0.0962*testdata[[#This Row],[Q1]]+0.5769*M143-0.5769*M141+0.0962*M139)*(0.075*$X144+0.54)</f>
        <v>0.28967458168375704</v>
      </c>
      <c r="P145" s="10">
        <f>testdata[[#This Row],[I1]]-testdata[[#This Row],[JQ]]</f>
        <v>24.294474606316236</v>
      </c>
      <c r="Q145" s="10">
        <f>testdata[[#This Row],[Q1]]+testdata[[#This Row],[jI]]</f>
        <v>5.0129876086252825</v>
      </c>
      <c r="R145" s="10">
        <f>0.2*testdata[[#This Row],[I2]]+0.8*P144</f>
        <v>24.36678687213362</v>
      </c>
      <c r="S145" s="10">
        <f>0.2*testdata[[#This Row],[Q2]]+0.8*Q144</f>
        <v>5.0791795188738007</v>
      </c>
      <c r="T145" s="10">
        <f>testdata[[#This Row],[I2'']]*R144+testdata[[#This Row],[Q2'']]*S144</f>
        <v>617.80717211745457</v>
      </c>
      <c r="U145" s="10">
        <f>testdata[[#This Row],[I2'']]*S144-testdata[[#This Row],[Q2'']]*R144</f>
        <v>1.5964259767881686</v>
      </c>
      <c r="V145" s="10">
        <f>0.2*testdata[[#This Row],[Re]]+0.8*T144</f>
        <v>616.25301245113951</v>
      </c>
      <c r="W145" s="10">
        <f>0.2*testdata[[#This Row],[Im]]+0.8*U144</f>
        <v>0.25646873784689889</v>
      </c>
      <c r="X145" s="10"/>
      <c r="Y145" s="10"/>
      <c r="Z145" s="10"/>
      <c r="AA145" s="10"/>
      <c r="AB145" s="10"/>
      <c r="AC145" s="10"/>
      <c r="AD145" s="10"/>
    </row>
    <row r="146" spans="1:30" x14ac:dyDescent="0.25">
      <c r="A146" s="7">
        <v>145</v>
      </c>
      <c r="B146" s="4" t="str">
        <f t="shared" si="4"/>
        <v>new Quote { Date = DateTime.ParseExact("2017-07-31","yyyy-MM-dd",cultureProvider), Open=235.87m, High=235.97m, Low=235.07m, Close=235.29m, Volume = (long)69049712 },</v>
      </c>
      <c r="C146" s="3">
        <v>42947</v>
      </c>
      <c r="D146" s="2">
        <v>235.87</v>
      </c>
      <c r="E146" s="2">
        <v>235.97</v>
      </c>
      <c r="F146" s="2">
        <v>235.07</v>
      </c>
      <c r="G146" s="2">
        <v>235.29</v>
      </c>
      <c r="H146" s="1">
        <v>69049712</v>
      </c>
      <c r="I146" s="2">
        <f>(testdata[[#This Row],[high]]+testdata[[#This Row],[low]])/2</f>
        <v>235.51999999999998</v>
      </c>
      <c r="J146" s="10">
        <f>(4*testdata[[#This Row],[price]]+3*I145+2*I144+I143)/10</f>
        <v>235.41399999999999</v>
      </c>
      <c r="K146" s="10">
        <f>(0.0962*testdata[[#This Row],[smooth]]+0.5769*J144-0.5769*J142+0.0962*J140)*(0.075*$X145+0.54)</f>
        <v>24.48473148899998</v>
      </c>
      <c r="L146" s="10">
        <f t="shared" si="5"/>
        <v>24.487197939000009</v>
      </c>
      <c r="M146" s="10">
        <f>(0.0962*testdata[[#This Row],[detrender]]+0.5769*K144-0.5769*K142+0.0962*K140)*(0.075*$X145+0.54)</f>
        <v>2.5354312321875931</v>
      </c>
      <c r="N146" s="10">
        <f>(0.0962*testdata[[#This Row],[I1]]+0.5769*L144-0.5769*L142+0.0962*L140)*(0.075*$X145+0.54)</f>
        <v>2.5929797308329459</v>
      </c>
      <c r="O146" s="10">
        <f>(0.0962*testdata[[#This Row],[Q1]]+0.5769*M144-0.5769*M142+0.0962*M140)*(0.075*$X145+0.54)</f>
        <v>0.28521784498969238</v>
      </c>
      <c r="P146" s="10">
        <f>testdata[[#This Row],[I1]]-testdata[[#This Row],[JQ]]</f>
        <v>24.201980094010317</v>
      </c>
      <c r="Q146" s="10">
        <f>testdata[[#This Row],[Q1]]+testdata[[#This Row],[jI]]</f>
        <v>5.1284109630205386</v>
      </c>
      <c r="R146" s="10">
        <f>0.2*testdata[[#This Row],[I2]]+0.8*P145</f>
        <v>24.275975703855053</v>
      </c>
      <c r="S146" s="10">
        <f>0.2*testdata[[#This Row],[Q2]]+0.8*Q145</f>
        <v>5.0360722795043333</v>
      </c>
      <c r="T146" s="10">
        <f>testdata[[#This Row],[I2'']]*R145+testdata[[#This Row],[Q2'']]*S145</f>
        <v>617.10664126655649</v>
      </c>
      <c r="U146" s="10">
        <f>testdata[[#This Row],[I2'']]*S145-testdata[[#This Row],[Q2'']]*R145</f>
        <v>0.58913868835637118</v>
      </c>
      <c r="V146" s="10">
        <f>0.2*testdata[[#This Row],[Re]]+0.8*T145</f>
        <v>617.66706594727498</v>
      </c>
      <c r="W146" s="10">
        <f>0.2*testdata[[#This Row],[Im]]+0.8*U145</f>
        <v>1.3949685191018091</v>
      </c>
      <c r="X146" s="10"/>
      <c r="Y146" s="10"/>
      <c r="Z146" s="10"/>
      <c r="AA146" s="10"/>
      <c r="AB146" s="10"/>
      <c r="AC146" s="10"/>
      <c r="AD146" s="10"/>
    </row>
    <row r="147" spans="1:30" x14ac:dyDescent="0.25">
      <c r="A147" s="7">
        <v>146</v>
      </c>
      <c r="B147" s="4" t="str">
        <f t="shared" si="4"/>
        <v>new Quote { Date = DateTime.ParseExact("2017-08-01","yyyy-MM-dd",cultureProvider), Open=235.95m, High=235.99m, Low=235.24m, Close=235.82m, Volume = (long)57735292 },</v>
      </c>
      <c r="C147" s="3">
        <v>42948</v>
      </c>
      <c r="D147" s="2">
        <v>235.95</v>
      </c>
      <c r="E147" s="2">
        <v>235.99</v>
      </c>
      <c r="F147" s="2">
        <v>235.24</v>
      </c>
      <c r="G147" s="2">
        <v>235.82</v>
      </c>
      <c r="H147" s="1">
        <v>57735292</v>
      </c>
      <c r="I147" s="2">
        <f>(testdata[[#This Row],[high]]+testdata[[#This Row],[low]])/2</f>
        <v>235.61500000000001</v>
      </c>
      <c r="J147" s="10">
        <f>(4*testdata[[#This Row],[price]]+3*I146+2*I145+I144)/10</f>
        <v>235.46350000000001</v>
      </c>
      <c r="K147" s="10">
        <f>(0.0962*testdata[[#This Row],[smooth]]+0.5769*J145-0.5769*J143+0.0962*J141)*(0.075*$X146+0.54)</f>
        <v>24.366174651000005</v>
      </c>
      <c r="L147" s="10">
        <f t="shared" si="5"/>
        <v>24.554059524000024</v>
      </c>
      <c r="M147" s="10">
        <f>(0.0962*testdata[[#This Row],[detrender]]+0.5769*K145-0.5769*K143+0.0962*K141)*(0.075*$X146+0.54)</f>
        <v>2.580550754882688</v>
      </c>
      <c r="N147" s="10">
        <f>(0.0962*testdata[[#This Row],[I1]]+0.5769*L145-0.5769*L143+0.0962*L141)*(0.075*$X146+0.54)</f>
        <v>2.580724770070983</v>
      </c>
      <c r="O147" s="10">
        <f>(0.0962*testdata[[#This Row],[Q1]]+0.5769*M145-0.5769*M143+0.0962*M141)*(0.075*$X146+0.54)</f>
        <v>0.23604984397402934</v>
      </c>
      <c r="P147" s="10">
        <f>testdata[[#This Row],[I1]]-testdata[[#This Row],[JQ]]</f>
        <v>24.318009680025995</v>
      </c>
      <c r="Q147" s="10">
        <f>testdata[[#This Row],[Q1]]+testdata[[#This Row],[jI]]</f>
        <v>5.1612755249536715</v>
      </c>
      <c r="R147" s="10">
        <f>0.2*testdata[[#This Row],[I2]]+0.8*P146</f>
        <v>24.225186011213456</v>
      </c>
      <c r="S147" s="10">
        <f>0.2*testdata[[#This Row],[Q2]]+0.8*Q146</f>
        <v>5.1349838754071655</v>
      </c>
      <c r="T147" s="10">
        <f>testdata[[#This Row],[I2'']]*R146+testdata[[#This Row],[Q2'']]*S146</f>
        <v>613.95017698022696</v>
      </c>
      <c r="U147" s="10">
        <f>testdata[[#This Row],[I2'']]*S146-testdata[[#This Row],[Q2'']]*R146</f>
        <v>-2.6569560621635873</v>
      </c>
      <c r="V147" s="10">
        <f>0.2*testdata[[#This Row],[Re]]+0.8*T146</f>
        <v>616.47534840929063</v>
      </c>
      <c r="W147" s="10">
        <f>0.2*testdata[[#This Row],[Im]]+0.8*U146</f>
        <v>-6.0080261747620489E-2</v>
      </c>
      <c r="X147" s="10"/>
      <c r="Y147" s="10"/>
      <c r="Z147" s="10"/>
      <c r="AA147" s="10"/>
      <c r="AB147" s="10"/>
      <c r="AC147" s="10"/>
      <c r="AD147" s="10"/>
    </row>
    <row r="148" spans="1:30" x14ac:dyDescent="0.25">
      <c r="A148" s="7">
        <v>147</v>
      </c>
      <c r="B148" s="4" t="str">
        <f t="shared" si="4"/>
        <v>new Quote { Date = DateTime.ParseExact("2017-08-02","yyyy-MM-dd",cultureProvider), Open=235.96m, High=236.09m, Low=234.91m, Close=235.93m, Volume = (long)49513776 },</v>
      </c>
      <c r="C148" s="3">
        <v>42949</v>
      </c>
      <c r="D148" s="2">
        <v>235.96</v>
      </c>
      <c r="E148" s="2">
        <v>236.09</v>
      </c>
      <c r="F148" s="2">
        <v>234.91</v>
      </c>
      <c r="G148" s="2">
        <v>235.93</v>
      </c>
      <c r="H148" s="1">
        <v>49513776</v>
      </c>
      <c r="I148" s="2">
        <f>(testdata[[#This Row],[high]]+testdata[[#This Row],[low]])/2</f>
        <v>235.5</v>
      </c>
      <c r="J148" s="10">
        <f>(4*testdata[[#This Row],[price]]+3*I147+2*I146+I145)/10</f>
        <v>235.50100000000003</v>
      </c>
      <c r="K148" s="10">
        <f>(0.0962*testdata[[#This Row],[smooth]]+0.5769*J146-0.5769*J144+0.0962*J142)*(0.075*$X147+0.54)</f>
        <v>24.396064731000017</v>
      </c>
      <c r="L148" s="10">
        <f t="shared" si="5"/>
        <v>24.597525825000009</v>
      </c>
      <c r="M148" s="10">
        <f>(0.0962*testdata[[#This Row],[detrender]]+0.5769*K146-0.5769*K144+0.0962*K142)*(0.075*$X147+0.54)</f>
        <v>2.5228266672327888</v>
      </c>
      <c r="N148" s="10">
        <f>(0.0962*testdata[[#This Row],[I1]]+0.5769*L146-0.5769*L144+0.0962*L142)*(0.075*$X147+0.54)</f>
        <v>2.5010003510385701</v>
      </c>
      <c r="O148" s="10">
        <f>(0.0962*testdata[[#This Row],[Q1]]+0.5769*M146-0.5769*M144+0.0962*M142)*(0.075*$X147+0.54)</f>
        <v>0.2474383990838627</v>
      </c>
      <c r="P148" s="10">
        <f>testdata[[#This Row],[I1]]-testdata[[#This Row],[JQ]]</f>
        <v>24.350087425916147</v>
      </c>
      <c r="Q148" s="10">
        <f>testdata[[#This Row],[Q1]]+testdata[[#This Row],[jI]]</f>
        <v>5.0238270182713585</v>
      </c>
      <c r="R148" s="10">
        <f>0.2*testdata[[#This Row],[I2]]+0.8*P147</f>
        <v>24.324425229204028</v>
      </c>
      <c r="S148" s="10">
        <f>0.2*testdata[[#This Row],[Q2]]+0.8*Q147</f>
        <v>5.1337858236172087</v>
      </c>
      <c r="T148" s="10">
        <f>testdata[[#This Row],[I2'']]*R147+testdata[[#This Row],[Q2'']]*S147</f>
        <v>615.62563321738935</v>
      </c>
      <c r="U148" s="10">
        <f>testdata[[#This Row],[I2'']]*S147-testdata[[#This Row],[Q2'']]*R147</f>
        <v>0.5386148116523799</v>
      </c>
      <c r="V148" s="10">
        <f>0.2*testdata[[#This Row],[Re]]+0.8*T147</f>
        <v>614.28526822765946</v>
      </c>
      <c r="W148" s="10">
        <f>0.2*testdata[[#This Row],[Im]]+0.8*U147</f>
        <v>-2.0178418874003938</v>
      </c>
      <c r="X148" s="10"/>
      <c r="Y148" s="10"/>
      <c r="Z148" s="10"/>
      <c r="AA148" s="10"/>
      <c r="AB148" s="10"/>
      <c r="AC148" s="10"/>
      <c r="AD148" s="10"/>
    </row>
    <row r="149" spans="1:30" x14ac:dyDescent="0.25">
      <c r="A149" s="7">
        <v>148</v>
      </c>
      <c r="B149" s="4" t="str">
        <f t="shared" si="4"/>
        <v>new Quote { Date = DateTime.ParseExact("2017-08-03","yyyy-MM-dd",cultureProvider), Open=235.81m, High=235.84m, Low=235.17m, Close=235.48m, Volume = (long)42848608 },</v>
      </c>
      <c r="C149" s="3">
        <v>42950</v>
      </c>
      <c r="D149" s="2">
        <v>235.81</v>
      </c>
      <c r="E149" s="2">
        <v>235.84</v>
      </c>
      <c r="F149" s="2">
        <v>235.17</v>
      </c>
      <c r="G149" s="2">
        <v>235.48</v>
      </c>
      <c r="H149" s="1">
        <v>42848608</v>
      </c>
      <c r="I149" s="2">
        <f>(testdata[[#This Row],[high]]+testdata[[#This Row],[low]])/2</f>
        <v>235.505</v>
      </c>
      <c r="J149" s="10">
        <f>(4*testdata[[#This Row],[price]]+3*I148+2*I147+I146)/10</f>
        <v>235.52699999999999</v>
      </c>
      <c r="K149" s="10">
        <f>(0.0962*testdata[[#This Row],[smooth]]+0.5769*J147-0.5769*J145+0.0962*J143)*(0.075*$X148+0.54)</f>
        <v>24.484882094999982</v>
      </c>
      <c r="L149" s="10">
        <f t="shared" si="5"/>
        <v>24.48473148899998</v>
      </c>
      <c r="M149" s="10">
        <f>(0.0962*testdata[[#This Row],[detrender]]+0.5769*K147-0.5769*K145+0.0962*K143)*(0.075*$X148+0.54)</f>
        <v>2.4719297077747067</v>
      </c>
      <c r="N149" s="10">
        <f>(0.0962*testdata[[#This Row],[I1]]+0.5769*L147-0.5769*L145+0.0962*L143)*(0.075*$X148+0.54)</f>
        <v>2.5354312321875931</v>
      </c>
      <c r="O149" s="10">
        <f>(0.0962*testdata[[#This Row],[Q1]]+0.5769*M147-0.5769*M145+0.0962*M143)*(0.075*$X148+0.54)</f>
        <v>0.28789393462473306</v>
      </c>
      <c r="P149" s="10">
        <f>testdata[[#This Row],[I1]]-testdata[[#This Row],[JQ]]</f>
        <v>24.196837554375247</v>
      </c>
      <c r="Q149" s="10">
        <f>testdata[[#This Row],[Q1]]+testdata[[#This Row],[jI]]</f>
        <v>5.0073609399623003</v>
      </c>
      <c r="R149" s="10">
        <f>0.2*testdata[[#This Row],[I2]]+0.8*P148</f>
        <v>24.319437451607968</v>
      </c>
      <c r="S149" s="10">
        <f>0.2*testdata[[#This Row],[Q2]]+0.8*Q148</f>
        <v>5.0205338026095472</v>
      </c>
      <c r="T149" s="10">
        <f>testdata[[#This Row],[I2'']]*R148+testdata[[#This Row],[Q2'']]*S148</f>
        <v>617.33068317077004</v>
      </c>
      <c r="U149" s="10">
        <f>testdata[[#This Row],[I2'']]*S148-testdata[[#This Row],[Q2'']]*R148</f>
        <v>2.7291841351431003</v>
      </c>
      <c r="V149" s="10">
        <f>0.2*testdata[[#This Row],[Re]]+0.8*T148</f>
        <v>615.96664320806553</v>
      </c>
      <c r="W149" s="10">
        <f>0.2*testdata[[#This Row],[Im]]+0.8*U148</f>
        <v>0.97672867635052407</v>
      </c>
      <c r="X149" s="10"/>
      <c r="Y149" s="10"/>
      <c r="Z149" s="10"/>
      <c r="AA149" s="10"/>
      <c r="AB149" s="10"/>
      <c r="AC149" s="10"/>
      <c r="AD149" s="10"/>
    </row>
    <row r="150" spans="1:30" x14ac:dyDescent="0.25">
      <c r="A150" s="7">
        <v>149</v>
      </c>
      <c r="B150" s="4" t="str">
        <f t="shared" si="4"/>
        <v>new Quote { Date = DateTime.ParseExact("2017-08-04","yyyy-MM-dd",cultureProvider), Open=236.01m, High=236.27m, Low=235.49m, Close=235.9m, Volume = (long)63127488 },</v>
      </c>
      <c r="C150" s="3">
        <v>42951</v>
      </c>
      <c r="D150" s="2">
        <v>236.01</v>
      </c>
      <c r="E150" s="2">
        <v>236.27</v>
      </c>
      <c r="F150" s="2">
        <v>235.49</v>
      </c>
      <c r="G150" s="2">
        <v>235.9</v>
      </c>
      <c r="H150" s="1">
        <v>63127488</v>
      </c>
      <c r="I150" s="2">
        <f>(testdata[[#This Row],[high]]+testdata[[#This Row],[low]])/2</f>
        <v>235.88</v>
      </c>
      <c r="J150" s="10">
        <f>(4*testdata[[#This Row],[price]]+3*I149+2*I148+I147)/10</f>
        <v>235.66499999999996</v>
      </c>
      <c r="K150" s="10">
        <f>(0.0962*testdata[[#This Row],[smooth]]+0.5769*J148-0.5769*J146+0.0962*J144)*(0.075*$X149+0.54)</f>
        <v>24.510636720000015</v>
      </c>
      <c r="L150" s="10">
        <f t="shared" si="5"/>
        <v>24.366174651000005</v>
      </c>
      <c r="M150" s="10">
        <f>(0.0962*testdata[[#This Row],[detrender]]+0.5769*K148-0.5769*K146+0.0962*K144)*(0.075*$X149+0.54)</f>
        <v>2.5211908400306178</v>
      </c>
      <c r="N150" s="10">
        <f>(0.0962*testdata[[#This Row],[I1]]+0.5769*L148-0.5769*L146+0.0962*L144)*(0.075*$X149+0.54)</f>
        <v>2.580550754882688</v>
      </c>
      <c r="O150" s="10">
        <f>(0.0962*testdata[[#This Row],[Q1]]+0.5769*M148-0.5769*M146+0.0962*M144)*(0.075*$X149+0.54)</f>
        <v>0.26110766241144756</v>
      </c>
      <c r="P150" s="10">
        <f>testdata[[#This Row],[I1]]-testdata[[#This Row],[JQ]]</f>
        <v>24.105066988588558</v>
      </c>
      <c r="Q150" s="10">
        <f>testdata[[#This Row],[Q1]]+testdata[[#This Row],[jI]]</f>
        <v>5.1017415949133058</v>
      </c>
      <c r="R150" s="10">
        <f>0.2*testdata[[#This Row],[I2]]+0.8*P149</f>
        <v>24.178483441217914</v>
      </c>
      <c r="S150" s="10">
        <f>0.2*testdata[[#This Row],[Q2]]+0.8*Q149</f>
        <v>5.0262370709525017</v>
      </c>
      <c r="T150" s="10">
        <f>testdata[[#This Row],[I2'']]*R149+testdata[[#This Row],[Q2'']]*S149</f>
        <v>613.2415088380842</v>
      </c>
      <c r="U150" s="10">
        <f>testdata[[#This Row],[I2'']]*S149-testdata[[#This Row],[Q2'']]*R149</f>
        <v>-0.84636465151285734</v>
      </c>
      <c r="V150" s="10">
        <f>0.2*testdata[[#This Row],[Re]]+0.8*T149</f>
        <v>616.51284830423288</v>
      </c>
      <c r="W150" s="10">
        <f>0.2*testdata[[#This Row],[Im]]+0.8*U149</f>
        <v>2.0140743778119092</v>
      </c>
      <c r="X150" s="10"/>
      <c r="Y150" s="10"/>
      <c r="Z150" s="10"/>
      <c r="AA150" s="10"/>
      <c r="AB150" s="10"/>
      <c r="AC150" s="10"/>
      <c r="AD150" s="10"/>
    </row>
    <row r="151" spans="1:30" x14ac:dyDescent="0.25">
      <c r="A151" s="7">
        <v>150</v>
      </c>
      <c r="B151" s="4" t="str">
        <f t="shared" si="4"/>
        <v>new Quote { Date = DateTime.ParseExact("2017-08-07","yyyy-MM-dd",cultureProvider), Open=235.98m, High=236.34m, Low=235.87m, Close=236.34m, Volume = (long)33555464 },</v>
      </c>
      <c r="C151" s="3">
        <v>42954</v>
      </c>
      <c r="D151" s="2">
        <v>235.98</v>
      </c>
      <c r="E151" s="2">
        <v>236.34</v>
      </c>
      <c r="F151" s="2">
        <v>235.87</v>
      </c>
      <c r="G151" s="2">
        <v>236.34</v>
      </c>
      <c r="H151" s="1">
        <v>33555464</v>
      </c>
      <c r="I151" s="2">
        <f>(testdata[[#This Row],[high]]+testdata[[#This Row],[low]])/2</f>
        <v>236.10500000000002</v>
      </c>
      <c r="J151" s="10">
        <f>(4*testdata[[#This Row],[price]]+3*I150+2*I149+I148)/10</f>
        <v>235.85699999999997</v>
      </c>
      <c r="K151" s="10">
        <f>(0.0962*testdata[[#This Row],[smooth]]+0.5769*J149-0.5769*J147+0.0962*J145)*(0.075*$X150+0.54)</f>
        <v>24.503134040999992</v>
      </c>
      <c r="L151" s="10">
        <f t="shared" si="5"/>
        <v>24.396064731000017</v>
      </c>
      <c r="M151" s="10">
        <f>(0.0962*testdata[[#This Row],[detrender]]+0.5769*K149-0.5769*K147+0.0962*K145)*(0.075*$X150+0.54)</f>
        <v>2.5876615339185056</v>
      </c>
      <c r="N151" s="10">
        <f>(0.0962*testdata[[#This Row],[I1]]+0.5769*L149-0.5769*L147+0.0962*L145)*(0.075*$X150+0.54)</f>
        <v>2.5228266672327888</v>
      </c>
      <c r="O151" s="10">
        <f>(0.0962*testdata[[#This Row],[Q1]]+0.5769*M149-0.5769*M147+0.0962*M145)*(0.075*$X150+0.54)</f>
        <v>0.23050752727838916</v>
      </c>
      <c r="P151" s="10">
        <f>testdata[[#This Row],[I1]]-testdata[[#This Row],[JQ]]</f>
        <v>24.16555720372163</v>
      </c>
      <c r="Q151" s="10">
        <f>testdata[[#This Row],[Q1]]+testdata[[#This Row],[jI]]</f>
        <v>5.1104882011512949</v>
      </c>
      <c r="R151" s="10">
        <f>0.2*testdata[[#This Row],[I2]]+0.8*P150</f>
        <v>24.117165031615173</v>
      </c>
      <c r="S151" s="10">
        <f>0.2*testdata[[#This Row],[Q2]]+0.8*Q150</f>
        <v>5.1034909161609043</v>
      </c>
      <c r="T151" s="10">
        <f>testdata[[#This Row],[I2'']]*R150+testdata[[#This Row],[Q2'']]*S150</f>
        <v>608.7678306001045</v>
      </c>
      <c r="U151" s="10">
        <f>testdata[[#This Row],[I2'']]*S150-testdata[[#This Row],[Q2'']]*R150</f>
        <v>-2.1760816806189212</v>
      </c>
      <c r="V151" s="10">
        <f>0.2*testdata[[#This Row],[Re]]+0.8*T150</f>
        <v>612.34677319048831</v>
      </c>
      <c r="W151" s="10">
        <f>0.2*testdata[[#This Row],[Im]]+0.8*U150</f>
        <v>-1.1123080573340702</v>
      </c>
      <c r="X151" s="10"/>
      <c r="Y151" s="10"/>
      <c r="Z151" s="10"/>
      <c r="AA151" s="10"/>
      <c r="AB151" s="10"/>
      <c r="AC151" s="10"/>
      <c r="AD151" s="10"/>
    </row>
    <row r="152" spans="1:30" x14ac:dyDescent="0.25">
      <c r="A152" s="7">
        <v>151</v>
      </c>
      <c r="B152" s="4" t="str">
        <f t="shared" si="4"/>
        <v>new Quote { Date = DateTime.ParseExact("2017-08-08","yyyy-MM-dd",cultureProvider), Open=236m, High=237.33m, Low=235.35m, Close=235.76m, Volume = (long)64729500 },</v>
      </c>
      <c r="C152" s="3">
        <v>42955</v>
      </c>
      <c r="D152" s="2">
        <v>236</v>
      </c>
      <c r="E152" s="2">
        <v>237.33</v>
      </c>
      <c r="F152" s="2">
        <v>235.35</v>
      </c>
      <c r="G152" s="2">
        <v>235.76</v>
      </c>
      <c r="H152" s="1">
        <v>64729500</v>
      </c>
      <c r="I152" s="2">
        <f>(testdata[[#This Row],[high]]+testdata[[#This Row],[low]])/2</f>
        <v>236.34</v>
      </c>
      <c r="J152" s="10">
        <f>(4*testdata[[#This Row],[price]]+3*I151+2*I150+I149)/10</f>
        <v>236.09400000000005</v>
      </c>
      <c r="K152" s="10">
        <f>(0.0962*testdata[[#This Row],[smooth]]+0.5769*J150-0.5769*J148+0.0962*J146)*(0.075*$X151+0.54)</f>
        <v>24.54498784799998</v>
      </c>
      <c r="L152" s="10">
        <f t="shared" si="5"/>
        <v>24.484882094999982</v>
      </c>
      <c r="M152" s="10">
        <f>(0.0962*testdata[[#This Row],[detrender]]+0.5769*K150-0.5769*K148+0.0962*K146)*(0.075*$X151+0.54)</f>
        <v>2.582688013563688</v>
      </c>
      <c r="N152" s="10">
        <f>(0.0962*testdata[[#This Row],[I1]]+0.5769*L150-0.5769*L148+0.0962*L146)*(0.075*$X151+0.54)</f>
        <v>2.4719297077747067</v>
      </c>
      <c r="O152" s="10">
        <f>(0.0962*testdata[[#This Row],[Q1]]+0.5769*M150-0.5769*M148+0.0962*M146)*(0.075*$X151+0.54)</f>
        <v>0.26536645587330399</v>
      </c>
      <c r="P152" s="10">
        <f>testdata[[#This Row],[I1]]-testdata[[#This Row],[JQ]]</f>
        <v>24.219515639126676</v>
      </c>
      <c r="Q152" s="10">
        <f>testdata[[#This Row],[Q1]]+testdata[[#This Row],[jI]]</f>
        <v>5.0546177213383947</v>
      </c>
      <c r="R152" s="10">
        <f>0.2*testdata[[#This Row],[I2]]+0.8*P151</f>
        <v>24.17634889080264</v>
      </c>
      <c r="S152" s="10">
        <f>0.2*testdata[[#This Row],[Q2]]+0.8*Q151</f>
        <v>5.0993141051887152</v>
      </c>
      <c r="T152" s="10">
        <f>testdata[[#This Row],[I2'']]*R151+testdata[[#This Row],[Q2'']]*S151</f>
        <v>609.08929927587542</v>
      </c>
      <c r="U152" s="10">
        <f>testdata[[#This Row],[I2'']]*S151-testdata[[#This Row],[Q2'']]*R151</f>
        <v>0.4027771272687346</v>
      </c>
      <c r="V152" s="10">
        <f>0.2*testdata[[#This Row],[Re]]+0.8*T151</f>
        <v>608.83212433525875</v>
      </c>
      <c r="W152" s="10">
        <f>0.2*testdata[[#This Row],[Im]]+0.8*U151</f>
        <v>-1.6603099190413901</v>
      </c>
      <c r="X152" s="10"/>
      <c r="Y152" s="10"/>
      <c r="Z152" s="10"/>
      <c r="AA152" s="10"/>
      <c r="AB152" s="10"/>
      <c r="AC152" s="10"/>
      <c r="AD152" s="10"/>
    </row>
    <row r="153" spans="1:30" x14ac:dyDescent="0.25">
      <c r="A153" s="7">
        <v>152</v>
      </c>
      <c r="B153" s="4" t="str">
        <f t="shared" si="4"/>
        <v>new Quote { Date = DateTime.ParseExact("2017-08-09","yyyy-MM-dd",cultureProvider), Open=235.01m, High=235.81m, Low=234.62m, Close=235.75m, Volume = (long)65687312 },</v>
      </c>
      <c r="C153" s="3">
        <v>42956</v>
      </c>
      <c r="D153" s="2">
        <v>235.01</v>
      </c>
      <c r="E153" s="2">
        <v>235.81</v>
      </c>
      <c r="F153" s="2">
        <v>234.62</v>
      </c>
      <c r="G153" s="2">
        <v>235.75</v>
      </c>
      <c r="H153" s="1">
        <v>65687312</v>
      </c>
      <c r="I153" s="2">
        <f>(testdata[[#This Row],[high]]+testdata[[#This Row],[low]])/2</f>
        <v>235.215</v>
      </c>
      <c r="J153" s="10">
        <f>(4*testdata[[#This Row],[price]]+3*I152+2*I151+I150)/10</f>
        <v>235.79700000000003</v>
      </c>
      <c r="K153" s="10">
        <f>(0.0962*testdata[[#This Row],[smooth]]+0.5769*J151-0.5769*J149+0.0962*J147)*(0.075*$X152+0.54)</f>
        <v>24.583844033999995</v>
      </c>
      <c r="L153" s="10">
        <f t="shared" si="5"/>
        <v>24.510636720000015</v>
      </c>
      <c r="M153" s="10">
        <f>(0.0962*testdata[[#This Row],[detrender]]+0.5769*K151-0.5769*K149+0.0962*K147)*(0.075*$X152+0.54)</f>
        <v>2.5485415263779783</v>
      </c>
      <c r="N153" s="10">
        <f>(0.0962*testdata[[#This Row],[I1]]+0.5769*L151-0.5769*L149+0.0962*L147)*(0.075*$X152+0.54)</f>
        <v>2.5211908400306178</v>
      </c>
      <c r="O153" s="10">
        <f>(0.0962*testdata[[#This Row],[Q1]]+0.5769*M151-0.5769*M149+0.0962*M147)*(0.075*$X152+0.54)</f>
        <v>0.30249955869820222</v>
      </c>
      <c r="P153" s="10">
        <f>testdata[[#This Row],[I1]]-testdata[[#This Row],[JQ]]</f>
        <v>24.208137161301813</v>
      </c>
      <c r="Q153" s="10">
        <f>testdata[[#This Row],[Q1]]+testdata[[#This Row],[jI]]</f>
        <v>5.069732366408596</v>
      </c>
      <c r="R153" s="10">
        <f>0.2*testdata[[#This Row],[I2]]+0.8*P152</f>
        <v>24.217239943561705</v>
      </c>
      <c r="S153" s="10">
        <f>0.2*testdata[[#This Row],[Q2]]+0.8*Q152</f>
        <v>5.0576406503524352</v>
      </c>
      <c r="T153" s="10">
        <f>testdata[[#This Row],[I2'']]*R152+testdata[[#This Row],[Q2'']]*S152</f>
        <v>611.27494035514735</v>
      </c>
      <c r="U153" s="10">
        <f>testdata[[#This Row],[I2'']]*S152-testdata[[#This Row],[Q2'']]*R152</f>
        <v>1.2160283057173302</v>
      </c>
      <c r="V153" s="10">
        <f>0.2*testdata[[#This Row],[Re]]+0.8*T152</f>
        <v>609.52642749172981</v>
      </c>
      <c r="W153" s="10">
        <f>0.2*testdata[[#This Row],[Im]]+0.8*U152</f>
        <v>0.56542736295845375</v>
      </c>
      <c r="X153" s="10"/>
      <c r="Y153" s="10"/>
      <c r="Z153" s="10"/>
      <c r="AA153" s="10"/>
      <c r="AB153" s="10"/>
      <c r="AC153" s="10"/>
      <c r="AD153" s="10"/>
    </row>
    <row r="154" spans="1:30" x14ac:dyDescent="0.25">
      <c r="A154" s="7">
        <v>153</v>
      </c>
      <c r="B154" s="4" t="str">
        <f t="shared" si="4"/>
        <v>new Quote { Date = DateTime.ParseExact("2017-08-10","yyyy-MM-dd",cultureProvider), Open=234.84m, High=234.98m, Low=232.37m, Close=232.42m, Volume = (long)126355448 },</v>
      </c>
      <c r="C154" s="3">
        <v>42957</v>
      </c>
      <c r="D154" s="2">
        <v>234.84</v>
      </c>
      <c r="E154" s="2">
        <v>234.98</v>
      </c>
      <c r="F154" s="2">
        <v>232.37</v>
      </c>
      <c r="G154" s="2">
        <v>232.42</v>
      </c>
      <c r="H154" s="1">
        <v>126355448</v>
      </c>
      <c r="I154" s="2">
        <f>(testdata[[#This Row],[high]]+testdata[[#This Row],[low]])/2</f>
        <v>233.67500000000001</v>
      </c>
      <c r="J154" s="10">
        <f>(4*testdata[[#This Row],[price]]+3*I153+2*I152+I151)/10</f>
        <v>234.91300000000001</v>
      </c>
      <c r="K154" s="10">
        <f>(0.0962*testdata[[#This Row],[smooth]]+0.5769*J152-0.5769*J150+0.0962*J148)*(0.075*$X153+0.54)</f>
        <v>24.570711126000035</v>
      </c>
      <c r="L154" s="10">
        <f t="shared" si="5"/>
        <v>24.503134040999992</v>
      </c>
      <c r="M154" s="10">
        <f>(0.0962*testdata[[#This Row],[detrender]]+0.5769*K152-0.5769*K150+0.0962*K148)*(0.075*$X153+0.54)</f>
        <v>2.554427341720757</v>
      </c>
      <c r="N154" s="10">
        <f>(0.0962*testdata[[#This Row],[I1]]+0.5769*L152-0.5769*L150+0.0962*L148)*(0.075*$X153+0.54)</f>
        <v>2.5876615339185056</v>
      </c>
      <c r="O154" s="10">
        <f>(0.0962*testdata[[#This Row],[Q1]]+0.5769*M152-0.5769*M150+0.0962*M148)*(0.075*$X153+0.54)</f>
        <v>0.28291115973918202</v>
      </c>
      <c r="P154" s="10">
        <f>testdata[[#This Row],[I1]]-testdata[[#This Row],[JQ]]</f>
        <v>24.22022288126081</v>
      </c>
      <c r="Q154" s="10">
        <f>testdata[[#This Row],[Q1]]+testdata[[#This Row],[jI]]</f>
        <v>5.1420888756392626</v>
      </c>
      <c r="R154" s="10">
        <f>0.2*testdata[[#This Row],[I2]]+0.8*P153</f>
        <v>24.210554305293616</v>
      </c>
      <c r="S154" s="10">
        <f>0.2*testdata[[#This Row],[Q2]]+0.8*Q153</f>
        <v>5.0842036682547294</v>
      </c>
      <c r="T154" s="10">
        <f>testdata[[#This Row],[I2'']]*R153+testdata[[#This Row],[Q2'']]*S153</f>
        <v>612.02687792516235</v>
      </c>
      <c r="U154" s="10">
        <f>testdata[[#This Row],[I2'']]*S153-testdata[[#This Row],[Q2'']]*R153</f>
        <v>-0.67709653404321557</v>
      </c>
      <c r="V154" s="10">
        <f>0.2*testdata[[#This Row],[Re]]+0.8*T153</f>
        <v>611.42532786915035</v>
      </c>
      <c r="W154" s="10">
        <f>0.2*testdata[[#This Row],[Im]]+0.8*U153</f>
        <v>0.83740333776522113</v>
      </c>
      <c r="X154" s="10"/>
      <c r="Y154" s="10"/>
      <c r="Z154" s="10"/>
      <c r="AA154" s="10"/>
      <c r="AB154" s="10"/>
      <c r="AC154" s="10"/>
      <c r="AD154" s="10"/>
    </row>
    <row r="155" spans="1:30" x14ac:dyDescent="0.25">
      <c r="A155" s="7">
        <v>154</v>
      </c>
      <c r="B155" s="4" t="str">
        <f t="shared" si="4"/>
        <v>new Quote { Date = DateTime.ParseExact("2017-08-11","yyyy-MM-dd",cultureProvider), Open=232.67m, High=233.42m, Low=232.41m, Close=232.77m, Volume = (long)78521472 },</v>
      </c>
      <c r="C155" s="3">
        <v>42958</v>
      </c>
      <c r="D155" s="2">
        <v>232.67</v>
      </c>
      <c r="E155" s="2">
        <v>233.42</v>
      </c>
      <c r="F155" s="2">
        <v>232.41</v>
      </c>
      <c r="G155" s="2">
        <v>232.77</v>
      </c>
      <c r="H155" s="1">
        <v>78521472</v>
      </c>
      <c r="I155" s="2">
        <f>(testdata[[#This Row],[high]]+testdata[[#This Row],[low]])/2</f>
        <v>232.91499999999999</v>
      </c>
      <c r="J155" s="10">
        <f>(4*testdata[[#This Row],[price]]+3*I154+2*I153+I152)/10</f>
        <v>233.94549999999998</v>
      </c>
      <c r="K155" s="10">
        <f>(0.0962*testdata[[#This Row],[smooth]]+0.5769*J153-0.5769*J151+0.0962*J149)*(0.075*$X154+0.54)</f>
        <v>24.369465870000013</v>
      </c>
      <c r="L155" s="10">
        <f t="shared" si="5"/>
        <v>24.54498784799998</v>
      </c>
      <c r="M155" s="10">
        <f>(0.0962*testdata[[#This Row],[detrender]]+0.5769*K153-0.5769*K151+0.0962*K149)*(0.075*$X154+0.54)</f>
        <v>2.5630289293651378</v>
      </c>
      <c r="N155" s="10">
        <f>(0.0962*testdata[[#This Row],[I1]]+0.5769*L153-0.5769*L151+0.0962*L149)*(0.075*$X154+0.54)</f>
        <v>2.582688013563688</v>
      </c>
      <c r="O155" s="10">
        <f>(0.0962*testdata[[#This Row],[Q1]]+0.5769*M153-0.5769*M151+0.0962*M149)*(0.075*$X154+0.54)</f>
        <v>0.24936913181307038</v>
      </c>
      <c r="P155" s="10">
        <f>testdata[[#This Row],[I1]]-testdata[[#This Row],[JQ]]</f>
        <v>24.295618716186912</v>
      </c>
      <c r="Q155" s="10">
        <f>testdata[[#This Row],[Q1]]+testdata[[#This Row],[jI]]</f>
        <v>5.1457169429288259</v>
      </c>
      <c r="R155" s="10">
        <f>0.2*testdata[[#This Row],[I2]]+0.8*P154</f>
        <v>24.235302048246034</v>
      </c>
      <c r="S155" s="10">
        <f>0.2*testdata[[#This Row],[Q2]]+0.8*Q154</f>
        <v>5.1428144890971748</v>
      </c>
      <c r="T155" s="10">
        <f>testdata[[#This Row],[I2'']]*R154+testdata[[#This Row],[Q2'']]*S154</f>
        <v>612.89721263487559</v>
      </c>
      <c r="U155" s="10">
        <f>testdata[[#This Row],[I2'']]*S154-testdata[[#This Row],[Q2'']]*R154</f>
        <v>-1.2931778953841615</v>
      </c>
      <c r="V155" s="10">
        <f>0.2*testdata[[#This Row],[Re]]+0.8*T154</f>
        <v>612.20094486710502</v>
      </c>
      <c r="W155" s="10">
        <f>0.2*testdata[[#This Row],[Im]]+0.8*U154</f>
        <v>-0.80031280631140478</v>
      </c>
      <c r="X155" s="10"/>
      <c r="Y155" s="10"/>
      <c r="Z155" s="10"/>
      <c r="AA155" s="10"/>
      <c r="AB155" s="10"/>
      <c r="AC155" s="10"/>
      <c r="AD155" s="10"/>
    </row>
    <row r="156" spans="1:30" x14ac:dyDescent="0.25">
      <c r="A156" s="7">
        <v>155</v>
      </c>
      <c r="B156" s="4" t="str">
        <f t="shared" si="4"/>
        <v>new Quote { Date = DateTime.ParseExact("2017-08-14","yyyy-MM-dd",cultureProvider), Open=234.17m, High=235.31m, Low=234.13m, Close=235.07m, Volume = (long)76866480 },</v>
      </c>
      <c r="C156" s="3">
        <v>42961</v>
      </c>
      <c r="D156" s="2">
        <v>234.17</v>
      </c>
      <c r="E156" s="2">
        <v>235.31</v>
      </c>
      <c r="F156" s="2">
        <v>234.13</v>
      </c>
      <c r="G156" s="2">
        <v>235.07</v>
      </c>
      <c r="H156" s="1">
        <v>76866480</v>
      </c>
      <c r="I156" s="2">
        <f>(testdata[[#This Row],[high]]+testdata[[#This Row],[low]])/2</f>
        <v>234.72</v>
      </c>
      <c r="J156" s="10">
        <f>(4*testdata[[#This Row],[price]]+3*I155+2*I154+I153)/10</f>
        <v>234.01900000000001</v>
      </c>
      <c r="K156" s="10">
        <f>(0.0962*testdata[[#This Row],[smooth]]+0.5769*J154-0.5769*J152+0.0962*J150)*(0.075*$X155+0.54)</f>
        <v>24.031232225999975</v>
      </c>
      <c r="L156" s="10">
        <f t="shared" si="5"/>
        <v>24.583844033999995</v>
      </c>
      <c r="M156" s="10">
        <f>(0.0962*testdata[[#This Row],[detrender]]+0.5769*K154-0.5769*K152+0.0962*K150)*(0.075*$X155+0.54)</f>
        <v>2.5296664779090507</v>
      </c>
      <c r="N156" s="10">
        <f>(0.0962*testdata[[#This Row],[I1]]+0.5769*L154-0.5769*L152+0.0962*L150)*(0.075*$X155+0.54)</f>
        <v>2.5485415263779783</v>
      </c>
      <c r="O156" s="10">
        <f>(0.0962*testdata[[#This Row],[Q1]]+0.5769*M154-0.5769*M152+0.0962*M150)*(0.075*$X155+0.54)</f>
        <v>0.25357800189578911</v>
      </c>
      <c r="P156" s="10">
        <f>testdata[[#This Row],[I1]]-testdata[[#This Row],[JQ]]</f>
        <v>24.330266032104205</v>
      </c>
      <c r="Q156" s="10">
        <f>testdata[[#This Row],[Q1]]+testdata[[#This Row],[jI]]</f>
        <v>5.0782080042870295</v>
      </c>
      <c r="R156" s="10">
        <f>0.2*testdata[[#This Row],[I2]]+0.8*P155</f>
        <v>24.302548179370373</v>
      </c>
      <c r="S156" s="10">
        <f>0.2*testdata[[#This Row],[Q2]]+0.8*Q155</f>
        <v>5.1322151552004671</v>
      </c>
      <c r="T156" s="10">
        <f>testdata[[#This Row],[I2'']]*R155+testdata[[#This Row],[Q2'']]*S155</f>
        <v>615.37362613042183</v>
      </c>
      <c r="U156" s="10">
        <f>testdata[[#This Row],[I2'']]*S155-testdata[[#This Row],[Q2'']]*R155</f>
        <v>0.60271243597890134</v>
      </c>
      <c r="V156" s="10">
        <f>0.2*testdata[[#This Row],[Re]]+0.8*T155</f>
        <v>613.39249533398493</v>
      </c>
      <c r="W156" s="10">
        <f>0.2*testdata[[#This Row],[Im]]+0.8*U155</f>
        <v>-0.91399982911154898</v>
      </c>
      <c r="X156" s="10"/>
      <c r="Y156" s="10"/>
      <c r="Z156" s="10"/>
      <c r="AA156" s="10"/>
      <c r="AB156" s="10"/>
      <c r="AC156" s="10"/>
      <c r="AD156" s="10"/>
    </row>
    <row r="157" spans="1:30" x14ac:dyDescent="0.25">
      <c r="A157" s="7">
        <v>156</v>
      </c>
      <c r="B157" s="4" t="str">
        <f t="shared" si="4"/>
        <v>new Quote { Date = DateTime.ParseExact("2017-08-15","yyyy-MM-dd",cultureProvider), Open=235.49m, High=235.51m, Low=234.71m, Close=235.05m, Volume = (long)57937020 },</v>
      </c>
      <c r="C157" s="3">
        <v>42962</v>
      </c>
      <c r="D157" s="2">
        <v>235.49</v>
      </c>
      <c r="E157" s="2">
        <v>235.51</v>
      </c>
      <c r="F157" s="2">
        <v>234.71</v>
      </c>
      <c r="G157" s="2">
        <v>235.05</v>
      </c>
      <c r="H157" s="1">
        <v>57937020</v>
      </c>
      <c r="I157" s="2">
        <f>(testdata[[#This Row],[high]]+testdata[[#This Row],[low]])/2</f>
        <v>235.11</v>
      </c>
      <c r="J157" s="10">
        <f>(4*testdata[[#This Row],[price]]+3*I156+2*I155+I154)/10</f>
        <v>234.41050000000001</v>
      </c>
      <c r="K157" s="10">
        <f>(0.0962*testdata[[#This Row],[smooth]]+0.5769*J155-0.5769*J153+0.0962*J151)*(0.075*$X156+0.54)</f>
        <v>23.852665700999996</v>
      </c>
      <c r="L157" s="10">
        <f t="shared" si="5"/>
        <v>24.570711126000035</v>
      </c>
      <c r="M157" s="10">
        <f>(0.0962*testdata[[#This Row],[detrender]]+0.5769*K155-0.5769*K153+0.0962*K151)*(0.075*$X156+0.54)</f>
        <v>2.4452027130791576</v>
      </c>
      <c r="N157" s="10">
        <f>(0.0962*testdata[[#This Row],[I1]]+0.5769*L155-0.5769*L153+0.0962*L151)*(0.075*$X156+0.54)</f>
        <v>2.554427341720757</v>
      </c>
      <c r="O157" s="10">
        <f>(0.0962*testdata[[#This Row],[Q1]]+0.5769*M155-0.5769*M153+0.0962*M151)*(0.075*$X156+0.54)</f>
        <v>0.26596043460601243</v>
      </c>
      <c r="P157" s="10">
        <f>testdata[[#This Row],[I1]]-testdata[[#This Row],[JQ]]</f>
        <v>24.304750691394023</v>
      </c>
      <c r="Q157" s="10">
        <f>testdata[[#This Row],[Q1]]+testdata[[#This Row],[jI]]</f>
        <v>4.9996300547999146</v>
      </c>
      <c r="R157" s="10">
        <f>0.2*testdata[[#This Row],[I2]]+0.8*P156</f>
        <v>24.325162963962171</v>
      </c>
      <c r="S157" s="10">
        <f>0.2*testdata[[#This Row],[Q2]]+0.8*Q156</f>
        <v>5.062492414389606</v>
      </c>
      <c r="T157" s="10">
        <f>testdata[[#This Row],[I2'']]*R156+testdata[[#This Row],[Q2'']]*S156</f>
        <v>617.14524519494421</v>
      </c>
      <c r="U157" s="10">
        <f>testdata[[#This Row],[I2'']]*S156-testdata[[#This Row],[Q2'']]*R156</f>
        <v>1.8105042079673268</v>
      </c>
      <c r="V157" s="10">
        <f>0.2*testdata[[#This Row],[Re]]+0.8*T156</f>
        <v>615.72794994332628</v>
      </c>
      <c r="W157" s="10">
        <f>0.2*testdata[[#This Row],[Im]]+0.8*U156</f>
        <v>0.84427079037658648</v>
      </c>
      <c r="X157" s="10"/>
      <c r="Y157" s="10"/>
      <c r="Z157" s="10"/>
      <c r="AA157" s="10"/>
      <c r="AB157" s="10"/>
      <c r="AC157" s="10"/>
      <c r="AD157" s="10"/>
    </row>
    <row r="158" spans="1:30" x14ac:dyDescent="0.25">
      <c r="A158" s="7">
        <v>157</v>
      </c>
      <c r="B158" s="4" t="str">
        <f t="shared" si="4"/>
        <v>new Quote { Date = DateTime.ParseExact("2017-08-16","yyyy-MM-dd",cultureProvider), Open=235.62m, High=236.06m, Low=234.99m, Close=235.46m, Volume = (long)59481648 },</v>
      </c>
      <c r="C158" s="3">
        <v>42963</v>
      </c>
      <c r="D158" s="2">
        <v>235.62</v>
      </c>
      <c r="E158" s="2">
        <v>236.06</v>
      </c>
      <c r="F158" s="2">
        <v>234.99</v>
      </c>
      <c r="G158" s="2">
        <v>235.46</v>
      </c>
      <c r="H158" s="1">
        <v>59481648</v>
      </c>
      <c r="I158" s="2">
        <f>(testdata[[#This Row],[high]]+testdata[[#This Row],[low]])/2</f>
        <v>235.52500000000001</v>
      </c>
      <c r="J158" s="10">
        <f>(4*testdata[[#This Row],[price]]+3*I157+2*I156+I155)/10</f>
        <v>234.9785</v>
      </c>
      <c r="K158" s="10">
        <f>(0.0962*testdata[[#This Row],[smooth]]+0.5769*J156-0.5769*J154+0.0962*J152)*(0.075*$X157+0.54)</f>
        <v>24.192769986000009</v>
      </c>
      <c r="L158" s="10">
        <f t="shared" si="5"/>
        <v>24.369465870000013</v>
      </c>
      <c r="M158" s="10">
        <f>(0.0962*testdata[[#This Row],[detrender]]+0.5769*K156-0.5769*K154+0.0962*K152)*(0.075*$X157+0.54)</f>
        <v>2.3637673401592125</v>
      </c>
      <c r="N158" s="10">
        <f>(0.0962*testdata[[#This Row],[I1]]+0.5769*L156-0.5769*L154+0.0962*L152)*(0.075*$X157+0.54)</f>
        <v>2.5630289293651378</v>
      </c>
      <c r="O158" s="10">
        <f>(0.0962*testdata[[#This Row],[Q1]]+0.5769*M156-0.5769*M154+0.0962*M152)*(0.075*$X157+0.54)</f>
        <v>0.24924480985539166</v>
      </c>
      <c r="P158" s="10">
        <f>testdata[[#This Row],[I1]]-testdata[[#This Row],[JQ]]</f>
        <v>24.120221060144623</v>
      </c>
      <c r="Q158" s="10">
        <f>testdata[[#This Row],[Q1]]+testdata[[#This Row],[jI]]</f>
        <v>4.9267962695243508</v>
      </c>
      <c r="R158" s="10">
        <f>0.2*testdata[[#This Row],[I2]]+0.8*P157</f>
        <v>24.267844765144147</v>
      </c>
      <c r="S158" s="10">
        <f>0.2*testdata[[#This Row],[Q2]]+0.8*Q157</f>
        <v>4.9850632977448024</v>
      </c>
      <c r="T158" s="10">
        <f>testdata[[#This Row],[I2'']]*R157+testdata[[#This Row],[Q2'']]*S157</f>
        <v>615.55612382635275</v>
      </c>
      <c r="U158" s="10">
        <f>testdata[[#This Row],[I2'']]*S157-testdata[[#This Row],[Q2'']]*R157</f>
        <v>1.5933029338177533</v>
      </c>
      <c r="V158" s="10">
        <f>0.2*testdata[[#This Row],[Re]]+0.8*T157</f>
        <v>616.82742092122589</v>
      </c>
      <c r="W158" s="10">
        <f>0.2*testdata[[#This Row],[Im]]+0.8*U157</f>
        <v>1.7670639531374124</v>
      </c>
      <c r="X158" s="10"/>
      <c r="Y158" s="10"/>
      <c r="Z158" s="10"/>
      <c r="AA158" s="10"/>
      <c r="AB158" s="10"/>
      <c r="AC158" s="10"/>
      <c r="AD158" s="10"/>
    </row>
    <row r="159" spans="1:30" x14ac:dyDescent="0.25">
      <c r="A159" s="7">
        <v>158</v>
      </c>
      <c r="B159" s="4" t="str">
        <f t="shared" si="4"/>
        <v>new Quote { Date = DateTime.ParseExact("2017-08-17","yyyy-MM-dd",cultureProvider), Open=234.79m, High=235.13m, Low=231.79m, Close=231.79m, Volume = (long)134757072 },</v>
      </c>
      <c r="C159" s="3">
        <v>42964</v>
      </c>
      <c r="D159" s="2">
        <v>234.79</v>
      </c>
      <c r="E159" s="2">
        <v>235.13</v>
      </c>
      <c r="F159" s="2">
        <v>231.79</v>
      </c>
      <c r="G159" s="2">
        <v>231.79</v>
      </c>
      <c r="H159" s="1">
        <v>134757072</v>
      </c>
      <c r="I159" s="2">
        <f>(testdata[[#This Row],[high]]+testdata[[#This Row],[low]])/2</f>
        <v>233.45999999999998</v>
      </c>
      <c r="J159" s="10">
        <f>(4*testdata[[#This Row],[price]]+3*I158+2*I157+I156)/10</f>
        <v>234.53550000000001</v>
      </c>
      <c r="K159" s="10">
        <f>(0.0962*testdata[[#This Row],[smooth]]+0.5769*J157-0.5769*J155+0.0962*J153)*(0.075*$X158+0.54)</f>
        <v>24.577692300000024</v>
      </c>
      <c r="L159" s="10">
        <f t="shared" si="5"/>
        <v>24.031232225999975</v>
      </c>
      <c r="M159" s="10">
        <f>(0.0962*testdata[[#This Row],[detrender]]+0.5769*K157-0.5769*K155+0.0962*K153)*(0.075*$X158+0.54)</f>
        <v>2.3928468000307332</v>
      </c>
      <c r="N159" s="10">
        <f>(0.0962*testdata[[#This Row],[I1]]+0.5769*L157-0.5769*L155+0.0962*L153)*(0.075*$X158+0.54)</f>
        <v>2.5296664779090507</v>
      </c>
      <c r="O159" s="10">
        <f>(0.0962*testdata[[#This Row],[Q1]]+0.5769*M157-0.5769*M155+0.0962*M153)*(0.075*$X158+0.54)</f>
        <v>0.21998931092557353</v>
      </c>
      <c r="P159" s="10">
        <f>testdata[[#This Row],[I1]]-testdata[[#This Row],[JQ]]</f>
        <v>23.811242915074402</v>
      </c>
      <c r="Q159" s="10">
        <f>testdata[[#This Row],[Q1]]+testdata[[#This Row],[jI]]</f>
        <v>4.9225132779397835</v>
      </c>
      <c r="R159" s="10">
        <f>0.2*testdata[[#This Row],[I2]]+0.8*P158</f>
        <v>24.05842543113058</v>
      </c>
      <c r="S159" s="10">
        <f>0.2*testdata[[#This Row],[Q2]]+0.8*Q158</f>
        <v>4.9259396712074377</v>
      </c>
      <c r="T159" s="10">
        <f>testdata[[#This Row],[I2'']]*R158+testdata[[#This Row],[Q2'']]*S158</f>
        <v>608.40225471831434</v>
      </c>
      <c r="U159" s="10">
        <f>testdata[[#This Row],[I2'']]*S158-testdata[[#This Row],[Q2'']]*R158</f>
        <v>0.39083435493193974</v>
      </c>
      <c r="V159" s="10">
        <f>0.2*testdata[[#This Row],[Re]]+0.8*T158</f>
        <v>614.12535000474509</v>
      </c>
      <c r="W159" s="10">
        <f>0.2*testdata[[#This Row],[Im]]+0.8*U158</f>
        <v>1.3528092180405906</v>
      </c>
      <c r="X159" s="10"/>
      <c r="Y159" s="10"/>
      <c r="Z159" s="10"/>
      <c r="AA159" s="10"/>
      <c r="AB159" s="10"/>
      <c r="AC159" s="10"/>
      <c r="AD159" s="10"/>
    </row>
    <row r="160" spans="1:30" x14ac:dyDescent="0.25">
      <c r="A160" s="7">
        <v>159</v>
      </c>
      <c r="B160" s="4" t="str">
        <f t="shared" si="4"/>
        <v>new Quote { Date = DateTime.ParseExact("2017-08-18","yyyy-MM-dd",cultureProvider), Open=231.6m, High=232.83m, Low=230.94m, Close=231.42m, Volume = (long)143417408 },</v>
      </c>
      <c r="C160" s="3">
        <v>42965</v>
      </c>
      <c r="D160" s="2">
        <v>231.6</v>
      </c>
      <c r="E160" s="2">
        <v>232.83</v>
      </c>
      <c r="F160" s="2">
        <v>230.94</v>
      </c>
      <c r="G160" s="2">
        <v>231.42</v>
      </c>
      <c r="H160" s="1">
        <v>143417408</v>
      </c>
      <c r="I160" s="2">
        <f>(testdata[[#This Row],[high]]+testdata[[#This Row],[low]])/2</f>
        <v>231.88499999999999</v>
      </c>
      <c r="J160" s="10">
        <f>(4*testdata[[#This Row],[price]]+3*I159+2*I158+I157)/10</f>
        <v>233.40799999999999</v>
      </c>
      <c r="K160" s="10">
        <f>(0.0962*testdata[[#This Row],[smooth]]+0.5769*J158-0.5769*J156+0.0962*J154)*(0.075*$X159+0.54)</f>
        <v>24.62724850499999</v>
      </c>
      <c r="L160" s="10">
        <f t="shared" si="5"/>
        <v>23.852665700999996</v>
      </c>
      <c r="M160" s="10">
        <f>(0.0962*testdata[[#This Row],[detrender]]+0.5769*K158-0.5769*K156+0.0962*K154)*(0.075*$X159+0.54)</f>
        <v>2.6060588191329601</v>
      </c>
      <c r="N160" s="10">
        <f>(0.0962*testdata[[#This Row],[I1]]+0.5769*L158-0.5769*L156+0.0962*L154)*(0.075*$X159+0.54)</f>
        <v>2.4452027130791576</v>
      </c>
      <c r="O160" s="10">
        <f>(0.0962*testdata[[#This Row],[Q1]]+0.5769*M158-0.5769*M156+0.0962*M154)*(0.075*$X159+0.54)</f>
        <v>0.2163950402973728</v>
      </c>
      <c r="P160" s="10">
        <f>testdata[[#This Row],[I1]]-testdata[[#This Row],[JQ]]</f>
        <v>23.636270660702625</v>
      </c>
      <c r="Q160" s="10">
        <f>testdata[[#This Row],[Q1]]+testdata[[#This Row],[jI]]</f>
        <v>5.0512615322121182</v>
      </c>
      <c r="R160" s="10">
        <f>0.2*testdata[[#This Row],[I2]]+0.8*P159</f>
        <v>23.776248464200048</v>
      </c>
      <c r="S160" s="10">
        <f>0.2*testdata[[#This Row],[Q2]]+0.8*Q159</f>
        <v>4.948262928794251</v>
      </c>
      <c r="T160" s="10">
        <f>testdata[[#This Row],[I2'']]*R159+testdata[[#This Row],[Q2'']]*S159</f>
        <v>596.39394537250257</v>
      </c>
      <c r="U160" s="10">
        <f>testdata[[#This Row],[I2'']]*S159-testdata[[#This Row],[Q2'']]*R159</f>
        <v>-1.9270491437363688</v>
      </c>
      <c r="V160" s="10">
        <f>0.2*testdata[[#This Row],[Re]]+0.8*T159</f>
        <v>606.00059284915199</v>
      </c>
      <c r="W160" s="10">
        <f>0.2*testdata[[#This Row],[Im]]+0.8*U159</f>
        <v>-7.2742344801721981E-2</v>
      </c>
      <c r="X160" s="10"/>
      <c r="Y160" s="10"/>
      <c r="Z160" s="10"/>
      <c r="AA160" s="10"/>
      <c r="AB160" s="10"/>
      <c r="AC160" s="10"/>
      <c r="AD160" s="10"/>
    </row>
    <row r="161" spans="1:30" x14ac:dyDescent="0.25">
      <c r="A161" s="7">
        <v>160</v>
      </c>
      <c r="B161" s="4" t="str">
        <f t="shared" si="4"/>
        <v>new Quote { Date = DateTime.ParseExact("2017-08-21","yyyy-MM-dd",cultureProvider), Open=231.36m, High=231.89m, Low=230.58m, Close=231.6m, Volume = (long)68662792 },</v>
      </c>
      <c r="C161" s="3">
        <v>42968</v>
      </c>
      <c r="D161" s="2">
        <v>231.36</v>
      </c>
      <c r="E161" s="2">
        <v>231.89</v>
      </c>
      <c r="F161" s="2">
        <v>230.58</v>
      </c>
      <c r="G161" s="2">
        <v>231.6</v>
      </c>
      <c r="H161" s="1">
        <v>68662792</v>
      </c>
      <c r="I161" s="2">
        <f>(testdata[[#This Row],[high]]+testdata[[#This Row],[low]])/2</f>
        <v>231.23500000000001</v>
      </c>
      <c r="J161" s="10">
        <f>(4*testdata[[#This Row],[price]]+3*I160+2*I159+I158)/10</f>
        <v>232.304</v>
      </c>
      <c r="K161" s="10">
        <f>(0.0962*testdata[[#This Row],[smooth]]+0.5769*J159-0.5769*J157+0.0962*J155)*(0.075*$X160+0.54)</f>
        <v>24.259669775999992</v>
      </c>
      <c r="L161" s="10">
        <f t="shared" si="5"/>
        <v>24.192769986000009</v>
      </c>
      <c r="M161" s="10">
        <f>(0.0962*testdata[[#This Row],[detrender]]+0.5769*K159-0.5769*K157+0.0962*K155)*(0.075*$X160+0.54)</f>
        <v>2.7520509748184923</v>
      </c>
      <c r="N161" s="10">
        <f>(0.0962*testdata[[#This Row],[I1]]+0.5769*L159-0.5769*L157+0.0962*L155)*(0.075*$X160+0.54)</f>
        <v>2.3637673401592125</v>
      </c>
      <c r="O161" s="10">
        <f>(0.0962*testdata[[#This Row],[Q1]]+0.5769*M159-0.5769*M157+0.0962*M155)*(0.075*$X160+0.54)</f>
        <v>0.25979754269420779</v>
      </c>
      <c r="P161" s="10">
        <f>testdata[[#This Row],[I1]]-testdata[[#This Row],[JQ]]</f>
        <v>23.9329724433058</v>
      </c>
      <c r="Q161" s="10">
        <f>testdata[[#This Row],[Q1]]+testdata[[#This Row],[jI]]</f>
        <v>5.1158183149777052</v>
      </c>
      <c r="R161" s="10">
        <f>0.2*testdata[[#This Row],[I2]]+0.8*P160</f>
        <v>23.695611017223264</v>
      </c>
      <c r="S161" s="10">
        <f>0.2*testdata[[#This Row],[Q2]]+0.8*Q160</f>
        <v>5.0641728887652357</v>
      </c>
      <c r="T161" s="10">
        <f>testdata[[#This Row],[I2'']]*R160+testdata[[#This Row],[Q2'']]*S160</f>
        <v>588.45159402701825</v>
      </c>
      <c r="U161" s="10">
        <f>testdata[[#This Row],[I2'']]*S160-testdata[[#This Row],[Q2'']]*R160</f>
        <v>-3.1549192972934463</v>
      </c>
      <c r="V161" s="10">
        <f>0.2*testdata[[#This Row],[Re]]+0.8*T160</f>
        <v>594.8054751034058</v>
      </c>
      <c r="W161" s="10">
        <f>0.2*testdata[[#This Row],[Im]]+0.8*U160</f>
        <v>-2.1726231744477844</v>
      </c>
      <c r="X161" s="10"/>
      <c r="Y161" s="10"/>
      <c r="Z161" s="10"/>
      <c r="AA161" s="10"/>
      <c r="AB161" s="10"/>
      <c r="AC161" s="10"/>
      <c r="AD161" s="10"/>
    </row>
    <row r="162" spans="1:30" x14ac:dyDescent="0.25">
      <c r="A162" s="7">
        <v>161</v>
      </c>
      <c r="B162" s="4" t="str">
        <f t="shared" si="4"/>
        <v>new Quote { Date = DateTime.ParseExact("2017-08-22","yyyy-MM-dd",cultureProvider), Open=232.24m, High=234.2m, Low=232.22m, Close=234.03m, Volume = (long)66219544 },</v>
      </c>
      <c r="C162" s="3">
        <v>42969</v>
      </c>
      <c r="D162" s="2">
        <v>232.24</v>
      </c>
      <c r="E162" s="2">
        <v>234.2</v>
      </c>
      <c r="F162" s="2">
        <v>232.22</v>
      </c>
      <c r="G162" s="2">
        <v>234.03</v>
      </c>
      <c r="H162" s="1">
        <v>66219544</v>
      </c>
      <c r="I162" s="2">
        <f>(testdata[[#This Row],[high]]+testdata[[#This Row],[low]])/2</f>
        <v>233.20999999999998</v>
      </c>
      <c r="J162" s="10">
        <f>(4*testdata[[#This Row],[price]]+3*I161+2*I160+I159)/10</f>
        <v>232.3775</v>
      </c>
      <c r="K162" s="10">
        <f>(0.0962*testdata[[#This Row],[smooth]]+0.5769*J160-0.5769*J158+0.0962*J156)*(0.075*$X161+0.54)</f>
        <v>23.739113799000005</v>
      </c>
      <c r="L162" s="10">
        <f t="shared" si="5"/>
        <v>24.577692300000024</v>
      </c>
      <c r="M162" s="10">
        <f>(0.0962*testdata[[#This Row],[detrender]]+0.5769*K160-0.5769*K158+0.0962*K156)*(0.075*$X161+0.54)</f>
        <v>2.6169252904166869</v>
      </c>
      <c r="N162" s="10">
        <f>(0.0962*testdata[[#This Row],[I1]]+0.5769*L160-0.5769*L158+0.0962*L156)*(0.075*$X161+0.54)</f>
        <v>2.3928468000307332</v>
      </c>
      <c r="O162" s="10">
        <f>(0.0962*testdata[[#This Row],[Q1]]+0.5769*M160-0.5769*M158+0.0962*M156)*(0.075*$X161+0.54)</f>
        <v>0.3428352444597611</v>
      </c>
      <c r="P162" s="10">
        <f>testdata[[#This Row],[I1]]-testdata[[#This Row],[JQ]]</f>
        <v>24.234857055540264</v>
      </c>
      <c r="Q162" s="10">
        <f>testdata[[#This Row],[Q1]]+testdata[[#This Row],[jI]]</f>
        <v>5.0097720904474201</v>
      </c>
      <c r="R162" s="10">
        <f>0.2*testdata[[#This Row],[I2]]+0.8*P161</f>
        <v>23.993349365752696</v>
      </c>
      <c r="S162" s="10">
        <f>0.2*testdata[[#This Row],[Q2]]+0.8*Q161</f>
        <v>5.0946090700716491</v>
      </c>
      <c r="T162" s="10">
        <f>testdata[[#This Row],[I2'']]*R161+testdata[[#This Row],[Q2'']]*S161</f>
        <v>594.33705470273071</v>
      </c>
      <c r="U162" s="10">
        <f>testdata[[#This Row],[I2'']]*S161-testdata[[#This Row],[Q2'']]*R161</f>
        <v>0.78659455948202606</v>
      </c>
      <c r="V162" s="10">
        <f>0.2*testdata[[#This Row],[Re]]+0.8*T161</f>
        <v>589.62868616216076</v>
      </c>
      <c r="W162" s="10">
        <f>0.2*testdata[[#This Row],[Im]]+0.8*U161</f>
        <v>-2.366616525938352</v>
      </c>
      <c r="X162" s="10"/>
      <c r="Y162" s="10"/>
      <c r="Z162" s="10"/>
      <c r="AA162" s="10"/>
      <c r="AB162" s="10"/>
      <c r="AC162" s="10"/>
      <c r="AD162" s="10"/>
    </row>
    <row r="163" spans="1:30" x14ac:dyDescent="0.25">
      <c r="A163" s="7">
        <v>162</v>
      </c>
      <c r="B163" s="4" t="str">
        <f t="shared" si="4"/>
        <v>new Quote { Date = DateTime.ParseExact("2017-08-23","yyyy-MM-dd",cultureProvider), Open=232.97m, High=233.65m, Low=232.81m, Close=233.19m, Volume = (long)52652352 },</v>
      </c>
      <c r="C163" s="3">
        <v>42970</v>
      </c>
      <c r="D163" s="2">
        <v>232.97</v>
      </c>
      <c r="E163" s="2">
        <v>233.65</v>
      </c>
      <c r="F163" s="2">
        <v>232.81</v>
      </c>
      <c r="G163" s="2">
        <v>233.19</v>
      </c>
      <c r="H163" s="1">
        <v>52652352</v>
      </c>
      <c r="I163" s="2">
        <f>(testdata[[#This Row],[high]]+testdata[[#This Row],[low]])/2</f>
        <v>233.23000000000002</v>
      </c>
      <c r="J163" s="10">
        <f>(4*testdata[[#This Row],[price]]+3*I162+2*I161+I160)/10</f>
        <v>232.69049999999999</v>
      </c>
      <c r="K163" s="10">
        <f>(0.0962*testdata[[#This Row],[smooth]]+0.5769*J161-0.5769*J159+0.0962*J157)*(0.075*$X162+0.54)</f>
        <v>23.56979247899999</v>
      </c>
      <c r="L163" s="10">
        <f t="shared" si="5"/>
        <v>24.62724850499999</v>
      </c>
      <c r="M163" s="10">
        <f>(0.0962*testdata[[#This Row],[detrender]]+0.5769*K161-0.5769*K159+0.0962*K157)*(0.075*$X162+0.54)</f>
        <v>2.3644295727230049</v>
      </c>
      <c r="N163" s="10">
        <f>(0.0962*testdata[[#This Row],[I1]]+0.5769*L161-0.5769*L159+0.0962*L157)*(0.075*$X162+0.54)</f>
        <v>2.6060588191329601</v>
      </c>
      <c r="O163" s="10">
        <f>(0.0962*testdata[[#This Row],[Q1]]+0.5769*M161-0.5769*M159+0.0962*M157)*(0.075*$X162+0.54)</f>
        <v>0.3617522177377821</v>
      </c>
      <c r="P163" s="10">
        <f>testdata[[#This Row],[I1]]-testdata[[#This Row],[JQ]]</f>
        <v>24.265496287262209</v>
      </c>
      <c r="Q163" s="10">
        <f>testdata[[#This Row],[Q1]]+testdata[[#This Row],[jI]]</f>
        <v>4.970488391855965</v>
      </c>
      <c r="R163" s="10">
        <f>0.2*testdata[[#This Row],[I2]]+0.8*P162</f>
        <v>24.240984901884655</v>
      </c>
      <c r="S163" s="10">
        <f>0.2*testdata[[#This Row],[Q2]]+0.8*Q162</f>
        <v>5.0019153507291296</v>
      </c>
      <c r="T163" s="10">
        <f>testdata[[#This Row],[I2'']]*R162+testdata[[#This Row],[Q2'']]*S162</f>
        <v>607.10522303441007</v>
      </c>
      <c r="U163" s="10">
        <f>testdata[[#This Row],[I2'']]*S162-testdata[[#This Row],[Q2'']]*R162</f>
        <v>3.4856390406460207</v>
      </c>
      <c r="V163" s="10">
        <f>0.2*testdata[[#This Row],[Re]]+0.8*T162</f>
        <v>596.89068836906665</v>
      </c>
      <c r="W163" s="10">
        <f>0.2*testdata[[#This Row],[Im]]+0.8*U162</f>
        <v>1.326403455714825</v>
      </c>
      <c r="X163" s="10"/>
      <c r="Y163" s="10"/>
      <c r="Z163" s="10"/>
      <c r="AA163" s="10"/>
      <c r="AB163" s="10"/>
      <c r="AC163" s="10"/>
      <c r="AD163" s="10"/>
    </row>
    <row r="164" spans="1:30" x14ac:dyDescent="0.25">
      <c r="A164" s="7">
        <v>163</v>
      </c>
      <c r="B164" s="4" t="str">
        <f t="shared" si="4"/>
        <v>new Quote { Date = DateTime.ParseExact("2017-08-24","yyyy-MM-dd",cultureProvider), Open=233.61m, High=233.78m, Low=232.41m, Close=232.64m, Volume = (long)53216420 },</v>
      </c>
      <c r="C164" s="3">
        <v>42971</v>
      </c>
      <c r="D164" s="2">
        <v>233.61</v>
      </c>
      <c r="E164" s="2">
        <v>233.78</v>
      </c>
      <c r="F164" s="2">
        <v>232.41</v>
      </c>
      <c r="G164" s="2">
        <v>232.64</v>
      </c>
      <c r="H164" s="1">
        <v>53216420</v>
      </c>
      <c r="I164" s="2">
        <f>(testdata[[#This Row],[high]]+testdata[[#This Row],[low]])/2</f>
        <v>233.095</v>
      </c>
      <c r="J164" s="10">
        <f>(4*testdata[[#This Row],[price]]+3*I163+2*I162+I161)/10</f>
        <v>232.97250000000003</v>
      </c>
      <c r="K164" s="10">
        <f>(0.0962*testdata[[#This Row],[smooth]]+0.5769*J162-0.5769*J160+0.0962*J158)*(0.075*$X163+0.54)</f>
        <v>23.988091004999998</v>
      </c>
      <c r="L164" s="10">
        <f t="shared" si="5"/>
        <v>24.259669775999992</v>
      </c>
      <c r="M164" s="10">
        <f>(0.0962*testdata[[#This Row],[detrender]]+0.5769*K162-0.5769*K160+0.0962*K158)*(0.075*$X163+0.54)</f>
        <v>2.2262223143391173</v>
      </c>
      <c r="N164" s="10">
        <f>(0.0962*testdata[[#This Row],[I1]]+0.5769*L162-0.5769*L160+0.0962*L158)*(0.075*$X163+0.54)</f>
        <v>2.7520509748184923</v>
      </c>
      <c r="O164" s="10">
        <f>(0.0962*testdata[[#This Row],[Q1]]+0.5769*M162-0.5769*M160+0.0962*M158)*(0.075*$X163+0.54)</f>
        <v>0.24182597090501348</v>
      </c>
      <c r="P164" s="10">
        <f>testdata[[#This Row],[I1]]-testdata[[#This Row],[JQ]]</f>
        <v>24.01784380509498</v>
      </c>
      <c r="Q164" s="10">
        <f>testdata[[#This Row],[Q1]]+testdata[[#This Row],[jI]]</f>
        <v>4.9782732891576096</v>
      </c>
      <c r="R164" s="10">
        <f>0.2*testdata[[#This Row],[I2]]+0.8*P163</f>
        <v>24.215965790828765</v>
      </c>
      <c r="S164" s="10">
        <f>0.2*testdata[[#This Row],[Q2]]+0.8*Q163</f>
        <v>4.9720453713162938</v>
      </c>
      <c r="T164" s="10">
        <f>testdata[[#This Row],[I2'']]*R163+testdata[[#This Row],[Q2'']]*S163</f>
        <v>611.88861118734405</v>
      </c>
      <c r="U164" s="10">
        <f>testdata[[#This Row],[I2'']]*S163-testdata[[#This Row],[Q2'']]*R163</f>
        <v>0.59893424431410835</v>
      </c>
      <c r="V164" s="10">
        <f>0.2*testdata[[#This Row],[Re]]+0.8*T163</f>
        <v>608.06190066499687</v>
      </c>
      <c r="W164" s="10">
        <f>0.2*testdata[[#This Row],[Im]]+0.8*U163</f>
        <v>2.9082980813796384</v>
      </c>
      <c r="X164" s="10"/>
      <c r="Y164" s="10"/>
      <c r="Z164" s="10"/>
      <c r="AA164" s="10"/>
      <c r="AB164" s="10"/>
      <c r="AC164" s="10"/>
      <c r="AD164" s="10"/>
    </row>
    <row r="165" spans="1:30" x14ac:dyDescent="0.25">
      <c r="A165" s="7">
        <v>164</v>
      </c>
      <c r="B165" s="4" t="str">
        <f t="shared" si="4"/>
        <v>new Quote { Date = DateTime.ParseExact("2017-08-25","yyyy-MM-dd",cultureProvider), Open=233.51m, High=234.19m, Low=233.02m, Close=233.19m, Volume = (long)67589040 },</v>
      </c>
      <c r="C165" s="3">
        <v>42972</v>
      </c>
      <c r="D165" s="2">
        <v>233.51</v>
      </c>
      <c r="E165" s="2">
        <v>234.19</v>
      </c>
      <c r="F165" s="2">
        <v>233.02</v>
      </c>
      <c r="G165" s="2">
        <v>233.19</v>
      </c>
      <c r="H165" s="1">
        <v>67589040</v>
      </c>
      <c r="I165" s="2">
        <f>(testdata[[#This Row],[high]]+testdata[[#This Row],[low]])/2</f>
        <v>233.60500000000002</v>
      </c>
      <c r="J165" s="10">
        <f>(4*testdata[[#This Row],[price]]+3*I164+2*I163+I162)/10</f>
        <v>233.33750000000001</v>
      </c>
      <c r="K165" s="10">
        <f>(0.0962*testdata[[#This Row],[smooth]]+0.5769*J163-0.5769*J161+0.0962*J159)*(0.075*$X164+0.54)</f>
        <v>24.425471403</v>
      </c>
      <c r="L165" s="10">
        <f t="shared" si="5"/>
        <v>23.739113799000005</v>
      </c>
      <c r="M165" s="10">
        <f>(0.0962*testdata[[#This Row],[detrender]]+0.5769*K163-0.5769*K161+0.0962*K159)*(0.075*$X164+0.54)</f>
        <v>2.3307016332182218</v>
      </c>
      <c r="N165" s="10">
        <f>(0.0962*testdata[[#This Row],[I1]]+0.5769*L163-0.5769*L161+0.0962*L159)*(0.075*$X164+0.54)</f>
        <v>2.6169252904166869</v>
      </c>
      <c r="O165" s="10">
        <f>(0.0962*testdata[[#This Row],[Q1]]+0.5769*M163-0.5769*M161+0.0962*M159)*(0.075*$X164+0.54)</f>
        <v>0.12462474910121794</v>
      </c>
      <c r="P165" s="10">
        <f>testdata[[#This Row],[I1]]-testdata[[#This Row],[JQ]]</f>
        <v>23.614489049898786</v>
      </c>
      <c r="Q165" s="10">
        <f>testdata[[#This Row],[Q1]]+testdata[[#This Row],[jI]]</f>
        <v>4.9476269236349086</v>
      </c>
      <c r="R165" s="10">
        <f>0.2*testdata[[#This Row],[I2]]+0.8*P164</f>
        <v>23.937172854055746</v>
      </c>
      <c r="S165" s="10">
        <f>0.2*testdata[[#This Row],[Q2]]+0.8*Q164</f>
        <v>4.9721440160530701</v>
      </c>
      <c r="T165" s="10">
        <f>testdata[[#This Row],[I2'']]*R164+testdata[[#This Row],[Q2'']]*S164</f>
        <v>604.38348460350358</v>
      </c>
      <c r="U165" s="10">
        <f>testdata[[#This Row],[I2'']]*S164-testdata[[#This Row],[Q2'']]*R164</f>
        <v>-1.3885599084091922</v>
      </c>
      <c r="V165" s="10">
        <f>0.2*testdata[[#This Row],[Re]]+0.8*T164</f>
        <v>610.387585870576</v>
      </c>
      <c r="W165" s="10">
        <f>0.2*testdata[[#This Row],[Im]]+0.8*U164</f>
        <v>0.20143541376944823</v>
      </c>
      <c r="X165" s="10"/>
      <c r="Y165" s="10"/>
      <c r="Z165" s="10"/>
      <c r="AA165" s="10"/>
      <c r="AB165" s="10"/>
      <c r="AC165" s="10"/>
      <c r="AD165" s="10"/>
    </row>
    <row r="166" spans="1:30" x14ac:dyDescent="0.25">
      <c r="A166" s="7">
        <v>165</v>
      </c>
      <c r="B166" s="4" t="str">
        <f t="shared" si="4"/>
        <v>new Quote { Date = DateTime.ParseExact("2017-08-28","yyyy-MM-dd",cultureProvider), Open=233.77m, High=233.8m, Low=232.74m, Close=233.2m, Volume = (long)42544052 },</v>
      </c>
      <c r="C166" s="3">
        <v>42975</v>
      </c>
      <c r="D166" s="2">
        <v>233.77</v>
      </c>
      <c r="E166" s="2">
        <v>233.8</v>
      </c>
      <c r="F166" s="2">
        <v>232.74</v>
      </c>
      <c r="G166" s="2">
        <v>233.2</v>
      </c>
      <c r="H166" s="1">
        <v>42544052</v>
      </c>
      <c r="I166" s="2">
        <f>(testdata[[#This Row],[high]]+testdata[[#This Row],[low]])/2</f>
        <v>233.27</v>
      </c>
      <c r="J166" s="10">
        <f>(4*testdata[[#This Row],[price]]+3*I165+2*I164+I163)/10</f>
        <v>233.33150000000001</v>
      </c>
      <c r="K166" s="10">
        <f>(0.0962*testdata[[#This Row],[smooth]]+0.5769*J164-0.5769*J162+0.0962*J160)*(0.075*$X165+0.54)</f>
        <v>24.43154151600001</v>
      </c>
      <c r="L166" s="10">
        <f t="shared" si="5"/>
        <v>23.56979247899999</v>
      </c>
      <c r="M166" s="10">
        <f>(0.0962*testdata[[#This Row],[detrender]]+0.5769*K164-0.5769*K162+0.0962*K160)*(0.075*$X165+0.54)</f>
        <v>2.6260688970872614</v>
      </c>
      <c r="N166" s="10">
        <f>(0.0962*testdata[[#This Row],[I1]]+0.5769*L164-0.5769*L162+0.0962*L160)*(0.075*$X165+0.54)</f>
        <v>2.3644295727230049</v>
      </c>
      <c r="O166" s="10">
        <f>(0.0962*testdata[[#This Row],[Q1]]+0.5769*M164-0.5769*M162+0.0962*M160)*(0.075*$X165+0.54)</f>
        <v>0.15008443527666718</v>
      </c>
      <c r="P166" s="10">
        <f>testdata[[#This Row],[I1]]-testdata[[#This Row],[JQ]]</f>
        <v>23.419708043723322</v>
      </c>
      <c r="Q166" s="10">
        <f>testdata[[#This Row],[Q1]]+testdata[[#This Row],[jI]]</f>
        <v>4.9904984698102659</v>
      </c>
      <c r="R166" s="10">
        <f>0.2*testdata[[#This Row],[I2]]+0.8*P165</f>
        <v>23.575532848663695</v>
      </c>
      <c r="S166" s="10">
        <f>0.2*testdata[[#This Row],[Q2]]+0.8*Q165</f>
        <v>4.9562012328699803</v>
      </c>
      <c r="T166" s="10">
        <f>testdata[[#This Row],[I2'']]*R165+testdata[[#This Row],[Q2'']]*S165</f>
        <v>588.97455122730139</v>
      </c>
      <c r="U166" s="10">
        <f>testdata[[#This Row],[I2'']]*S165-testdata[[#This Row],[Q2'']]*R165</f>
        <v>-1.4165010319471207</v>
      </c>
      <c r="V166" s="10">
        <f>0.2*testdata[[#This Row],[Re]]+0.8*T165</f>
        <v>601.30169792826314</v>
      </c>
      <c r="W166" s="10">
        <f>0.2*testdata[[#This Row],[Im]]+0.8*U165</f>
        <v>-1.394148133116778</v>
      </c>
      <c r="X166" s="10"/>
      <c r="Y166" s="10"/>
      <c r="Z166" s="10"/>
      <c r="AA166" s="10"/>
      <c r="AB166" s="10"/>
      <c r="AC166" s="10"/>
      <c r="AD166" s="10"/>
    </row>
    <row r="167" spans="1:30" x14ac:dyDescent="0.25">
      <c r="A167" s="7">
        <v>166</v>
      </c>
      <c r="B167" s="4" t="str">
        <f t="shared" si="4"/>
        <v>new Quote { Date = DateTime.ParseExact("2017-08-29","yyyy-MM-dd",cultureProvider), Open=231.76m, High=233.75m, Low=231.63m, Close=233.46m, Volume = (long)53629680 },</v>
      </c>
      <c r="C167" s="3">
        <v>42976</v>
      </c>
      <c r="D167" s="2">
        <v>231.76</v>
      </c>
      <c r="E167" s="2">
        <v>233.75</v>
      </c>
      <c r="F167" s="2">
        <v>231.63</v>
      </c>
      <c r="G167" s="2">
        <v>233.46</v>
      </c>
      <c r="H167" s="1">
        <v>53629680</v>
      </c>
      <c r="I167" s="2">
        <f>(testdata[[#This Row],[high]]+testdata[[#This Row],[low]])/2</f>
        <v>232.69</v>
      </c>
      <c r="J167" s="10">
        <f>(4*testdata[[#This Row],[price]]+3*I166+2*I165+I164)/10</f>
        <v>233.08750000000001</v>
      </c>
      <c r="K167" s="10">
        <f>(0.0962*testdata[[#This Row],[smooth]]+0.5769*J165-0.5769*J163+0.0962*J161)*(0.075*$X166+0.54)</f>
        <v>24.377714964000017</v>
      </c>
      <c r="L167" s="10">
        <f t="shared" si="5"/>
        <v>23.988091004999998</v>
      </c>
      <c r="M167" s="10">
        <f>(0.0962*testdata[[#This Row],[detrender]]+0.5769*K165-0.5769*K163+0.0962*K161)*(0.075*$X166+0.54)</f>
        <v>2.7931810949515481</v>
      </c>
      <c r="N167" s="10">
        <f>(0.0962*testdata[[#This Row],[I1]]+0.5769*L165-0.5769*L163+0.0962*L161)*(0.075*$X166+0.54)</f>
        <v>2.2262223143391173</v>
      </c>
      <c r="O167" s="10">
        <f>(0.0962*testdata[[#This Row],[Q1]]+0.5769*M165-0.5769*M163+0.0962*M161)*(0.075*$X166+0.54)</f>
        <v>0.27755658547824691</v>
      </c>
      <c r="P167" s="10">
        <f>testdata[[#This Row],[I1]]-testdata[[#This Row],[JQ]]</f>
        <v>23.71053441952175</v>
      </c>
      <c r="Q167" s="10">
        <f>testdata[[#This Row],[Q1]]+testdata[[#This Row],[jI]]</f>
        <v>5.0194034092906659</v>
      </c>
      <c r="R167" s="10">
        <f>0.2*testdata[[#This Row],[I2]]+0.8*P166</f>
        <v>23.477873318883006</v>
      </c>
      <c r="S167" s="10">
        <f>0.2*testdata[[#This Row],[Q2]]+0.8*Q166</f>
        <v>4.9962794577063461</v>
      </c>
      <c r="T167" s="10">
        <f>testdata[[#This Row],[I2'']]*R166+testdata[[#This Row],[Q2'']]*S166</f>
        <v>578.26594005413835</v>
      </c>
      <c r="U167" s="10">
        <f>testdata[[#This Row],[I2'']]*S166-testdata[[#This Row],[Q2'']]*R166</f>
        <v>-1.428885788046415</v>
      </c>
      <c r="V167" s="10">
        <f>0.2*testdata[[#This Row],[Re]]+0.8*T166</f>
        <v>586.83282899266885</v>
      </c>
      <c r="W167" s="10">
        <f>0.2*testdata[[#This Row],[Im]]+0.8*U166</f>
        <v>-1.4189779831669798</v>
      </c>
      <c r="X167" s="10"/>
      <c r="Y167" s="10"/>
      <c r="Z167" s="10"/>
      <c r="AA167" s="10"/>
      <c r="AB167" s="10"/>
      <c r="AC167" s="10"/>
      <c r="AD167" s="10"/>
    </row>
    <row r="168" spans="1:30" x14ac:dyDescent="0.25">
      <c r="A168" s="7">
        <v>167</v>
      </c>
      <c r="B168" s="4" t="str">
        <f t="shared" si="4"/>
        <v>new Quote { Date = DateTime.ParseExact("2017-08-30","yyyy-MM-dd",cultureProvider), Open=233.44m, High=234.87m, Low=233.24m, Close=234.57m, Volume = (long)65056144 },</v>
      </c>
      <c r="C168" s="3">
        <v>42977</v>
      </c>
      <c r="D168" s="2">
        <v>233.44</v>
      </c>
      <c r="E168" s="2">
        <v>234.87</v>
      </c>
      <c r="F168" s="2">
        <v>233.24</v>
      </c>
      <c r="G168" s="2">
        <v>234.57</v>
      </c>
      <c r="H168" s="1">
        <v>65056144</v>
      </c>
      <c r="I168" s="2">
        <f>(testdata[[#This Row],[high]]+testdata[[#This Row],[low]])/2</f>
        <v>234.05500000000001</v>
      </c>
      <c r="J168" s="10">
        <f>(4*testdata[[#This Row],[price]]+3*I167+2*I166+I165)/10</f>
        <v>233.4435</v>
      </c>
      <c r="K168" s="10">
        <f>(0.0962*testdata[[#This Row],[smooth]]+0.5769*J166-0.5769*J164+0.0962*J162)*(0.075*$X167+0.54)</f>
        <v>24.310307141999999</v>
      </c>
      <c r="L168" s="10">
        <f t="shared" si="5"/>
        <v>24.425471403</v>
      </c>
      <c r="M168" s="10">
        <f>(0.0962*testdata[[#This Row],[detrender]]+0.5769*K166-0.5769*K164+0.0962*K162)*(0.075*$X167+0.54)</f>
        <v>2.6342176829328587</v>
      </c>
      <c r="N168" s="10">
        <f>(0.0962*testdata[[#This Row],[I1]]+0.5769*L166-0.5769*L164+0.0962*L162)*(0.075*$X167+0.54)</f>
        <v>2.3307016332182218</v>
      </c>
      <c r="O168" s="10">
        <f>(0.0962*testdata[[#This Row],[Q1]]+0.5769*M166-0.5769*M164+0.0962*M162)*(0.075*$X167+0.54)</f>
        <v>0.39734898171676064</v>
      </c>
      <c r="P168" s="10">
        <f>testdata[[#This Row],[I1]]-testdata[[#This Row],[JQ]]</f>
        <v>24.028122421283239</v>
      </c>
      <c r="Q168" s="10">
        <f>testdata[[#This Row],[Q1]]+testdata[[#This Row],[jI]]</f>
        <v>4.9649193161510805</v>
      </c>
      <c r="R168" s="10">
        <f>0.2*testdata[[#This Row],[I2]]+0.8*P167</f>
        <v>23.774052019874048</v>
      </c>
      <c r="S168" s="10">
        <f>0.2*testdata[[#This Row],[Q2]]+0.8*Q167</f>
        <v>5.0085065906627486</v>
      </c>
      <c r="T168" s="10">
        <f>testdata[[#This Row],[I2'']]*R167+testdata[[#This Row],[Q2'']]*S167</f>
        <v>583.18808019185269</v>
      </c>
      <c r="U168" s="10">
        <f>testdata[[#This Row],[I2'']]*S167-testdata[[#This Row],[Q2'']]*R167</f>
        <v>1.1927244809681383</v>
      </c>
      <c r="V168" s="10">
        <f>0.2*testdata[[#This Row],[Re]]+0.8*T167</f>
        <v>579.25036808168124</v>
      </c>
      <c r="W168" s="10">
        <f>0.2*testdata[[#This Row],[Im]]+0.8*U167</f>
        <v>-0.90456373424350445</v>
      </c>
      <c r="X168" s="10"/>
      <c r="Y168" s="10"/>
      <c r="Z168" s="10"/>
      <c r="AA168" s="10"/>
      <c r="AB168" s="10"/>
      <c r="AC168" s="10"/>
      <c r="AD168" s="10"/>
    </row>
    <row r="169" spans="1:30" x14ac:dyDescent="0.25">
      <c r="A169" s="7">
        <v>168</v>
      </c>
      <c r="B169" s="4" t="str">
        <f t="shared" si="4"/>
        <v>new Quote { Date = DateTime.ParseExact("2017-08-31","yyyy-MM-dd",cultureProvider), Open=235.25m, High=236.25m, Low=234.61m, Close=235.98m, Volume = (long)108866560 },</v>
      </c>
      <c r="C169" s="3">
        <v>42978</v>
      </c>
      <c r="D169" s="2">
        <v>235.25</v>
      </c>
      <c r="E169" s="2">
        <v>236.25</v>
      </c>
      <c r="F169" s="2">
        <v>234.61</v>
      </c>
      <c r="G169" s="2">
        <v>235.98</v>
      </c>
      <c r="H169" s="1">
        <v>108866560</v>
      </c>
      <c r="I169" s="2">
        <f>(testdata[[#This Row],[high]]+testdata[[#This Row],[low]])/2</f>
        <v>235.43</v>
      </c>
      <c r="J169" s="10">
        <f>(4*testdata[[#This Row],[price]]+3*I168+2*I167+I166)/10</f>
        <v>234.25349999999997</v>
      </c>
      <c r="K169" s="10">
        <f>(0.0962*testdata[[#This Row],[smooth]]+0.5769*J167-0.5769*J165+0.0962*J163)*(0.075*$X168+0.54)</f>
        <v>24.178925411999995</v>
      </c>
      <c r="L169" s="10">
        <f t="shared" si="5"/>
        <v>24.43154151600001</v>
      </c>
      <c r="M169" s="10">
        <f>(0.0962*testdata[[#This Row],[detrender]]+0.5769*K167-0.5769*K165+0.0962*K163)*(0.075*$X168+0.54)</f>
        <v>2.4655730245857588</v>
      </c>
      <c r="N169" s="10">
        <f>(0.0962*testdata[[#This Row],[I1]]+0.5769*L167-0.5769*L165+0.0962*L163)*(0.075*$X168+0.54)</f>
        <v>2.6260688970872614</v>
      </c>
      <c r="O169" s="10">
        <f>(0.0962*testdata[[#This Row],[Q1]]+0.5769*M167-0.5769*M165+0.0962*M163)*(0.075*$X168+0.54)</f>
        <v>0.39498335172093196</v>
      </c>
      <c r="P169" s="10">
        <f>testdata[[#This Row],[I1]]-testdata[[#This Row],[JQ]]</f>
        <v>24.036558164279079</v>
      </c>
      <c r="Q169" s="10">
        <f>testdata[[#This Row],[Q1]]+testdata[[#This Row],[jI]]</f>
        <v>5.0916419216730198</v>
      </c>
      <c r="R169" s="10">
        <f>0.2*testdata[[#This Row],[I2]]+0.8*P168</f>
        <v>24.02980956988241</v>
      </c>
      <c r="S169" s="10">
        <f>0.2*testdata[[#This Row],[Q2]]+0.8*Q168</f>
        <v>4.9902638372554691</v>
      </c>
      <c r="T169" s="10">
        <f>testdata[[#This Row],[I2'']]*R168+testdata[[#This Row],[Q2'']]*S168</f>
        <v>596.27971206009158</v>
      </c>
      <c r="U169" s="10">
        <f>testdata[[#This Row],[I2'']]*S168-testdata[[#This Row],[Q2'']]*R168</f>
        <v>1.7146675433190381</v>
      </c>
      <c r="V169" s="10">
        <f>0.2*testdata[[#This Row],[Re]]+0.8*T168</f>
        <v>585.80640656550054</v>
      </c>
      <c r="W169" s="10">
        <f>0.2*testdata[[#This Row],[Im]]+0.8*U168</f>
        <v>1.2971130934383184</v>
      </c>
      <c r="X169" s="10"/>
      <c r="Y169" s="10"/>
      <c r="Z169" s="10"/>
      <c r="AA169" s="10"/>
      <c r="AB169" s="10"/>
      <c r="AC169" s="10"/>
      <c r="AD169" s="10"/>
    </row>
    <row r="170" spans="1:30" x14ac:dyDescent="0.25">
      <c r="A170" s="7">
        <v>169</v>
      </c>
      <c r="B170" s="4" t="str">
        <f t="shared" si="4"/>
        <v>new Quote { Date = DateTime.ParseExact("2017-09-01","yyyy-MM-dd",cultureProvider), Open=236.39m, High=236.78m, Low=236.15m, Close=236.31m, Volume = (long)65031164 },</v>
      </c>
      <c r="C170" s="3">
        <v>42979</v>
      </c>
      <c r="D170" s="2">
        <v>236.39</v>
      </c>
      <c r="E170" s="2">
        <v>236.78</v>
      </c>
      <c r="F170" s="2">
        <v>236.15</v>
      </c>
      <c r="G170" s="2">
        <v>236.31</v>
      </c>
      <c r="H170" s="1">
        <v>65031164</v>
      </c>
      <c r="I170" s="2">
        <f>(testdata[[#This Row],[high]]+testdata[[#This Row],[low]])/2</f>
        <v>236.465</v>
      </c>
      <c r="J170" s="10">
        <f>(4*testdata[[#This Row],[price]]+3*I169+2*I168+I167)/10</f>
        <v>235.29500000000002</v>
      </c>
      <c r="K170" s="10">
        <f>(0.0962*testdata[[#This Row],[smooth]]+0.5769*J168-0.5769*J166+0.0962*J164)*(0.075*$X169+0.54)</f>
        <v>24.360451001999998</v>
      </c>
      <c r="L170" s="10">
        <f t="shared" si="5"/>
        <v>24.377714964000017</v>
      </c>
      <c r="M170" s="10">
        <f>(0.0962*testdata[[#This Row],[detrender]]+0.5769*K168-0.5769*K166+0.0962*K164)*(0.075*$X169+0.54)</f>
        <v>2.4738424005849078</v>
      </c>
      <c r="N170" s="10">
        <f>(0.0962*testdata[[#This Row],[I1]]+0.5769*L168-0.5769*L166+0.0962*L164)*(0.075*$X169+0.54)</f>
        <v>2.7931810949515481</v>
      </c>
      <c r="O170" s="10">
        <f>(0.0962*testdata[[#This Row],[Q1]]+0.5769*M168-0.5769*M166+0.0962*M164)*(0.075*$X169+0.54)</f>
        <v>0.24669752047020893</v>
      </c>
      <c r="P170" s="10">
        <f>testdata[[#This Row],[I1]]-testdata[[#This Row],[JQ]]</f>
        <v>24.131017443529807</v>
      </c>
      <c r="Q170" s="10">
        <f>testdata[[#This Row],[Q1]]+testdata[[#This Row],[jI]]</f>
        <v>5.2670234955364563</v>
      </c>
      <c r="R170" s="10">
        <f>0.2*testdata[[#This Row],[I2]]+0.8*P169</f>
        <v>24.055450020129225</v>
      </c>
      <c r="S170" s="10">
        <f>0.2*testdata[[#This Row],[Q2]]+0.8*Q169</f>
        <v>5.1267182364457078</v>
      </c>
      <c r="T170" s="10">
        <f>testdata[[#This Row],[I2'']]*R169+testdata[[#This Row],[Q2'']]*S169</f>
        <v>603.63155972066238</v>
      </c>
      <c r="U170" s="10">
        <f>testdata[[#This Row],[I2'']]*S169-testdata[[#This Row],[Q2'']]*R169</f>
        <v>-3.1510206158765186</v>
      </c>
      <c r="V170" s="10">
        <f>0.2*testdata[[#This Row],[Re]]+0.8*T169</f>
        <v>597.75008159220579</v>
      </c>
      <c r="W170" s="10">
        <f>0.2*testdata[[#This Row],[Im]]+0.8*U169</f>
        <v>0.74152991147992697</v>
      </c>
      <c r="X170" s="10"/>
      <c r="Y170" s="10"/>
      <c r="Z170" s="10"/>
      <c r="AA170" s="10"/>
      <c r="AB170" s="10"/>
      <c r="AC170" s="10"/>
      <c r="AD170" s="10"/>
    </row>
    <row r="171" spans="1:30" x14ac:dyDescent="0.25">
      <c r="A171" s="7">
        <v>170</v>
      </c>
      <c r="B171" s="4" t="str">
        <f t="shared" si="4"/>
        <v>new Quote { Date = DateTime.ParseExact("2017-09-05","yyyy-MM-dd",cultureProvider), Open=235.76m, High=236.01m, Low=233.56m, Close=234.62m, Volume = (long)95856440 },</v>
      </c>
      <c r="C171" s="3">
        <v>42983</v>
      </c>
      <c r="D171" s="2">
        <v>235.76</v>
      </c>
      <c r="E171" s="2">
        <v>236.01</v>
      </c>
      <c r="F171" s="2">
        <v>233.56</v>
      </c>
      <c r="G171" s="2">
        <v>234.62</v>
      </c>
      <c r="H171" s="1">
        <v>95856440</v>
      </c>
      <c r="I171" s="2">
        <f>(testdata[[#This Row],[high]]+testdata[[#This Row],[low]])/2</f>
        <v>234.785</v>
      </c>
      <c r="J171" s="10">
        <f>(4*testdata[[#This Row],[price]]+3*I170+2*I169+I168)/10</f>
        <v>235.34499999999997</v>
      </c>
      <c r="K171" s="10">
        <f>(0.0962*testdata[[#This Row],[smooth]]+0.5769*J169-0.5769*J167+0.0962*J165)*(0.075*$X170+0.54)</f>
        <v>24.710357825999985</v>
      </c>
      <c r="L171" s="10">
        <f t="shared" si="5"/>
        <v>24.310307141999999</v>
      </c>
      <c r="M171" s="10">
        <f>(0.0962*testdata[[#This Row],[detrender]]+0.5769*K169-0.5769*K167+0.0962*K165)*(0.075*$X170+0.54)</f>
        <v>2.490579942811733</v>
      </c>
      <c r="N171" s="10">
        <f>(0.0962*testdata[[#This Row],[I1]]+0.5769*L169-0.5769*L167+0.0962*L165)*(0.075*$X170+0.54)</f>
        <v>2.6342176829328587</v>
      </c>
      <c r="O171" s="10">
        <f>(0.0962*testdata[[#This Row],[Q1]]+0.5769*M169-0.5769*M167+0.0962*M165)*(0.075*$X170+0.54)</f>
        <v>0.14839750358283113</v>
      </c>
      <c r="P171" s="10">
        <f>testdata[[#This Row],[I1]]-testdata[[#This Row],[JQ]]</f>
        <v>24.161909638417168</v>
      </c>
      <c r="Q171" s="10">
        <f>testdata[[#This Row],[Q1]]+testdata[[#This Row],[jI]]</f>
        <v>5.1247976257445913</v>
      </c>
      <c r="R171" s="10">
        <f>0.2*testdata[[#This Row],[I2]]+0.8*P170</f>
        <v>24.137195882507278</v>
      </c>
      <c r="S171" s="10">
        <f>0.2*testdata[[#This Row],[Q2]]+0.8*Q170</f>
        <v>5.2385783215780837</v>
      </c>
      <c r="T171" s="10">
        <f>testdata[[#This Row],[I2'']]*R170+testdata[[#This Row],[Q2'']]*S170</f>
        <v>607.4878241920062</v>
      </c>
      <c r="U171" s="10">
        <f>testdata[[#This Row],[I2'']]*S170-testdata[[#This Row],[Q2'']]*R170</f>
        <v>-2.271756683741728</v>
      </c>
      <c r="V171" s="10">
        <f>0.2*testdata[[#This Row],[Re]]+0.8*T170</f>
        <v>604.40281261493112</v>
      </c>
      <c r="W171" s="10">
        <f>0.2*testdata[[#This Row],[Im]]+0.8*U170</f>
        <v>-2.9751678294495605</v>
      </c>
      <c r="X171" s="10"/>
      <c r="Y171" s="10"/>
      <c r="Z171" s="10"/>
      <c r="AA171" s="10"/>
      <c r="AB171" s="10"/>
      <c r="AC171" s="10"/>
      <c r="AD171" s="10"/>
    </row>
    <row r="172" spans="1:30" x14ac:dyDescent="0.25">
      <c r="A172" s="7">
        <v>171</v>
      </c>
      <c r="B172" s="4" t="str">
        <f t="shared" si="4"/>
        <v>new Quote { Date = DateTime.ParseExact("2017-09-06","yyyy-MM-dd",cultureProvider), Open=235.36m, High=235.78m, Low=234.78m, Close=235.42m, Volume = (long)60741564 },</v>
      </c>
      <c r="C172" s="3">
        <v>42984</v>
      </c>
      <c r="D172" s="2">
        <v>235.36</v>
      </c>
      <c r="E172" s="2">
        <v>235.78</v>
      </c>
      <c r="F172" s="2">
        <v>234.78</v>
      </c>
      <c r="G172" s="2">
        <v>235.42</v>
      </c>
      <c r="H172" s="1">
        <v>60741564</v>
      </c>
      <c r="I172" s="2">
        <f>(testdata[[#This Row],[high]]+testdata[[#This Row],[low]])/2</f>
        <v>235.28</v>
      </c>
      <c r="J172" s="10">
        <f>(4*testdata[[#This Row],[price]]+3*I171+2*I170+I169)/10</f>
        <v>235.38349999999997</v>
      </c>
      <c r="K172" s="10">
        <f>(0.0962*testdata[[#This Row],[smooth]]+0.5769*J170-0.5769*J168+0.0962*J166)*(0.075*$X171+0.54)</f>
        <v>24.925597209000003</v>
      </c>
      <c r="L172" s="10">
        <f t="shared" si="5"/>
        <v>24.178925411999995</v>
      </c>
      <c r="M172" s="10">
        <f>(0.0962*testdata[[#This Row],[detrender]]+0.5769*K170-0.5769*K168+0.0962*K166)*(0.075*$X171+0.54)</f>
        <v>2.5796257586166598</v>
      </c>
      <c r="N172" s="10">
        <f>(0.0962*testdata[[#This Row],[I1]]+0.5769*L170-0.5769*L168+0.0962*L166)*(0.075*$X171+0.54)</f>
        <v>2.4655730245857588</v>
      </c>
      <c r="O172" s="10">
        <f>(0.0962*testdata[[#This Row],[Q1]]+0.5769*M170-0.5769*M168+0.0962*M166)*(0.075*$X171+0.54)</f>
        <v>0.22046435576577944</v>
      </c>
      <c r="P172" s="10">
        <f>testdata[[#This Row],[I1]]-testdata[[#This Row],[JQ]]</f>
        <v>23.958461056234214</v>
      </c>
      <c r="Q172" s="10">
        <f>testdata[[#This Row],[Q1]]+testdata[[#This Row],[jI]]</f>
        <v>5.0451987832024185</v>
      </c>
      <c r="R172" s="10">
        <f>0.2*testdata[[#This Row],[I2]]+0.8*P171</f>
        <v>24.121219921980579</v>
      </c>
      <c r="S172" s="10">
        <f>0.2*testdata[[#This Row],[Q2]]+0.8*Q171</f>
        <v>5.1088778572361573</v>
      </c>
      <c r="T172" s="10">
        <f>testdata[[#This Row],[I2'']]*R171+testdata[[#This Row],[Q2'']]*S171</f>
        <v>608.98186697238975</v>
      </c>
      <c r="U172" s="10">
        <f>testdata[[#This Row],[I2'']]*S171-testdata[[#This Row],[Q2'']]*R171</f>
        <v>3.0469141933916717</v>
      </c>
      <c r="V172" s="10">
        <f>0.2*testdata[[#This Row],[Re]]+0.8*T171</f>
        <v>607.78663274808298</v>
      </c>
      <c r="W172" s="10">
        <f>0.2*testdata[[#This Row],[Im]]+0.8*U171</f>
        <v>-1.208022508315048</v>
      </c>
      <c r="X172" s="10"/>
      <c r="Y172" s="10"/>
      <c r="Z172" s="10"/>
      <c r="AA172" s="10"/>
      <c r="AB172" s="10"/>
      <c r="AC172" s="10"/>
      <c r="AD172" s="10"/>
    </row>
    <row r="173" spans="1:30" x14ac:dyDescent="0.25">
      <c r="A173" s="7">
        <v>172</v>
      </c>
      <c r="B173" s="4" t="str">
        <f t="shared" si="4"/>
        <v>new Quote { Date = DateTime.ParseExact("2017-09-07","yyyy-MM-dd",cultureProvider), Open=235.75m, High=235.77m, Low=234.94m, Close=235.39m, Volume = (long)60865172 },</v>
      </c>
      <c r="C173" s="3">
        <v>42985</v>
      </c>
      <c r="D173" s="2">
        <v>235.75</v>
      </c>
      <c r="E173" s="2">
        <v>235.77</v>
      </c>
      <c r="F173" s="2">
        <v>234.94</v>
      </c>
      <c r="G173" s="2">
        <v>235.39</v>
      </c>
      <c r="H173" s="1">
        <v>60865172</v>
      </c>
      <c r="I173" s="2">
        <f>(testdata[[#This Row],[high]]+testdata[[#This Row],[low]])/2</f>
        <v>235.35500000000002</v>
      </c>
      <c r="J173" s="10">
        <f>(4*testdata[[#This Row],[price]]+3*I172+2*I171+I170)/10</f>
        <v>235.32950000000005</v>
      </c>
      <c r="K173" s="10">
        <f>(0.0962*testdata[[#This Row],[smooth]]+0.5769*J171-0.5769*J169+0.0962*J167)*(0.075*$X172+0.54)</f>
        <v>24.673356945000016</v>
      </c>
      <c r="L173" s="10">
        <f t="shared" si="5"/>
        <v>24.360451001999998</v>
      </c>
      <c r="M173" s="10">
        <f>(0.0962*testdata[[#This Row],[detrender]]+0.5769*K171-0.5769*K169+0.0962*K167)*(0.075*$X172+0.54)</f>
        <v>2.7136600977324941</v>
      </c>
      <c r="N173" s="10">
        <f>(0.0962*testdata[[#This Row],[I1]]+0.5769*L171-0.5769*L169+0.0962*L167)*(0.075*$X172+0.54)</f>
        <v>2.4738424005849078</v>
      </c>
      <c r="O173" s="10">
        <f>(0.0962*testdata[[#This Row],[Q1]]+0.5769*M171-0.5769*M169+0.0962*M167)*(0.075*$X172+0.54)</f>
        <v>0.29385969148481539</v>
      </c>
      <c r="P173" s="10">
        <f>testdata[[#This Row],[I1]]-testdata[[#This Row],[JQ]]</f>
        <v>24.066591310515182</v>
      </c>
      <c r="Q173" s="10">
        <f>testdata[[#This Row],[Q1]]+testdata[[#This Row],[jI]]</f>
        <v>5.1875024983174018</v>
      </c>
      <c r="R173" s="10">
        <f>0.2*testdata[[#This Row],[I2]]+0.8*P172</f>
        <v>23.980087107090405</v>
      </c>
      <c r="S173" s="10">
        <f>0.2*testdata[[#This Row],[Q2]]+0.8*Q172</f>
        <v>5.0736595262254163</v>
      </c>
      <c r="T173" s="10">
        <f>testdata[[#This Row],[I2'']]*R172+testdata[[#This Row],[Q2'']]*S172</f>
        <v>604.34966166706704</v>
      </c>
      <c r="U173" s="10">
        <f>testdata[[#This Row],[I2'']]*S172-testdata[[#This Row],[Q2'']]*R172</f>
        <v>0.12847879467337009</v>
      </c>
      <c r="V173" s="10">
        <f>0.2*testdata[[#This Row],[Re]]+0.8*T172</f>
        <v>608.05542591132519</v>
      </c>
      <c r="W173" s="10">
        <f>0.2*testdata[[#This Row],[Im]]+0.8*U172</f>
        <v>2.4632271136480117</v>
      </c>
      <c r="X173" s="10"/>
      <c r="Y173" s="10"/>
      <c r="Z173" s="10"/>
      <c r="AA173" s="10"/>
      <c r="AB173" s="10"/>
      <c r="AC173" s="10"/>
      <c r="AD173" s="10"/>
    </row>
    <row r="174" spans="1:30" x14ac:dyDescent="0.25">
      <c r="A174" s="7">
        <v>173</v>
      </c>
      <c r="B174" s="4" t="str">
        <f t="shared" si="4"/>
        <v>new Quote { Date = DateTime.ParseExact("2017-09-08","yyyy-MM-dd",cultureProvider), Open=235.07m, High=235.62m, Low=234.85m, Close=235.11m, Volume = (long)66946052 },</v>
      </c>
      <c r="C174" s="3">
        <v>42986</v>
      </c>
      <c r="D174" s="2">
        <v>235.07</v>
      </c>
      <c r="E174" s="2">
        <v>235.62</v>
      </c>
      <c r="F174" s="2">
        <v>234.85</v>
      </c>
      <c r="G174" s="2">
        <v>235.11</v>
      </c>
      <c r="H174" s="1">
        <v>66946052</v>
      </c>
      <c r="I174" s="2">
        <f>(testdata[[#This Row],[high]]+testdata[[#This Row],[low]])/2</f>
        <v>235.23500000000001</v>
      </c>
      <c r="J174" s="10">
        <f>(4*testdata[[#This Row],[price]]+3*I173+2*I172+I171)/10</f>
        <v>235.23499999999999</v>
      </c>
      <c r="K174" s="10">
        <f>(0.0962*testdata[[#This Row],[smooth]]+0.5769*J172-0.5769*J170+0.0962*J168)*(0.075*$X173+0.54)</f>
        <v>24.374480768999994</v>
      </c>
      <c r="L174" s="10">
        <f t="shared" si="5"/>
        <v>24.710357825999985</v>
      </c>
      <c r="M174" s="10">
        <f>(0.0962*testdata[[#This Row],[detrender]]+0.5769*K172-0.5769*K170+0.0962*K168)*(0.075*$X173+0.54)</f>
        <v>2.7051350996825101</v>
      </c>
      <c r="N174" s="10">
        <f>(0.0962*testdata[[#This Row],[I1]]+0.5769*L172-0.5769*L170+0.0962*L168)*(0.075*$X173+0.54)</f>
        <v>2.490579942811733</v>
      </c>
      <c r="O174" s="10">
        <f>(0.0962*testdata[[#This Row],[Q1]]+0.5769*M172-0.5769*M170+0.0962*M168)*(0.075*$X173+0.54)</f>
        <v>0.31032296474550281</v>
      </c>
      <c r="P174" s="10">
        <f>testdata[[#This Row],[I1]]-testdata[[#This Row],[JQ]]</f>
        <v>24.400034861254483</v>
      </c>
      <c r="Q174" s="10">
        <f>testdata[[#This Row],[Q1]]+testdata[[#This Row],[jI]]</f>
        <v>5.1957150424942427</v>
      </c>
      <c r="R174" s="10">
        <f>0.2*testdata[[#This Row],[I2]]+0.8*P173</f>
        <v>24.133280020663044</v>
      </c>
      <c r="S174" s="10">
        <f>0.2*testdata[[#This Row],[Q2]]+0.8*Q173</f>
        <v>5.1891450071527707</v>
      </c>
      <c r="T174" s="10">
        <f>testdata[[#This Row],[I2'']]*R173+testdata[[#This Row],[Q2'']]*S173</f>
        <v>605.04611207381004</v>
      </c>
      <c r="U174" s="10">
        <f>testdata[[#This Row],[I2'']]*S173-testdata[[#This Row],[Q2'']]*R173</f>
        <v>-1.9921032069441367</v>
      </c>
      <c r="V174" s="10">
        <f>0.2*testdata[[#This Row],[Re]]+0.8*T173</f>
        <v>604.48895174841573</v>
      </c>
      <c r="W174" s="10">
        <f>0.2*testdata[[#This Row],[Im]]+0.8*U173</f>
        <v>-0.29563760565013131</v>
      </c>
      <c r="X174" s="10"/>
      <c r="Y174" s="10"/>
      <c r="Z174" s="10"/>
      <c r="AA174" s="10"/>
      <c r="AB174" s="10"/>
      <c r="AC174" s="10"/>
      <c r="AD174" s="10"/>
    </row>
    <row r="175" spans="1:30" x14ac:dyDescent="0.25">
      <c r="A175" s="7">
        <v>174</v>
      </c>
      <c r="B175" s="4" t="str">
        <f t="shared" si="4"/>
        <v>new Quote { Date = DateTime.ParseExact("2017-09-11","yyyy-MM-dd",cultureProvider), Open=236.51m, High=237.71m, Low=236.49m, Close=237.62m, Volume = (long)74845424 },</v>
      </c>
      <c r="C175" s="3">
        <v>42989</v>
      </c>
      <c r="D175" s="2">
        <v>236.51</v>
      </c>
      <c r="E175" s="2">
        <v>237.71</v>
      </c>
      <c r="F175" s="2">
        <v>236.49</v>
      </c>
      <c r="G175" s="2">
        <v>237.62</v>
      </c>
      <c r="H175" s="1">
        <v>74845424</v>
      </c>
      <c r="I175" s="2">
        <f>(testdata[[#This Row],[high]]+testdata[[#This Row],[low]])/2</f>
        <v>237.10000000000002</v>
      </c>
      <c r="J175" s="10">
        <f>(4*testdata[[#This Row],[price]]+3*I174+2*I173+I172)/10</f>
        <v>236.00950000000003</v>
      </c>
      <c r="K175" s="10">
        <f>(0.0962*testdata[[#This Row],[smooth]]+0.5769*J173-0.5769*J171+0.0962*J169)*(0.075*$X174+0.54)</f>
        <v>24.424393671000033</v>
      </c>
      <c r="L175" s="10">
        <f t="shared" si="5"/>
        <v>24.925597209000003</v>
      </c>
      <c r="M175" s="10">
        <f>(0.0962*testdata[[#This Row],[detrender]]+0.5769*K173-0.5769*K171+0.0962*K169)*(0.075*$X174+0.54)</f>
        <v>2.5133184832692907</v>
      </c>
      <c r="N175" s="10">
        <f>(0.0962*testdata[[#This Row],[I1]]+0.5769*L173-0.5769*L171+0.0962*L169)*(0.075*$X174+0.54)</f>
        <v>2.5796257586166598</v>
      </c>
      <c r="O175" s="10">
        <f>(0.0962*testdata[[#This Row],[Q1]]+0.5769*M173-0.5769*M171+0.0962*M169)*(0.075*$X174+0.54)</f>
        <v>0.32813872439189923</v>
      </c>
      <c r="P175" s="10">
        <f>testdata[[#This Row],[I1]]-testdata[[#This Row],[JQ]]</f>
        <v>24.597458484608104</v>
      </c>
      <c r="Q175" s="10">
        <f>testdata[[#This Row],[Q1]]+testdata[[#This Row],[jI]]</f>
        <v>5.0929442418859505</v>
      </c>
      <c r="R175" s="10">
        <f>0.2*testdata[[#This Row],[I2]]+0.8*P174</f>
        <v>24.439519585925208</v>
      </c>
      <c r="S175" s="10">
        <f>0.2*testdata[[#This Row],[Q2]]+0.8*Q174</f>
        <v>5.1751608823725848</v>
      </c>
      <c r="T175" s="10">
        <f>testdata[[#This Row],[I2'']]*R174+testdata[[#This Row],[Q2'']]*S174</f>
        <v>616.66042999158799</v>
      </c>
      <c r="U175" s="10">
        <f>testdata[[#This Row],[I2'']]*S174-testdata[[#This Row],[Q2'']]*R174</f>
        <v>1.926604310236911</v>
      </c>
      <c r="V175" s="10">
        <f>0.2*testdata[[#This Row],[Re]]+0.8*T174</f>
        <v>607.36897565736558</v>
      </c>
      <c r="W175" s="10">
        <f>0.2*testdata[[#This Row],[Im]]+0.8*U174</f>
        <v>-1.2083617035079273</v>
      </c>
      <c r="X175" s="10"/>
      <c r="Y175" s="10"/>
      <c r="Z175" s="10"/>
      <c r="AA175" s="10"/>
      <c r="AB175" s="10"/>
      <c r="AC175" s="10"/>
      <c r="AD175" s="10"/>
    </row>
    <row r="176" spans="1:30" x14ac:dyDescent="0.25">
      <c r="A176" s="7">
        <v>175</v>
      </c>
      <c r="B176" s="4" t="str">
        <f t="shared" si="4"/>
        <v>new Quote { Date = DateTime.ParseExact("2017-09-12","yyyy-MM-dd",cultureProvider), Open=238.02m, High=238.46m, Low=237.82m, Close=238.42m, Volume = (long)59670932 },</v>
      </c>
      <c r="C176" s="3">
        <v>42990</v>
      </c>
      <c r="D176" s="2">
        <v>238.02</v>
      </c>
      <c r="E176" s="2">
        <v>238.46</v>
      </c>
      <c r="F176" s="2">
        <v>237.82</v>
      </c>
      <c r="G176" s="2">
        <v>238.42</v>
      </c>
      <c r="H176" s="1">
        <v>59670932</v>
      </c>
      <c r="I176" s="2">
        <f>(testdata[[#This Row],[high]]+testdata[[#This Row],[low]])/2</f>
        <v>238.14</v>
      </c>
      <c r="J176" s="10">
        <f>(4*testdata[[#This Row],[price]]+3*I175+2*I174+I173)/10</f>
        <v>236.96850000000001</v>
      </c>
      <c r="K176" s="10">
        <f>(0.0962*testdata[[#This Row],[smooth]]+0.5769*J174-0.5769*J172+0.0962*J170)*(0.075*$X175+0.54)</f>
        <v>24.486882687000008</v>
      </c>
      <c r="L176" s="10">
        <f t="shared" si="5"/>
        <v>24.673356945000016</v>
      </c>
      <c r="M176" s="10">
        <f>(0.0962*testdata[[#This Row],[detrender]]+0.5769*K174-0.5769*K172+0.0962*K170)*(0.075*$X175+0.54)</f>
        <v>2.3658341903887292</v>
      </c>
      <c r="N176" s="10">
        <f>(0.0962*testdata[[#This Row],[I1]]+0.5769*L174-0.5769*L172+0.0962*L170)*(0.075*$X175+0.54)</f>
        <v>2.7136600977324941</v>
      </c>
      <c r="O176" s="10">
        <f>(0.0962*testdata[[#This Row],[Q1]]+0.5769*M174-0.5769*M172+0.0962*M170)*(0.075*$X175+0.54)</f>
        <v>0.2905109425327787</v>
      </c>
      <c r="P176" s="10">
        <f>testdata[[#This Row],[I1]]-testdata[[#This Row],[JQ]]</f>
        <v>24.382846002467236</v>
      </c>
      <c r="Q176" s="10">
        <f>testdata[[#This Row],[Q1]]+testdata[[#This Row],[jI]]</f>
        <v>5.0794942881212233</v>
      </c>
      <c r="R176" s="10">
        <f>0.2*testdata[[#This Row],[I2]]+0.8*P175</f>
        <v>24.554535988179936</v>
      </c>
      <c r="S176" s="10">
        <f>0.2*testdata[[#This Row],[Q2]]+0.8*Q175</f>
        <v>5.0902542511330049</v>
      </c>
      <c r="T176" s="10">
        <f>testdata[[#This Row],[I2'']]*R175+testdata[[#This Row],[Q2'']]*S175</f>
        <v>626.44394788822319</v>
      </c>
      <c r="U176" s="10">
        <f>testdata[[#This Row],[I2'']]*S175-testdata[[#This Row],[Q2'']]*R175</f>
        <v>2.6703056629345383</v>
      </c>
      <c r="V176" s="10">
        <f>0.2*testdata[[#This Row],[Re]]+0.8*T175</f>
        <v>618.61713357091503</v>
      </c>
      <c r="W176" s="10">
        <f>0.2*testdata[[#This Row],[Im]]+0.8*U175</f>
        <v>2.0753445807764366</v>
      </c>
      <c r="X176" s="10"/>
      <c r="Y176" s="10"/>
      <c r="Z176" s="10"/>
      <c r="AA176" s="10"/>
      <c r="AB176" s="10"/>
      <c r="AC176" s="10"/>
      <c r="AD176" s="10"/>
    </row>
    <row r="177" spans="1:30" x14ac:dyDescent="0.25">
      <c r="A177" s="7">
        <v>176</v>
      </c>
      <c r="B177" s="4" t="str">
        <f t="shared" si="4"/>
        <v>new Quote { Date = DateTime.ParseExact("2017-09-13","yyyy-MM-dd",cultureProvider), Open=238.11m, High=238.57m, Low=237.98m, Close=238.54m, Volume = (long)62116640 },</v>
      </c>
      <c r="C177" s="3">
        <v>42991</v>
      </c>
      <c r="D177" s="2">
        <v>238.11</v>
      </c>
      <c r="E177" s="2">
        <v>238.57</v>
      </c>
      <c r="F177" s="2">
        <v>237.98</v>
      </c>
      <c r="G177" s="2">
        <v>238.54</v>
      </c>
      <c r="H177" s="1">
        <v>62116640</v>
      </c>
      <c r="I177" s="2">
        <f>(testdata[[#This Row],[high]]+testdata[[#This Row],[low]])/2</f>
        <v>238.27499999999998</v>
      </c>
      <c r="J177" s="10">
        <f>(4*testdata[[#This Row],[price]]+3*I176+2*I175+I174)/10</f>
        <v>237.69550000000004</v>
      </c>
      <c r="K177" s="10">
        <f>(0.0962*testdata[[#This Row],[smooth]]+0.5769*J175-0.5769*J173+0.0962*J171)*(0.075*$X176+0.54)</f>
        <v>24.78534557399998</v>
      </c>
      <c r="L177" s="10">
        <f t="shared" si="5"/>
        <v>24.374480768999994</v>
      </c>
      <c r="M177" s="10">
        <f>(0.0962*testdata[[#This Row],[detrender]]+0.5769*K175-0.5769*K173+0.0962*K171)*(0.075*$X176+0.54)</f>
        <v>2.4936442673270798</v>
      </c>
      <c r="N177" s="10">
        <f>(0.0962*testdata[[#This Row],[I1]]+0.5769*L175-0.5769*L173+0.0962*L171)*(0.075*$X176+0.54)</f>
        <v>2.7051350996825101</v>
      </c>
      <c r="O177" s="10">
        <f>(0.0962*testdata[[#This Row],[Q1]]+0.5769*M175-0.5769*M173+0.0962*M171)*(0.075*$X176+0.54)</f>
        <v>0.19650885748102709</v>
      </c>
      <c r="P177" s="10">
        <f>testdata[[#This Row],[I1]]-testdata[[#This Row],[JQ]]</f>
        <v>24.177971911518966</v>
      </c>
      <c r="Q177" s="10">
        <f>testdata[[#This Row],[Q1]]+testdata[[#This Row],[jI]]</f>
        <v>5.1987793670095899</v>
      </c>
      <c r="R177" s="10">
        <f>0.2*testdata[[#This Row],[I2]]+0.8*P176</f>
        <v>24.341871184277583</v>
      </c>
      <c r="S177" s="10">
        <f>0.2*testdata[[#This Row],[Q2]]+0.8*Q176</f>
        <v>5.1033513038988971</v>
      </c>
      <c r="T177" s="10">
        <f>testdata[[#This Row],[I2'']]*R176+testdata[[#This Row],[Q2'']]*S176</f>
        <v>623.68070768368057</v>
      </c>
      <c r="U177" s="10">
        <f>testdata[[#This Row],[I2'']]*S176-testdata[[#This Row],[Q2'']]*R176</f>
        <v>-1.4041099756095008</v>
      </c>
      <c r="V177" s="10">
        <f>0.2*testdata[[#This Row],[Re]]+0.8*T176</f>
        <v>625.89129984731471</v>
      </c>
      <c r="W177" s="10">
        <f>0.2*testdata[[#This Row],[Im]]+0.8*U176</f>
        <v>1.8554225352257305</v>
      </c>
      <c r="X177" s="10"/>
      <c r="Y177" s="10"/>
      <c r="Z177" s="10"/>
      <c r="AA177" s="10"/>
      <c r="AB177" s="10"/>
      <c r="AC177" s="10"/>
      <c r="AD177" s="10"/>
    </row>
    <row r="178" spans="1:30" x14ac:dyDescent="0.25">
      <c r="A178" s="7">
        <v>177</v>
      </c>
      <c r="B178" s="4" t="str">
        <f t="shared" si="4"/>
        <v>new Quote { Date = DateTime.ParseExact("2017-09-14","yyyy-MM-dd",cultureProvider), Open=238.18m, High=238.68m, Low=237.99m, Close=238.46m, Volume = (long)100101416 },</v>
      </c>
      <c r="C178" s="3">
        <v>42992</v>
      </c>
      <c r="D178" s="2">
        <v>238.18</v>
      </c>
      <c r="E178" s="2">
        <v>238.68</v>
      </c>
      <c r="F178" s="2">
        <v>237.99</v>
      </c>
      <c r="G178" s="2">
        <v>238.46</v>
      </c>
      <c r="H178" s="1">
        <v>100101416</v>
      </c>
      <c r="I178" s="2">
        <f>(testdata[[#This Row],[high]]+testdata[[#This Row],[low]])/2</f>
        <v>238.33500000000001</v>
      </c>
      <c r="J178" s="10">
        <f>(4*testdata[[#This Row],[price]]+3*I177+2*I176+I175)/10</f>
        <v>238.15449999999996</v>
      </c>
      <c r="K178" s="10">
        <f>(0.0962*testdata[[#This Row],[smooth]]+0.5769*J176-0.5769*J174+0.0962*J172)*(0.075*$X177+0.54)</f>
        <v>25.139382345000001</v>
      </c>
      <c r="L178" s="10">
        <f t="shared" si="5"/>
        <v>24.424393671000033</v>
      </c>
      <c r="M178" s="10">
        <f>(0.0962*testdata[[#This Row],[detrender]]+0.5769*K176-0.5769*K174+0.0962*K172)*(0.075*$X177+0.54)</f>
        <v>2.6357916777780641</v>
      </c>
      <c r="N178" s="10">
        <f>(0.0962*testdata[[#This Row],[I1]]+0.5769*L176-0.5769*L174+0.0962*L172)*(0.075*$X177+0.54)</f>
        <v>2.5133184832692907</v>
      </c>
      <c r="O178" s="10">
        <f>(0.0962*testdata[[#This Row],[Q1]]+0.5769*M176-0.5769*M174+0.0962*M172)*(0.075*$X177+0.54)</f>
        <v>0.16522944991717881</v>
      </c>
      <c r="P178" s="10">
        <f>testdata[[#This Row],[I1]]-testdata[[#This Row],[JQ]]</f>
        <v>24.259164221082855</v>
      </c>
      <c r="Q178" s="10">
        <f>testdata[[#This Row],[Q1]]+testdata[[#This Row],[jI]]</f>
        <v>5.1491101610473553</v>
      </c>
      <c r="R178" s="10">
        <f>0.2*testdata[[#This Row],[I2]]+0.8*P177</f>
        <v>24.194210373431744</v>
      </c>
      <c r="S178" s="10">
        <f>0.2*testdata[[#This Row],[Q2]]+0.8*Q177</f>
        <v>5.1888455258171433</v>
      </c>
      <c r="T178" s="10">
        <f>testdata[[#This Row],[I2'']]*R177+testdata[[#This Row],[Q2'']]*S177</f>
        <v>615.41285389529673</v>
      </c>
      <c r="U178" s="10">
        <f>testdata[[#This Row],[I2'']]*S177-testdata[[#This Row],[Q2'']]*R177</f>
        <v>-2.8346543284988712</v>
      </c>
      <c r="V178" s="10">
        <f>0.2*testdata[[#This Row],[Re]]+0.8*T177</f>
        <v>622.02713692600378</v>
      </c>
      <c r="W178" s="10">
        <f>0.2*testdata[[#This Row],[Im]]+0.8*U177</f>
        <v>-1.6902188461873748</v>
      </c>
      <c r="X178" s="10"/>
      <c r="Y178" s="10"/>
      <c r="Z178" s="10"/>
      <c r="AA178" s="10"/>
      <c r="AB178" s="10"/>
      <c r="AC178" s="10"/>
      <c r="AD178" s="10"/>
    </row>
    <row r="179" spans="1:30" x14ac:dyDescent="0.25">
      <c r="A179" s="7">
        <v>178</v>
      </c>
      <c r="B179" s="4" t="str">
        <f t="shared" si="4"/>
        <v>new Quote { Date = DateTime.ParseExact("2017-09-15","yyyy-MM-dd",cultureProvider), Open=238.3m, High=238.88m, Low=238.19m, Close=238.78m, Volume = (long)99592680 },</v>
      </c>
      <c r="C179" s="3">
        <v>42993</v>
      </c>
      <c r="D179" s="2">
        <v>238.3</v>
      </c>
      <c r="E179" s="2">
        <v>238.88</v>
      </c>
      <c r="F179" s="2">
        <v>238.19</v>
      </c>
      <c r="G179" s="2">
        <v>238.78</v>
      </c>
      <c r="H179" s="1">
        <v>99592680</v>
      </c>
      <c r="I179" s="2">
        <f>(testdata[[#This Row],[high]]+testdata[[#This Row],[low]])/2</f>
        <v>238.535</v>
      </c>
      <c r="J179" s="10">
        <f>(4*testdata[[#This Row],[price]]+3*I178+2*I177+I176)/10</f>
        <v>238.38349999999997</v>
      </c>
      <c r="K179" s="10">
        <f>(0.0962*testdata[[#This Row],[smooth]]+0.5769*J177-0.5769*J175+0.0962*J173)*(0.075*$X178+0.54)</f>
        <v>25.133675760000003</v>
      </c>
      <c r="L179" s="10">
        <f t="shared" si="5"/>
        <v>24.486882687000008</v>
      </c>
      <c r="M179" s="10">
        <f>(0.0962*testdata[[#This Row],[detrender]]+0.5769*K177-0.5769*K175+0.0962*K173)*(0.075*$X178+0.54)</f>
        <v>2.6998216374933039</v>
      </c>
      <c r="N179" s="10">
        <f>(0.0962*testdata[[#This Row],[I1]]+0.5769*L177-0.5769*L175+0.0962*L173)*(0.075*$X178+0.54)</f>
        <v>2.3658341903887292</v>
      </c>
      <c r="O179" s="10">
        <f>(0.0962*testdata[[#This Row],[Q1]]+0.5769*M177-0.5769*M175+0.0962*M173)*(0.075*$X178+0.54)</f>
        <v>0.27509051938589646</v>
      </c>
      <c r="P179" s="10">
        <f>testdata[[#This Row],[I1]]-testdata[[#This Row],[JQ]]</f>
        <v>24.211792167614114</v>
      </c>
      <c r="Q179" s="10">
        <f>testdata[[#This Row],[Q1]]+testdata[[#This Row],[jI]]</f>
        <v>5.0656558278820327</v>
      </c>
      <c r="R179" s="10">
        <f>0.2*testdata[[#This Row],[I2]]+0.8*P178</f>
        <v>24.249689810389107</v>
      </c>
      <c r="S179" s="10">
        <f>0.2*testdata[[#This Row],[Q2]]+0.8*Q178</f>
        <v>5.1324192944142908</v>
      </c>
      <c r="T179" s="10">
        <f>testdata[[#This Row],[I2'']]*R178+testdata[[#This Row],[Q2'']]*S178</f>
        <v>613.3334276554574</v>
      </c>
      <c r="U179" s="10">
        <f>testdata[[#This Row],[I2'']]*S178-testdata[[#This Row],[Q2'']]*R178</f>
        <v>1.6530623413716228</v>
      </c>
      <c r="V179" s="10">
        <f>0.2*testdata[[#This Row],[Re]]+0.8*T178</f>
        <v>614.99696864732891</v>
      </c>
      <c r="W179" s="10">
        <f>0.2*testdata[[#This Row],[Im]]+0.8*U178</f>
        <v>-1.9371109945247724</v>
      </c>
      <c r="X179" s="10"/>
      <c r="Y179" s="10"/>
      <c r="Z179" s="10"/>
      <c r="AA179" s="10"/>
      <c r="AB179" s="10"/>
      <c r="AC179" s="10"/>
      <c r="AD179" s="10"/>
    </row>
    <row r="180" spans="1:30" x14ac:dyDescent="0.25">
      <c r="A180" s="7">
        <v>179</v>
      </c>
      <c r="B180" s="4" t="str">
        <f t="shared" si="4"/>
        <v>new Quote { Date = DateTime.ParseExact("2017-09-18","yyyy-MM-dd",cultureProvider), Open=239.18m, High=239.67m, Low=238.87m, Close=239.29m, Volume = (long)48250824 },</v>
      </c>
      <c r="C180" s="3">
        <v>42996</v>
      </c>
      <c r="D180" s="2">
        <v>239.18</v>
      </c>
      <c r="E180" s="2">
        <v>239.67</v>
      </c>
      <c r="F180" s="2">
        <v>238.87</v>
      </c>
      <c r="G180" s="2">
        <v>239.29</v>
      </c>
      <c r="H180" s="1">
        <v>48250824</v>
      </c>
      <c r="I180" s="2">
        <f>(testdata[[#This Row],[high]]+testdata[[#This Row],[low]])/2</f>
        <v>239.26999999999998</v>
      </c>
      <c r="J180" s="10">
        <f>(4*testdata[[#This Row],[price]]+3*I179+2*I178+I177)/10</f>
        <v>238.76300000000001</v>
      </c>
      <c r="K180" s="10">
        <f>(0.0962*testdata[[#This Row],[smooth]]+0.5769*J178-0.5769*J176+0.0962*J174)*(0.075*$X179+0.54)</f>
        <v>24.992717939999977</v>
      </c>
      <c r="L180" s="10">
        <f t="shared" si="5"/>
        <v>24.78534557399998</v>
      </c>
      <c r="M180" s="10">
        <f>(0.0962*testdata[[#This Row],[detrender]]+0.5769*K178-0.5769*K176+0.0962*K174)*(0.075*$X179+0.54)</f>
        <v>2.7677978469932372</v>
      </c>
      <c r="N180" s="10">
        <f>(0.0962*testdata[[#This Row],[I1]]+0.5769*L178-0.5769*L176+0.0962*L174)*(0.075*$X179+0.54)</f>
        <v>2.4936442673270798</v>
      </c>
      <c r="O180" s="10">
        <f>(0.0962*testdata[[#This Row],[Q1]]+0.5769*M178-0.5769*M176+0.0962*M174)*(0.075*$X179+0.54)</f>
        <v>0.36840669693036165</v>
      </c>
      <c r="P180" s="10">
        <f>testdata[[#This Row],[I1]]-testdata[[#This Row],[JQ]]</f>
        <v>24.416938877069619</v>
      </c>
      <c r="Q180" s="10">
        <f>testdata[[#This Row],[Q1]]+testdata[[#This Row],[jI]]</f>
        <v>5.2614421143203174</v>
      </c>
      <c r="R180" s="10">
        <f>0.2*testdata[[#This Row],[I2]]+0.8*P179</f>
        <v>24.252821509505218</v>
      </c>
      <c r="S180" s="10">
        <f>0.2*testdata[[#This Row],[Q2]]+0.8*Q179</f>
        <v>5.10481308516969</v>
      </c>
      <c r="T180" s="10">
        <f>testdata[[#This Row],[I2'']]*R179+testdata[[#This Row],[Q2'']]*S179</f>
        <v>614.32343980493783</v>
      </c>
      <c r="U180" s="10">
        <f>testdata[[#This Row],[I2'']]*S179-testdata[[#This Row],[Q2'']]*R179</f>
        <v>0.6855152039900787</v>
      </c>
      <c r="V180" s="10">
        <f>0.2*testdata[[#This Row],[Re]]+0.8*T179</f>
        <v>613.53143008535358</v>
      </c>
      <c r="W180" s="10">
        <f>0.2*testdata[[#This Row],[Im]]+0.8*U179</f>
        <v>1.4595529138953141</v>
      </c>
      <c r="X180" s="10"/>
      <c r="Y180" s="10"/>
      <c r="Z180" s="10"/>
      <c r="AA180" s="10"/>
      <c r="AB180" s="10"/>
      <c r="AC180" s="10"/>
      <c r="AD180" s="10"/>
    </row>
    <row r="181" spans="1:30" x14ac:dyDescent="0.25">
      <c r="A181" s="7">
        <v>180</v>
      </c>
      <c r="B181" s="4" t="str">
        <f t="shared" si="4"/>
        <v>new Quote { Date = DateTime.ParseExact("2017-09-19","yyyy-MM-dd",cultureProvider), Open=239.56m, High=239.62m, Low=239.17m, Close=239.53m, Volume = (long)49161788 },</v>
      </c>
      <c r="C181" s="3">
        <v>42997</v>
      </c>
      <c r="D181" s="2">
        <v>239.56</v>
      </c>
      <c r="E181" s="2">
        <v>239.62</v>
      </c>
      <c r="F181" s="2">
        <v>239.17</v>
      </c>
      <c r="G181" s="2">
        <v>239.53</v>
      </c>
      <c r="H181" s="1">
        <v>49161788</v>
      </c>
      <c r="I181" s="2">
        <f>(testdata[[#This Row],[high]]+testdata[[#This Row],[low]])/2</f>
        <v>239.39499999999998</v>
      </c>
      <c r="J181" s="10">
        <f>(4*testdata[[#This Row],[price]]+3*I180+2*I179+I178)/10</f>
        <v>239.0795</v>
      </c>
      <c r="K181" s="10">
        <f>(0.0962*testdata[[#This Row],[smooth]]+0.5769*J179-0.5769*J177+0.0962*J175)*(0.075*$X180+0.54)</f>
        <v>24.894253259999985</v>
      </c>
      <c r="L181" s="10">
        <f t="shared" si="5"/>
        <v>25.139382345000001</v>
      </c>
      <c r="M181" s="10">
        <f>(0.0962*testdata[[#This Row],[detrender]]+0.5769*K179-0.5769*K177+0.0962*K175)*(0.075*$X180+0.54)</f>
        <v>2.670518980295431</v>
      </c>
      <c r="N181" s="10">
        <f>(0.0962*testdata[[#This Row],[I1]]+0.5769*L179-0.5769*L177+0.0962*L175)*(0.075*$X180+0.54)</f>
        <v>2.6357916777780641</v>
      </c>
      <c r="O181" s="10">
        <f>(0.0962*testdata[[#This Row],[Q1]]+0.5769*M179-0.5769*M177+0.0962*M175)*(0.075*$X180+0.54)</f>
        <v>0.33351959997566327</v>
      </c>
      <c r="P181" s="10">
        <f>testdata[[#This Row],[I1]]-testdata[[#This Row],[JQ]]</f>
        <v>24.805862745024339</v>
      </c>
      <c r="Q181" s="10">
        <f>testdata[[#This Row],[Q1]]+testdata[[#This Row],[jI]]</f>
        <v>5.3063106580734951</v>
      </c>
      <c r="R181" s="10">
        <f>0.2*testdata[[#This Row],[I2]]+0.8*P180</f>
        <v>24.494723650660564</v>
      </c>
      <c r="S181" s="10">
        <f>0.2*testdata[[#This Row],[Q2]]+0.8*Q180</f>
        <v>5.2704158230709526</v>
      </c>
      <c r="T181" s="10">
        <f>testdata[[#This Row],[I2'']]*R180+testdata[[#This Row],[Q2'']]*S180</f>
        <v>620.97064828202474</v>
      </c>
      <c r="U181" s="10">
        <f>testdata[[#This Row],[I2'']]*S180-testdata[[#This Row],[Q2'']]*R180</f>
        <v>-2.7814684283043078</v>
      </c>
      <c r="V181" s="10">
        <f>0.2*testdata[[#This Row],[Re]]+0.8*T180</f>
        <v>615.65288150035519</v>
      </c>
      <c r="W181" s="10">
        <f>0.2*testdata[[#This Row],[Im]]+0.8*U180</f>
        <v>-7.8815224687985852E-3</v>
      </c>
      <c r="X181" s="10"/>
      <c r="Y181" s="10"/>
      <c r="Z181" s="10"/>
      <c r="AA181" s="10"/>
      <c r="AB181" s="10"/>
      <c r="AC181" s="10"/>
      <c r="AD181" s="10"/>
    </row>
    <row r="182" spans="1:30" x14ac:dyDescent="0.25">
      <c r="A182" s="7">
        <v>181</v>
      </c>
      <c r="B182" s="4" t="str">
        <f t="shared" si="4"/>
        <v>new Quote { Date = DateTime.ParseExact("2017-09-20","yyyy-MM-dd",cultureProvider), Open=239.62m, High=239.74m, Low=238.52m, Close=239.61m, Volume = (long)62171164 },</v>
      </c>
      <c r="C182" s="3">
        <v>42998</v>
      </c>
      <c r="D182" s="2">
        <v>239.62</v>
      </c>
      <c r="E182" s="2">
        <v>239.74</v>
      </c>
      <c r="F182" s="2">
        <v>238.52</v>
      </c>
      <c r="G182" s="2">
        <v>239.61</v>
      </c>
      <c r="H182" s="1">
        <v>62171164</v>
      </c>
      <c r="I182" s="2">
        <f>(testdata[[#This Row],[high]]+testdata[[#This Row],[low]])/2</f>
        <v>239.13</v>
      </c>
      <c r="J182" s="10">
        <f>(4*testdata[[#This Row],[price]]+3*I181+2*I180+I179)/10</f>
        <v>239.17799999999997</v>
      </c>
      <c r="K182" s="10">
        <f>(0.0962*testdata[[#This Row],[smooth]]+0.5769*J180-0.5769*J178+0.0962*J176)*(0.075*$X181+0.54)</f>
        <v>24.924421953000024</v>
      </c>
      <c r="L182" s="10">
        <f t="shared" si="5"/>
        <v>25.133675760000003</v>
      </c>
      <c r="M182" s="10">
        <f>(0.0962*testdata[[#This Row],[detrender]]+0.5769*K180-0.5769*K178+0.0962*K176)*(0.075*$X181+0.54)</f>
        <v>2.5211286780066828</v>
      </c>
      <c r="N182" s="10">
        <f>(0.0962*testdata[[#This Row],[I1]]+0.5769*L180-0.5769*L178+0.0962*L176)*(0.075*$X181+0.54)</f>
        <v>2.6998216374933039</v>
      </c>
      <c r="O182" s="10">
        <f>(0.0962*testdata[[#This Row],[Q1]]+0.5769*M180-0.5769*M178+0.0962*M176)*(0.075*$X181+0.54)</f>
        <v>0.29499130095833098</v>
      </c>
      <c r="P182" s="10">
        <f>testdata[[#This Row],[I1]]-testdata[[#This Row],[JQ]]</f>
        <v>24.838684459041673</v>
      </c>
      <c r="Q182" s="10">
        <f>testdata[[#This Row],[Q1]]+testdata[[#This Row],[jI]]</f>
        <v>5.2209503154999872</v>
      </c>
      <c r="R182" s="10">
        <f>0.2*testdata[[#This Row],[I2]]+0.8*P181</f>
        <v>24.812427087827807</v>
      </c>
      <c r="S182" s="10">
        <f>0.2*testdata[[#This Row],[Q2]]+0.8*Q181</f>
        <v>5.2892385895587939</v>
      </c>
      <c r="T182" s="10">
        <f>testdata[[#This Row],[I2'']]*R181+testdata[[#This Row],[Q2'']]*S181</f>
        <v>635.65003137291478</v>
      </c>
      <c r="U182" s="10">
        <f>testdata[[#This Row],[I2'']]*S181-testdata[[#This Row],[Q2'']]*R181</f>
        <v>1.2133707588296545</v>
      </c>
      <c r="V182" s="10">
        <f>0.2*testdata[[#This Row],[Re]]+0.8*T181</f>
        <v>623.90652490020284</v>
      </c>
      <c r="W182" s="10">
        <f>0.2*testdata[[#This Row],[Im]]+0.8*U181</f>
        <v>-1.9825005908775153</v>
      </c>
      <c r="X182" s="10"/>
      <c r="Y182" s="10"/>
      <c r="Z182" s="10"/>
      <c r="AA182" s="10"/>
      <c r="AB182" s="10"/>
      <c r="AC182" s="10"/>
      <c r="AD182" s="10"/>
    </row>
    <row r="183" spans="1:30" x14ac:dyDescent="0.25">
      <c r="A183" s="7">
        <v>182</v>
      </c>
      <c r="B183" s="4" t="str">
        <f t="shared" si="4"/>
        <v>new Quote { Date = DateTime.ParseExact("2017-09-21","yyyy-MM-dd",cultureProvider), Open=239.44m, High=239.54m, Low=238.78m, Close=238.97m, Volume = (long)50313136 },</v>
      </c>
      <c r="C183" s="3">
        <v>42999</v>
      </c>
      <c r="D183" s="2">
        <v>239.44</v>
      </c>
      <c r="E183" s="2">
        <v>239.54</v>
      </c>
      <c r="F183" s="2">
        <v>238.78</v>
      </c>
      <c r="G183" s="2">
        <v>238.97</v>
      </c>
      <c r="H183" s="1">
        <v>50313136</v>
      </c>
      <c r="I183" s="2">
        <f>(testdata[[#This Row],[high]]+testdata[[#This Row],[low]])/2</f>
        <v>239.16</v>
      </c>
      <c r="J183" s="10">
        <f>(4*testdata[[#This Row],[price]]+3*I182+2*I181+I180)/10</f>
        <v>239.20899999999997</v>
      </c>
      <c r="K183" s="10">
        <f>(0.0962*testdata[[#This Row],[smooth]]+0.5769*J181-0.5769*J179+0.0962*J177)*(0.075*$X182+0.54)</f>
        <v>24.991057062000017</v>
      </c>
      <c r="L183" s="10">
        <f t="shared" si="5"/>
        <v>24.992717939999977</v>
      </c>
      <c r="M183" s="10">
        <f>(0.0962*testdata[[#This Row],[detrender]]+0.5769*K181-0.5769*K179+0.0962*K177)*(0.075*$X182+0.54)</f>
        <v>2.5111982303999225</v>
      </c>
      <c r="N183" s="10">
        <f>(0.0962*testdata[[#This Row],[I1]]+0.5769*L181-0.5769*L179+0.0962*L177)*(0.075*$X182+0.54)</f>
        <v>2.7677978469932372</v>
      </c>
      <c r="O183" s="10">
        <f>(0.0962*testdata[[#This Row],[Q1]]+0.5769*M181-0.5769*M179+0.0962*M177)*(0.075*$X182+0.54)</f>
        <v>0.2508630184856977</v>
      </c>
      <c r="P183" s="10">
        <f>testdata[[#This Row],[I1]]-testdata[[#This Row],[JQ]]</f>
        <v>24.741854921514278</v>
      </c>
      <c r="Q183" s="10">
        <f>testdata[[#This Row],[Q1]]+testdata[[#This Row],[jI]]</f>
        <v>5.2789960773931597</v>
      </c>
      <c r="R183" s="10">
        <f>0.2*testdata[[#This Row],[I2]]+0.8*P182</f>
        <v>24.819318551536195</v>
      </c>
      <c r="S183" s="10">
        <f>0.2*testdata[[#This Row],[Q2]]+0.8*Q182</f>
        <v>5.2325594678786214</v>
      </c>
      <c r="T183" s="10">
        <f>testdata[[#This Row],[I2'']]*R182+testdata[[#This Row],[Q2'']]*S182</f>
        <v>643.50378738922871</v>
      </c>
      <c r="U183" s="10">
        <f>testdata[[#This Row],[I2'']]*S182-testdata[[#This Row],[Q2'']]*R182</f>
        <v>1.4427971698763429</v>
      </c>
      <c r="V183" s="10">
        <f>0.2*testdata[[#This Row],[Re]]+0.8*T182</f>
        <v>637.22078257617761</v>
      </c>
      <c r="W183" s="10">
        <f>0.2*testdata[[#This Row],[Im]]+0.8*U182</f>
        <v>1.2592560410389921</v>
      </c>
      <c r="X183" s="10"/>
      <c r="Y183" s="10"/>
      <c r="Z183" s="10"/>
      <c r="AA183" s="10"/>
      <c r="AB183" s="10"/>
      <c r="AC183" s="10"/>
      <c r="AD183" s="10"/>
    </row>
    <row r="184" spans="1:30" x14ac:dyDescent="0.25">
      <c r="A184" s="7">
        <v>183</v>
      </c>
      <c r="B184" s="4" t="str">
        <f t="shared" si="4"/>
        <v>new Quote { Date = DateTime.ParseExact("2017-09-22","yyyy-MM-dd",cultureProvider), Open=238.65m, High=239.2m, Low=238.62m, Close=239.02m, Volume = (long)53446664 },</v>
      </c>
      <c r="C184" s="3">
        <v>43000</v>
      </c>
      <c r="D184" s="2">
        <v>238.65</v>
      </c>
      <c r="E184" s="2">
        <v>239.2</v>
      </c>
      <c r="F184" s="2">
        <v>238.62</v>
      </c>
      <c r="G184" s="2">
        <v>239.02</v>
      </c>
      <c r="H184" s="1">
        <v>53446664</v>
      </c>
      <c r="I184" s="2">
        <f>(testdata[[#This Row],[high]]+testdata[[#This Row],[low]])/2</f>
        <v>238.91</v>
      </c>
      <c r="J184" s="10">
        <f>(4*testdata[[#This Row],[price]]+3*I183+2*I182+I181)/10</f>
        <v>239.07750000000001</v>
      </c>
      <c r="K184" s="10">
        <f>(0.0962*testdata[[#This Row],[smooth]]+0.5769*J182-0.5769*J180+0.0962*J178)*(0.075*$X183+0.54)</f>
        <v>24.920531225999994</v>
      </c>
      <c r="L184" s="10">
        <f t="shared" si="5"/>
        <v>24.894253259999985</v>
      </c>
      <c r="M184" s="10">
        <f>(0.0962*testdata[[#This Row],[detrender]]+0.5769*K182-0.5769*K180+0.0962*K178)*(0.075*$X183+0.54)</f>
        <v>2.5792364145401612</v>
      </c>
      <c r="N184" s="10">
        <f>(0.0962*testdata[[#This Row],[I1]]+0.5769*L182-0.5769*L180+0.0962*L178)*(0.075*$X183+0.54)</f>
        <v>2.670518980295431</v>
      </c>
      <c r="O184" s="10">
        <f>(0.0962*testdata[[#This Row],[Q1]]+0.5769*M182-0.5769*M180+0.0962*M178)*(0.075*$X183+0.54)</f>
        <v>0.19406641980204181</v>
      </c>
      <c r="P184" s="10">
        <f>testdata[[#This Row],[I1]]-testdata[[#This Row],[JQ]]</f>
        <v>24.700186840197944</v>
      </c>
      <c r="Q184" s="10">
        <f>testdata[[#This Row],[Q1]]+testdata[[#This Row],[jI]]</f>
        <v>5.2497553948355922</v>
      </c>
      <c r="R184" s="10">
        <f>0.2*testdata[[#This Row],[I2]]+0.8*P183</f>
        <v>24.733521305251013</v>
      </c>
      <c r="S184" s="10">
        <f>0.2*testdata[[#This Row],[Q2]]+0.8*Q183</f>
        <v>5.2731479408816462</v>
      </c>
      <c r="T184" s="10">
        <f>testdata[[#This Row],[I2'']]*R183+testdata[[#This Row],[Q2'']]*S183</f>
        <v>641.46120435981709</v>
      </c>
      <c r="U184" s="10">
        <f>testdata[[#This Row],[I2'']]*S183-testdata[[#This Row],[Q2'']]*R183</f>
        <v>-1.4563174343499554</v>
      </c>
      <c r="V184" s="10">
        <f>0.2*testdata[[#This Row],[Re]]+0.8*T183</f>
        <v>643.09527078334645</v>
      </c>
      <c r="W184" s="10">
        <f>0.2*testdata[[#This Row],[Im]]+0.8*U183</f>
        <v>0.86297424903108322</v>
      </c>
      <c r="X184" s="10"/>
      <c r="Y184" s="10"/>
      <c r="Z184" s="10"/>
      <c r="AA184" s="10"/>
      <c r="AB184" s="10"/>
      <c r="AC184" s="10"/>
      <c r="AD184" s="10"/>
    </row>
    <row r="185" spans="1:30" x14ac:dyDescent="0.25">
      <c r="A185" s="7">
        <v>184</v>
      </c>
      <c r="B185" s="4" t="str">
        <f t="shared" si="4"/>
        <v>new Quote { Date = DateTime.ParseExact("2017-09-25","yyyy-MM-dd",cultureProvider), Open=238.74m, High=239.13m, Low=237.72m, Close=238.53m, Volume = (long)59552032 },</v>
      </c>
      <c r="C185" s="3">
        <v>43003</v>
      </c>
      <c r="D185" s="2">
        <v>238.74</v>
      </c>
      <c r="E185" s="2">
        <v>239.13</v>
      </c>
      <c r="F185" s="2">
        <v>237.72</v>
      </c>
      <c r="G185" s="2">
        <v>238.53</v>
      </c>
      <c r="H185" s="1">
        <v>59552032</v>
      </c>
      <c r="I185" s="2">
        <f>(testdata[[#This Row],[high]]+testdata[[#This Row],[low]])/2</f>
        <v>238.42500000000001</v>
      </c>
      <c r="J185" s="10">
        <f>(4*testdata[[#This Row],[price]]+3*I184+2*I183+I182)/10</f>
        <v>238.78800000000001</v>
      </c>
      <c r="K185" s="10">
        <f>(0.0962*testdata[[#This Row],[smooth]]+0.5769*J183-0.5769*J181+0.0962*J179)*(0.075*$X184+0.54)</f>
        <v>24.82844769899998</v>
      </c>
      <c r="L185" s="10">
        <f t="shared" si="5"/>
        <v>24.924421953000024</v>
      </c>
      <c r="M185" s="10">
        <f>(0.0962*testdata[[#This Row],[detrender]]+0.5769*K183-0.5769*K181+0.0962*K179)*(0.075*$X184+0.54)</f>
        <v>2.6255892906699927</v>
      </c>
      <c r="N185" s="10">
        <f>(0.0962*testdata[[#This Row],[I1]]+0.5769*L183-0.5769*L181+0.0962*L179)*(0.075*$X184+0.54)</f>
        <v>2.5211286780066828</v>
      </c>
      <c r="O185" s="10">
        <f>(0.0962*testdata[[#This Row],[Q1]]+0.5769*M183-0.5769*M181+0.0962*M179)*(0.075*$X184+0.54)</f>
        <v>0.22701189096427882</v>
      </c>
      <c r="P185" s="10">
        <f>testdata[[#This Row],[I1]]-testdata[[#This Row],[JQ]]</f>
        <v>24.697410062035747</v>
      </c>
      <c r="Q185" s="10">
        <f>testdata[[#This Row],[Q1]]+testdata[[#This Row],[jI]]</f>
        <v>5.1467179686766755</v>
      </c>
      <c r="R185" s="10">
        <f>0.2*testdata[[#This Row],[I2]]+0.8*P184</f>
        <v>24.699631484565508</v>
      </c>
      <c r="S185" s="10">
        <f>0.2*testdata[[#This Row],[Q2]]+0.8*Q184</f>
        <v>5.2291479096038094</v>
      </c>
      <c r="T185" s="10">
        <f>testdata[[#This Row],[I2'']]*R184+testdata[[#This Row],[Q2'']]*S184</f>
        <v>638.48293208744269</v>
      </c>
      <c r="U185" s="10">
        <f>testdata[[#This Row],[I2'']]*S184-testdata[[#This Row],[Q2'']]*R184</f>
        <v>0.90956967287746693</v>
      </c>
      <c r="V185" s="10">
        <f>0.2*testdata[[#This Row],[Re]]+0.8*T184</f>
        <v>640.86554990534228</v>
      </c>
      <c r="W185" s="10">
        <f>0.2*testdata[[#This Row],[Im]]+0.8*U184</f>
        <v>-0.98314001290447095</v>
      </c>
      <c r="X185" s="10"/>
      <c r="Y185" s="10"/>
      <c r="Z185" s="10"/>
      <c r="AA185" s="10"/>
      <c r="AB185" s="10"/>
      <c r="AC185" s="10"/>
      <c r="AD185" s="10"/>
    </row>
    <row r="186" spans="1:30" x14ac:dyDescent="0.25">
      <c r="A186" s="7">
        <v>185</v>
      </c>
      <c r="B186" s="4" t="str">
        <f t="shared" si="4"/>
        <v>new Quote { Date = DateTime.ParseExact("2017-09-26","yyyy-MM-dd",cultureProvider), Open=239m, High=239.27m, Low=238.41m, Close=238.68m, Volume = (long)56439616 },</v>
      </c>
      <c r="C186" s="3">
        <v>43004</v>
      </c>
      <c r="D186" s="2">
        <v>239</v>
      </c>
      <c r="E186" s="2">
        <v>239.27</v>
      </c>
      <c r="F186" s="2">
        <v>238.41</v>
      </c>
      <c r="G186" s="2">
        <v>238.68</v>
      </c>
      <c r="H186" s="1">
        <v>56439616</v>
      </c>
      <c r="I186" s="2">
        <f>(testdata[[#This Row],[high]]+testdata[[#This Row],[low]])/2</f>
        <v>238.84</v>
      </c>
      <c r="J186" s="10">
        <f>(4*testdata[[#This Row],[price]]+3*I185+2*I184+I183)/10</f>
        <v>238.76150000000001</v>
      </c>
      <c r="K186" s="10">
        <f>(0.0962*testdata[[#This Row],[smooth]]+0.5769*J184-0.5769*J182+0.0962*J180)*(0.075*$X185+0.54)</f>
        <v>24.775134363000014</v>
      </c>
      <c r="L186" s="10">
        <f t="shared" si="5"/>
        <v>24.991057062000017</v>
      </c>
      <c r="M186" s="10">
        <f>(0.0962*testdata[[#This Row],[detrender]]+0.5769*K184-0.5769*K182+0.0962*K180)*(0.075*$X185+0.54)</f>
        <v>2.5841283288168313</v>
      </c>
      <c r="N186" s="10">
        <f>(0.0962*testdata[[#This Row],[I1]]+0.5769*L184-0.5769*L182+0.0962*L180)*(0.075*$X185+0.54)</f>
        <v>2.5111982303999225</v>
      </c>
      <c r="O186" s="10">
        <f>(0.0962*testdata[[#This Row],[Q1]]+0.5769*M184-0.5769*M182+0.0962*M180)*(0.075*$X185+0.54)</f>
        <v>0.29612393171230988</v>
      </c>
      <c r="P186" s="10">
        <f>testdata[[#This Row],[I1]]-testdata[[#This Row],[JQ]]</f>
        <v>24.694933130287708</v>
      </c>
      <c r="Q186" s="10">
        <f>testdata[[#This Row],[Q1]]+testdata[[#This Row],[jI]]</f>
        <v>5.0953265592167538</v>
      </c>
      <c r="R186" s="10">
        <f>0.2*testdata[[#This Row],[I2]]+0.8*P185</f>
        <v>24.696914675686141</v>
      </c>
      <c r="S186" s="10">
        <f>0.2*testdata[[#This Row],[Q2]]+0.8*Q185</f>
        <v>5.1364396867846915</v>
      </c>
      <c r="T186" s="10">
        <f>testdata[[#This Row],[I2'']]*R185+testdata[[#This Row],[Q2'']]*S185</f>
        <v>636.86389414616156</v>
      </c>
      <c r="U186" s="10">
        <f>testdata[[#This Row],[I2'']]*S185-testdata[[#This Row],[Q2'']]*R185</f>
        <v>2.2756523437488738</v>
      </c>
      <c r="V186" s="10">
        <f>0.2*testdata[[#This Row],[Re]]+0.8*T185</f>
        <v>638.15912449918653</v>
      </c>
      <c r="W186" s="10">
        <f>0.2*testdata[[#This Row],[Im]]+0.8*U185</f>
        <v>1.1827862070517483</v>
      </c>
      <c r="X186" s="10"/>
      <c r="Y186" s="10"/>
      <c r="Z186" s="10"/>
      <c r="AA186" s="10"/>
      <c r="AB186" s="10"/>
      <c r="AC186" s="10"/>
      <c r="AD186" s="10"/>
    </row>
    <row r="187" spans="1:30" x14ac:dyDescent="0.25">
      <c r="A187" s="7">
        <v>186</v>
      </c>
      <c r="B187" s="4" t="str">
        <f t="shared" si="4"/>
        <v>new Quote { Date = DateTime.ParseExact("2017-09-27","yyyy-MM-dd",cultureProvider), Open=239.44m, High=240.03m, Low=238.47m, Close=239.6m, Volume = (long)84532616 },</v>
      </c>
      <c r="C187" s="3">
        <v>43005</v>
      </c>
      <c r="D187" s="2">
        <v>239.44</v>
      </c>
      <c r="E187" s="2">
        <v>240.03</v>
      </c>
      <c r="F187" s="2">
        <v>238.47</v>
      </c>
      <c r="G187" s="2">
        <v>239.6</v>
      </c>
      <c r="H187" s="1">
        <v>84532616</v>
      </c>
      <c r="I187" s="2">
        <f>(testdata[[#This Row],[high]]+testdata[[#This Row],[low]])/2</f>
        <v>239.25</v>
      </c>
      <c r="J187" s="10">
        <f>(4*testdata[[#This Row],[price]]+3*I186+2*I185+I184)/10</f>
        <v>238.92799999999997</v>
      </c>
      <c r="K187" s="10">
        <f>(0.0962*testdata[[#This Row],[smooth]]+0.5769*J185-0.5769*J183+0.0962*J181)*(0.075*$X186+0.54)</f>
        <v>24.700381164000007</v>
      </c>
      <c r="L187" s="10">
        <f t="shared" si="5"/>
        <v>24.920531225999994</v>
      </c>
      <c r="M187" s="10">
        <f>(0.0962*testdata[[#This Row],[detrender]]+0.5769*K185-0.5769*K183+0.0962*K181)*(0.075*$X186+0.54)</f>
        <v>2.5256850246400031</v>
      </c>
      <c r="N187" s="10">
        <f>(0.0962*testdata[[#This Row],[I1]]+0.5769*L185-0.5769*L183+0.0962*L181)*(0.075*$X186+0.54)</f>
        <v>2.5792364145401612</v>
      </c>
      <c r="O187" s="10">
        <f>(0.0962*testdata[[#This Row],[Q1]]+0.5769*M185-0.5769*M183+0.0962*M181)*(0.075*$X186+0.54)</f>
        <v>0.30556819509007982</v>
      </c>
      <c r="P187" s="10">
        <f>testdata[[#This Row],[I1]]-testdata[[#This Row],[JQ]]</f>
        <v>24.614963030909916</v>
      </c>
      <c r="Q187" s="10">
        <f>testdata[[#This Row],[Q1]]+testdata[[#This Row],[jI]]</f>
        <v>5.1049214391801643</v>
      </c>
      <c r="R187" s="10">
        <f>0.2*testdata[[#This Row],[I2]]+0.8*P186</f>
        <v>24.678939110412152</v>
      </c>
      <c r="S187" s="10">
        <f>0.2*testdata[[#This Row],[Q2]]+0.8*Q186</f>
        <v>5.0972455352094359</v>
      </c>
      <c r="T187" s="10">
        <f>testdata[[#This Row],[I2'']]*R186+testdata[[#This Row],[Q2'']]*S186</f>
        <v>635.67534775663842</v>
      </c>
      <c r="U187" s="10">
        <f>testdata[[#This Row],[I2'']]*S186-testdata[[#This Row],[Q2'']]*R186</f>
        <v>0.87564421037428986</v>
      </c>
      <c r="V187" s="10">
        <f>0.2*testdata[[#This Row],[Re]]+0.8*T186</f>
        <v>636.62618486825693</v>
      </c>
      <c r="W187" s="10">
        <f>0.2*testdata[[#This Row],[Im]]+0.8*U186</f>
        <v>1.9956507170739572</v>
      </c>
      <c r="X187" s="10"/>
      <c r="Y187" s="10"/>
      <c r="Z187" s="10"/>
      <c r="AA187" s="10"/>
      <c r="AB187" s="10"/>
      <c r="AC187" s="10"/>
      <c r="AD187" s="10"/>
    </row>
    <row r="188" spans="1:30" x14ac:dyDescent="0.25">
      <c r="A188" s="7">
        <v>187</v>
      </c>
      <c r="B188" s="4" t="str">
        <f t="shared" si="4"/>
        <v>new Quote { Date = DateTime.ParseExact("2017-09-28","yyyy-MM-dd",cultureProvider), Open=239.3m, High=239.98m, Low=239.2m, Close=239.89m, Volume = (long)46730936 },</v>
      </c>
      <c r="C188" s="3">
        <v>43006</v>
      </c>
      <c r="D188" s="2">
        <v>239.3</v>
      </c>
      <c r="E188" s="2">
        <v>239.98</v>
      </c>
      <c r="F188" s="2">
        <v>239.2</v>
      </c>
      <c r="G188" s="2">
        <v>239.89</v>
      </c>
      <c r="H188" s="1">
        <v>46730936</v>
      </c>
      <c r="I188" s="2">
        <f>(testdata[[#This Row],[high]]+testdata[[#This Row],[low]])/2</f>
        <v>239.58999999999997</v>
      </c>
      <c r="J188" s="10">
        <f>(4*testdata[[#This Row],[price]]+3*I187+2*I186+I185)/10</f>
        <v>239.22150000000002</v>
      </c>
      <c r="K188" s="10">
        <f>(0.0962*testdata[[#This Row],[smooth]]+0.5769*J186-0.5769*J184+0.0962*J182)*(0.075*$X187+0.54)</f>
        <v>24.753455009999996</v>
      </c>
      <c r="L188" s="10">
        <f t="shared" si="5"/>
        <v>24.82844769899998</v>
      </c>
      <c r="M188" s="10">
        <f>(0.0962*testdata[[#This Row],[detrender]]+0.5769*K186-0.5769*K184+0.0962*K182)*(0.075*$X187+0.54)</f>
        <v>2.5353714493309929</v>
      </c>
      <c r="N188" s="10">
        <f>(0.0962*testdata[[#This Row],[I1]]+0.5769*L186-0.5769*L184+0.0962*L182)*(0.075*$X187+0.54)</f>
        <v>2.6255892906699927</v>
      </c>
      <c r="O188" s="10">
        <f>(0.0962*testdata[[#This Row],[Q1]]+0.5769*M186-0.5769*M184+0.0962*M182)*(0.075*$X187+0.54)</f>
        <v>0.26419902710189153</v>
      </c>
      <c r="P188" s="10">
        <f>testdata[[#This Row],[I1]]-testdata[[#This Row],[JQ]]</f>
        <v>24.564248671898088</v>
      </c>
      <c r="Q188" s="10">
        <f>testdata[[#This Row],[Q1]]+testdata[[#This Row],[jI]]</f>
        <v>5.160960740000986</v>
      </c>
      <c r="R188" s="10">
        <f>0.2*testdata[[#This Row],[I2]]+0.8*P187</f>
        <v>24.604820159107554</v>
      </c>
      <c r="S188" s="10">
        <f>0.2*testdata[[#This Row],[Q2]]+0.8*Q187</f>
        <v>5.1161292993443288</v>
      </c>
      <c r="T188" s="10">
        <f>testdata[[#This Row],[I2'']]*R187+testdata[[#This Row],[Q2'']]*S187</f>
        <v>633.2990257578939</v>
      </c>
      <c r="U188" s="10">
        <f>testdata[[#This Row],[I2'']]*S187-testdata[[#This Row],[Q2'']]*R187</f>
        <v>-0.84383375887216516</v>
      </c>
      <c r="V188" s="10">
        <f>0.2*testdata[[#This Row],[Re]]+0.8*T187</f>
        <v>635.20008335688954</v>
      </c>
      <c r="W188" s="10">
        <f>0.2*testdata[[#This Row],[Im]]+0.8*U187</f>
        <v>0.53174861652499894</v>
      </c>
      <c r="X188" s="10"/>
      <c r="Y188" s="10"/>
      <c r="Z188" s="10"/>
      <c r="AA188" s="10"/>
      <c r="AB188" s="10"/>
      <c r="AC188" s="10"/>
      <c r="AD188" s="10"/>
    </row>
    <row r="189" spans="1:30" x14ac:dyDescent="0.25">
      <c r="A189" s="7">
        <v>188</v>
      </c>
      <c r="B189" s="4" t="str">
        <f t="shared" si="4"/>
        <v>new Quote { Date = DateTime.ParseExact("2017-09-29","yyyy-MM-dd",cultureProvider), Open=239.88m, High=240.82m, Low=239.68m, Close=240.74m, Volume = (long)89308704 },</v>
      </c>
      <c r="C189" s="3">
        <v>43007</v>
      </c>
      <c r="D189" s="2">
        <v>239.88</v>
      </c>
      <c r="E189" s="2">
        <v>240.82</v>
      </c>
      <c r="F189" s="2">
        <v>239.68</v>
      </c>
      <c r="G189" s="2">
        <v>240.74</v>
      </c>
      <c r="H189" s="1">
        <v>89308704</v>
      </c>
      <c r="I189" s="2">
        <f>(testdata[[#This Row],[high]]+testdata[[#This Row],[low]])/2</f>
        <v>240.25</v>
      </c>
      <c r="J189" s="10">
        <f>(4*testdata[[#This Row],[price]]+3*I188+2*I187+I186)/10</f>
        <v>239.71100000000001</v>
      </c>
      <c r="K189" s="10">
        <f>(0.0962*testdata[[#This Row],[smooth]]+0.5769*J187-0.5769*J185+0.0962*J183)*(0.075*$X188+0.54)</f>
        <v>24.922549799999992</v>
      </c>
      <c r="L189" s="10">
        <f t="shared" si="5"/>
        <v>24.775134363000014</v>
      </c>
      <c r="M189" s="10">
        <f>(0.0962*testdata[[#This Row],[detrender]]+0.5769*K187-0.5769*K185+0.0962*K183)*(0.075*$X188+0.54)</f>
        <v>2.553015993884773</v>
      </c>
      <c r="N189" s="10">
        <f>(0.0962*testdata[[#This Row],[I1]]+0.5769*L187-0.5769*L185+0.0962*L183)*(0.075*$X188+0.54)</f>
        <v>2.5841283288168313</v>
      </c>
      <c r="O189" s="10">
        <f>(0.0962*testdata[[#This Row],[Q1]]+0.5769*M187-0.5769*M185+0.0962*M183)*(0.075*$X188+0.54)</f>
        <v>0.23195302414388277</v>
      </c>
      <c r="P189" s="10">
        <f>testdata[[#This Row],[I1]]-testdata[[#This Row],[JQ]]</f>
        <v>24.54318133885613</v>
      </c>
      <c r="Q189" s="10">
        <f>testdata[[#This Row],[Q1]]+testdata[[#This Row],[jI]]</f>
        <v>5.1371443227016043</v>
      </c>
      <c r="R189" s="10">
        <f>0.2*testdata[[#This Row],[I2]]+0.8*P188</f>
        <v>24.560035205289697</v>
      </c>
      <c r="S189" s="10">
        <f>0.2*testdata[[#This Row],[Q2]]+0.8*Q188</f>
        <v>5.1561974565411095</v>
      </c>
      <c r="T189" s="10">
        <f>testdata[[#This Row],[I2'']]*R188+testdata[[#This Row],[Q2'']]*S188</f>
        <v>630.67502220811787</v>
      </c>
      <c r="U189" s="10">
        <f>testdata[[#This Row],[I2'']]*S188-testdata[[#This Row],[Q2'']]*R188</f>
        <v>-1.2149954163309644</v>
      </c>
      <c r="V189" s="10">
        <f>0.2*testdata[[#This Row],[Re]]+0.8*T188</f>
        <v>632.77422504793867</v>
      </c>
      <c r="W189" s="10">
        <f>0.2*testdata[[#This Row],[Im]]+0.8*U188</f>
        <v>-0.91806609036392506</v>
      </c>
      <c r="X189" s="10"/>
      <c r="Y189" s="10"/>
      <c r="Z189" s="10"/>
      <c r="AA189" s="10"/>
      <c r="AB189" s="10"/>
      <c r="AC189" s="10"/>
      <c r="AD189" s="10"/>
    </row>
    <row r="190" spans="1:30" x14ac:dyDescent="0.25">
      <c r="A190" s="7">
        <v>189</v>
      </c>
      <c r="B190" s="4" t="str">
        <f t="shared" si="4"/>
        <v>new Quote { Date = DateTime.ParseExact("2017-10-02","yyyy-MM-dd",cultureProvider), Open=240.98m, High=241.78m, Low=240.8m, Close=241.78m, Volume = (long)61596044 },</v>
      </c>
      <c r="C190" s="3">
        <v>43010</v>
      </c>
      <c r="D190" s="2">
        <v>240.98</v>
      </c>
      <c r="E190" s="2">
        <v>241.78</v>
      </c>
      <c r="F190" s="2">
        <v>240.8</v>
      </c>
      <c r="G190" s="2">
        <v>241.78</v>
      </c>
      <c r="H190" s="1">
        <v>61596044</v>
      </c>
      <c r="I190" s="2">
        <f>(testdata[[#This Row],[high]]+testdata[[#This Row],[low]])/2</f>
        <v>241.29000000000002</v>
      </c>
      <c r="J190" s="10">
        <f>(4*testdata[[#This Row],[price]]+3*I189+2*I188+I187)/10</f>
        <v>240.43400000000003</v>
      </c>
      <c r="K190" s="10">
        <f>(0.0962*testdata[[#This Row],[smooth]]+0.5769*J188-0.5769*J186+0.0962*J184)*(0.075*$X189+0.54)</f>
        <v>25.052965362000013</v>
      </c>
      <c r="L190" s="10">
        <f t="shared" si="5"/>
        <v>24.700381164000007</v>
      </c>
      <c r="M190" s="10">
        <f>(0.0962*testdata[[#This Row],[detrender]]+0.5769*K188-0.5769*K186+0.0962*K184)*(0.075*$X189+0.54)</f>
        <v>2.5892695186307413</v>
      </c>
      <c r="N190" s="10">
        <f>(0.0962*testdata[[#This Row],[I1]]+0.5769*L188-0.5769*L186+0.0962*L184)*(0.075*$X189+0.54)</f>
        <v>2.5256850246400031</v>
      </c>
      <c r="O190" s="10">
        <f>(0.0962*testdata[[#This Row],[Q1]]+0.5769*M188-0.5769*M186+0.0962*M184)*(0.075*$X189+0.54)</f>
        <v>0.25330451057765674</v>
      </c>
      <c r="P190" s="10">
        <f>testdata[[#This Row],[I1]]-testdata[[#This Row],[JQ]]</f>
        <v>24.44707665342235</v>
      </c>
      <c r="Q190" s="10">
        <f>testdata[[#This Row],[Q1]]+testdata[[#This Row],[jI]]</f>
        <v>5.1149545432707448</v>
      </c>
      <c r="R190" s="10">
        <f>0.2*testdata[[#This Row],[I2]]+0.8*P189</f>
        <v>24.523960401769376</v>
      </c>
      <c r="S190" s="10">
        <f>0.2*testdata[[#This Row],[Q2]]+0.8*Q189</f>
        <v>5.1327063668154329</v>
      </c>
      <c r="T190" s="10">
        <f>testdata[[#This Row],[I2'']]*R189+testdata[[#This Row],[Q2'']]*S189</f>
        <v>628.77457835433245</v>
      </c>
      <c r="U190" s="10">
        <f>testdata[[#This Row],[I2'']]*S189-testdata[[#This Row],[Q2'']]*R189</f>
        <v>0.3909331805165408</v>
      </c>
      <c r="V190" s="10">
        <f>0.2*testdata[[#This Row],[Re]]+0.8*T189</f>
        <v>630.29493343736078</v>
      </c>
      <c r="W190" s="10">
        <f>0.2*testdata[[#This Row],[Im]]+0.8*U189</f>
        <v>-0.89380969696146351</v>
      </c>
      <c r="X190" s="10"/>
      <c r="Y190" s="10"/>
      <c r="Z190" s="10"/>
      <c r="AA190" s="10"/>
      <c r="AB190" s="10"/>
      <c r="AC190" s="10"/>
      <c r="AD190" s="10"/>
    </row>
    <row r="191" spans="1:30" x14ac:dyDescent="0.25">
      <c r="A191" s="7">
        <v>190</v>
      </c>
      <c r="B191" s="4" t="str">
        <f t="shared" si="4"/>
        <v>new Quote { Date = DateTime.ParseExact("2017-10-03","yyyy-MM-dd",cultureProvider), Open=241.91m, High=242.33m, Low=241.69m, Close=242.3m, Volume = (long)69722704 },</v>
      </c>
      <c r="C191" s="3">
        <v>43011</v>
      </c>
      <c r="D191" s="2">
        <v>241.91</v>
      </c>
      <c r="E191" s="2">
        <v>242.33</v>
      </c>
      <c r="F191" s="2">
        <v>241.69</v>
      </c>
      <c r="G191" s="2">
        <v>242.3</v>
      </c>
      <c r="H191" s="1">
        <v>69722704</v>
      </c>
      <c r="I191" s="2">
        <f>(testdata[[#This Row],[high]]+testdata[[#This Row],[low]])/2</f>
        <v>242.01</v>
      </c>
      <c r="J191" s="10">
        <f>(4*testdata[[#This Row],[price]]+3*I190+2*I189+I188)/10</f>
        <v>241.2</v>
      </c>
      <c r="K191" s="10">
        <f>(0.0962*testdata[[#This Row],[smooth]]+0.5769*J189-0.5769*J187+0.0962*J185)*(0.075*$X190+0.54)</f>
        <v>25.178341482000018</v>
      </c>
      <c r="L191" s="10">
        <f t="shared" si="5"/>
        <v>24.753455009999996</v>
      </c>
      <c r="M191" s="10">
        <f>(0.0962*testdata[[#This Row],[detrender]]+0.5769*K189-0.5769*K187+0.0962*K185)*(0.075*$X190+0.54)</f>
        <v>2.66696399087312</v>
      </c>
      <c r="N191" s="10">
        <f>(0.0962*testdata[[#This Row],[I1]]+0.5769*L189-0.5769*L187+0.0962*L185)*(0.075*$X190+0.54)</f>
        <v>2.5353714493309929</v>
      </c>
      <c r="O191" s="10">
        <f>(0.0962*testdata[[#This Row],[Q1]]+0.5769*M189-0.5769*M187+0.0962*M185)*(0.075*$X190+0.54)</f>
        <v>0.28345186539454786</v>
      </c>
      <c r="P191" s="10">
        <f>testdata[[#This Row],[I1]]-testdata[[#This Row],[JQ]]</f>
        <v>24.47000314460545</v>
      </c>
      <c r="Q191" s="10">
        <f>testdata[[#This Row],[Q1]]+testdata[[#This Row],[jI]]</f>
        <v>5.2023354402041129</v>
      </c>
      <c r="R191" s="10">
        <f>0.2*testdata[[#This Row],[I2]]+0.8*P190</f>
        <v>24.451661951658973</v>
      </c>
      <c r="S191" s="10">
        <f>0.2*testdata[[#This Row],[Q2]]+0.8*Q190</f>
        <v>5.1324307226574195</v>
      </c>
      <c r="T191" s="10">
        <f>testdata[[#This Row],[I2'']]*R190+testdata[[#This Row],[Q2'']]*S190</f>
        <v>625.99484930735844</v>
      </c>
      <c r="U191" s="10">
        <f>testdata[[#This Row],[I2'']]*S190-testdata[[#This Row],[Q2'']]*R190</f>
        <v>-0.36432682877645561</v>
      </c>
      <c r="V191" s="10">
        <f>0.2*testdata[[#This Row],[Re]]+0.8*T190</f>
        <v>628.21863254493769</v>
      </c>
      <c r="W191" s="10">
        <f>0.2*testdata[[#This Row],[Im]]+0.8*U190</f>
        <v>0.23988117865794156</v>
      </c>
      <c r="X191" s="10"/>
      <c r="Y191" s="10"/>
      <c r="Z191" s="10"/>
      <c r="AA191" s="10"/>
      <c r="AB191" s="10"/>
      <c r="AC191" s="10"/>
      <c r="AD191" s="10"/>
    </row>
    <row r="192" spans="1:30" x14ac:dyDescent="0.25">
      <c r="A192" s="7">
        <v>191</v>
      </c>
      <c r="B192" s="4" t="str">
        <f t="shared" si="4"/>
        <v>new Quote { Date = DateTime.ParseExact("2017-10-04","yyyy-MM-dd",cultureProvider), Open=242.13m, High=242.85m, Low=242.01m, Close=242.58m, Volume = (long)58392872 },</v>
      </c>
      <c r="C192" s="3">
        <v>43012</v>
      </c>
      <c r="D192" s="2">
        <v>242.13</v>
      </c>
      <c r="E192" s="2">
        <v>242.85</v>
      </c>
      <c r="F192" s="2">
        <v>242.01</v>
      </c>
      <c r="G192" s="2">
        <v>242.58</v>
      </c>
      <c r="H192" s="1">
        <v>58392872</v>
      </c>
      <c r="I192" s="2">
        <f>(testdata[[#This Row],[high]]+testdata[[#This Row],[low]])/2</f>
        <v>242.43</v>
      </c>
      <c r="J192" s="10">
        <f>(4*testdata[[#This Row],[price]]+3*I191+2*I190+I189)/10</f>
        <v>241.858</v>
      </c>
      <c r="K192" s="10">
        <f>(0.0962*testdata[[#This Row],[smooth]]+0.5769*J190-0.5769*J188+0.0962*J186)*(0.075*$X191+0.54)</f>
        <v>25.344947060999996</v>
      </c>
      <c r="L192" s="10">
        <f t="shared" si="5"/>
        <v>24.922549799999992</v>
      </c>
      <c r="M192" s="10">
        <f>(0.0962*testdata[[#This Row],[detrender]]+0.5769*K190-0.5769*K188+0.0962*K186)*(0.075*$X191+0.54)</f>
        <v>2.6969432517311089</v>
      </c>
      <c r="N192" s="10">
        <f>(0.0962*testdata[[#This Row],[I1]]+0.5769*L190-0.5769*L188+0.0962*L186)*(0.075*$X191+0.54)</f>
        <v>2.553015993884773</v>
      </c>
      <c r="O192" s="10">
        <f>(0.0962*testdata[[#This Row],[Q1]]+0.5769*M190-0.5769*M188+0.0962*M186)*(0.075*$X191+0.54)</f>
        <v>0.29113175640297784</v>
      </c>
      <c r="P192" s="10">
        <f>testdata[[#This Row],[I1]]-testdata[[#This Row],[JQ]]</f>
        <v>24.631418043597012</v>
      </c>
      <c r="Q192" s="10">
        <f>testdata[[#This Row],[Q1]]+testdata[[#This Row],[jI]]</f>
        <v>5.2499592456158819</v>
      </c>
      <c r="R192" s="10">
        <f>0.2*testdata[[#This Row],[I2]]+0.8*P191</f>
        <v>24.502286124403764</v>
      </c>
      <c r="S192" s="10">
        <f>0.2*testdata[[#This Row],[Q2]]+0.8*Q191</f>
        <v>5.2118602012864672</v>
      </c>
      <c r="T192" s="10">
        <f>testdata[[#This Row],[I2'']]*R191+testdata[[#This Row],[Q2'']]*S191</f>
        <v>625.87112877602328</v>
      </c>
      <c r="U192" s="10">
        <f>testdata[[#This Row],[I2'']]*S191-testdata[[#This Row],[Q2'']]*R191</f>
        <v>-1.682357700929515</v>
      </c>
      <c r="V192" s="10">
        <f>0.2*testdata[[#This Row],[Re]]+0.8*T191</f>
        <v>625.97010520109143</v>
      </c>
      <c r="W192" s="10">
        <f>0.2*testdata[[#This Row],[Im]]+0.8*U191</f>
        <v>-0.62793300320706757</v>
      </c>
      <c r="X192" s="10"/>
      <c r="Y192" s="10"/>
      <c r="Z192" s="10"/>
      <c r="AA192" s="10"/>
      <c r="AB192" s="10"/>
      <c r="AC192" s="10"/>
      <c r="AD192" s="10"/>
    </row>
    <row r="193" spans="1:30" x14ac:dyDescent="0.25">
      <c r="A193" s="7">
        <v>192</v>
      </c>
      <c r="B193" s="4" t="str">
        <f t="shared" si="4"/>
        <v>new Quote { Date = DateTime.ParseExact("2017-10-05","yyyy-MM-dd",cultureProvider), Open=242.95m, High=244.04m, Low=242.62m, Close=244.02m, Volume = (long)66291980 },</v>
      </c>
      <c r="C193" s="3">
        <v>43013</v>
      </c>
      <c r="D193" s="2">
        <v>242.95</v>
      </c>
      <c r="E193" s="2">
        <v>244.04</v>
      </c>
      <c r="F193" s="2">
        <v>242.62</v>
      </c>
      <c r="G193" s="2">
        <v>244.02</v>
      </c>
      <c r="H193" s="1">
        <v>66291980</v>
      </c>
      <c r="I193" s="2">
        <f>(testdata[[#This Row],[high]]+testdata[[#This Row],[low]])/2</f>
        <v>243.32999999999998</v>
      </c>
      <c r="J193" s="10">
        <f>(4*testdata[[#This Row],[price]]+3*I192+2*I191+I190)/10</f>
        <v>242.59200000000001</v>
      </c>
      <c r="K193" s="10">
        <f>(0.0962*testdata[[#This Row],[smooth]]+0.5769*J191-0.5769*J189+0.0962*J187)*(0.075*$X192+0.54)</f>
        <v>25.477863173999992</v>
      </c>
      <c r="L193" s="10">
        <f t="shared" si="5"/>
        <v>25.052965362000013</v>
      </c>
      <c r="M193" s="10">
        <f>(0.0962*testdata[[#This Row],[detrender]]+0.5769*K191-0.5769*K189+0.0962*K187)*(0.075*$X192+0.54)</f>
        <v>2.6863451963971636</v>
      </c>
      <c r="N193" s="10">
        <f>(0.0962*testdata[[#This Row],[I1]]+0.5769*L191-0.5769*L189+0.0962*L187)*(0.075*$X192+0.54)</f>
        <v>2.5892695186307413</v>
      </c>
      <c r="O193" s="10">
        <f>(0.0962*testdata[[#This Row],[Q1]]+0.5769*M191-0.5769*M189+0.0962*M187)*(0.075*$X192+0.54)</f>
        <v>0.30625230963223055</v>
      </c>
      <c r="P193" s="10">
        <f>testdata[[#This Row],[I1]]-testdata[[#This Row],[JQ]]</f>
        <v>24.746713052367781</v>
      </c>
      <c r="Q193" s="10">
        <f>testdata[[#This Row],[Q1]]+testdata[[#This Row],[jI]]</f>
        <v>5.2756147150279045</v>
      </c>
      <c r="R193" s="10">
        <f>0.2*testdata[[#This Row],[I2]]+0.8*P192</f>
        <v>24.654477045351168</v>
      </c>
      <c r="S193" s="10">
        <f>0.2*testdata[[#This Row],[Q2]]+0.8*Q192</f>
        <v>5.2550903394982864</v>
      </c>
      <c r="T193" s="10">
        <f>testdata[[#This Row],[I2'']]*R192+testdata[[#This Row],[Q2'']]*S192</f>
        <v>631.47984700733514</v>
      </c>
      <c r="U193" s="10">
        <f>testdata[[#This Row],[I2'']]*S192-testdata[[#This Row],[Q2'']]*R192</f>
        <v>-0.26603941178061064</v>
      </c>
      <c r="V193" s="10">
        <f>0.2*testdata[[#This Row],[Re]]+0.8*T192</f>
        <v>626.9928724222857</v>
      </c>
      <c r="W193" s="10">
        <f>0.2*testdata[[#This Row],[Im]]+0.8*U192</f>
        <v>-1.3990940430997343</v>
      </c>
      <c r="X193" s="10"/>
      <c r="Y193" s="10"/>
      <c r="Z193" s="10"/>
      <c r="AA193" s="10"/>
      <c r="AB193" s="10"/>
      <c r="AC193" s="10"/>
      <c r="AD193" s="10"/>
    </row>
    <row r="194" spans="1:30" x14ac:dyDescent="0.25">
      <c r="A194" s="7">
        <v>193</v>
      </c>
      <c r="B194" s="4" t="str">
        <f t="shared" ref="B194:B257" si="6">"new Quote { Date = DateTime.ParseExact("""&amp;TEXT(C194,"yyyy-mm-dd")&amp;""",""yyyy-MM-dd"",cultureProvider), Open="&amp;D194&amp;"m, High="&amp;E194&amp;"m, Low="&amp;F194&amp;"m, Close="&amp;G194&amp;"m, Volume = (long)"&amp;H194&amp;" },"</f>
        <v>new Quote { Date = DateTime.ParseExact("2017-10-06","yyyy-MM-dd",cultureProvider), Open=243.53m, High=244.06m, Low=243.25m, Close=243.74m, Volume = (long)84161696 },</v>
      </c>
      <c r="C194" s="3">
        <v>43014</v>
      </c>
      <c r="D194" s="2">
        <v>243.53</v>
      </c>
      <c r="E194" s="2">
        <v>244.06</v>
      </c>
      <c r="F194" s="2">
        <v>243.25</v>
      </c>
      <c r="G194" s="2">
        <v>243.74</v>
      </c>
      <c r="H194" s="1">
        <v>84161696</v>
      </c>
      <c r="I194" s="2">
        <f>(testdata[[#This Row],[high]]+testdata[[#This Row],[low]])/2</f>
        <v>243.655</v>
      </c>
      <c r="J194" s="10">
        <f>(4*testdata[[#This Row],[price]]+3*I193+2*I192+I191)/10</f>
        <v>243.14800000000005</v>
      </c>
      <c r="K194" s="10">
        <f>(0.0962*testdata[[#This Row],[smooth]]+0.5769*J192-0.5769*J190+0.0962*J188)*(0.075*$X193+0.54)</f>
        <v>25.501743809999997</v>
      </c>
      <c r="L194" s="10">
        <f t="shared" si="5"/>
        <v>25.178341482000018</v>
      </c>
      <c r="M194" s="10">
        <f>(0.0962*testdata[[#This Row],[detrender]]+0.5769*K192-0.5769*K190+0.0962*K188)*(0.075*$X193+0.54)</f>
        <v>2.7016169590640287</v>
      </c>
      <c r="N194" s="10">
        <f>(0.0962*testdata[[#This Row],[I1]]+0.5769*L192-0.5769*L190+0.0962*L188)*(0.075*$X193+0.54)</f>
        <v>2.66696399087312</v>
      </c>
      <c r="O194" s="10">
        <f>(0.0962*testdata[[#This Row],[Q1]]+0.5769*M192-0.5769*M190+0.0962*M188)*(0.075*$X193+0.54)</f>
        <v>0.30559424121712975</v>
      </c>
      <c r="P194" s="10">
        <f>testdata[[#This Row],[I1]]-testdata[[#This Row],[JQ]]</f>
        <v>24.872747240782889</v>
      </c>
      <c r="Q194" s="10">
        <f>testdata[[#This Row],[Q1]]+testdata[[#This Row],[jI]]</f>
        <v>5.3685809499371491</v>
      </c>
      <c r="R194" s="10">
        <f>0.2*testdata[[#This Row],[I2]]+0.8*P193</f>
        <v>24.771919890050803</v>
      </c>
      <c r="S194" s="10">
        <f>0.2*testdata[[#This Row],[Q2]]+0.8*Q193</f>
        <v>5.2942079620097537</v>
      </c>
      <c r="T194" s="10">
        <f>testdata[[#This Row],[I2'']]*R193+testdata[[#This Row],[Q2'']]*S193</f>
        <v>638.56027141498794</v>
      </c>
      <c r="U194" s="10">
        <f>testdata[[#This Row],[I2'']]*S193-testdata[[#This Row],[Q2'']]*R193</f>
        <v>-0.34725176765343235</v>
      </c>
      <c r="V194" s="10">
        <f>0.2*testdata[[#This Row],[Re]]+0.8*T193</f>
        <v>632.89593188886579</v>
      </c>
      <c r="W194" s="10">
        <f>0.2*testdata[[#This Row],[Im]]+0.8*U193</f>
        <v>-0.28228188295517498</v>
      </c>
      <c r="X194" s="10"/>
      <c r="Y194" s="10"/>
      <c r="Z194" s="10"/>
      <c r="AA194" s="10"/>
      <c r="AB194" s="10"/>
      <c r="AC194" s="10"/>
      <c r="AD194" s="10"/>
    </row>
    <row r="195" spans="1:30" x14ac:dyDescent="0.25">
      <c r="A195" s="7">
        <v>194</v>
      </c>
      <c r="B195" s="4" t="str">
        <f t="shared" si="6"/>
        <v>new Quote { Date = DateTime.ParseExact("2017-10-09","yyyy-MM-dd",cultureProvider), Open=243.99m, High=244.06m, Low=243.05m, Close=243.34m, Volume = (long)37363944 },</v>
      </c>
      <c r="C195" s="3">
        <v>43017</v>
      </c>
      <c r="D195" s="2">
        <v>243.99</v>
      </c>
      <c r="E195" s="2">
        <v>244.06</v>
      </c>
      <c r="F195" s="2">
        <v>243.05</v>
      </c>
      <c r="G195" s="2">
        <v>243.34</v>
      </c>
      <c r="H195" s="1">
        <v>37363944</v>
      </c>
      <c r="I195" s="2">
        <f>(testdata[[#This Row],[high]]+testdata[[#This Row],[low]])/2</f>
        <v>243.55500000000001</v>
      </c>
      <c r="J195" s="10">
        <f>(4*testdata[[#This Row],[price]]+3*I194+2*I193+I192)/10</f>
        <v>243.42749999999995</v>
      </c>
      <c r="K195" s="10">
        <f>(0.0962*testdata[[#This Row],[smooth]]+0.5769*J193-0.5769*J191+0.0962*J189)*(0.075*$X194+0.54)</f>
        <v>25.531722990000002</v>
      </c>
      <c r="L195" s="10">
        <f t="shared" si="5"/>
        <v>25.344947060999996</v>
      </c>
      <c r="M195" s="10">
        <f>(0.0962*testdata[[#This Row],[detrender]]+0.5769*K193-0.5769*K191+0.0962*K189)*(0.075*$X194+0.54)</f>
        <v>2.714307357516903</v>
      </c>
      <c r="N195" s="10">
        <f>(0.0962*testdata[[#This Row],[I1]]+0.5769*L193-0.5769*L191+0.0962*L189)*(0.075*$X194+0.54)</f>
        <v>2.6969432517311089</v>
      </c>
      <c r="O195" s="10">
        <f>(0.0962*testdata[[#This Row],[Q1]]+0.5769*M193-0.5769*M191+0.0962*M189)*(0.075*$X194+0.54)</f>
        <v>0.27966466289069747</v>
      </c>
      <c r="P195" s="10">
        <f>testdata[[#This Row],[I1]]-testdata[[#This Row],[JQ]]</f>
        <v>25.065282398109296</v>
      </c>
      <c r="Q195" s="10">
        <f>testdata[[#This Row],[Q1]]+testdata[[#This Row],[jI]]</f>
        <v>5.4112506092480119</v>
      </c>
      <c r="R195" s="10">
        <f>0.2*testdata[[#This Row],[I2]]+0.8*P194</f>
        <v>24.911254272248172</v>
      </c>
      <c r="S195" s="10">
        <f>0.2*testdata[[#This Row],[Q2]]+0.8*Q194</f>
        <v>5.3771148817993222</v>
      </c>
      <c r="T195" s="10">
        <f>testdata[[#This Row],[I2'']]*R194+testdata[[#This Row],[Q2'']]*S194</f>
        <v>645.56715961268071</v>
      </c>
      <c r="U195" s="10">
        <f>testdata[[#This Row],[I2'']]*S194-testdata[[#This Row],[Q2'']]*R194</f>
        <v>-1.316098379747018</v>
      </c>
      <c r="V195" s="10">
        <f>0.2*testdata[[#This Row],[Re]]+0.8*T194</f>
        <v>639.96164905452656</v>
      </c>
      <c r="W195" s="10">
        <f>0.2*testdata[[#This Row],[Im]]+0.8*U194</f>
        <v>-0.54102109007214949</v>
      </c>
      <c r="X195" s="10"/>
      <c r="Y195" s="10"/>
      <c r="Z195" s="10"/>
      <c r="AA195" s="10"/>
      <c r="AB195" s="10"/>
      <c r="AC195" s="10"/>
      <c r="AD195" s="10"/>
    </row>
    <row r="196" spans="1:30" x14ac:dyDescent="0.25">
      <c r="A196" s="7">
        <v>195</v>
      </c>
      <c r="B196" s="4" t="str">
        <f t="shared" si="6"/>
        <v>new Quote { Date = DateTime.ParseExact("2017-10-10","yyyy-MM-dd",cultureProvider), Open=243.96m, High=244.4m, Low=243.37m, Close=243.98m, Volume = (long)44934412 },</v>
      </c>
      <c r="C196" s="3">
        <v>43018</v>
      </c>
      <c r="D196" s="2">
        <v>243.96</v>
      </c>
      <c r="E196" s="2">
        <v>244.4</v>
      </c>
      <c r="F196" s="2">
        <v>243.37</v>
      </c>
      <c r="G196" s="2">
        <v>243.98</v>
      </c>
      <c r="H196" s="1">
        <v>44934412</v>
      </c>
      <c r="I196" s="2">
        <f>(testdata[[#This Row],[high]]+testdata[[#This Row],[low]])/2</f>
        <v>243.88499999999999</v>
      </c>
      <c r="J196" s="10">
        <f>(4*testdata[[#This Row],[price]]+3*I195+2*I194+I193)/10</f>
        <v>243.68449999999999</v>
      </c>
      <c r="K196" s="10">
        <f>(0.0962*testdata[[#This Row],[smooth]]+0.5769*J194-0.5769*J192+0.0962*J190)*(0.075*$X195+0.54)</f>
        <v>25.55085637800001</v>
      </c>
      <c r="L196" s="10">
        <f t="shared" si="5"/>
        <v>25.477863173999992</v>
      </c>
      <c r="M196" s="10">
        <f>(0.0962*testdata[[#This Row],[detrender]]+0.5769*K194-0.5769*K192+0.0962*K190)*(0.075*$X195+0.54)</f>
        <v>2.677613595778495</v>
      </c>
      <c r="N196" s="10">
        <f>(0.0962*testdata[[#This Row],[I1]]+0.5769*L194-0.5769*L192+0.0962*L190)*(0.075*$X195+0.54)</f>
        <v>2.6863451963971636</v>
      </c>
      <c r="O196" s="10">
        <f>(0.0962*testdata[[#This Row],[Q1]]+0.5769*M194-0.5769*M192+0.0962*M190)*(0.075*$X195+0.54)</f>
        <v>0.27506002537792623</v>
      </c>
      <c r="P196" s="10">
        <f>testdata[[#This Row],[I1]]-testdata[[#This Row],[JQ]]</f>
        <v>25.202803148622067</v>
      </c>
      <c r="Q196" s="10">
        <f>testdata[[#This Row],[Q1]]+testdata[[#This Row],[jI]]</f>
        <v>5.3639587921756586</v>
      </c>
      <c r="R196" s="10">
        <f>0.2*testdata[[#This Row],[I2]]+0.8*P195</f>
        <v>25.092786548211851</v>
      </c>
      <c r="S196" s="10">
        <f>0.2*testdata[[#This Row],[Q2]]+0.8*Q195</f>
        <v>5.4017922458335415</v>
      </c>
      <c r="T196" s="10">
        <f>testdata[[#This Row],[I2'']]*R195+testdata[[#This Row],[Q2'']]*S195</f>
        <v>654.13884357521374</v>
      </c>
      <c r="U196" s="10">
        <f>testdata[[#This Row],[I2'']]*S195-testdata[[#This Row],[Q2'']]*R195</f>
        <v>0.36137581238594407</v>
      </c>
      <c r="V196" s="10">
        <f>0.2*testdata[[#This Row],[Re]]+0.8*T195</f>
        <v>647.28149640518734</v>
      </c>
      <c r="W196" s="10">
        <f>0.2*testdata[[#This Row],[Im]]+0.8*U195</f>
        <v>-0.9806035413204256</v>
      </c>
      <c r="X196" s="10"/>
      <c r="Y196" s="10"/>
      <c r="Z196" s="10"/>
      <c r="AA196" s="10"/>
      <c r="AB196" s="10"/>
      <c r="AC196" s="10"/>
      <c r="AD196" s="10"/>
    </row>
    <row r="197" spans="1:30" x14ac:dyDescent="0.25">
      <c r="A197" s="7">
        <v>196</v>
      </c>
      <c r="B197" s="4" t="str">
        <f t="shared" si="6"/>
        <v>new Quote { Date = DateTime.ParseExact("2017-10-11","yyyy-MM-dd",cultureProvider), Open=243.88m, High=244.37m, Low=243.7m, Close=244.37m, Volume = (long)49752644 },</v>
      </c>
      <c r="C197" s="3">
        <v>43019</v>
      </c>
      <c r="D197" s="2">
        <v>243.88</v>
      </c>
      <c r="E197" s="2">
        <v>244.37</v>
      </c>
      <c r="F197" s="2">
        <v>243.7</v>
      </c>
      <c r="G197" s="2">
        <v>244.37</v>
      </c>
      <c r="H197" s="1">
        <v>49752644</v>
      </c>
      <c r="I197" s="2">
        <f>(testdata[[#This Row],[high]]+testdata[[#This Row],[low]])/2</f>
        <v>244.035</v>
      </c>
      <c r="J197" s="10">
        <f>(4*testdata[[#This Row],[price]]+3*I196+2*I195+I194)/10</f>
        <v>243.85600000000005</v>
      </c>
      <c r="K197" s="10">
        <f>(0.0962*testdata[[#This Row],[smooth]]+0.5769*J195-0.5769*J193+0.0962*J191)*(0.075*$X196+0.54)</f>
        <v>25.457969060999986</v>
      </c>
      <c r="L197" s="10">
        <f t="shared" si="5"/>
        <v>25.501743809999997</v>
      </c>
      <c r="M197" s="10">
        <f>(0.0962*testdata[[#This Row],[detrender]]+0.5769*K195-0.5769*K193+0.0962*K191)*(0.075*$X196+0.54)</f>
        <v>2.6472337931269827</v>
      </c>
      <c r="N197" s="10">
        <f>(0.0962*testdata[[#This Row],[I1]]+0.5769*L195-0.5769*L193+0.0962*L191)*(0.075*$X196+0.54)</f>
        <v>2.7016169590640287</v>
      </c>
      <c r="O197" s="10">
        <f>(0.0962*testdata[[#This Row],[Q1]]+0.5769*M195-0.5769*M193+0.0962*M191)*(0.075*$X196+0.54)</f>
        <v>0.28477288668822531</v>
      </c>
      <c r="P197" s="10">
        <f>testdata[[#This Row],[I1]]-testdata[[#This Row],[JQ]]</f>
        <v>25.21697092331177</v>
      </c>
      <c r="Q197" s="10">
        <f>testdata[[#This Row],[Q1]]+testdata[[#This Row],[jI]]</f>
        <v>5.3488507521910114</v>
      </c>
      <c r="R197" s="10">
        <f>0.2*testdata[[#This Row],[I2]]+0.8*P196</f>
        <v>25.20563670356001</v>
      </c>
      <c r="S197" s="10">
        <f>0.2*testdata[[#This Row],[Q2]]+0.8*Q196</f>
        <v>5.3609371841787299</v>
      </c>
      <c r="T197" s="10">
        <f>testdata[[#This Row],[I2'']]*R196+testdata[[#This Row],[Q2'']]*S196</f>
        <v>661.43833052610285</v>
      </c>
      <c r="U197" s="10">
        <f>testdata[[#This Row],[I2'']]*S196-testdata[[#This Row],[Q2'']]*R196</f>
        <v>1.6347604356190288</v>
      </c>
      <c r="V197" s="10">
        <f>0.2*testdata[[#This Row],[Re]]+0.8*T196</f>
        <v>655.5987409653917</v>
      </c>
      <c r="W197" s="10">
        <f>0.2*testdata[[#This Row],[Im]]+0.8*U196</f>
        <v>0.61605273703256103</v>
      </c>
      <c r="X197" s="10"/>
      <c r="Y197" s="10"/>
      <c r="Z197" s="10"/>
      <c r="AA197" s="10"/>
      <c r="AB197" s="10"/>
      <c r="AC197" s="10"/>
      <c r="AD197" s="10"/>
    </row>
    <row r="198" spans="1:30" x14ac:dyDescent="0.25">
      <c r="A198" s="7">
        <v>197</v>
      </c>
      <c r="B198" s="4" t="str">
        <f t="shared" si="6"/>
        <v>new Quote { Date = DateTime.ParseExact("2017-10-12","yyyy-MM-dd",cultureProvider), Open=244.02m, High=244.41m, Low=243.74m, Close=244m, Volume = (long)49116908 },</v>
      </c>
      <c r="C198" s="3">
        <v>43020</v>
      </c>
      <c r="D198" s="2">
        <v>244.02</v>
      </c>
      <c r="E198" s="2">
        <v>244.41</v>
      </c>
      <c r="F198" s="2">
        <v>243.74</v>
      </c>
      <c r="G198" s="2">
        <v>244</v>
      </c>
      <c r="H198" s="1">
        <v>49116908</v>
      </c>
      <c r="I198" s="2">
        <f>(testdata[[#This Row],[high]]+testdata[[#This Row],[low]])/2</f>
        <v>244.07499999999999</v>
      </c>
      <c r="J198" s="10">
        <f>(4*testdata[[#This Row],[price]]+3*I197+2*I196+I195)/10</f>
        <v>243.97300000000001</v>
      </c>
      <c r="K198" s="10">
        <f>(0.0962*testdata[[#This Row],[smooth]]+0.5769*J196-0.5769*J194+0.0962*J192)*(0.075*$X197+0.54)</f>
        <v>25.405082486999973</v>
      </c>
      <c r="L198" s="10">
        <f t="shared" si="5"/>
        <v>25.531722990000002</v>
      </c>
      <c r="M198" s="10">
        <f>(0.0962*testdata[[#This Row],[detrender]]+0.5769*K196-0.5769*K194+0.0962*K192)*(0.075*$X197+0.54)</f>
        <v>2.6516623768182725</v>
      </c>
      <c r="N198" s="10">
        <f>(0.0962*testdata[[#This Row],[I1]]+0.5769*L196-0.5769*L194+0.0962*L192)*(0.075*$X197+0.54)</f>
        <v>2.714307357516903</v>
      </c>
      <c r="O198" s="10">
        <f>(0.0962*testdata[[#This Row],[Q1]]+0.5769*M196-0.5769*M194+0.0962*M192)*(0.075*$X197+0.54)</f>
        <v>0.27037169344099399</v>
      </c>
      <c r="P198" s="10">
        <f>testdata[[#This Row],[I1]]-testdata[[#This Row],[JQ]]</f>
        <v>25.26135129655901</v>
      </c>
      <c r="Q198" s="10">
        <f>testdata[[#This Row],[Q1]]+testdata[[#This Row],[jI]]</f>
        <v>5.3659697343351755</v>
      </c>
      <c r="R198" s="10">
        <f>0.2*testdata[[#This Row],[I2]]+0.8*P197</f>
        <v>25.22584699796122</v>
      </c>
      <c r="S198" s="10">
        <f>0.2*testdata[[#This Row],[Q2]]+0.8*Q197</f>
        <v>5.3522745486198442</v>
      </c>
      <c r="T198" s="10">
        <f>testdata[[#This Row],[I2'']]*R197+testdata[[#This Row],[Q2'']]*S197</f>
        <v>664.52674261783</v>
      </c>
      <c r="U198" s="10">
        <f>testdata[[#This Row],[I2'']]*S197-testdata[[#This Row],[Q2'']]*R197</f>
        <v>0.32669336355127143</v>
      </c>
      <c r="V198" s="10">
        <f>0.2*testdata[[#This Row],[Re]]+0.8*T197</f>
        <v>662.0560129444483</v>
      </c>
      <c r="W198" s="10">
        <f>0.2*testdata[[#This Row],[Im]]+0.8*U197</f>
        <v>1.3731470212054775</v>
      </c>
      <c r="X198" s="10"/>
      <c r="Y198" s="10"/>
      <c r="Z198" s="10"/>
      <c r="AA198" s="10"/>
      <c r="AB198" s="10"/>
      <c r="AC198" s="10"/>
      <c r="AD198" s="10"/>
    </row>
    <row r="199" spans="1:30" x14ac:dyDescent="0.25">
      <c r="A199" s="7">
        <v>198</v>
      </c>
      <c r="B199" s="4" t="str">
        <f t="shared" si="6"/>
        <v>new Quote { Date = DateTime.ParseExact("2017-10-13","yyyy-MM-dd",cultureProvider), Open=244.48m, High=244.61m, Low=244m, Close=244.3m, Volume = (long)57189416 },</v>
      </c>
      <c r="C199" s="3">
        <v>43021</v>
      </c>
      <c r="D199" s="2">
        <v>244.48</v>
      </c>
      <c r="E199" s="2">
        <v>244.61</v>
      </c>
      <c r="F199" s="2">
        <v>244</v>
      </c>
      <c r="G199" s="2">
        <v>244.3</v>
      </c>
      <c r="H199" s="1">
        <v>57189416</v>
      </c>
      <c r="I199" s="2">
        <f>(testdata[[#This Row],[high]]+testdata[[#This Row],[low]])/2</f>
        <v>244.30500000000001</v>
      </c>
      <c r="J199" s="10">
        <f>(4*testdata[[#This Row],[price]]+3*I198+2*I197+I196)/10</f>
        <v>244.13999999999996</v>
      </c>
      <c r="K199" s="10">
        <f>(0.0962*testdata[[#This Row],[smooth]]+0.5769*J197-0.5769*J195+0.0962*J193)*(0.075*$X198+0.54)</f>
        <v>25.418242827000025</v>
      </c>
      <c r="L199" s="10">
        <f t="shared" si="5"/>
        <v>25.55085637800001</v>
      </c>
      <c r="M199" s="10">
        <f>(0.0962*testdata[[#This Row],[detrender]]+0.5769*K197-0.5769*K195+0.0962*K193)*(0.075*$X198+0.54)</f>
        <v>2.6209746480542906</v>
      </c>
      <c r="N199" s="10">
        <f>(0.0962*testdata[[#This Row],[I1]]+0.5769*L197-0.5769*L195+0.0962*L193)*(0.075*$X198+0.54)</f>
        <v>2.677613595778495</v>
      </c>
      <c r="O199" s="10">
        <f>(0.0962*testdata[[#This Row],[Q1]]+0.5769*M197-0.5769*M195+0.0962*M193)*(0.075*$X198+0.54)</f>
        <v>0.25480949205942988</v>
      </c>
      <c r="P199" s="10">
        <f>testdata[[#This Row],[I1]]-testdata[[#This Row],[JQ]]</f>
        <v>25.29604688594058</v>
      </c>
      <c r="Q199" s="10">
        <f>testdata[[#This Row],[Q1]]+testdata[[#This Row],[jI]]</f>
        <v>5.2985882438327856</v>
      </c>
      <c r="R199" s="10">
        <f>0.2*testdata[[#This Row],[I2]]+0.8*P198</f>
        <v>25.268290414435327</v>
      </c>
      <c r="S199" s="10">
        <f>0.2*testdata[[#This Row],[Q2]]+0.8*Q198</f>
        <v>5.3524934362346972</v>
      </c>
      <c r="T199" s="10">
        <f>testdata[[#This Row],[I2'']]*R198+testdata[[#This Row],[Q2'']]*S198</f>
        <v>666.0620422850094</v>
      </c>
      <c r="U199" s="10">
        <f>testdata[[#This Row],[I2'']]*S198-testdata[[#This Row],[Q2'']]*R198</f>
        <v>0.22164719226879015</v>
      </c>
      <c r="V199" s="10">
        <f>0.2*testdata[[#This Row],[Re]]+0.8*T198</f>
        <v>664.83380255126588</v>
      </c>
      <c r="W199" s="10">
        <f>0.2*testdata[[#This Row],[Im]]+0.8*U198</f>
        <v>0.30568412929477518</v>
      </c>
      <c r="X199" s="10"/>
      <c r="Y199" s="10"/>
      <c r="Z199" s="10"/>
      <c r="AA199" s="10"/>
      <c r="AB199" s="10"/>
      <c r="AC199" s="10"/>
      <c r="AD199" s="10"/>
    </row>
    <row r="200" spans="1:30" x14ac:dyDescent="0.25">
      <c r="A200" s="7">
        <v>199</v>
      </c>
      <c r="B200" s="4" t="str">
        <f t="shared" si="6"/>
        <v>new Quote { Date = DateTime.ParseExact("2017-10-16","yyyy-MM-dd",cultureProvider), Open=244.55m, High=244.84m, Low=244.18m, Close=244.63m, Volume = (long)39887916 },</v>
      </c>
      <c r="C200" s="3">
        <v>43024</v>
      </c>
      <c r="D200" s="2">
        <v>244.55</v>
      </c>
      <c r="E200" s="2">
        <v>244.84</v>
      </c>
      <c r="F200" s="2">
        <v>244.18</v>
      </c>
      <c r="G200" s="2">
        <v>244.63</v>
      </c>
      <c r="H200" s="1">
        <v>39887916</v>
      </c>
      <c r="I200" s="2">
        <f>(testdata[[#This Row],[high]]+testdata[[#This Row],[low]])/2</f>
        <v>244.51</v>
      </c>
      <c r="J200" s="10">
        <f>(4*testdata[[#This Row],[price]]+3*I199+2*I198+I197)/10</f>
        <v>244.31399999999999</v>
      </c>
      <c r="K200" s="10">
        <f>(0.0962*testdata[[#This Row],[smooth]]+0.5769*J198-0.5769*J196+0.0962*J194)*(0.075*$X199+0.54)</f>
        <v>25.412551227000016</v>
      </c>
      <c r="L200" s="10">
        <f t="shared" si="5"/>
        <v>25.457969060999986</v>
      </c>
      <c r="M200" s="10">
        <f>(0.0962*testdata[[#This Row],[detrender]]+0.5769*K198-0.5769*K196+0.0962*K194)*(0.075*$X199+0.54)</f>
        <v>2.5994834414143995</v>
      </c>
      <c r="N200" s="10">
        <f>(0.0962*testdata[[#This Row],[I1]]+0.5769*L198-0.5769*L196+0.0962*L194)*(0.075*$X199+0.54)</f>
        <v>2.6472337931269827</v>
      </c>
      <c r="O200" s="10">
        <f>(0.0962*testdata[[#This Row],[Q1]]+0.5769*M198-0.5769*M196+0.0962*M194)*(0.075*$X199+0.54)</f>
        <v>0.2672970841662512</v>
      </c>
      <c r="P200" s="10">
        <f>testdata[[#This Row],[I1]]-testdata[[#This Row],[JQ]]</f>
        <v>25.190671976833734</v>
      </c>
      <c r="Q200" s="10">
        <f>testdata[[#This Row],[Q1]]+testdata[[#This Row],[jI]]</f>
        <v>5.2467172345413822</v>
      </c>
      <c r="R200" s="10">
        <f>0.2*testdata[[#This Row],[I2]]+0.8*P199</f>
        <v>25.274971904119212</v>
      </c>
      <c r="S200" s="10">
        <f>0.2*testdata[[#This Row],[Q2]]+0.8*Q199</f>
        <v>5.2882140419745056</v>
      </c>
      <c r="T200" s="10">
        <f>testdata[[#This Row],[I2'']]*R199+testdata[[#This Row],[Q2'']]*S199</f>
        <v>666.96046123905035</v>
      </c>
      <c r="U200" s="10">
        <f>testdata[[#This Row],[I2'']]*S199-testdata[[#This Row],[Q2'']]*R199</f>
        <v>1.6599930315077529</v>
      </c>
      <c r="V200" s="10">
        <f>0.2*testdata[[#This Row],[Re]]+0.8*T199</f>
        <v>666.24172607581761</v>
      </c>
      <c r="W200" s="10">
        <f>0.2*testdata[[#This Row],[Im]]+0.8*U199</f>
        <v>0.50931636011658266</v>
      </c>
      <c r="X200" s="10"/>
      <c r="Y200" s="10"/>
      <c r="Z200" s="10"/>
      <c r="AA200" s="10"/>
      <c r="AB200" s="10"/>
      <c r="AC200" s="10"/>
      <c r="AD200" s="10"/>
    </row>
    <row r="201" spans="1:30" x14ac:dyDescent="0.25">
      <c r="A201" s="7">
        <v>200</v>
      </c>
      <c r="B201" s="4" t="str">
        <f t="shared" si="6"/>
        <v>new Quote { Date = DateTime.ParseExact("2017-10-17","yyyy-MM-dd",cultureProvider), Open=244.57m, High=244.85m, Low=244.33m, Close=244.8m, Volume = (long)32936836 },</v>
      </c>
      <c r="C201" s="3">
        <v>43025</v>
      </c>
      <c r="D201" s="2">
        <v>244.57</v>
      </c>
      <c r="E201" s="2">
        <v>244.85</v>
      </c>
      <c r="F201" s="2">
        <v>244.33</v>
      </c>
      <c r="G201" s="2">
        <v>244.8</v>
      </c>
      <c r="H201" s="1">
        <v>32936836</v>
      </c>
      <c r="I201" s="2">
        <f>(testdata[[#This Row],[high]]+testdata[[#This Row],[low]])/2</f>
        <v>244.59</v>
      </c>
      <c r="J201" s="10">
        <f>(4*testdata[[#This Row],[price]]+3*I200+2*I199+I198)/10</f>
        <v>244.45749999999998</v>
      </c>
      <c r="K201" s="10">
        <f>(0.0962*testdata[[#This Row],[smooth]]+0.5769*J199-0.5769*J197+0.0962*J195)*(0.075*$X200+0.54)</f>
        <v>25.433123363999968</v>
      </c>
      <c r="L201" s="10">
        <f t="shared" si="5"/>
        <v>25.405082486999973</v>
      </c>
      <c r="M201" s="10">
        <f>(0.0962*testdata[[#This Row],[detrender]]+0.5769*K199-0.5769*K197+0.0962*K195)*(0.075*$X200+0.54)</f>
        <v>2.6351460836245177</v>
      </c>
      <c r="N201" s="10">
        <f>(0.0962*testdata[[#This Row],[I1]]+0.5769*L199-0.5769*L197+0.0962*L195)*(0.075*$X200+0.54)</f>
        <v>2.6516623768182725</v>
      </c>
      <c r="O201" s="10">
        <f>(0.0962*testdata[[#This Row],[Q1]]+0.5769*M199-0.5769*M197+0.0962*M195)*(0.075*$X200+0.54)</f>
        <v>0.269713000932499</v>
      </c>
      <c r="P201" s="10">
        <f>testdata[[#This Row],[I1]]-testdata[[#This Row],[JQ]]</f>
        <v>25.135369486067475</v>
      </c>
      <c r="Q201" s="10">
        <f>testdata[[#This Row],[Q1]]+testdata[[#This Row],[jI]]</f>
        <v>5.2868084604427903</v>
      </c>
      <c r="R201" s="10">
        <f>0.2*testdata[[#This Row],[I2]]+0.8*P200</f>
        <v>25.179611478680481</v>
      </c>
      <c r="S201" s="10">
        <f>0.2*testdata[[#This Row],[Q2]]+0.8*Q200</f>
        <v>5.2547354797216643</v>
      </c>
      <c r="T201" s="10">
        <f>testdata[[#This Row],[I2'']]*R200+testdata[[#This Row],[Q2'']]*S200</f>
        <v>664.20213863101253</v>
      </c>
      <c r="U201" s="10">
        <f>testdata[[#This Row],[I2'']]*S200-testdata[[#This Row],[Q2'']]*R200</f>
        <v>0.34188337947711034</v>
      </c>
      <c r="V201" s="10">
        <f>0.2*testdata[[#This Row],[Re]]+0.8*T200</f>
        <v>666.40879671744278</v>
      </c>
      <c r="W201" s="10">
        <f>0.2*testdata[[#This Row],[Im]]+0.8*U200</f>
        <v>1.3963711011016244</v>
      </c>
      <c r="X201" s="10"/>
      <c r="Y201" s="10"/>
      <c r="Z201" s="10"/>
      <c r="AA201" s="10"/>
      <c r="AB201" s="10"/>
      <c r="AC201" s="10"/>
      <c r="AD201" s="10"/>
    </row>
    <row r="202" spans="1:30" x14ac:dyDescent="0.25">
      <c r="A202" s="7">
        <v>201</v>
      </c>
      <c r="B202" s="4" t="str">
        <f t="shared" si="6"/>
        <v>new Quote { Date = DateTime.ParseExact("2017-10-18","yyyy-MM-dd",cultureProvider), Open=245.21m, High=245.26m, Low=244.83m, Close=245.04m, Volume = (long)42670820 },</v>
      </c>
      <c r="C202" s="3">
        <v>43026</v>
      </c>
      <c r="D202" s="2">
        <v>245.21</v>
      </c>
      <c r="E202" s="2">
        <v>245.26</v>
      </c>
      <c r="F202" s="2">
        <v>244.83</v>
      </c>
      <c r="G202" s="2">
        <v>245.04</v>
      </c>
      <c r="H202" s="1">
        <v>42670820</v>
      </c>
      <c r="I202" s="2">
        <f>(testdata[[#This Row],[high]]+testdata[[#This Row],[low]])/2</f>
        <v>245.04500000000002</v>
      </c>
      <c r="J202" s="10">
        <f>(4*testdata[[#This Row],[price]]+3*I201+2*I200+I199)/10</f>
        <v>244.72750000000002</v>
      </c>
      <c r="K202" s="10">
        <f>(0.0962*testdata[[#This Row],[smooth]]+0.5769*J200-0.5769*J198+0.0962*J196)*(0.075*$X201+0.54)</f>
        <v>25.478256942000005</v>
      </c>
      <c r="L202" s="10">
        <f t="shared" si="5"/>
        <v>25.418242827000025</v>
      </c>
      <c r="M202" s="10">
        <f>(0.0962*testdata[[#This Row],[detrender]]+0.5769*K200-0.5769*K198+0.0962*K196)*(0.075*$X201+0.54)</f>
        <v>2.6531870854446136</v>
      </c>
      <c r="N202" s="10">
        <f>(0.0962*testdata[[#This Row],[I1]]+0.5769*L200-0.5769*L198+0.0962*L196)*(0.075*$X201+0.54)</f>
        <v>2.6209746480542906</v>
      </c>
      <c r="O202" s="10">
        <f>(0.0962*testdata[[#This Row],[Q1]]+0.5769*M200-0.5769*M198+0.0962*M196)*(0.075*$X201+0.54)</f>
        <v>0.26066933875755105</v>
      </c>
      <c r="P202" s="10">
        <f>testdata[[#This Row],[I1]]-testdata[[#This Row],[JQ]]</f>
        <v>25.157573488242473</v>
      </c>
      <c r="Q202" s="10">
        <f>testdata[[#This Row],[Q1]]+testdata[[#This Row],[jI]]</f>
        <v>5.2741617334989037</v>
      </c>
      <c r="R202" s="10">
        <f>0.2*testdata[[#This Row],[I2]]+0.8*P201</f>
        <v>25.139810286502474</v>
      </c>
      <c r="S202" s="10">
        <f>0.2*testdata[[#This Row],[Q2]]+0.8*Q201</f>
        <v>5.2842791150540132</v>
      </c>
      <c r="T202" s="10">
        <f>testdata[[#This Row],[I2'']]*R201+testdata[[#This Row],[Q2'']]*S201</f>
        <v>660.77814461249386</v>
      </c>
      <c r="U202" s="10">
        <f>testdata[[#This Row],[I2'']]*S201-testdata[[#This Row],[Q2'']]*R201</f>
        <v>-0.95304199600937523</v>
      </c>
      <c r="V202" s="10">
        <f>0.2*testdata[[#This Row],[Re]]+0.8*T201</f>
        <v>663.51733982730877</v>
      </c>
      <c r="W202" s="10">
        <f>0.2*testdata[[#This Row],[Im]]+0.8*U201</f>
        <v>8.2898304379813215E-2</v>
      </c>
      <c r="X202" s="10"/>
      <c r="Y202" s="10"/>
      <c r="Z202" s="10"/>
      <c r="AA202" s="10"/>
      <c r="AB202" s="10"/>
      <c r="AC202" s="10"/>
      <c r="AD202" s="10"/>
    </row>
    <row r="203" spans="1:30" x14ac:dyDescent="0.25">
      <c r="A203" s="7">
        <v>202</v>
      </c>
      <c r="B203" s="4" t="str">
        <f t="shared" si="6"/>
        <v>new Quote { Date = DateTime.ParseExact("2017-10-19","yyyy-MM-dd",cultureProvider), Open=244.18m, High=245.14m, Low=243.72m, Close=245.1m, Volume = (long)64602432 },</v>
      </c>
      <c r="C203" s="3">
        <v>43027</v>
      </c>
      <c r="D203" s="2">
        <v>244.18</v>
      </c>
      <c r="E203" s="2">
        <v>245.14</v>
      </c>
      <c r="F203" s="2">
        <v>243.72</v>
      </c>
      <c r="G203" s="2">
        <v>245.1</v>
      </c>
      <c r="H203" s="1">
        <v>64602432</v>
      </c>
      <c r="I203" s="2">
        <f>(testdata[[#This Row],[high]]+testdata[[#This Row],[low]])/2</f>
        <v>244.43</v>
      </c>
      <c r="J203" s="10">
        <f>(4*testdata[[#This Row],[price]]+3*I202+2*I201+I200)/10</f>
        <v>244.65450000000001</v>
      </c>
      <c r="K203" s="10">
        <f>(0.0962*testdata[[#This Row],[smooth]]+0.5769*J201-0.5769*J199+0.0962*J197)*(0.075*$X202+0.54)</f>
        <v>25.476052959000008</v>
      </c>
      <c r="L203" s="10">
        <f t="shared" si="5"/>
        <v>25.412551227000016</v>
      </c>
      <c r="M203" s="10">
        <f>(0.0962*testdata[[#This Row],[detrender]]+0.5769*K201-0.5769*K199+0.0962*K197)*(0.075*$X202+0.54)</f>
        <v>2.6505562500644029</v>
      </c>
      <c r="N203" s="10">
        <f>(0.0962*testdata[[#This Row],[I1]]+0.5769*L201-0.5769*L199+0.0962*L197)*(0.075*$X202+0.54)</f>
        <v>2.5994834414143995</v>
      </c>
      <c r="O203" s="10">
        <f>(0.0962*testdata[[#This Row],[Q1]]+0.5769*M201-0.5769*M199+0.0962*M197)*(0.075*$X202+0.54)</f>
        <v>0.27962436780115668</v>
      </c>
      <c r="P203" s="10">
        <f>testdata[[#This Row],[I1]]-testdata[[#This Row],[JQ]]</f>
        <v>25.132926859198861</v>
      </c>
      <c r="Q203" s="10">
        <f>testdata[[#This Row],[Q1]]+testdata[[#This Row],[jI]]</f>
        <v>5.2500396914788023</v>
      </c>
      <c r="R203" s="10">
        <f>0.2*testdata[[#This Row],[I2]]+0.8*P202</f>
        <v>25.152644162433752</v>
      </c>
      <c r="S203" s="10">
        <f>0.2*testdata[[#This Row],[Q2]]+0.8*Q202</f>
        <v>5.2693373250948845</v>
      </c>
      <c r="T203" s="10">
        <f>testdata[[#This Row],[I2'']]*R202+testdata[[#This Row],[Q2'']]*S202</f>
        <v>660.17735162466192</v>
      </c>
      <c r="U203" s="10">
        <f>testdata[[#This Row],[I2'']]*S202-testdata[[#This Row],[Q2'']]*R202</f>
        <v>0.44345154746210369</v>
      </c>
      <c r="V203" s="10">
        <f>0.2*testdata[[#This Row],[Re]]+0.8*T202</f>
        <v>660.65798601492747</v>
      </c>
      <c r="W203" s="10">
        <f>0.2*testdata[[#This Row],[Im]]+0.8*U202</f>
        <v>-0.67374328731507949</v>
      </c>
      <c r="X203" s="10"/>
      <c r="Y203" s="10"/>
      <c r="Z203" s="10"/>
      <c r="AA203" s="10"/>
      <c r="AB203" s="10"/>
      <c r="AC203" s="10"/>
      <c r="AD203" s="10"/>
    </row>
    <row r="204" spans="1:30" x14ac:dyDescent="0.25">
      <c r="A204" s="7">
        <v>203</v>
      </c>
      <c r="B204" s="4" t="str">
        <f t="shared" si="6"/>
        <v>new Quote { Date = DateTime.ParseExact("2017-10-20","yyyy-MM-dd",cultureProvider), Open=245.98m, High=246.4m, Low=245.09m, Close=246.37m, Volume = (long)93063952 },</v>
      </c>
      <c r="C204" s="3">
        <v>43028</v>
      </c>
      <c r="D204" s="2">
        <v>245.98</v>
      </c>
      <c r="E204" s="2">
        <v>246.4</v>
      </c>
      <c r="F204" s="2">
        <v>245.09</v>
      </c>
      <c r="G204" s="2">
        <v>246.37</v>
      </c>
      <c r="H204" s="1">
        <v>93063952</v>
      </c>
      <c r="I204" s="2">
        <f>(testdata[[#This Row],[high]]+testdata[[#This Row],[low]])/2</f>
        <v>245.745</v>
      </c>
      <c r="J204" s="10">
        <f>(4*testdata[[#This Row],[price]]+3*I203+2*I202+I201)/10</f>
        <v>245.09500000000003</v>
      </c>
      <c r="K204" s="10">
        <f>(0.0962*testdata[[#This Row],[smooth]]+0.5769*J202-0.5769*J200+0.0962*J198)*(0.075*$X203+0.54)</f>
        <v>25.534920465000006</v>
      </c>
      <c r="L204" s="10">
        <f t="shared" ref="L204:L267" si="7">K201</f>
        <v>25.433123363999968</v>
      </c>
      <c r="M204" s="10">
        <f>(0.0962*testdata[[#This Row],[detrender]]+0.5769*K202-0.5769*K200+0.0962*K198)*(0.075*$X203+0.54)</f>
        <v>2.6667003119215815</v>
      </c>
      <c r="N204" s="10">
        <f>(0.0962*testdata[[#This Row],[I1]]+0.5769*L202-0.5769*L200+0.0962*L198)*(0.075*$X203+0.54)</f>
        <v>2.6351460836245177</v>
      </c>
      <c r="O204" s="10">
        <f>(0.0962*testdata[[#This Row],[Q1]]+0.5769*M202-0.5769*M200+0.0962*M198)*(0.075*$X203+0.54)</f>
        <v>0.29300838636481435</v>
      </c>
      <c r="P204" s="10">
        <f>testdata[[#This Row],[I1]]-testdata[[#This Row],[JQ]]</f>
        <v>25.140114977635154</v>
      </c>
      <c r="Q204" s="10">
        <f>testdata[[#This Row],[Q1]]+testdata[[#This Row],[jI]]</f>
        <v>5.3018463955460993</v>
      </c>
      <c r="R204" s="10">
        <f>0.2*testdata[[#This Row],[I2]]+0.8*P203</f>
        <v>25.13436448288612</v>
      </c>
      <c r="S204" s="10">
        <f>0.2*testdata[[#This Row],[Q2]]+0.8*Q203</f>
        <v>5.2604010322922621</v>
      </c>
      <c r="T204" s="10">
        <f>testdata[[#This Row],[I2'']]*R203+testdata[[#This Row],[Q2'']]*S203</f>
        <v>659.91455359137308</v>
      </c>
      <c r="U204" s="10">
        <f>testdata[[#This Row],[I2'']]*S203-testdata[[#This Row],[Q2'']]*R203</f>
        <v>0.12844959526455568</v>
      </c>
      <c r="V204" s="10">
        <f>0.2*testdata[[#This Row],[Re]]+0.8*T203</f>
        <v>660.1247920180042</v>
      </c>
      <c r="W204" s="10">
        <f>0.2*testdata[[#This Row],[Im]]+0.8*U203</f>
        <v>0.38045115702259408</v>
      </c>
      <c r="X204" s="10"/>
      <c r="Y204" s="10"/>
      <c r="Z204" s="10"/>
      <c r="AA204" s="10"/>
      <c r="AB204" s="10"/>
      <c r="AC204" s="10"/>
      <c r="AD204" s="10"/>
    </row>
    <row r="205" spans="1:30" x14ac:dyDescent="0.25">
      <c r="A205" s="7">
        <v>204</v>
      </c>
      <c r="B205" s="4" t="str">
        <f t="shared" si="6"/>
        <v>new Quote { Date = DateTime.ParseExact("2017-10-23","yyyy-MM-dd",cultureProvider), Open=246.72m, High=246.75m, Low=245.33m, Close=245.41m, Volume = (long)66701640 },</v>
      </c>
      <c r="C205" s="3">
        <v>43031</v>
      </c>
      <c r="D205" s="2">
        <v>246.72</v>
      </c>
      <c r="E205" s="2">
        <v>246.75</v>
      </c>
      <c r="F205" s="2">
        <v>245.33</v>
      </c>
      <c r="G205" s="2">
        <v>245.41</v>
      </c>
      <c r="H205" s="1">
        <v>66701640</v>
      </c>
      <c r="I205" s="2">
        <f>(testdata[[#This Row],[high]]+testdata[[#This Row],[low]])/2</f>
        <v>246.04000000000002</v>
      </c>
      <c r="J205" s="10">
        <f>(4*testdata[[#This Row],[price]]+3*I204+2*I203+I202)/10</f>
        <v>245.53000000000003</v>
      </c>
      <c r="K205" s="10">
        <f>(0.0962*testdata[[#This Row],[smooth]]+0.5769*J203-0.5769*J201+0.0962*J199)*(0.075*$X204+0.54)</f>
        <v>25.498747782000017</v>
      </c>
      <c r="L205" s="10">
        <f t="shared" si="7"/>
        <v>25.478256942000005</v>
      </c>
      <c r="M205" s="10">
        <f>(0.0962*testdata[[#This Row],[detrender]]+0.5769*K203-0.5769*K201+0.0962*K199)*(0.075*$X204+0.54)</f>
        <v>2.6584095131683161</v>
      </c>
      <c r="N205" s="10">
        <f>(0.0962*testdata[[#This Row],[I1]]+0.5769*L203-0.5769*L201+0.0962*L199)*(0.075*$X204+0.54)</f>
        <v>2.6531870854446136</v>
      </c>
      <c r="O205" s="10">
        <f>(0.0962*testdata[[#This Row],[Q1]]+0.5769*M203-0.5769*M201+0.0962*M199)*(0.075*$X204+0.54)</f>
        <v>0.27905411591754359</v>
      </c>
      <c r="P205" s="10">
        <f>testdata[[#This Row],[I1]]-testdata[[#This Row],[JQ]]</f>
        <v>25.199202826082463</v>
      </c>
      <c r="Q205" s="10">
        <f>testdata[[#This Row],[Q1]]+testdata[[#This Row],[jI]]</f>
        <v>5.3115965986129297</v>
      </c>
      <c r="R205" s="10">
        <f>0.2*testdata[[#This Row],[I2]]+0.8*P204</f>
        <v>25.15193254732462</v>
      </c>
      <c r="S205" s="10">
        <f>0.2*testdata[[#This Row],[Q2]]+0.8*Q204</f>
        <v>5.3037964361594652</v>
      </c>
      <c r="T205" s="10">
        <f>testdata[[#This Row],[I2'']]*R204+testdata[[#This Row],[Q2'']]*S204</f>
        <v>660.0779363412646</v>
      </c>
      <c r="U205" s="10">
        <f>testdata[[#This Row],[I2'']]*S204-testdata[[#This Row],[Q2'']]*R204</f>
        <v>-0.99830083337266728</v>
      </c>
      <c r="V205" s="10">
        <f>0.2*testdata[[#This Row],[Re]]+0.8*T204</f>
        <v>659.94723014135138</v>
      </c>
      <c r="W205" s="10">
        <f>0.2*testdata[[#This Row],[Im]]+0.8*U204</f>
        <v>-9.69004904628889E-2</v>
      </c>
      <c r="X205" s="10"/>
      <c r="Y205" s="10"/>
      <c r="Z205" s="10"/>
      <c r="AA205" s="10"/>
      <c r="AB205" s="10"/>
      <c r="AC205" s="10"/>
      <c r="AD205" s="10"/>
    </row>
    <row r="206" spans="1:30" x14ac:dyDescent="0.25">
      <c r="A206" s="7">
        <v>205</v>
      </c>
      <c r="B206" s="4" t="str">
        <f t="shared" si="6"/>
        <v>new Quote { Date = DateTime.ParseExact("2017-10-24","yyyy-MM-dd",cultureProvider), Open=245.88m, High=246.1m, Low=245.45m, Close=245.84m, Volume = (long)69853928 },</v>
      </c>
      <c r="C206" s="3">
        <v>43032</v>
      </c>
      <c r="D206" s="2">
        <v>245.88</v>
      </c>
      <c r="E206" s="2">
        <v>246.1</v>
      </c>
      <c r="F206" s="2">
        <v>245.45</v>
      </c>
      <c r="G206" s="2">
        <v>245.84</v>
      </c>
      <c r="H206" s="1">
        <v>69853928</v>
      </c>
      <c r="I206" s="2">
        <f>(testdata[[#This Row],[high]]+testdata[[#This Row],[low]])/2</f>
        <v>245.77499999999998</v>
      </c>
      <c r="J206" s="10">
        <f>(4*testdata[[#This Row],[price]]+3*I205+2*I204+I203)/10</f>
        <v>245.714</v>
      </c>
      <c r="K206" s="10">
        <f>(0.0962*testdata[[#This Row],[smooth]]+0.5769*J204-0.5769*J202+0.0962*J200)*(0.075*$X205+0.54)</f>
        <v>25.570460348999983</v>
      </c>
      <c r="L206" s="10">
        <f t="shared" si="7"/>
        <v>25.476052959000008</v>
      </c>
      <c r="M206" s="10">
        <f>(0.0962*testdata[[#This Row],[detrender]]+0.5769*K204-0.5769*K202+0.0962*K200)*(0.075*$X205+0.54)</f>
        <v>2.6661176460161466</v>
      </c>
      <c r="N206" s="10">
        <f>(0.0962*testdata[[#This Row],[I1]]+0.5769*L204-0.5769*L202+0.0962*L200)*(0.075*$X205+0.54)</f>
        <v>2.6505562500644029</v>
      </c>
      <c r="O206" s="10">
        <f>(0.0962*testdata[[#This Row],[Q1]]+0.5769*M204-0.5769*M202+0.0962*M200)*(0.075*$X205+0.54)</f>
        <v>0.27774716668130589</v>
      </c>
      <c r="P206" s="10">
        <f>testdata[[#This Row],[I1]]-testdata[[#This Row],[JQ]]</f>
        <v>25.198305792318703</v>
      </c>
      <c r="Q206" s="10">
        <f>testdata[[#This Row],[Q1]]+testdata[[#This Row],[jI]]</f>
        <v>5.31667389608055</v>
      </c>
      <c r="R206" s="10">
        <f>0.2*testdata[[#This Row],[I2]]+0.8*P205</f>
        <v>25.199023419329713</v>
      </c>
      <c r="S206" s="10">
        <f>0.2*testdata[[#This Row],[Q2]]+0.8*Q205</f>
        <v>5.3126120581064544</v>
      </c>
      <c r="T206" s="10">
        <f>testdata[[#This Row],[I2'']]*R205+testdata[[#This Row],[Q2'']]*S205</f>
        <v>661.98115020191722</v>
      </c>
      <c r="U206" s="10">
        <f>testdata[[#This Row],[I2'']]*S205-testdata[[#This Row],[Q2'']]*R205</f>
        <v>2.8030470542887542E-2</v>
      </c>
      <c r="V206" s="10">
        <f>0.2*testdata[[#This Row],[Re]]+0.8*T205</f>
        <v>660.4585791133951</v>
      </c>
      <c r="W206" s="10">
        <f>0.2*testdata[[#This Row],[Im]]+0.8*U205</f>
        <v>-0.79303457258955634</v>
      </c>
      <c r="X206" s="10"/>
      <c r="Y206" s="10"/>
      <c r="Z206" s="10"/>
      <c r="AA206" s="10"/>
      <c r="AB206" s="10"/>
      <c r="AC206" s="10"/>
      <c r="AD206" s="10"/>
    </row>
    <row r="207" spans="1:30" x14ac:dyDescent="0.25">
      <c r="A207" s="7">
        <v>206</v>
      </c>
      <c r="B207" s="4" t="str">
        <f t="shared" si="6"/>
        <v>new Quote { Date = DateTime.ParseExact("2017-10-25","yyyy-MM-dd",cultureProvider), Open=245.48m, High=245.6m, Low=243.39m, Close=244.63m, Volume = (long)108236672 },</v>
      </c>
      <c r="C207" s="3">
        <v>43033</v>
      </c>
      <c r="D207" s="2">
        <v>245.48</v>
      </c>
      <c r="E207" s="2">
        <v>245.6</v>
      </c>
      <c r="F207" s="2">
        <v>243.39</v>
      </c>
      <c r="G207" s="2">
        <v>244.63</v>
      </c>
      <c r="H207" s="1">
        <v>108236672</v>
      </c>
      <c r="I207" s="2">
        <f>(testdata[[#This Row],[high]]+testdata[[#This Row],[low]])/2</f>
        <v>244.495</v>
      </c>
      <c r="J207" s="10">
        <f>(4*testdata[[#This Row],[price]]+3*I206+2*I205+I204)/10</f>
        <v>245.31299999999996</v>
      </c>
      <c r="K207" s="10">
        <f>(0.0962*testdata[[#This Row],[smooth]]+0.5769*J205-0.5769*J203+0.0962*J201)*(0.075*$X206+0.54)</f>
        <v>25.715338947000003</v>
      </c>
      <c r="L207" s="10">
        <f t="shared" si="7"/>
        <v>25.534920465000006</v>
      </c>
      <c r="M207" s="10">
        <f>(0.0962*testdata[[#This Row],[detrender]]+0.5769*K205-0.5769*K203+0.0962*K201)*(0.075*$X206+0.54)</f>
        <v>2.6641303475617284</v>
      </c>
      <c r="N207" s="10">
        <f>(0.0962*testdata[[#This Row],[I1]]+0.5769*L205-0.5769*L203+0.0962*L201)*(0.075*$X206+0.54)</f>
        <v>2.6667003119215815</v>
      </c>
      <c r="O207" s="10">
        <f>(0.0962*testdata[[#This Row],[Q1]]+0.5769*M205-0.5769*M203+0.0962*M201)*(0.075*$X206+0.54)</f>
        <v>0.27773330768897275</v>
      </c>
      <c r="P207" s="10">
        <f>testdata[[#This Row],[I1]]-testdata[[#This Row],[JQ]]</f>
        <v>25.257187157311034</v>
      </c>
      <c r="Q207" s="10">
        <f>testdata[[#This Row],[Q1]]+testdata[[#This Row],[jI]]</f>
        <v>5.3308306594833095</v>
      </c>
      <c r="R207" s="10">
        <f>0.2*testdata[[#This Row],[I2]]+0.8*P206</f>
        <v>25.21008206531717</v>
      </c>
      <c r="S207" s="10">
        <f>0.2*testdata[[#This Row],[Q2]]+0.8*Q206</f>
        <v>5.3195052487611019</v>
      </c>
      <c r="T207" s="10">
        <f>testdata[[#This Row],[I2'']]*R206+testdata[[#This Row],[Q2'']]*S206</f>
        <v>663.52991609488015</v>
      </c>
      <c r="U207" s="10">
        <f>testdata[[#This Row],[I2'']]*S206-testdata[[#This Row],[Q2'']]*R206</f>
        <v>-0.11495137672108058</v>
      </c>
      <c r="V207" s="10">
        <f>0.2*testdata[[#This Row],[Re]]+0.8*T206</f>
        <v>662.2909033805098</v>
      </c>
      <c r="W207" s="10">
        <f>0.2*testdata[[#This Row],[Im]]+0.8*U206</f>
        <v>-5.6589890990608321E-4</v>
      </c>
      <c r="X207" s="10"/>
      <c r="Y207" s="10"/>
      <c r="Z207" s="10"/>
      <c r="AA207" s="10"/>
      <c r="AB207" s="10"/>
      <c r="AC207" s="10"/>
      <c r="AD207" s="10"/>
    </row>
    <row r="208" spans="1:30" x14ac:dyDescent="0.25">
      <c r="A208" s="7">
        <v>207</v>
      </c>
      <c r="B208" s="4" t="str">
        <f t="shared" si="6"/>
        <v>new Quote { Date = DateTime.ParseExact("2017-10-26","yyyy-MM-dd",cultureProvider), Open=245.3m, High=245.59m, Low=244.81m, Close=244.94m, Volume = (long)72840760 },</v>
      </c>
      <c r="C208" s="3">
        <v>43034</v>
      </c>
      <c r="D208" s="2">
        <v>245.3</v>
      </c>
      <c r="E208" s="2">
        <v>245.59</v>
      </c>
      <c r="F208" s="2">
        <v>244.81</v>
      </c>
      <c r="G208" s="2">
        <v>244.94</v>
      </c>
      <c r="H208" s="1">
        <v>72840760</v>
      </c>
      <c r="I208" s="2">
        <f>(testdata[[#This Row],[high]]+testdata[[#This Row],[low]])/2</f>
        <v>245.2</v>
      </c>
      <c r="J208" s="10">
        <f>(4*testdata[[#This Row],[price]]+3*I207+2*I206+I205)/10</f>
        <v>245.1875</v>
      </c>
      <c r="K208" s="10">
        <f>(0.0962*testdata[[#This Row],[smooth]]+0.5769*J206-0.5769*J204+0.0962*J202)*(0.075*$X207+0.54)</f>
        <v>25.642939014000003</v>
      </c>
      <c r="L208" s="10">
        <f t="shared" si="7"/>
        <v>25.498747782000017</v>
      </c>
      <c r="M208" s="10">
        <f>(0.0962*testdata[[#This Row],[detrender]]+0.5769*K206-0.5769*K204+0.0962*K202)*(0.075*$X207+0.54)</f>
        <v>2.6667154854252657</v>
      </c>
      <c r="N208" s="10">
        <f>(0.0962*testdata[[#This Row],[I1]]+0.5769*L206-0.5769*L204+0.0962*L202)*(0.075*$X207+0.54)</f>
        <v>2.6584095131683161</v>
      </c>
      <c r="O208" s="10">
        <f>(0.0962*testdata[[#This Row],[Q1]]+0.5769*M206-0.5769*M204+0.0962*M202)*(0.075*$X207+0.54)</f>
        <v>0.2761767831726919</v>
      </c>
      <c r="P208" s="10">
        <f>testdata[[#This Row],[I1]]-testdata[[#This Row],[JQ]]</f>
        <v>25.222570998827326</v>
      </c>
      <c r="Q208" s="10">
        <f>testdata[[#This Row],[Q1]]+testdata[[#This Row],[jI]]</f>
        <v>5.3251249985935818</v>
      </c>
      <c r="R208" s="10">
        <f>0.2*testdata[[#This Row],[I2]]+0.8*P207</f>
        <v>25.250263925614295</v>
      </c>
      <c r="S208" s="10">
        <f>0.2*testdata[[#This Row],[Q2]]+0.8*Q207</f>
        <v>5.3296895273053639</v>
      </c>
      <c r="T208" s="10">
        <f>testdata[[#This Row],[I2'']]*R207+testdata[[#This Row],[Q2'']]*S207</f>
        <v>664.91253715042194</v>
      </c>
      <c r="U208" s="10">
        <f>testdata[[#This Row],[I2'']]*S207-testdata[[#This Row],[Q2'']]*R207</f>
        <v>-4.2998881121349086E-2</v>
      </c>
      <c r="V208" s="10">
        <f>0.2*testdata[[#This Row],[Re]]+0.8*T207</f>
        <v>663.80644030598853</v>
      </c>
      <c r="W208" s="10">
        <f>0.2*testdata[[#This Row],[Im]]+0.8*U207</f>
        <v>-0.10056087760113429</v>
      </c>
      <c r="X208" s="10"/>
      <c r="Y208" s="10"/>
      <c r="Z208" s="10"/>
      <c r="AA208" s="10"/>
      <c r="AB208" s="10"/>
      <c r="AC208" s="10"/>
      <c r="AD208" s="10"/>
    </row>
    <row r="209" spans="1:30" x14ac:dyDescent="0.25">
      <c r="A209" s="7">
        <v>208</v>
      </c>
      <c r="B209" s="4" t="str">
        <f t="shared" si="6"/>
        <v>new Quote { Date = DateTime.ParseExact("2017-10-27","yyyy-MM-dd",cultureProvider), Open=245.76m, High=247.12m, Low=244.95m, Close=246.94m, Volume = (long)89292576 },</v>
      </c>
      <c r="C209" s="3">
        <v>43035</v>
      </c>
      <c r="D209" s="2">
        <v>245.76</v>
      </c>
      <c r="E209" s="2">
        <v>247.12</v>
      </c>
      <c r="F209" s="2">
        <v>244.95</v>
      </c>
      <c r="G209" s="2">
        <v>246.94</v>
      </c>
      <c r="H209" s="1">
        <v>89292576</v>
      </c>
      <c r="I209" s="2">
        <f>(testdata[[#This Row],[high]]+testdata[[#This Row],[low]])/2</f>
        <v>246.035</v>
      </c>
      <c r="J209" s="10">
        <f>(4*testdata[[#This Row],[price]]+3*I208+2*I207+I206)/10</f>
        <v>245.45049999999998</v>
      </c>
      <c r="K209" s="10">
        <f>(0.0962*testdata[[#This Row],[smooth]]+0.5769*J207-0.5769*J205+0.0962*J203)*(0.075*$X208+0.54)</f>
        <v>25.392373397999965</v>
      </c>
      <c r="L209" s="10">
        <f t="shared" si="7"/>
        <v>25.570460348999983</v>
      </c>
      <c r="M209" s="10">
        <f>(0.0962*testdata[[#This Row],[detrender]]+0.5769*K207-0.5769*K205+0.0962*K203)*(0.075*$X208+0.54)</f>
        <v>2.7099867916612195</v>
      </c>
      <c r="N209" s="10">
        <f>(0.0962*testdata[[#This Row],[I1]]+0.5769*L207-0.5769*L205+0.0962*L203)*(0.075*$X208+0.54)</f>
        <v>2.6661176460161466</v>
      </c>
      <c r="O209" s="10">
        <f>(0.0962*testdata[[#This Row],[Q1]]+0.5769*M207-0.5769*M205+0.0962*M203)*(0.075*$X208+0.54)</f>
        <v>0.28025167858680472</v>
      </c>
      <c r="P209" s="10">
        <f>testdata[[#This Row],[I1]]-testdata[[#This Row],[JQ]]</f>
        <v>25.290208670413179</v>
      </c>
      <c r="Q209" s="10">
        <f>testdata[[#This Row],[Q1]]+testdata[[#This Row],[jI]]</f>
        <v>5.3761044376773661</v>
      </c>
      <c r="R209" s="10">
        <f>0.2*testdata[[#This Row],[I2]]+0.8*P208</f>
        <v>25.236098533144499</v>
      </c>
      <c r="S209" s="10">
        <f>0.2*testdata[[#This Row],[Q2]]+0.8*Q208</f>
        <v>5.3353208864103392</v>
      </c>
      <c r="T209" s="10">
        <f>testdata[[#This Row],[I2'']]*R208+testdata[[#This Row],[Q2'']]*S208</f>
        <v>665.65375226782112</v>
      </c>
      <c r="U209" s="10">
        <f>testdata[[#This Row],[I2'']]*S208-testdata[[#This Row],[Q2'']]*R208</f>
        <v>-0.21769044755697564</v>
      </c>
      <c r="V209" s="10">
        <f>0.2*testdata[[#This Row],[Re]]+0.8*T208</f>
        <v>665.06078017390178</v>
      </c>
      <c r="W209" s="10">
        <f>0.2*testdata[[#This Row],[Im]]+0.8*U208</f>
        <v>-7.7937194408474408E-2</v>
      </c>
      <c r="X209" s="10"/>
      <c r="Y209" s="10"/>
      <c r="Z209" s="10"/>
      <c r="AA209" s="10"/>
      <c r="AB209" s="10"/>
      <c r="AC209" s="10"/>
      <c r="AD209" s="10"/>
    </row>
    <row r="210" spans="1:30" x14ac:dyDescent="0.25">
      <c r="A210" s="7">
        <v>209</v>
      </c>
      <c r="B210" s="4" t="str">
        <f t="shared" si="6"/>
        <v>new Quote { Date = DateTime.ParseExact("2017-10-30","yyyy-MM-dd",cultureProvider), Open=246.33m, High=246.84m, Low=245.7m, Close=246.02m, Volume = (long)56652224 },</v>
      </c>
      <c r="C210" s="3">
        <v>43038</v>
      </c>
      <c r="D210" s="2">
        <v>246.33</v>
      </c>
      <c r="E210" s="2">
        <v>246.84</v>
      </c>
      <c r="F210" s="2">
        <v>245.7</v>
      </c>
      <c r="G210" s="2">
        <v>246.02</v>
      </c>
      <c r="H210" s="1">
        <v>56652224</v>
      </c>
      <c r="I210" s="2">
        <f>(testdata[[#This Row],[high]]+testdata[[#This Row],[low]])/2</f>
        <v>246.26999999999998</v>
      </c>
      <c r="J210" s="10">
        <f>(4*testdata[[#This Row],[price]]+3*I209+2*I208+I207)/10</f>
        <v>245.80799999999999</v>
      </c>
      <c r="K210" s="10">
        <f>(0.0962*testdata[[#This Row],[smooth]]+0.5769*J208-0.5769*J206+0.0962*J204)*(0.075*$X209+0.54)</f>
        <v>25.337410604999992</v>
      </c>
      <c r="L210" s="10">
        <f t="shared" si="7"/>
        <v>25.715338947000003</v>
      </c>
      <c r="M210" s="10">
        <f>(0.0962*testdata[[#This Row],[detrender]]+0.5769*K208-0.5769*K206+0.0962*K204)*(0.075*$X209+0.54)</f>
        <v>2.6652948430171555</v>
      </c>
      <c r="N210" s="10">
        <f>(0.0962*testdata[[#This Row],[I1]]+0.5769*L208-0.5769*L206+0.0962*L204)*(0.075*$X209+0.54)</f>
        <v>2.6641303475617284</v>
      </c>
      <c r="O210" s="10">
        <f>(0.0962*testdata[[#This Row],[Q1]]+0.5769*M208-0.5769*M206+0.0962*M204)*(0.075*$X209+0.54)</f>
        <v>0.27717272682852279</v>
      </c>
      <c r="P210" s="10">
        <f>testdata[[#This Row],[I1]]-testdata[[#This Row],[JQ]]</f>
        <v>25.438166220171482</v>
      </c>
      <c r="Q210" s="10">
        <f>testdata[[#This Row],[Q1]]+testdata[[#This Row],[jI]]</f>
        <v>5.3294251905788839</v>
      </c>
      <c r="R210" s="10">
        <f>0.2*testdata[[#This Row],[I2]]+0.8*P209</f>
        <v>25.31980018036484</v>
      </c>
      <c r="S210" s="10">
        <f>0.2*testdata[[#This Row],[Q2]]+0.8*Q209</f>
        <v>5.3667685882576697</v>
      </c>
      <c r="T210" s="10">
        <f>testdata[[#This Row],[I2'']]*R209+testdata[[#This Row],[Q2'']]*S209</f>
        <v>667.60640473267904</v>
      </c>
      <c r="U210" s="10">
        <f>testdata[[#This Row],[I2'']]*S209-testdata[[#This Row],[Q2'']]*R209</f>
        <v>-0.34704215581854214</v>
      </c>
      <c r="V210" s="10">
        <f>0.2*testdata[[#This Row],[Re]]+0.8*T209</f>
        <v>666.04428276079273</v>
      </c>
      <c r="W210" s="10">
        <f>0.2*testdata[[#This Row],[Im]]+0.8*U209</f>
        <v>-0.24356078920928895</v>
      </c>
      <c r="X210" s="10"/>
      <c r="Y210" s="10"/>
      <c r="Z210" s="10"/>
      <c r="AA210" s="10"/>
      <c r="AB210" s="10"/>
      <c r="AC210" s="10"/>
      <c r="AD210" s="10"/>
    </row>
    <row r="211" spans="1:30" x14ac:dyDescent="0.25">
      <c r="A211" s="7">
        <v>210</v>
      </c>
      <c r="B211" s="4" t="str">
        <f t="shared" si="6"/>
        <v>new Quote { Date = DateTime.ParseExact("2017-10-31","yyyy-MM-dd",cultureProvider), Open=246.44m, High=246.69m, Low=246.08m, Close=246.41m, Volume = (long)62933720 },</v>
      </c>
      <c r="C211" s="3">
        <v>43039</v>
      </c>
      <c r="D211" s="2">
        <v>246.44</v>
      </c>
      <c r="E211" s="2">
        <v>246.69</v>
      </c>
      <c r="F211" s="2">
        <v>246.08</v>
      </c>
      <c r="G211" s="2">
        <v>246.41</v>
      </c>
      <c r="H211" s="1">
        <v>62933720</v>
      </c>
      <c r="I211" s="2">
        <f>(testdata[[#This Row],[high]]+testdata[[#This Row],[low]])/2</f>
        <v>246.38499999999999</v>
      </c>
      <c r="J211" s="10">
        <f>(4*testdata[[#This Row],[price]]+3*I210+2*I209+I208)/10</f>
        <v>246.16199999999998</v>
      </c>
      <c r="K211" s="10">
        <f>(0.0962*testdata[[#This Row],[smooth]]+0.5769*J209-0.5769*J207+0.0962*J205)*(0.075*$X210+0.54)</f>
        <v>25.585250841000004</v>
      </c>
      <c r="L211" s="10">
        <f t="shared" si="7"/>
        <v>25.642939014000003</v>
      </c>
      <c r="M211" s="10">
        <f>(0.0962*testdata[[#This Row],[detrender]]+0.5769*K209-0.5769*K207+0.0962*K205)*(0.075*$X210+0.54)</f>
        <v>2.5530993948498195</v>
      </c>
      <c r="N211" s="10">
        <f>(0.0962*testdata[[#This Row],[I1]]+0.5769*L209-0.5769*L207+0.0962*L205)*(0.075*$X210+0.54)</f>
        <v>2.6667154854252657</v>
      </c>
      <c r="O211" s="10">
        <f>(0.0962*testdata[[#This Row],[Q1]]+0.5769*M209-0.5769*M207+0.0962*M205)*(0.075*$X210+0.54)</f>
        <v>0.28501293935826427</v>
      </c>
      <c r="P211" s="10">
        <f>testdata[[#This Row],[I1]]-testdata[[#This Row],[JQ]]</f>
        <v>25.357926074641739</v>
      </c>
      <c r="Q211" s="10">
        <f>testdata[[#This Row],[Q1]]+testdata[[#This Row],[jI]]</f>
        <v>5.2198148802750852</v>
      </c>
      <c r="R211" s="10">
        <f>0.2*testdata[[#This Row],[I2]]+0.8*P210</f>
        <v>25.422118191065536</v>
      </c>
      <c r="S211" s="10">
        <f>0.2*testdata[[#This Row],[Q2]]+0.8*Q210</f>
        <v>5.3075031285181238</v>
      </c>
      <c r="T211" s="10">
        <f>testdata[[#This Row],[I2'']]*R210+testdata[[#This Row],[Q2'']]*S210</f>
        <v>672.16709383160787</v>
      </c>
      <c r="U211" s="10">
        <f>testdata[[#This Row],[I2'']]*S210-testdata[[#This Row],[Q2'']]*R210</f>
        <v>2.0497066840442528</v>
      </c>
      <c r="V211" s="10">
        <f>0.2*testdata[[#This Row],[Re]]+0.8*T210</f>
        <v>668.51854255246485</v>
      </c>
      <c r="W211" s="10">
        <f>0.2*testdata[[#This Row],[Im]]+0.8*U210</f>
        <v>0.13230761215401687</v>
      </c>
      <c r="X211" s="10"/>
      <c r="Y211" s="10"/>
      <c r="Z211" s="10"/>
      <c r="AA211" s="10"/>
      <c r="AB211" s="10"/>
      <c r="AC211" s="10"/>
      <c r="AD211" s="10"/>
    </row>
    <row r="212" spans="1:30" x14ac:dyDescent="0.25">
      <c r="A212" s="7">
        <v>211</v>
      </c>
      <c r="B212" s="4" t="str">
        <f t="shared" si="6"/>
        <v>new Quote { Date = DateTime.ParseExact("2017-11-01","yyyy-MM-dd",cultureProvider), Open=247.26m, High=247.63m, Low=246.33m, Close=246.73m, Volume = (long)56565660 },</v>
      </c>
      <c r="C212" s="3">
        <v>43040</v>
      </c>
      <c r="D212" s="2">
        <v>247.26</v>
      </c>
      <c r="E212" s="2">
        <v>247.63</v>
      </c>
      <c r="F212" s="2">
        <v>246.33</v>
      </c>
      <c r="G212" s="2">
        <v>246.73</v>
      </c>
      <c r="H212" s="1">
        <v>56565660</v>
      </c>
      <c r="I212" s="2">
        <f>(testdata[[#This Row],[high]]+testdata[[#This Row],[low]])/2</f>
        <v>246.98000000000002</v>
      </c>
      <c r="J212" s="10">
        <f>(4*testdata[[#This Row],[price]]+3*I211+2*I210+I209)/10</f>
        <v>246.56499999999997</v>
      </c>
      <c r="K212" s="10">
        <f>(0.0962*testdata[[#This Row],[smooth]]+0.5769*J210-0.5769*J208+0.0962*J206)*(0.075*$X211+0.54)</f>
        <v>25.76621137499999</v>
      </c>
      <c r="L212" s="10">
        <f t="shared" si="7"/>
        <v>25.392373397999965</v>
      </c>
      <c r="M212" s="10">
        <f>(0.0962*testdata[[#This Row],[detrender]]+0.5769*K210-0.5769*K208+0.0962*K206)*(0.075*$X211+0.54)</f>
        <v>2.5716573795762123</v>
      </c>
      <c r="N212" s="10">
        <f>(0.0962*testdata[[#This Row],[I1]]+0.5769*L210-0.5769*L208+0.0962*L206)*(0.075*$X211+0.54)</f>
        <v>2.7099867916612195</v>
      </c>
      <c r="O212" s="10">
        <f>(0.0962*testdata[[#This Row],[Q1]]+0.5769*M210-0.5769*M208+0.0962*M206)*(0.075*$X211+0.54)</f>
        <v>0.27164936998264289</v>
      </c>
      <c r="P212" s="10">
        <f>testdata[[#This Row],[I1]]-testdata[[#This Row],[JQ]]</f>
        <v>25.120724028017321</v>
      </c>
      <c r="Q212" s="10">
        <f>testdata[[#This Row],[Q1]]+testdata[[#This Row],[jI]]</f>
        <v>5.2816441712374314</v>
      </c>
      <c r="R212" s="10">
        <f>0.2*testdata[[#This Row],[I2]]+0.8*P211</f>
        <v>25.310485665316854</v>
      </c>
      <c r="S212" s="10">
        <f>0.2*testdata[[#This Row],[Q2]]+0.8*Q211</f>
        <v>5.2321807384675552</v>
      </c>
      <c r="T212" s="10">
        <f>testdata[[#This Row],[I2'']]*R211+testdata[[#This Row],[Q2'']]*S211</f>
        <v>671.21597369534379</v>
      </c>
      <c r="U212" s="10">
        <f>testdata[[#This Row],[I2'']]*S211-testdata[[#This Row],[Q2'']]*R211</f>
        <v>1.3223647226435844</v>
      </c>
      <c r="V212" s="10">
        <f>0.2*testdata[[#This Row],[Re]]+0.8*T211</f>
        <v>671.97686980435515</v>
      </c>
      <c r="W212" s="10">
        <f>0.2*testdata[[#This Row],[Im]]+0.8*U211</f>
        <v>1.9042382917641192</v>
      </c>
      <c r="X212" s="10"/>
      <c r="Y212" s="10"/>
      <c r="Z212" s="10"/>
      <c r="AA212" s="10"/>
      <c r="AB212" s="10"/>
      <c r="AC212" s="10"/>
      <c r="AD212" s="10"/>
    </row>
    <row r="213" spans="1:30" x14ac:dyDescent="0.25">
      <c r="A213" s="7">
        <v>212</v>
      </c>
      <c r="B213" s="4" t="str">
        <f t="shared" si="6"/>
        <v>new Quote { Date = DateTime.ParseExact("2017-11-02","yyyy-MM-dd",cultureProvider), Open=246.66m, High=246.98m, Low=245.49m, Close=246.83m, Volume = (long)58910404 },</v>
      </c>
      <c r="C213" s="3">
        <v>43041</v>
      </c>
      <c r="D213" s="2">
        <v>246.66</v>
      </c>
      <c r="E213" s="2">
        <v>246.98</v>
      </c>
      <c r="F213" s="2">
        <v>245.49</v>
      </c>
      <c r="G213" s="2">
        <v>246.83</v>
      </c>
      <c r="H213" s="1">
        <v>58910404</v>
      </c>
      <c r="I213" s="2">
        <f>(testdata[[#This Row],[high]]+testdata[[#This Row],[low]])/2</f>
        <v>246.23500000000001</v>
      </c>
      <c r="J213" s="10">
        <f>(4*testdata[[#This Row],[price]]+3*I212+2*I211+I210)/10</f>
        <v>246.49200000000002</v>
      </c>
      <c r="K213" s="10">
        <f>(0.0962*testdata[[#This Row],[smooth]]+0.5769*J211-0.5769*J209+0.0962*J207)*(0.075*$X212+0.54)</f>
        <v>25.769936888999986</v>
      </c>
      <c r="L213" s="10">
        <f t="shared" si="7"/>
        <v>25.337410604999992</v>
      </c>
      <c r="M213" s="10">
        <f>(0.0962*testdata[[#This Row],[detrender]]+0.5769*K211-0.5769*K209+0.0962*K207)*(0.075*$X212+0.54)</f>
        <v>2.7346434474365564</v>
      </c>
      <c r="N213" s="10">
        <f>(0.0962*testdata[[#This Row],[I1]]+0.5769*L211-0.5769*L209+0.0962*L207)*(0.075*$X212+0.54)</f>
        <v>2.6652948430171555</v>
      </c>
      <c r="O213" s="10">
        <f>(0.0962*testdata[[#This Row],[Q1]]+0.5769*M211-0.5769*M209+0.0962*M207)*(0.075*$X212+0.54)</f>
        <v>0.23158099792350273</v>
      </c>
      <c r="P213" s="10">
        <f>testdata[[#This Row],[I1]]-testdata[[#This Row],[JQ]]</f>
        <v>25.10582960707649</v>
      </c>
      <c r="Q213" s="10">
        <f>testdata[[#This Row],[Q1]]+testdata[[#This Row],[jI]]</f>
        <v>5.3999382904537114</v>
      </c>
      <c r="R213" s="10">
        <f>0.2*testdata[[#This Row],[I2]]+0.8*P212</f>
        <v>25.117745143829158</v>
      </c>
      <c r="S213" s="10">
        <f>0.2*testdata[[#This Row],[Q2]]+0.8*Q212</f>
        <v>5.3053029950806874</v>
      </c>
      <c r="T213" s="10">
        <f>testdata[[#This Row],[I2'']]*R212+testdata[[#This Row],[Q2'']]*S212</f>
        <v>663.50063255056534</v>
      </c>
      <c r="U213" s="10">
        <f>testdata[[#This Row],[I2'']]*S212-testdata[[#This Row],[Q2'']]*R212</f>
        <v>-2.8592130718724036</v>
      </c>
      <c r="V213" s="10">
        <f>0.2*testdata[[#This Row],[Re]]+0.8*T212</f>
        <v>669.6729054663881</v>
      </c>
      <c r="W213" s="10">
        <f>0.2*testdata[[#This Row],[Im]]+0.8*U212</f>
        <v>0.48604916374038687</v>
      </c>
      <c r="X213" s="10"/>
      <c r="Y213" s="10"/>
      <c r="Z213" s="10"/>
      <c r="AA213" s="10"/>
      <c r="AB213" s="10"/>
      <c r="AC213" s="10"/>
      <c r="AD213" s="10"/>
    </row>
    <row r="214" spans="1:30" x14ac:dyDescent="0.25">
      <c r="A214" s="7">
        <v>213</v>
      </c>
      <c r="B214" s="4" t="str">
        <f t="shared" si="6"/>
        <v>new Quote { Date = DateTime.ParseExact("2017-11-03","yyyy-MM-dd",cultureProvider), Open=247m, High=247.7m, Low=246.55m, Close=247.65m, Volume = (long)62187496 },</v>
      </c>
      <c r="C214" s="3">
        <v>43042</v>
      </c>
      <c r="D214" s="2">
        <v>247</v>
      </c>
      <c r="E214" s="2">
        <v>247.7</v>
      </c>
      <c r="F214" s="2">
        <v>246.55</v>
      </c>
      <c r="G214" s="2">
        <v>247.65</v>
      </c>
      <c r="H214" s="1">
        <v>62187496</v>
      </c>
      <c r="I214" s="2">
        <f>(testdata[[#This Row],[high]]+testdata[[#This Row],[low]])/2</f>
        <v>247.125</v>
      </c>
      <c r="J214" s="10">
        <f>(4*testdata[[#This Row],[price]]+3*I213+2*I212+I211)/10</f>
        <v>246.75500000000002</v>
      </c>
      <c r="K214" s="10">
        <f>(0.0962*testdata[[#This Row],[smooth]]+0.5769*J212-0.5769*J210+0.0962*J208)*(0.075*$X213+0.54)</f>
        <v>25.791254171999988</v>
      </c>
      <c r="L214" s="10">
        <f t="shared" si="7"/>
        <v>25.585250841000004</v>
      </c>
      <c r="M214" s="10">
        <f>(0.0962*testdata[[#This Row],[detrender]]+0.5769*K212-0.5769*K210+0.0962*K208)*(0.075*$X213+0.54)</f>
        <v>2.8054860563013482</v>
      </c>
      <c r="N214" s="10">
        <f>(0.0962*testdata[[#This Row],[I1]]+0.5769*L212-0.5769*L210+0.0962*L208)*(0.075*$X213+0.54)</f>
        <v>2.5530993948498195</v>
      </c>
      <c r="O214" s="10">
        <f>(0.0962*testdata[[#This Row],[Q1]]+0.5769*M212-0.5769*M210+0.0962*M208)*(0.075*$X213+0.54)</f>
        <v>0.25509942125371077</v>
      </c>
      <c r="P214" s="10">
        <f>testdata[[#This Row],[I1]]-testdata[[#This Row],[JQ]]</f>
        <v>25.330151419746294</v>
      </c>
      <c r="Q214" s="10">
        <f>testdata[[#This Row],[Q1]]+testdata[[#This Row],[jI]]</f>
        <v>5.3585854511511677</v>
      </c>
      <c r="R214" s="10">
        <f>0.2*testdata[[#This Row],[I2]]+0.8*P213</f>
        <v>25.150693969610455</v>
      </c>
      <c r="S214" s="10">
        <f>0.2*testdata[[#This Row],[Q2]]+0.8*Q213</f>
        <v>5.391667722593203</v>
      </c>
      <c r="T214" s="10">
        <f>testdata[[#This Row],[I2'']]*R213+testdata[[#This Row],[Q2'']]*S213</f>
        <v>660.33315223626983</v>
      </c>
      <c r="U214" s="10">
        <f>testdata[[#This Row],[I2'']]*S213-testdata[[#This Row],[Q2'']]*R213</f>
        <v>-1.994483710973725</v>
      </c>
      <c r="V214" s="10">
        <f>0.2*testdata[[#This Row],[Re]]+0.8*T213</f>
        <v>662.86713648770626</v>
      </c>
      <c r="W214" s="10">
        <f>0.2*testdata[[#This Row],[Im]]+0.8*U213</f>
        <v>-2.6862671996926677</v>
      </c>
      <c r="X214" s="10"/>
      <c r="Y214" s="10"/>
      <c r="Z214" s="10"/>
      <c r="AA214" s="10"/>
      <c r="AB214" s="10"/>
      <c r="AC214" s="10"/>
      <c r="AD214" s="10"/>
    </row>
    <row r="215" spans="1:30" x14ac:dyDescent="0.25">
      <c r="A215" s="7">
        <v>214</v>
      </c>
      <c r="B215" s="4" t="str">
        <f t="shared" si="6"/>
        <v>new Quote { Date = DateTime.ParseExact("2017-11-06","yyyy-MM-dd",cultureProvider), Open=247.51m, High=248.18m, Low=247.43m, Close=248.04m, Volume = (long)51817160 },</v>
      </c>
      <c r="C215" s="3">
        <v>43045</v>
      </c>
      <c r="D215" s="2">
        <v>247.51</v>
      </c>
      <c r="E215" s="2">
        <v>248.18</v>
      </c>
      <c r="F215" s="2">
        <v>247.43</v>
      </c>
      <c r="G215" s="2">
        <v>248.04</v>
      </c>
      <c r="H215" s="1">
        <v>51817160</v>
      </c>
      <c r="I215" s="2">
        <f>(testdata[[#This Row],[high]]+testdata[[#This Row],[low]])/2</f>
        <v>247.80500000000001</v>
      </c>
      <c r="J215" s="10">
        <f>(4*testdata[[#This Row],[price]]+3*I214+2*I213+I212)/10</f>
        <v>247.2045</v>
      </c>
      <c r="K215" s="10">
        <f>(0.0962*testdata[[#This Row],[smooth]]+0.5769*J213-0.5769*J211+0.0962*J209)*(0.075*$X214+0.54)</f>
        <v>25.695245520000022</v>
      </c>
      <c r="L215" s="10">
        <f t="shared" si="7"/>
        <v>25.76621137499999</v>
      </c>
      <c r="M215" s="10">
        <f>(0.0962*testdata[[#This Row],[detrender]]+0.5769*K213-0.5769*K211+0.0962*K209)*(0.075*$X214+0.54)</f>
        <v>2.7114341333415064</v>
      </c>
      <c r="N215" s="10">
        <f>(0.0962*testdata[[#This Row],[I1]]+0.5769*L213-0.5769*L211+0.0962*L209)*(0.075*$X214+0.54)</f>
        <v>2.5716573795762123</v>
      </c>
      <c r="O215" s="10">
        <f>(0.0962*testdata[[#This Row],[Q1]]+0.5769*M213-0.5769*M211+0.0962*M209)*(0.075*$X214+0.54)</f>
        <v>0.33818766673817735</v>
      </c>
      <c r="P215" s="10">
        <f>testdata[[#This Row],[I1]]-testdata[[#This Row],[JQ]]</f>
        <v>25.428023708261811</v>
      </c>
      <c r="Q215" s="10">
        <f>testdata[[#This Row],[Q1]]+testdata[[#This Row],[jI]]</f>
        <v>5.2830915129177187</v>
      </c>
      <c r="R215" s="10">
        <f>0.2*testdata[[#This Row],[I2]]+0.8*P214</f>
        <v>25.349725877449401</v>
      </c>
      <c r="S215" s="10">
        <f>0.2*testdata[[#This Row],[Q2]]+0.8*Q214</f>
        <v>5.3434866635044784</v>
      </c>
      <c r="T215" s="10">
        <f>testdata[[#This Row],[I2'']]*R214+testdata[[#This Row],[Q2'']]*S214</f>
        <v>666.37350232696917</v>
      </c>
      <c r="U215" s="10">
        <f>testdata[[#This Row],[I2'']]*S214-testdata[[#This Row],[Q2'']]*R214</f>
        <v>2.2849009855336249</v>
      </c>
      <c r="V215" s="10">
        <f>0.2*testdata[[#This Row],[Re]]+0.8*T214</f>
        <v>661.54122225440972</v>
      </c>
      <c r="W215" s="10">
        <f>0.2*testdata[[#This Row],[Im]]+0.8*U214</f>
        <v>-1.1386067716722552</v>
      </c>
      <c r="X215" s="10"/>
      <c r="Y215" s="10"/>
      <c r="Z215" s="10"/>
      <c r="AA215" s="10"/>
      <c r="AB215" s="10"/>
      <c r="AC215" s="10"/>
      <c r="AD215" s="10"/>
    </row>
    <row r="216" spans="1:30" x14ac:dyDescent="0.25">
      <c r="A216" s="7">
        <v>215</v>
      </c>
      <c r="B216" s="4" t="str">
        <f t="shared" si="6"/>
        <v>new Quote { Date = DateTime.ParseExact("2017-11-07","yyyy-MM-dd",cultureProvider), Open=248.15m, High=248.52m, Low=247.31m, Close=247.86m, Volume = (long)60008920 },</v>
      </c>
      <c r="C216" s="3">
        <v>43046</v>
      </c>
      <c r="D216" s="2">
        <v>248.15</v>
      </c>
      <c r="E216" s="2">
        <v>248.52</v>
      </c>
      <c r="F216" s="2">
        <v>247.31</v>
      </c>
      <c r="G216" s="2">
        <v>247.86</v>
      </c>
      <c r="H216" s="1">
        <v>60008920</v>
      </c>
      <c r="I216" s="2">
        <f>(testdata[[#This Row],[high]]+testdata[[#This Row],[low]])/2</f>
        <v>247.91500000000002</v>
      </c>
      <c r="J216" s="10">
        <f>(4*testdata[[#This Row],[price]]+3*I215+2*I214+I213)/10</f>
        <v>247.55599999999998</v>
      </c>
      <c r="K216" s="10">
        <f>(0.0962*testdata[[#This Row],[smooth]]+0.5769*J214-0.5769*J212+0.0962*J210)*(0.075*$X215+0.54)</f>
        <v>25.68846301200001</v>
      </c>
      <c r="L216" s="10">
        <f t="shared" si="7"/>
        <v>25.769936888999986</v>
      </c>
      <c r="M216" s="10">
        <f>(0.0962*testdata[[#This Row],[detrender]]+0.5769*K214-0.5769*K212+0.0962*K210)*(0.075*$X215+0.54)</f>
        <v>2.6584935650341368</v>
      </c>
      <c r="N216" s="10">
        <f>(0.0962*testdata[[#This Row],[I1]]+0.5769*L214-0.5769*L212+0.0962*L210)*(0.075*$X215+0.54)</f>
        <v>2.7346434474365564</v>
      </c>
      <c r="O216" s="10">
        <f>(0.0962*testdata[[#This Row],[Q1]]+0.5769*M214-0.5769*M212+0.0962*M210)*(0.075*$X215+0.54)</f>
        <v>0.34940387256692323</v>
      </c>
      <c r="P216" s="10">
        <f>testdata[[#This Row],[I1]]-testdata[[#This Row],[JQ]]</f>
        <v>25.420533016433062</v>
      </c>
      <c r="Q216" s="10">
        <f>testdata[[#This Row],[Q1]]+testdata[[#This Row],[jI]]</f>
        <v>5.3931370124706932</v>
      </c>
      <c r="R216" s="10">
        <f>0.2*testdata[[#This Row],[I2]]+0.8*P215</f>
        <v>25.426525569896064</v>
      </c>
      <c r="S216" s="10">
        <f>0.2*testdata[[#This Row],[Q2]]+0.8*Q215</f>
        <v>5.3051006128283138</v>
      </c>
      <c r="T216" s="10">
        <f>testdata[[#This Row],[I2'']]*R215+testdata[[#This Row],[Q2'']]*S215</f>
        <v>672.90318758602075</v>
      </c>
      <c r="U216" s="10">
        <f>testdata[[#This Row],[I2'']]*S215-testdata[[#This Row],[Q2'']]*R215</f>
        <v>1.3834539945086419</v>
      </c>
      <c r="V216" s="10">
        <f>0.2*testdata[[#This Row],[Re]]+0.8*T215</f>
        <v>667.67943937877953</v>
      </c>
      <c r="W216" s="10">
        <f>0.2*testdata[[#This Row],[Im]]+0.8*U215</f>
        <v>2.1046115873286282</v>
      </c>
      <c r="X216" s="10"/>
      <c r="Y216" s="10"/>
      <c r="Z216" s="10"/>
      <c r="AA216" s="10"/>
      <c r="AB216" s="10"/>
      <c r="AC216" s="10"/>
      <c r="AD216" s="10"/>
    </row>
    <row r="217" spans="1:30" x14ac:dyDescent="0.25">
      <c r="A217" s="7">
        <v>216</v>
      </c>
      <c r="B217" s="4" t="str">
        <f t="shared" si="6"/>
        <v>new Quote { Date = DateTime.ParseExact("2017-11-08","yyyy-MM-dd",cultureProvider), Open=247.67m, High=248.39m, Low=247.37m, Close=248.29m, Volume = (long)52669760 },</v>
      </c>
      <c r="C217" s="3">
        <v>43047</v>
      </c>
      <c r="D217" s="2">
        <v>247.67</v>
      </c>
      <c r="E217" s="2">
        <v>248.39</v>
      </c>
      <c r="F217" s="2">
        <v>247.37</v>
      </c>
      <c r="G217" s="2">
        <v>248.29</v>
      </c>
      <c r="H217" s="1">
        <v>52669760</v>
      </c>
      <c r="I217" s="2">
        <f>(testdata[[#This Row],[high]]+testdata[[#This Row],[low]])/2</f>
        <v>247.88</v>
      </c>
      <c r="J217" s="10">
        <f>(4*testdata[[#This Row],[price]]+3*I216+2*I215+I214)/10</f>
        <v>247.8</v>
      </c>
      <c r="K217" s="10">
        <f>(0.0962*testdata[[#This Row],[smooth]]+0.5769*J215-0.5769*J213+0.0962*J211)*(0.075*$X216+0.54)</f>
        <v>25.882300250999986</v>
      </c>
      <c r="L217" s="10">
        <f t="shared" si="7"/>
        <v>25.791254171999988</v>
      </c>
      <c r="M217" s="10">
        <f>(0.0962*testdata[[#This Row],[detrender]]+0.5769*K215-0.5769*K213+0.0962*K211)*(0.075*$X216+0.54)</f>
        <v>2.6503680407081331</v>
      </c>
      <c r="N217" s="10">
        <f>(0.0962*testdata[[#This Row],[I1]]+0.5769*L215-0.5769*L213+0.0962*L211)*(0.075*$X216+0.54)</f>
        <v>2.8054860563013482</v>
      </c>
      <c r="O217" s="10">
        <f>(0.0962*testdata[[#This Row],[Q1]]+0.5769*M215-0.5769*M213+0.0962*M211)*(0.075*$X216+0.54)</f>
        <v>0.26307942155958997</v>
      </c>
      <c r="P217" s="10">
        <f>testdata[[#This Row],[I1]]-testdata[[#This Row],[JQ]]</f>
        <v>25.5281747504404</v>
      </c>
      <c r="Q217" s="10">
        <f>testdata[[#This Row],[Q1]]+testdata[[#This Row],[jI]]</f>
        <v>5.4558540970094818</v>
      </c>
      <c r="R217" s="10">
        <f>0.2*testdata[[#This Row],[I2]]+0.8*P216</f>
        <v>25.442061363234533</v>
      </c>
      <c r="S217" s="10">
        <f>0.2*testdata[[#This Row],[Q2]]+0.8*Q216</f>
        <v>5.4056804293784513</v>
      </c>
      <c r="T217" s="10">
        <f>testdata[[#This Row],[I2'']]*R216+testdata[[#This Row],[Q2'']]*S216</f>
        <v>675.58090236179726</v>
      </c>
      <c r="U217" s="10">
        <f>testdata[[#This Row],[I2'']]*S216-testdata[[#This Row],[Q2'']]*R216</f>
        <v>-2.4749763305668466</v>
      </c>
      <c r="V217" s="10">
        <f>0.2*testdata[[#This Row],[Re]]+0.8*T216</f>
        <v>673.43873054117614</v>
      </c>
      <c r="W217" s="10">
        <f>0.2*testdata[[#This Row],[Im]]+0.8*U216</f>
        <v>0.61176792949354408</v>
      </c>
      <c r="X217" s="10"/>
      <c r="Y217" s="10"/>
      <c r="Z217" s="10"/>
      <c r="AA217" s="10"/>
      <c r="AB217" s="10"/>
      <c r="AC217" s="10"/>
      <c r="AD217" s="10"/>
    </row>
    <row r="218" spans="1:30" x14ac:dyDescent="0.25">
      <c r="A218" s="7">
        <v>217</v>
      </c>
      <c r="B218" s="4" t="str">
        <f t="shared" si="6"/>
        <v>new Quote { Date = DateTime.ParseExact("2017-11-09","yyyy-MM-dd",cultureProvider), Open=246.96m, High=247.6m, Low=245.65m, Close=247.39m, Volume = (long)99230672 },</v>
      </c>
      <c r="C218" s="3">
        <v>43048</v>
      </c>
      <c r="D218" s="2">
        <v>246.96</v>
      </c>
      <c r="E218" s="2">
        <v>247.6</v>
      </c>
      <c r="F218" s="2">
        <v>245.65</v>
      </c>
      <c r="G218" s="2">
        <v>247.39</v>
      </c>
      <c r="H218" s="1">
        <v>99230672</v>
      </c>
      <c r="I218" s="2">
        <f>(testdata[[#This Row],[high]]+testdata[[#This Row],[low]])/2</f>
        <v>246.625</v>
      </c>
      <c r="J218" s="10">
        <f>(4*testdata[[#This Row],[price]]+3*I217+2*I216+I215)/10</f>
        <v>247.37749999999997</v>
      </c>
      <c r="K218" s="10">
        <f>(0.0962*testdata[[#This Row],[smooth]]+0.5769*J216-0.5769*J214+0.0962*J212)*(0.075*$X217+0.54)</f>
        <v>25.908857315999988</v>
      </c>
      <c r="L218" s="10">
        <f t="shared" si="7"/>
        <v>25.695245520000022</v>
      </c>
      <c r="M218" s="10">
        <f>(0.0962*testdata[[#This Row],[detrender]]+0.5769*K216-0.5769*K214+0.0962*K212)*(0.075*$X217+0.54)</f>
        <v>2.6523943494499149</v>
      </c>
      <c r="N218" s="10">
        <f>(0.0962*testdata[[#This Row],[I1]]+0.5769*L216-0.5769*L214+0.0962*L212)*(0.075*$X217+0.54)</f>
        <v>2.7114341333415064</v>
      </c>
      <c r="O218" s="10">
        <f>(0.0962*testdata[[#This Row],[Q1]]+0.5769*M216-0.5769*M214+0.0962*M212)*(0.075*$X217+0.54)</f>
        <v>0.22558705638493989</v>
      </c>
      <c r="P218" s="10">
        <f>testdata[[#This Row],[I1]]-testdata[[#This Row],[JQ]]</f>
        <v>25.469658463615083</v>
      </c>
      <c r="Q218" s="10">
        <f>testdata[[#This Row],[Q1]]+testdata[[#This Row],[jI]]</f>
        <v>5.3638284827914209</v>
      </c>
      <c r="R218" s="10">
        <f>0.2*testdata[[#This Row],[I2]]+0.8*P217</f>
        <v>25.51647149307534</v>
      </c>
      <c r="S218" s="10">
        <f>0.2*testdata[[#This Row],[Q2]]+0.8*Q217</f>
        <v>5.4374489741658696</v>
      </c>
      <c r="T218" s="10">
        <f>testdata[[#This Row],[I2'']]*R217+testdata[[#This Row],[Q2'']]*S217</f>
        <v>678.58474500543991</v>
      </c>
      <c r="U218" s="10">
        <f>testdata[[#This Row],[I2'']]*S217-testdata[[#This Row],[Q2'']]*R217</f>
        <v>-0.40601988327418326</v>
      </c>
      <c r="V218" s="10">
        <f>0.2*testdata[[#This Row],[Re]]+0.8*T217</f>
        <v>676.18167089052577</v>
      </c>
      <c r="W218" s="10">
        <f>0.2*testdata[[#This Row],[Im]]+0.8*U217</f>
        <v>-2.0611850411083141</v>
      </c>
      <c r="X218" s="10"/>
      <c r="Y218" s="10"/>
      <c r="Z218" s="10"/>
      <c r="AA218" s="10"/>
      <c r="AB218" s="10"/>
      <c r="AC218" s="10"/>
      <c r="AD218" s="10"/>
    </row>
    <row r="219" spans="1:30" x14ac:dyDescent="0.25">
      <c r="A219" s="7">
        <v>218</v>
      </c>
      <c r="B219" s="4" t="str">
        <f t="shared" si="6"/>
        <v>new Quote { Date = DateTime.ParseExact("2017-11-10","yyyy-MM-dd",cultureProvider), Open=246.96m, High=247.5m, Low=246.62m, Close=247.31m, Volume = (long)62599644 },</v>
      </c>
      <c r="C219" s="3">
        <v>43049</v>
      </c>
      <c r="D219" s="2">
        <v>246.96</v>
      </c>
      <c r="E219" s="2">
        <v>247.5</v>
      </c>
      <c r="F219" s="2">
        <v>246.62</v>
      </c>
      <c r="G219" s="2">
        <v>247.31</v>
      </c>
      <c r="H219" s="1">
        <v>62599644</v>
      </c>
      <c r="I219" s="2">
        <f>(testdata[[#This Row],[high]]+testdata[[#This Row],[low]])/2</f>
        <v>247.06</v>
      </c>
      <c r="J219" s="10">
        <f>(4*testdata[[#This Row],[price]]+3*I218+2*I217+I216)/10</f>
        <v>247.179</v>
      </c>
      <c r="K219" s="10">
        <f>(0.0962*testdata[[#This Row],[smooth]]+0.5769*J217-0.5769*J215+0.0962*J213)*(0.075*$X218+0.54)</f>
        <v>25.830734841000002</v>
      </c>
      <c r="L219" s="10">
        <f t="shared" si="7"/>
        <v>25.68846301200001</v>
      </c>
      <c r="M219" s="10">
        <f>(0.0962*testdata[[#This Row],[detrender]]+0.5769*K217-0.5769*K215+0.0962*K213)*(0.075*$X218+0.54)</f>
        <v>2.7388241071595352</v>
      </c>
      <c r="N219" s="10">
        <f>(0.0962*testdata[[#This Row],[I1]]+0.5769*L217-0.5769*L215+0.0962*L213)*(0.075*$X218+0.54)</f>
        <v>2.6584935650341368</v>
      </c>
      <c r="O219" s="10">
        <f>(0.0962*testdata[[#This Row],[Q1]]+0.5769*M217-0.5769*M215+0.0962*M213)*(0.075*$X218+0.54)</f>
        <v>0.26531201695245354</v>
      </c>
      <c r="P219" s="10">
        <f>testdata[[#This Row],[I1]]-testdata[[#This Row],[JQ]]</f>
        <v>25.423150995047557</v>
      </c>
      <c r="Q219" s="10">
        <f>testdata[[#This Row],[Q1]]+testdata[[#This Row],[jI]]</f>
        <v>5.3973176721936724</v>
      </c>
      <c r="R219" s="10">
        <f>0.2*testdata[[#This Row],[I2]]+0.8*P218</f>
        <v>25.460356969901582</v>
      </c>
      <c r="S219" s="10">
        <f>0.2*testdata[[#This Row],[Q2]]+0.8*Q218</f>
        <v>5.3705263206718712</v>
      </c>
      <c r="T219" s="10">
        <f>testdata[[#This Row],[I2'']]*R218+testdata[[#This Row],[Q2'']]*S218</f>
        <v>678.86043565908381</v>
      </c>
      <c r="U219" s="10">
        <f>testdata[[#This Row],[I2'']]*S218-testdata[[#This Row],[Q2'']]*R218</f>
        <v>1.4025101236536273</v>
      </c>
      <c r="V219" s="10">
        <f>0.2*testdata[[#This Row],[Re]]+0.8*T218</f>
        <v>678.63988313616869</v>
      </c>
      <c r="W219" s="10">
        <f>0.2*testdata[[#This Row],[Im]]+0.8*U218</f>
        <v>-4.4313881888621176E-2</v>
      </c>
      <c r="X219" s="10"/>
      <c r="Y219" s="10"/>
      <c r="Z219" s="10"/>
      <c r="AA219" s="10"/>
      <c r="AB219" s="10"/>
      <c r="AC219" s="10"/>
      <c r="AD219" s="10"/>
    </row>
    <row r="220" spans="1:30" x14ac:dyDescent="0.25">
      <c r="A220" s="7">
        <v>219</v>
      </c>
      <c r="B220" s="4" t="str">
        <f t="shared" si="6"/>
        <v>new Quote { Date = DateTime.ParseExact("2017-11-13","yyyy-MM-dd",cultureProvider), Open=246.56m, High=247.79m, Low=246.52m, Close=247.54m, Volume = (long)52418324 },</v>
      </c>
      <c r="C220" s="3">
        <v>43052</v>
      </c>
      <c r="D220" s="2">
        <v>246.56</v>
      </c>
      <c r="E220" s="2">
        <v>247.79</v>
      </c>
      <c r="F220" s="2">
        <v>246.52</v>
      </c>
      <c r="G220" s="2">
        <v>247.54</v>
      </c>
      <c r="H220" s="1">
        <v>52418324</v>
      </c>
      <c r="I220" s="2">
        <f>(testdata[[#This Row],[high]]+testdata[[#This Row],[low]])/2</f>
        <v>247.155</v>
      </c>
      <c r="J220" s="10">
        <f>(4*testdata[[#This Row],[price]]+3*I219+2*I218+I217)/10</f>
        <v>247.09300000000002</v>
      </c>
      <c r="K220" s="10">
        <f>(0.0962*testdata[[#This Row],[smooth]]+0.5769*J218-0.5769*J216+0.0962*J214)*(0.075*$X219+0.54)</f>
        <v>25.598808513000012</v>
      </c>
      <c r="L220" s="10">
        <f t="shared" si="7"/>
        <v>25.882300250999986</v>
      </c>
      <c r="M220" s="10">
        <f>(0.0962*testdata[[#This Row],[detrender]]+0.5769*K218-0.5769*K216+0.0962*K214)*(0.075*$X219+0.54)</f>
        <v>2.7382695323082782</v>
      </c>
      <c r="N220" s="10">
        <f>(0.0962*testdata[[#This Row],[I1]]+0.5769*L218-0.5769*L216+0.0962*L214)*(0.075*$X219+0.54)</f>
        <v>2.6503680407081331</v>
      </c>
      <c r="O220" s="10">
        <f>(0.0962*testdata[[#This Row],[Q1]]+0.5769*M218-0.5769*M216+0.0962*M214)*(0.075*$X219+0.54)</f>
        <v>0.28608695108300258</v>
      </c>
      <c r="P220" s="10">
        <f>testdata[[#This Row],[I1]]-testdata[[#This Row],[JQ]]</f>
        <v>25.596213299916982</v>
      </c>
      <c r="Q220" s="10">
        <f>testdata[[#This Row],[Q1]]+testdata[[#This Row],[jI]]</f>
        <v>5.3886375730164113</v>
      </c>
      <c r="R220" s="10">
        <f>0.2*testdata[[#This Row],[I2]]+0.8*P219</f>
        <v>25.457763456021443</v>
      </c>
      <c r="S220" s="10">
        <f>0.2*testdata[[#This Row],[Q2]]+0.8*Q219</f>
        <v>5.3955816523582198</v>
      </c>
      <c r="T220" s="10">
        <f>testdata[[#This Row],[I2'']]*R219+testdata[[#This Row],[Q2'']]*S219</f>
        <v>677.14085852494543</v>
      </c>
      <c r="U220" s="10">
        <f>testdata[[#This Row],[I2'']]*S219-testdata[[#This Row],[Q2'']]*R219</f>
        <v>-0.65184622329005037</v>
      </c>
      <c r="V220" s="10">
        <f>0.2*testdata[[#This Row],[Re]]+0.8*T219</f>
        <v>678.5165202322562</v>
      </c>
      <c r="W220" s="10">
        <f>0.2*testdata[[#This Row],[Im]]+0.8*U219</f>
        <v>0.99163885426489173</v>
      </c>
      <c r="X220" s="10"/>
      <c r="Y220" s="10"/>
      <c r="Z220" s="10"/>
      <c r="AA220" s="10"/>
      <c r="AB220" s="10"/>
      <c r="AC220" s="10"/>
      <c r="AD220" s="10"/>
    </row>
    <row r="221" spans="1:30" x14ac:dyDescent="0.25">
      <c r="A221" s="7">
        <v>220</v>
      </c>
      <c r="B221" s="4" t="str">
        <f t="shared" si="6"/>
        <v>new Quote { Date = DateTime.ParseExact("2017-11-14","yyyy-MM-dd",cultureProvider), Open=246.66m, High=247.08m, Low=245.8m, Close=246.96m, Volume = (long)63988136 },</v>
      </c>
      <c r="C221" s="3">
        <v>43053</v>
      </c>
      <c r="D221" s="2">
        <v>246.66</v>
      </c>
      <c r="E221" s="2">
        <v>247.08</v>
      </c>
      <c r="F221" s="2">
        <v>245.8</v>
      </c>
      <c r="G221" s="2">
        <v>246.96</v>
      </c>
      <c r="H221" s="1">
        <v>63988136</v>
      </c>
      <c r="I221" s="2">
        <f>(testdata[[#This Row],[high]]+testdata[[#This Row],[low]])/2</f>
        <v>246.44</v>
      </c>
      <c r="J221" s="10">
        <f>(4*testdata[[#This Row],[price]]+3*I220+2*I219+I218)/10</f>
        <v>246.79699999999997</v>
      </c>
      <c r="K221" s="10">
        <f>(0.0962*testdata[[#This Row],[smooth]]+0.5769*J219-0.5769*J217+0.0962*J215)*(0.075*$X220+0.54)</f>
        <v>25.468932275999993</v>
      </c>
      <c r="L221" s="10">
        <f t="shared" si="7"/>
        <v>25.908857315999988</v>
      </c>
      <c r="M221" s="10">
        <f>(0.0962*testdata[[#This Row],[detrender]]+0.5769*K219-0.5769*K217+0.0962*K215)*(0.075*$X220+0.54)</f>
        <v>2.6418127422309539</v>
      </c>
      <c r="N221" s="10">
        <f>(0.0962*testdata[[#This Row],[I1]]+0.5769*L219-0.5769*L217+0.0962*L215)*(0.075*$X220+0.54)</f>
        <v>2.6523943494499149</v>
      </c>
      <c r="O221" s="10">
        <f>(0.0962*testdata[[#This Row],[Q1]]+0.5769*M219-0.5769*M217+0.0962*M215)*(0.075*$X220+0.54)</f>
        <v>0.30564683324957759</v>
      </c>
      <c r="P221" s="10">
        <f>testdata[[#This Row],[I1]]-testdata[[#This Row],[JQ]]</f>
        <v>25.603210482750409</v>
      </c>
      <c r="Q221" s="10">
        <f>testdata[[#This Row],[Q1]]+testdata[[#This Row],[jI]]</f>
        <v>5.2942070916808692</v>
      </c>
      <c r="R221" s="10">
        <f>0.2*testdata[[#This Row],[I2]]+0.8*P220</f>
        <v>25.597612736483669</v>
      </c>
      <c r="S221" s="10">
        <f>0.2*testdata[[#This Row],[Q2]]+0.8*Q220</f>
        <v>5.3697514767493031</v>
      </c>
      <c r="T221" s="10">
        <f>testdata[[#This Row],[I2'']]*R220+testdata[[#This Row],[Q2'']]*S220</f>
        <v>680.630902629915</v>
      </c>
      <c r="U221" s="10">
        <f>testdata[[#This Row],[I2'']]*S220-testdata[[#This Row],[Q2'']]*R220</f>
        <v>1.4121467124367655</v>
      </c>
      <c r="V221" s="10">
        <f>0.2*testdata[[#This Row],[Re]]+0.8*T220</f>
        <v>677.83886734593943</v>
      </c>
      <c r="W221" s="10">
        <f>0.2*testdata[[#This Row],[Im]]+0.8*U220</f>
        <v>-0.23904763614468721</v>
      </c>
      <c r="X221" s="10"/>
      <c r="Y221" s="10"/>
      <c r="Z221" s="10"/>
      <c r="AA221" s="10"/>
      <c r="AB221" s="10"/>
      <c r="AC221" s="10"/>
      <c r="AD221" s="10"/>
    </row>
    <row r="222" spans="1:30" x14ac:dyDescent="0.25">
      <c r="A222" s="7">
        <v>221</v>
      </c>
      <c r="B222" s="4" t="str">
        <f t="shared" si="6"/>
        <v>new Quote { Date = DateTime.ParseExact("2017-11-15","yyyy-MM-dd",cultureProvider), Open=245.9m, High=246.48m, Low=244.95m, Close=245.73m, Volume = (long)84334432 },</v>
      </c>
      <c r="C222" s="3">
        <v>43054</v>
      </c>
      <c r="D222" s="2">
        <v>245.9</v>
      </c>
      <c r="E222" s="2">
        <v>246.48</v>
      </c>
      <c r="F222" s="2">
        <v>244.95</v>
      </c>
      <c r="G222" s="2">
        <v>245.73</v>
      </c>
      <c r="H222" s="1">
        <v>84334432</v>
      </c>
      <c r="I222" s="2">
        <f>(testdata[[#This Row],[high]]+testdata[[#This Row],[low]])/2</f>
        <v>245.71499999999997</v>
      </c>
      <c r="J222" s="10">
        <f>(4*testdata[[#This Row],[price]]+3*I221+2*I220+I219)/10</f>
        <v>246.35499999999996</v>
      </c>
      <c r="K222" s="10">
        <f>(0.0962*testdata[[#This Row],[smooth]]+0.5769*J220-0.5769*J218+0.0962*J216)*(0.075*$X221+0.54)</f>
        <v>25.569059481000014</v>
      </c>
      <c r="L222" s="10">
        <f t="shared" si="7"/>
        <v>25.830734841000002</v>
      </c>
      <c r="M222" s="10">
        <f>(0.0962*testdata[[#This Row],[detrender]]+0.5769*K220-0.5769*K218+0.0962*K216)*(0.075*$X221+0.54)</f>
        <v>2.5661375150629935</v>
      </c>
      <c r="N222" s="10">
        <f>(0.0962*testdata[[#This Row],[I1]]+0.5769*L220-0.5769*L218+0.0962*L216)*(0.075*$X221+0.54)</f>
        <v>2.7388241071595352</v>
      </c>
      <c r="O222" s="10">
        <f>(0.0962*testdata[[#This Row],[Q1]]+0.5769*M220-0.5769*M218+0.0962*M216)*(0.075*$X221+0.54)</f>
        <v>0.29816148756402022</v>
      </c>
      <c r="P222" s="10">
        <f>testdata[[#This Row],[I1]]-testdata[[#This Row],[JQ]]</f>
        <v>25.532573353435982</v>
      </c>
      <c r="Q222" s="10">
        <f>testdata[[#This Row],[Q1]]+testdata[[#This Row],[jI]]</f>
        <v>5.3049616222225282</v>
      </c>
      <c r="R222" s="10">
        <f>0.2*testdata[[#This Row],[I2]]+0.8*P221</f>
        <v>25.589083056887524</v>
      </c>
      <c r="S222" s="10">
        <f>0.2*testdata[[#This Row],[Q2]]+0.8*Q221</f>
        <v>5.296357997789201</v>
      </c>
      <c r="T222" s="10">
        <f>testdata[[#This Row],[I2'']]*R221+testdata[[#This Row],[Q2'']]*S221</f>
        <v>683.45956455194414</v>
      </c>
      <c r="U222" s="10">
        <f>testdata[[#This Row],[I2'']]*S221-testdata[[#This Row],[Q2'']]*R221</f>
        <v>1.8328955921963654</v>
      </c>
      <c r="V222" s="10">
        <f>0.2*testdata[[#This Row],[Re]]+0.8*T221</f>
        <v>681.19663501432092</v>
      </c>
      <c r="W222" s="10">
        <f>0.2*testdata[[#This Row],[Im]]+0.8*U221</f>
        <v>1.4962964883886856</v>
      </c>
      <c r="X222" s="10"/>
      <c r="Y222" s="10"/>
      <c r="Z222" s="10"/>
      <c r="AA222" s="10"/>
      <c r="AB222" s="10"/>
      <c r="AC222" s="10"/>
      <c r="AD222" s="10"/>
    </row>
    <row r="223" spans="1:30" x14ac:dyDescent="0.25">
      <c r="A223" s="7">
        <v>222</v>
      </c>
      <c r="B223" s="4" t="str">
        <f t="shared" si="6"/>
        <v>new Quote { Date = DateTime.ParseExact("2017-11-16","yyyy-MM-dd",cultureProvider), Open=246.76m, High=248.22m, Low=246.72m, Close=247.82m, Volume = (long)70731712 },</v>
      </c>
      <c r="C223" s="3">
        <v>43055</v>
      </c>
      <c r="D223" s="2">
        <v>246.76</v>
      </c>
      <c r="E223" s="2">
        <v>248.22</v>
      </c>
      <c r="F223" s="2">
        <v>246.72</v>
      </c>
      <c r="G223" s="2">
        <v>247.82</v>
      </c>
      <c r="H223" s="1">
        <v>70731712</v>
      </c>
      <c r="I223" s="2">
        <f>(testdata[[#This Row],[high]]+testdata[[#This Row],[low]])/2</f>
        <v>247.47</v>
      </c>
      <c r="J223" s="10">
        <f>(4*testdata[[#This Row],[price]]+3*I222+2*I221+I220)/10</f>
        <v>246.70600000000005</v>
      </c>
      <c r="K223" s="10">
        <f>(0.0962*testdata[[#This Row],[smooth]]+0.5769*J221-0.5769*J219+0.0962*J217)*(0.075*$X222+0.54)</f>
        <v>25.56959475599999</v>
      </c>
      <c r="L223" s="10">
        <f t="shared" si="7"/>
        <v>25.598808513000012</v>
      </c>
      <c r="M223" s="10">
        <f>(0.0962*testdata[[#This Row],[detrender]]+0.5769*K221-0.5769*K219+0.0962*K217)*(0.075*$X222+0.54)</f>
        <v>2.5601121359594421</v>
      </c>
      <c r="N223" s="10">
        <f>(0.0962*testdata[[#This Row],[I1]]+0.5769*L221-0.5769*L219+0.0962*L217)*(0.075*$X222+0.54)</f>
        <v>2.7382695323082782</v>
      </c>
      <c r="O223" s="10">
        <f>(0.0962*testdata[[#This Row],[Q1]]+0.5769*M221-0.5769*M219+0.0962*M217)*(0.075*$X222+0.54)</f>
        <v>0.24045246174678606</v>
      </c>
      <c r="P223" s="10">
        <f>testdata[[#This Row],[I1]]-testdata[[#This Row],[JQ]]</f>
        <v>25.358356051253224</v>
      </c>
      <c r="Q223" s="10">
        <f>testdata[[#This Row],[Q1]]+testdata[[#This Row],[jI]]</f>
        <v>5.2983816682677203</v>
      </c>
      <c r="R223" s="10">
        <f>0.2*testdata[[#This Row],[I2]]+0.8*P222</f>
        <v>25.497729892999434</v>
      </c>
      <c r="S223" s="10">
        <f>0.2*testdata[[#This Row],[Q2]]+0.8*Q222</f>
        <v>5.303645631431567</v>
      </c>
      <c r="T223" s="10">
        <f>testdata[[#This Row],[I2'']]*R222+testdata[[#This Row],[Q2'']]*S222</f>
        <v>680.55353395151872</v>
      </c>
      <c r="U223" s="10">
        <f>testdata[[#This Row],[I2'']]*S222-testdata[[#This Row],[Q2'']]*R222</f>
        <v>-0.67032292274470251</v>
      </c>
      <c r="V223" s="10">
        <f>0.2*testdata[[#This Row],[Re]]+0.8*T222</f>
        <v>682.87835843185906</v>
      </c>
      <c r="W223" s="10">
        <f>0.2*testdata[[#This Row],[Im]]+0.8*U222</f>
        <v>1.3322518892081519</v>
      </c>
      <c r="X223" s="10"/>
      <c r="Y223" s="10"/>
      <c r="Z223" s="10"/>
      <c r="AA223" s="10"/>
      <c r="AB223" s="10"/>
      <c r="AC223" s="10"/>
      <c r="AD223" s="10"/>
    </row>
    <row r="224" spans="1:30" x14ac:dyDescent="0.25">
      <c r="A224" s="7">
        <v>223</v>
      </c>
      <c r="B224" s="4" t="str">
        <f t="shared" si="6"/>
        <v>new Quote { Date = DateTime.ParseExact("2017-11-17","yyyy-MM-dd",cultureProvider), Open=247.43m, High=247.79m, Low=247m, Close=247.09m, Volume = (long)79059392 },</v>
      </c>
      <c r="C224" s="3">
        <v>43056</v>
      </c>
      <c r="D224" s="2">
        <v>247.43</v>
      </c>
      <c r="E224" s="2">
        <v>247.79</v>
      </c>
      <c r="F224" s="2">
        <v>247</v>
      </c>
      <c r="G224" s="2">
        <v>247.09</v>
      </c>
      <c r="H224" s="1">
        <v>79059392</v>
      </c>
      <c r="I224" s="2">
        <f>(testdata[[#This Row],[high]]+testdata[[#This Row],[low]])/2</f>
        <v>247.39499999999998</v>
      </c>
      <c r="J224" s="10">
        <f>(4*testdata[[#This Row],[price]]+3*I223+2*I222+I221)/10</f>
        <v>246.98599999999996</v>
      </c>
      <c r="K224" s="10">
        <f>(0.0962*testdata[[#This Row],[smooth]]+0.5769*J222-0.5769*J220+0.0962*J218)*(0.075*$X223+0.54)</f>
        <v>25.451288909999974</v>
      </c>
      <c r="L224" s="10">
        <f t="shared" si="7"/>
        <v>25.468932275999993</v>
      </c>
      <c r="M224" s="10">
        <f>(0.0962*testdata[[#This Row],[detrender]]+0.5769*K222-0.5769*K220+0.0962*K218)*(0.075*$X223+0.54)</f>
        <v>2.658789279205414</v>
      </c>
      <c r="N224" s="10">
        <f>(0.0962*testdata[[#This Row],[I1]]+0.5769*L222-0.5769*L220+0.0962*L218)*(0.075*$X223+0.54)</f>
        <v>2.6418127422309539</v>
      </c>
      <c r="O224" s="10">
        <f>(0.0962*testdata[[#This Row],[Q1]]+0.5769*M222-0.5769*M220+0.0962*M218)*(0.075*$X223+0.54)</f>
        <v>0.2222817683370325</v>
      </c>
      <c r="P224" s="10">
        <f>testdata[[#This Row],[I1]]-testdata[[#This Row],[JQ]]</f>
        <v>25.246650507662959</v>
      </c>
      <c r="Q224" s="10">
        <f>testdata[[#This Row],[Q1]]+testdata[[#This Row],[jI]]</f>
        <v>5.3006020214363678</v>
      </c>
      <c r="R224" s="10">
        <f>0.2*testdata[[#This Row],[I2]]+0.8*P223</f>
        <v>25.336014942535176</v>
      </c>
      <c r="S224" s="10">
        <f>0.2*testdata[[#This Row],[Q2]]+0.8*Q223</f>
        <v>5.2988257389014501</v>
      </c>
      <c r="T224" s="10">
        <f>testdata[[#This Row],[I2'']]*R223+testdata[[#This Row],[Q2'']]*S223</f>
        <v>674.11395955160128</v>
      </c>
      <c r="U224" s="10">
        <f>testdata[[#This Row],[I2'']]*S223-testdata[[#This Row],[Q2'']]*R223</f>
        <v>-0.73478247272075237</v>
      </c>
      <c r="V224" s="10">
        <f>0.2*testdata[[#This Row],[Re]]+0.8*T223</f>
        <v>679.26561907153518</v>
      </c>
      <c r="W224" s="10">
        <f>0.2*testdata[[#This Row],[Im]]+0.8*U223</f>
        <v>-0.68321483273991257</v>
      </c>
      <c r="X224" s="10"/>
      <c r="Y224" s="10"/>
      <c r="Z224" s="10"/>
      <c r="AA224" s="10"/>
      <c r="AB224" s="10"/>
      <c r="AC224" s="10"/>
      <c r="AD224" s="10"/>
    </row>
    <row r="225" spans="1:30" x14ac:dyDescent="0.25">
      <c r="A225" s="7">
        <v>224</v>
      </c>
      <c r="B225" s="4" t="str">
        <f t="shared" si="6"/>
        <v>new Quote { Date = DateTime.ParseExact("2017-11-20","yyyy-MM-dd",cultureProvider), Open=247.36m, High=247.73m, Low=247.09m, Close=247.51m, Volume = (long)50171324 },</v>
      </c>
      <c r="C225" s="3">
        <v>43059</v>
      </c>
      <c r="D225" s="2">
        <v>247.36</v>
      </c>
      <c r="E225" s="2">
        <v>247.73</v>
      </c>
      <c r="F225" s="2">
        <v>247.09</v>
      </c>
      <c r="G225" s="2">
        <v>247.51</v>
      </c>
      <c r="H225" s="1">
        <v>50171324</v>
      </c>
      <c r="I225" s="2">
        <f>(testdata[[#This Row],[high]]+testdata[[#This Row],[low]])/2</f>
        <v>247.41</v>
      </c>
      <c r="J225" s="10">
        <f>(4*testdata[[#This Row],[price]]+3*I224+2*I223+I222)/10</f>
        <v>247.24799999999999</v>
      </c>
      <c r="K225" s="10">
        <f>(0.0962*testdata[[#This Row],[smooth]]+0.5769*J223-0.5769*J221+0.0962*J219)*(0.075*$X224+0.54)</f>
        <v>25.656144930000018</v>
      </c>
      <c r="L225" s="10">
        <f t="shared" si="7"/>
        <v>25.569059481000014</v>
      </c>
      <c r="M225" s="10">
        <f>(0.0962*testdata[[#This Row],[detrender]]+0.5769*K223-0.5769*K221+0.0962*K219)*(0.075*$X224+0.54)</f>
        <v>2.705999410088388</v>
      </c>
      <c r="N225" s="10">
        <f>(0.0962*testdata[[#This Row],[I1]]+0.5769*L223-0.5769*L221+0.0962*L219)*(0.075*$X224+0.54)</f>
        <v>2.5661375150629935</v>
      </c>
      <c r="O225" s="10">
        <f>(0.0962*testdata[[#This Row],[Q1]]+0.5769*M223-0.5769*M221+0.0962*M219)*(0.075*$X224+0.54)</f>
        <v>0.25739582900465613</v>
      </c>
      <c r="P225" s="10">
        <f>testdata[[#This Row],[I1]]-testdata[[#This Row],[JQ]]</f>
        <v>25.311663651995357</v>
      </c>
      <c r="Q225" s="10">
        <f>testdata[[#This Row],[Q1]]+testdata[[#This Row],[jI]]</f>
        <v>5.272136925151381</v>
      </c>
      <c r="R225" s="10">
        <f>0.2*testdata[[#This Row],[I2]]+0.8*P224</f>
        <v>25.25965313652944</v>
      </c>
      <c r="S225" s="10">
        <f>0.2*testdata[[#This Row],[Q2]]+0.8*Q224</f>
        <v>5.294909002179371</v>
      </c>
      <c r="T225" s="10">
        <f>testdata[[#This Row],[I2'']]*R224+testdata[[#This Row],[Q2'']]*S224</f>
        <v>668.03574941625448</v>
      </c>
      <c r="U225" s="10">
        <f>testdata[[#This Row],[I2'']]*S224-testdata[[#This Row],[Q2'']]*R224</f>
        <v>-0.30539340301561424</v>
      </c>
      <c r="V225" s="10">
        <f>0.2*testdata[[#This Row],[Re]]+0.8*T224</f>
        <v>672.89831752453199</v>
      </c>
      <c r="W225" s="10">
        <f>0.2*testdata[[#This Row],[Im]]+0.8*U224</f>
        <v>-0.6489046587797247</v>
      </c>
      <c r="X225" s="10"/>
      <c r="Y225" s="10"/>
      <c r="Z225" s="10"/>
      <c r="AA225" s="10"/>
      <c r="AB225" s="10"/>
      <c r="AC225" s="10"/>
      <c r="AD225" s="10"/>
    </row>
    <row r="226" spans="1:30" x14ac:dyDescent="0.25">
      <c r="A226" s="7">
        <v>225</v>
      </c>
      <c r="B226" s="4" t="str">
        <f t="shared" si="6"/>
        <v>new Quote { Date = DateTime.ParseExact("2017-11-21","yyyy-MM-dd",cultureProvider), Open=248.35m, High=249.33m, Low=247.47m, Close=249.13m, Volume = (long)72192504 },</v>
      </c>
      <c r="C226" s="3">
        <v>43060</v>
      </c>
      <c r="D226" s="2">
        <v>248.35</v>
      </c>
      <c r="E226" s="2">
        <v>249.33</v>
      </c>
      <c r="F226" s="2">
        <v>247.47</v>
      </c>
      <c r="G226" s="2">
        <v>249.13</v>
      </c>
      <c r="H226" s="1">
        <v>72192504</v>
      </c>
      <c r="I226" s="2">
        <f>(testdata[[#This Row],[high]]+testdata[[#This Row],[low]])/2</f>
        <v>248.4</v>
      </c>
      <c r="J226" s="10">
        <f>(4*testdata[[#This Row],[price]]+3*I225+2*I224+I223)/10</f>
        <v>247.80899999999997</v>
      </c>
      <c r="K226" s="10">
        <f>(0.0962*testdata[[#This Row],[smooth]]+0.5769*J224-0.5769*J222+0.0962*J220)*(0.075*$X225+0.54)</f>
        <v>25.905742002000007</v>
      </c>
      <c r="L226" s="10">
        <f t="shared" si="7"/>
        <v>25.56959475599999</v>
      </c>
      <c r="M226" s="10">
        <f>(0.0962*testdata[[#This Row],[detrender]]+0.5769*K224-0.5769*K222+0.0962*K220)*(0.075*$X225+0.54)</f>
        <v>2.6388697952518623</v>
      </c>
      <c r="N226" s="10">
        <f>(0.0962*testdata[[#This Row],[I1]]+0.5769*L224-0.5769*L222+0.0962*L220)*(0.075*$X225+0.54)</f>
        <v>2.5601121359594421</v>
      </c>
      <c r="O226" s="10">
        <f>(0.0962*testdata[[#This Row],[Q1]]+0.5769*M224-0.5769*M222+0.0962*M220)*(0.075*$X225+0.54)</f>
        <v>0.30819506726432583</v>
      </c>
      <c r="P226" s="10">
        <f>testdata[[#This Row],[I1]]-testdata[[#This Row],[JQ]]</f>
        <v>25.261399688735665</v>
      </c>
      <c r="Q226" s="10">
        <f>testdata[[#This Row],[Q1]]+testdata[[#This Row],[jI]]</f>
        <v>5.1989819312113044</v>
      </c>
      <c r="R226" s="10">
        <f>0.2*testdata[[#This Row],[I2]]+0.8*P225</f>
        <v>25.30161085934342</v>
      </c>
      <c r="S226" s="10">
        <f>0.2*testdata[[#This Row],[Q2]]+0.8*Q225</f>
        <v>5.2575059263633666</v>
      </c>
      <c r="T226" s="10">
        <f>testdata[[#This Row],[I2'']]*R225+testdata[[#This Row],[Q2'']]*S225</f>
        <v>666.94792956097422</v>
      </c>
      <c r="U226" s="10">
        <f>testdata[[#This Row],[I2'']]*S225-testdata[[#This Row],[Q2'']]*R225</f>
        <v>1.1669510455902525</v>
      </c>
      <c r="V226" s="10">
        <f>0.2*testdata[[#This Row],[Re]]+0.8*T225</f>
        <v>667.81818544519854</v>
      </c>
      <c r="W226" s="10">
        <f>0.2*testdata[[#This Row],[Im]]+0.8*U225</f>
        <v>-1.0924513294440885E-2</v>
      </c>
      <c r="X226" s="10"/>
      <c r="Y226" s="10"/>
      <c r="Z226" s="10"/>
      <c r="AA226" s="10"/>
      <c r="AB226" s="10"/>
      <c r="AC226" s="10"/>
      <c r="AD226" s="10"/>
    </row>
    <row r="227" spans="1:30" x14ac:dyDescent="0.25">
      <c r="A227" s="7">
        <v>226</v>
      </c>
      <c r="B227" s="4" t="str">
        <f t="shared" si="6"/>
        <v>new Quote { Date = DateTime.ParseExact("2017-11-22","yyyy-MM-dd",cultureProvider), Open=249.14m, High=249.28m, Low=248.73m, Close=248.91m, Volume = (long)46996584 },</v>
      </c>
      <c r="C227" s="3">
        <v>43061</v>
      </c>
      <c r="D227" s="2">
        <v>249.14</v>
      </c>
      <c r="E227" s="2">
        <v>249.28</v>
      </c>
      <c r="F227" s="2">
        <v>248.73</v>
      </c>
      <c r="G227" s="2">
        <v>248.91</v>
      </c>
      <c r="H227" s="1">
        <v>46996584</v>
      </c>
      <c r="I227" s="2">
        <f>(testdata[[#This Row],[high]]+testdata[[#This Row],[low]])/2</f>
        <v>249.005</v>
      </c>
      <c r="J227" s="10">
        <f>(4*testdata[[#This Row],[price]]+3*I226+2*I225+I224)/10</f>
        <v>248.34350000000001</v>
      </c>
      <c r="K227" s="10">
        <f>(0.0962*testdata[[#This Row],[smooth]]+0.5769*J225-0.5769*J223+0.0962*J221)*(0.075*$X226+0.54)</f>
        <v>25.890405785999988</v>
      </c>
      <c r="L227" s="10">
        <f t="shared" si="7"/>
        <v>25.451288909999974</v>
      </c>
      <c r="M227" s="10">
        <f>(0.0962*testdata[[#This Row],[detrender]]+0.5769*K225-0.5769*K223+0.0962*K221)*(0.075*$X226+0.54)</f>
        <v>2.6949775231503086</v>
      </c>
      <c r="N227" s="10">
        <f>(0.0962*testdata[[#This Row],[I1]]+0.5769*L225-0.5769*L223+0.0962*L221)*(0.075*$X226+0.54)</f>
        <v>2.658789279205414</v>
      </c>
      <c r="O227" s="10">
        <f>(0.0962*testdata[[#This Row],[Q1]]+0.5769*M225-0.5769*M223+0.0962*M221)*(0.075*$X226+0.54)</f>
        <v>0.32268325966631978</v>
      </c>
      <c r="P227" s="10">
        <f>testdata[[#This Row],[I1]]-testdata[[#This Row],[JQ]]</f>
        <v>25.128605650333654</v>
      </c>
      <c r="Q227" s="10">
        <f>testdata[[#This Row],[Q1]]+testdata[[#This Row],[jI]]</f>
        <v>5.3537668023557226</v>
      </c>
      <c r="R227" s="10">
        <f>0.2*testdata[[#This Row],[I2]]+0.8*P226</f>
        <v>25.234840881055266</v>
      </c>
      <c r="S227" s="10">
        <f>0.2*testdata[[#This Row],[Q2]]+0.8*Q226</f>
        <v>5.2299389054401884</v>
      </c>
      <c r="T227" s="10">
        <f>testdata[[#This Row],[I2'']]*R226+testdata[[#This Row],[Q2'']]*S226</f>
        <v>665.97855885978129</v>
      </c>
      <c r="U227" s="10">
        <f>testdata[[#This Row],[I2'']]*S226-testdata[[#This Row],[Q2'']]*R226</f>
        <v>0.34644647939651918</v>
      </c>
      <c r="V227" s="10">
        <f>0.2*testdata[[#This Row],[Re]]+0.8*T226</f>
        <v>666.75405542073577</v>
      </c>
      <c r="W227" s="10">
        <f>0.2*testdata[[#This Row],[Im]]+0.8*U226</f>
        <v>1.002850132351506</v>
      </c>
      <c r="X227" s="10"/>
      <c r="Y227" s="10"/>
      <c r="Z227" s="10"/>
      <c r="AA227" s="10"/>
      <c r="AB227" s="10"/>
      <c r="AC227" s="10"/>
      <c r="AD227" s="10"/>
    </row>
    <row r="228" spans="1:30" x14ac:dyDescent="0.25">
      <c r="A228" s="7">
        <v>227</v>
      </c>
      <c r="B228" s="4" t="str">
        <f t="shared" si="6"/>
        <v>new Quote { Date = DateTime.ParseExact("2017-11-24","yyyy-MM-dd",cultureProvider), Open=249.45m, High=249.6m, Low=249.29m, Close=249.48m, Volume = (long)29070892 },</v>
      </c>
      <c r="C228" s="3">
        <v>43063</v>
      </c>
      <c r="D228" s="2">
        <v>249.45</v>
      </c>
      <c r="E228" s="2">
        <v>249.6</v>
      </c>
      <c r="F228" s="2">
        <v>249.29</v>
      </c>
      <c r="G228" s="2">
        <v>249.48</v>
      </c>
      <c r="H228" s="1">
        <v>29070892</v>
      </c>
      <c r="I228" s="2">
        <f>(testdata[[#This Row],[high]]+testdata[[#This Row],[low]])/2</f>
        <v>249.44499999999999</v>
      </c>
      <c r="J228" s="10">
        <f>(4*testdata[[#This Row],[price]]+3*I227+2*I226+I225)/10</f>
        <v>248.90050000000002</v>
      </c>
      <c r="K228" s="10">
        <f>(0.0962*testdata[[#This Row],[smooth]]+0.5769*J226-0.5769*J224+0.0962*J222)*(0.075*$X227+0.54)</f>
        <v>25.983918612000004</v>
      </c>
      <c r="L228" s="10">
        <f t="shared" si="7"/>
        <v>25.656144930000018</v>
      </c>
      <c r="M228" s="10">
        <f>(0.0962*testdata[[#This Row],[detrender]]+0.5769*K226-0.5769*K224+0.0962*K222)*(0.075*$X227+0.54)</f>
        <v>2.8196480599135665</v>
      </c>
      <c r="N228" s="10">
        <f>(0.0962*testdata[[#This Row],[I1]]+0.5769*L226-0.5769*L224+0.0962*L222)*(0.075*$X227+0.54)</f>
        <v>2.705999410088388</v>
      </c>
      <c r="O228" s="10">
        <f>(0.0962*testdata[[#This Row],[Q1]]+0.5769*M226-0.5769*M224+0.0962*M222)*(0.075*$X227+0.54)</f>
        <v>0.27357535189076826</v>
      </c>
      <c r="P228" s="10">
        <f>testdata[[#This Row],[I1]]-testdata[[#This Row],[JQ]]</f>
        <v>25.382569578109248</v>
      </c>
      <c r="Q228" s="10">
        <f>testdata[[#This Row],[Q1]]+testdata[[#This Row],[jI]]</f>
        <v>5.5256474700019549</v>
      </c>
      <c r="R228" s="10">
        <f>0.2*testdata[[#This Row],[I2]]+0.8*P227</f>
        <v>25.179398435888775</v>
      </c>
      <c r="S228" s="10">
        <f>0.2*testdata[[#This Row],[Q2]]+0.8*Q227</f>
        <v>5.3881429358849697</v>
      </c>
      <c r="T228" s="10">
        <f>testdata[[#This Row],[I2'']]*R227+testdata[[#This Row],[Q2'']]*S227</f>
        <v>663.57777137880259</v>
      </c>
      <c r="U228" s="10">
        <f>testdata[[#This Row],[I2'']]*S227-testdata[[#This Row],[Q2'']]*R227</f>
        <v>-4.2822141360046544</v>
      </c>
      <c r="V228" s="10">
        <f>0.2*testdata[[#This Row],[Re]]+0.8*T227</f>
        <v>665.49840136358557</v>
      </c>
      <c r="W228" s="10">
        <f>0.2*testdata[[#This Row],[Im]]+0.8*U227</f>
        <v>-0.57928564368371549</v>
      </c>
      <c r="X228" s="10"/>
      <c r="Y228" s="10"/>
      <c r="Z228" s="10"/>
      <c r="AA228" s="10"/>
      <c r="AB228" s="10"/>
      <c r="AC228" s="10"/>
      <c r="AD228" s="10"/>
    </row>
    <row r="229" spans="1:30" x14ac:dyDescent="0.25">
      <c r="A229" s="7">
        <v>228</v>
      </c>
      <c r="B229" s="4" t="str">
        <f t="shared" si="6"/>
        <v>new Quote { Date = DateTime.ParseExact("2017-11-27","yyyy-MM-dd",cultureProvider), Open=249.53m, High=249.86m, Low=249.14m, Close=249.36m, Volume = (long)54553804 },</v>
      </c>
      <c r="C229" s="3">
        <v>43066</v>
      </c>
      <c r="D229" s="2">
        <v>249.53</v>
      </c>
      <c r="E229" s="2">
        <v>249.86</v>
      </c>
      <c r="F229" s="2">
        <v>249.14</v>
      </c>
      <c r="G229" s="2">
        <v>249.36</v>
      </c>
      <c r="H229" s="1">
        <v>54553804</v>
      </c>
      <c r="I229" s="2">
        <f>(testdata[[#This Row],[high]]+testdata[[#This Row],[low]])/2</f>
        <v>249.5</v>
      </c>
      <c r="J229" s="10">
        <f>(4*testdata[[#This Row],[price]]+3*I228+2*I227+I226)/10</f>
        <v>249.27450000000005</v>
      </c>
      <c r="K229" s="10">
        <f>(0.0962*testdata[[#This Row],[smooth]]+0.5769*J227-0.5769*J225+0.0962*J223)*(0.075*$X228+0.54)</f>
        <v>26.106471747000015</v>
      </c>
      <c r="L229" s="10">
        <f t="shared" si="7"/>
        <v>25.905742002000007</v>
      </c>
      <c r="M229" s="10">
        <f>(0.0962*testdata[[#This Row],[detrender]]+0.5769*K227-0.5769*K225+0.0962*K223)*(0.075*$X228+0.54)</f>
        <v>2.7574466501240904</v>
      </c>
      <c r="N229" s="10">
        <f>(0.0962*testdata[[#This Row],[I1]]+0.5769*L227-0.5769*L225+0.0962*L223)*(0.075*$X228+0.54)</f>
        <v>2.6388697952518623</v>
      </c>
      <c r="O229" s="10">
        <f>(0.0962*testdata[[#This Row],[Q1]]+0.5769*M227-0.5769*M225+0.0962*M223)*(0.075*$X228+0.54)</f>
        <v>0.27280293946919526</v>
      </c>
      <c r="P229" s="10">
        <f>testdata[[#This Row],[I1]]-testdata[[#This Row],[JQ]]</f>
        <v>25.632939062530813</v>
      </c>
      <c r="Q229" s="10">
        <f>testdata[[#This Row],[Q1]]+testdata[[#This Row],[jI]]</f>
        <v>5.3963164453759527</v>
      </c>
      <c r="R229" s="10">
        <f>0.2*testdata[[#This Row],[I2]]+0.8*P228</f>
        <v>25.432643474993561</v>
      </c>
      <c r="S229" s="10">
        <f>0.2*testdata[[#This Row],[Q2]]+0.8*Q228</f>
        <v>5.4997812650767548</v>
      </c>
      <c r="T229" s="10">
        <f>testdata[[#This Row],[I2'']]*R228+testdata[[#This Row],[Q2'']]*S228</f>
        <v>670.01227090710552</v>
      </c>
      <c r="U229" s="10">
        <f>testdata[[#This Row],[I2'']]*S228-testdata[[#This Row],[Q2'']]*R228</f>
        <v>-1.4464655029364906</v>
      </c>
      <c r="V229" s="10">
        <f>0.2*testdata[[#This Row],[Re]]+0.8*T228</f>
        <v>664.86467128446316</v>
      </c>
      <c r="W229" s="10">
        <f>0.2*testdata[[#This Row],[Im]]+0.8*U228</f>
        <v>-3.7150644093910219</v>
      </c>
      <c r="X229" s="10"/>
      <c r="Y229" s="10"/>
      <c r="Z229" s="10"/>
      <c r="AA229" s="10"/>
      <c r="AB229" s="10"/>
      <c r="AC229" s="10"/>
      <c r="AD229" s="10"/>
    </row>
    <row r="230" spans="1:30" x14ac:dyDescent="0.25">
      <c r="A230" s="7">
        <v>229</v>
      </c>
      <c r="B230" s="4" t="str">
        <f t="shared" si="6"/>
        <v>new Quote { Date = DateTime.ParseExact("2017-11-28","yyyy-MM-dd",cultureProvider), Open=249.87m, High=251.92m, Low=249.77m, Close=251.89m, Volume = (long)103286312 },</v>
      </c>
      <c r="C230" s="3">
        <v>43067</v>
      </c>
      <c r="D230" s="2">
        <v>249.87</v>
      </c>
      <c r="E230" s="2">
        <v>251.92</v>
      </c>
      <c r="F230" s="2">
        <v>249.77</v>
      </c>
      <c r="G230" s="2">
        <v>251.89</v>
      </c>
      <c r="H230" s="1">
        <v>103286312</v>
      </c>
      <c r="I230" s="2">
        <f>(testdata[[#This Row],[high]]+testdata[[#This Row],[low]])/2</f>
        <v>250.845</v>
      </c>
      <c r="J230" s="10">
        <f>(4*testdata[[#This Row],[price]]+3*I229+2*I228+I227)/10</f>
        <v>249.97750000000002</v>
      </c>
      <c r="K230" s="10">
        <f>(0.0962*testdata[[#This Row],[smooth]]+0.5769*J228-0.5769*J226+0.0962*J224)*(0.075*$X229+0.54)</f>
        <v>26.156290527000003</v>
      </c>
      <c r="L230" s="10">
        <f t="shared" si="7"/>
        <v>25.890405785999988</v>
      </c>
      <c r="M230" s="10">
        <f>(0.0962*testdata[[#This Row],[detrender]]+0.5769*K228-0.5769*K226+0.0962*K224)*(0.075*$X229+0.54)</f>
        <v>2.7052645832001336</v>
      </c>
      <c r="N230" s="10">
        <f>(0.0962*testdata[[#This Row],[I1]]+0.5769*L228-0.5769*L226+0.0962*L224)*(0.075*$X229+0.54)</f>
        <v>2.6949775231503086</v>
      </c>
      <c r="O230" s="10">
        <f>(0.0962*testdata[[#This Row],[Q1]]+0.5769*M228-0.5769*M226+0.0962*M224)*(0.075*$X229+0.54)</f>
        <v>0.33496899972124555</v>
      </c>
      <c r="P230" s="10">
        <f>testdata[[#This Row],[I1]]-testdata[[#This Row],[JQ]]</f>
        <v>25.555436786278744</v>
      </c>
      <c r="Q230" s="10">
        <f>testdata[[#This Row],[Q1]]+testdata[[#This Row],[jI]]</f>
        <v>5.4002421063504418</v>
      </c>
      <c r="R230" s="10">
        <f>0.2*testdata[[#This Row],[I2]]+0.8*P229</f>
        <v>25.617438607280398</v>
      </c>
      <c r="S230" s="10">
        <f>0.2*testdata[[#This Row],[Q2]]+0.8*Q229</f>
        <v>5.3971015775708508</v>
      </c>
      <c r="T230" s="10">
        <f>testdata[[#This Row],[I2'']]*R229+testdata[[#This Row],[Q2'']]*S229</f>
        <v>681.20206098353833</v>
      </c>
      <c r="U230" s="10">
        <f>testdata[[#This Row],[I2'']]*S229-testdata[[#This Row],[Q2'']]*R229</f>
        <v>3.6277486908899448</v>
      </c>
      <c r="V230" s="10">
        <f>0.2*testdata[[#This Row],[Re]]+0.8*T229</f>
        <v>672.25022892239213</v>
      </c>
      <c r="W230" s="10">
        <f>0.2*testdata[[#This Row],[Im]]+0.8*U229</f>
        <v>-0.43162266417120354</v>
      </c>
      <c r="X230" s="10"/>
      <c r="Y230" s="10"/>
      <c r="Z230" s="10"/>
      <c r="AA230" s="10"/>
      <c r="AB230" s="10"/>
      <c r="AC230" s="10"/>
      <c r="AD230" s="10"/>
    </row>
    <row r="231" spans="1:30" x14ac:dyDescent="0.25">
      <c r="A231" s="7">
        <v>230</v>
      </c>
      <c r="B231" s="4" t="str">
        <f t="shared" si="6"/>
        <v>new Quote { Date = DateTime.ParseExact("2017-11-29","yyyy-MM-dd",cultureProvider), Open=252.03m, High=252.62m, Low=251.25m, Close=251.74m, Volume = (long)80891176 },</v>
      </c>
      <c r="C231" s="3">
        <v>43068</v>
      </c>
      <c r="D231" s="2">
        <v>252.03</v>
      </c>
      <c r="E231" s="2">
        <v>252.62</v>
      </c>
      <c r="F231" s="2">
        <v>251.25</v>
      </c>
      <c r="G231" s="2">
        <v>251.74</v>
      </c>
      <c r="H231" s="1">
        <v>80891176</v>
      </c>
      <c r="I231" s="2">
        <f>(testdata[[#This Row],[high]]+testdata[[#This Row],[low]])/2</f>
        <v>251.935</v>
      </c>
      <c r="J231" s="10">
        <f>(4*testdata[[#This Row],[price]]+3*I230+2*I229+I228)/10</f>
        <v>250.87200000000001</v>
      </c>
      <c r="K231" s="10">
        <f>(0.0962*testdata[[#This Row],[smooth]]+0.5769*J229-0.5769*J227+0.0962*J225)*(0.075*$X230+0.54)</f>
        <v>26.166368466000012</v>
      </c>
      <c r="L231" s="10">
        <f t="shared" si="7"/>
        <v>25.983918612000004</v>
      </c>
      <c r="M231" s="10">
        <f>(0.0962*testdata[[#This Row],[detrender]]+0.5769*K229-0.5769*K227+0.0962*K225)*(0.075*$X230+0.54)</f>
        <v>2.759386090461903</v>
      </c>
      <c r="N231" s="10">
        <f>(0.0962*testdata[[#This Row],[I1]]+0.5769*L229-0.5769*L227+0.0962*L225)*(0.075*$X230+0.54)</f>
        <v>2.8196480599135665</v>
      </c>
      <c r="O231" s="10">
        <f>(0.0962*testdata[[#This Row],[Q1]]+0.5769*M229-0.5769*M227+0.0962*M225)*(0.075*$X230+0.54)</f>
        <v>0.30337660323222088</v>
      </c>
      <c r="P231" s="10">
        <f>testdata[[#This Row],[I1]]-testdata[[#This Row],[JQ]]</f>
        <v>25.680542008767784</v>
      </c>
      <c r="Q231" s="10">
        <f>testdata[[#This Row],[Q1]]+testdata[[#This Row],[jI]]</f>
        <v>5.5790341503754695</v>
      </c>
      <c r="R231" s="10">
        <f>0.2*testdata[[#This Row],[I2]]+0.8*P230</f>
        <v>25.580457830776552</v>
      </c>
      <c r="S231" s="10">
        <f>0.2*testdata[[#This Row],[Q2]]+0.8*Q230</f>
        <v>5.436000515155448</v>
      </c>
      <c r="T231" s="10">
        <f>testdata[[#This Row],[I2'']]*R230+testdata[[#This Row],[Q2'']]*S230</f>
        <v>684.64445498206487</v>
      </c>
      <c r="U231" s="10">
        <f>testdata[[#This Row],[I2'']]*S230-testdata[[#This Row],[Q2'']]*R230</f>
        <v>-1.1960801526705325</v>
      </c>
      <c r="V231" s="10">
        <f>0.2*testdata[[#This Row],[Re]]+0.8*T230</f>
        <v>681.89053978324364</v>
      </c>
      <c r="W231" s="10">
        <f>0.2*testdata[[#This Row],[Im]]+0.8*U230</f>
        <v>2.6629829221778492</v>
      </c>
      <c r="X231" s="10"/>
      <c r="Y231" s="10"/>
      <c r="Z231" s="10"/>
      <c r="AA231" s="10"/>
      <c r="AB231" s="10"/>
      <c r="AC231" s="10"/>
      <c r="AD231" s="10"/>
    </row>
    <row r="232" spans="1:30" x14ac:dyDescent="0.25">
      <c r="A232" s="7">
        <v>231</v>
      </c>
      <c r="B232" s="4" t="str">
        <f t="shared" si="6"/>
        <v>new Quote { Date = DateTime.ParseExact("2017-11-30","yyyy-MM-dd",cultureProvider), Open=252.74m, High=254.94m, Low=252.66m, Close=253.94m, Volume = (long)133469840 },</v>
      </c>
      <c r="C232" s="3">
        <v>43069</v>
      </c>
      <c r="D232" s="2">
        <v>252.74</v>
      </c>
      <c r="E232" s="2">
        <v>254.94</v>
      </c>
      <c r="F232" s="2">
        <v>252.66</v>
      </c>
      <c r="G232" s="2">
        <v>253.94</v>
      </c>
      <c r="H232" s="1">
        <v>133469840</v>
      </c>
      <c r="I232" s="2">
        <f>(testdata[[#This Row],[high]]+testdata[[#This Row],[low]])/2</f>
        <v>253.8</v>
      </c>
      <c r="J232" s="10">
        <f>(4*testdata[[#This Row],[price]]+3*I231+2*I230+I229)/10</f>
        <v>252.21950000000001</v>
      </c>
      <c r="K232" s="10">
        <f>(0.0962*testdata[[#This Row],[smooth]]+0.5769*J230-0.5769*J228+0.0962*J226)*(0.075*$X231+0.54)</f>
        <v>26.310994019999995</v>
      </c>
      <c r="L232" s="10">
        <f t="shared" si="7"/>
        <v>26.106471747000015</v>
      </c>
      <c r="M232" s="10">
        <f>(0.0962*testdata[[#This Row],[detrender]]+0.5769*K230-0.5769*K228+0.0962*K226)*(0.075*$X231+0.54)</f>
        <v>2.7662533360631461</v>
      </c>
      <c r="N232" s="10">
        <f>(0.0962*testdata[[#This Row],[I1]]+0.5769*L230-0.5769*L228+0.0962*L226)*(0.075*$X231+0.54)</f>
        <v>2.7574466501240904</v>
      </c>
      <c r="O232" s="10">
        <f>(0.0962*testdata[[#This Row],[Q1]]+0.5769*M230-0.5769*M228+0.0962*M226)*(0.075*$X231+0.54)</f>
        <v>0.24515190945892307</v>
      </c>
      <c r="P232" s="10">
        <f>testdata[[#This Row],[I1]]-testdata[[#This Row],[JQ]]</f>
        <v>25.861319837541092</v>
      </c>
      <c r="Q232" s="10">
        <f>testdata[[#This Row],[Q1]]+testdata[[#This Row],[jI]]</f>
        <v>5.5236999861872365</v>
      </c>
      <c r="R232" s="10">
        <f>0.2*testdata[[#This Row],[I2]]+0.8*P231</f>
        <v>25.716697574522446</v>
      </c>
      <c r="S232" s="10">
        <f>0.2*testdata[[#This Row],[Q2]]+0.8*Q231</f>
        <v>5.567967317537823</v>
      </c>
      <c r="T232" s="10">
        <f>testdata[[#This Row],[I2'']]*R231+testdata[[#This Row],[Q2'']]*S231</f>
        <v>688.11237105840939</v>
      </c>
      <c r="U232" s="10">
        <f>testdata[[#This Row],[I2'']]*S231-testdata[[#This Row],[Q2'']]*R231</f>
        <v>-2.6351719062174368</v>
      </c>
      <c r="V232" s="10">
        <f>0.2*testdata[[#This Row],[Re]]+0.8*T231</f>
        <v>685.33803819733384</v>
      </c>
      <c r="W232" s="10">
        <f>0.2*testdata[[#This Row],[Im]]+0.8*U231</f>
        <v>-1.4838985033799132</v>
      </c>
      <c r="X232" s="10"/>
      <c r="Y232" s="10"/>
      <c r="Z232" s="10"/>
      <c r="AA232" s="10"/>
      <c r="AB232" s="10"/>
      <c r="AC232" s="10"/>
      <c r="AD232" s="10"/>
    </row>
    <row r="233" spans="1:30" x14ac:dyDescent="0.25">
      <c r="A233" s="7">
        <v>232</v>
      </c>
      <c r="B233" s="4" t="str">
        <f t="shared" si="6"/>
        <v>new Quote { Date = DateTime.ParseExact("2017-12-01","yyyy-MM-dd",cultureProvider), Open=253.7m, High=254.23m, Low=249.87m, Close=253.41m, Volume = (long)171557392 },</v>
      </c>
      <c r="C233" s="3">
        <v>43070</v>
      </c>
      <c r="D233" s="2">
        <v>253.7</v>
      </c>
      <c r="E233" s="2">
        <v>254.23</v>
      </c>
      <c r="F233" s="2">
        <v>249.87</v>
      </c>
      <c r="G233" s="2">
        <v>253.41</v>
      </c>
      <c r="H233" s="1">
        <v>171557392</v>
      </c>
      <c r="I233" s="2">
        <f>(testdata[[#This Row],[high]]+testdata[[#This Row],[low]])/2</f>
        <v>252.05</v>
      </c>
      <c r="J233" s="10">
        <f>(4*testdata[[#This Row],[price]]+3*I232+2*I231+I230)/10</f>
        <v>252.4315</v>
      </c>
      <c r="K233" s="10">
        <f>(0.0962*testdata[[#This Row],[smooth]]+0.5769*J231-0.5769*J229+0.0962*J227)*(0.075*$X232+0.54)</f>
        <v>26.511922484999978</v>
      </c>
      <c r="L233" s="10">
        <f t="shared" si="7"/>
        <v>26.156290527000003</v>
      </c>
      <c r="M233" s="10">
        <f>(0.0962*testdata[[#This Row],[detrender]]+0.5769*K231-0.5769*K229+0.0962*K227)*(0.075*$X232+0.54)</f>
        <v>2.7408555343050995</v>
      </c>
      <c r="N233" s="10">
        <f>(0.0962*testdata[[#This Row],[I1]]+0.5769*L231-0.5769*L229+0.0962*L227)*(0.075*$X232+0.54)</f>
        <v>2.7052645832001336</v>
      </c>
      <c r="O233" s="10">
        <f>(0.0962*testdata[[#This Row],[Q1]]+0.5769*M231-0.5769*M229+0.0962*M227)*(0.075*$X232+0.54)</f>
        <v>0.28298484175937089</v>
      </c>
      <c r="P233" s="10">
        <f>testdata[[#This Row],[I1]]-testdata[[#This Row],[JQ]]</f>
        <v>25.873305685240631</v>
      </c>
      <c r="Q233" s="10">
        <f>testdata[[#This Row],[Q1]]+testdata[[#This Row],[jI]]</f>
        <v>5.4461201175052327</v>
      </c>
      <c r="R233" s="10">
        <f>0.2*testdata[[#This Row],[I2]]+0.8*P232</f>
        <v>25.863717007081</v>
      </c>
      <c r="S233" s="10">
        <f>0.2*testdata[[#This Row],[Q2]]+0.8*Q232</f>
        <v>5.5081840124508368</v>
      </c>
      <c r="T233" s="10">
        <f>testdata[[#This Row],[I2'']]*R232+testdata[[#This Row],[Q2'']]*S232</f>
        <v>695.79877698444545</v>
      </c>
      <c r="U233" s="10">
        <f>testdata[[#This Row],[I2'']]*S232-testdata[[#This Row],[Q2'']]*R232</f>
        <v>2.3560285724564096</v>
      </c>
      <c r="V233" s="10">
        <f>0.2*testdata[[#This Row],[Re]]+0.8*T232</f>
        <v>689.64965224361663</v>
      </c>
      <c r="W233" s="10">
        <f>0.2*testdata[[#This Row],[Im]]+0.8*U232</f>
        <v>-1.6369318104826673</v>
      </c>
      <c r="X233" s="10"/>
      <c r="Y233" s="10"/>
      <c r="Z233" s="10"/>
      <c r="AA233" s="10"/>
      <c r="AB233" s="10"/>
      <c r="AC233" s="10"/>
      <c r="AD233" s="10"/>
    </row>
    <row r="234" spans="1:30" x14ac:dyDescent="0.25">
      <c r="A234" s="7">
        <v>233</v>
      </c>
      <c r="B234" s="4" t="str">
        <f t="shared" si="6"/>
        <v>new Quote { Date = DateTime.ParseExact("2017-12-04","yyyy-MM-dd",cultureProvider), Open=255.19m, High=255.65m, Low=253.05m, Close=253.11m, Volume = (long)98140184 },</v>
      </c>
      <c r="C234" s="3">
        <v>43073</v>
      </c>
      <c r="D234" s="2">
        <v>255.19</v>
      </c>
      <c r="E234" s="2">
        <v>255.65</v>
      </c>
      <c r="F234" s="2">
        <v>253.05</v>
      </c>
      <c r="G234" s="2">
        <v>253.11</v>
      </c>
      <c r="H234" s="1">
        <v>98140184</v>
      </c>
      <c r="I234" s="2">
        <f>(testdata[[#This Row],[high]]+testdata[[#This Row],[low]])/2</f>
        <v>254.35000000000002</v>
      </c>
      <c r="J234" s="10">
        <f>(4*testdata[[#This Row],[price]]+3*I233+2*I232+I231)/10</f>
        <v>253.30850000000001</v>
      </c>
      <c r="K234" s="10">
        <f>(0.0962*testdata[[#This Row],[smooth]]+0.5769*J232-0.5769*J230+0.0962*J228)*(0.075*$X233+0.54)</f>
        <v>26.787194424000003</v>
      </c>
      <c r="L234" s="10">
        <f t="shared" si="7"/>
        <v>26.166368466000012</v>
      </c>
      <c r="M234" s="10">
        <f>(0.0962*testdata[[#This Row],[detrender]]+0.5769*K232-0.5769*K230+0.0962*K228)*(0.075*$X233+0.54)</f>
        <v>2.7895479403544439</v>
      </c>
      <c r="N234" s="10">
        <f>(0.0962*testdata[[#This Row],[I1]]+0.5769*L232-0.5769*L230+0.0962*L228)*(0.075*$X233+0.54)</f>
        <v>2.759386090461903</v>
      </c>
      <c r="O234" s="10">
        <f>(0.0962*testdata[[#This Row],[Q1]]+0.5769*M232-0.5769*M230+0.0962*M228)*(0.075*$X233+0.54)</f>
        <v>0.31038609604632555</v>
      </c>
      <c r="P234" s="10">
        <f>testdata[[#This Row],[I1]]-testdata[[#This Row],[JQ]]</f>
        <v>25.855982369953686</v>
      </c>
      <c r="Q234" s="10">
        <f>testdata[[#This Row],[Q1]]+testdata[[#This Row],[jI]]</f>
        <v>5.5489340308163468</v>
      </c>
      <c r="R234" s="10">
        <f>0.2*testdata[[#This Row],[I2]]+0.8*P233</f>
        <v>25.869841022183241</v>
      </c>
      <c r="S234" s="10">
        <f>0.2*testdata[[#This Row],[Q2]]+0.8*Q233</f>
        <v>5.4666829001674557</v>
      </c>
      <c r="T234" s="10">
        <f>testdata[[#This Row],[I2'']]*R233+testdata[[#This Row],[Q2'']]*S233</f>
        <v>699.20174256776318</v>
      </c>
      <c r="U234" s="10">
        <f>testdata[[#This Row],[I2'']]*S233-testdata[[#This Row],[Q2'']]*R233</f>
        <v>1.1071052256546352</v>
      </c>
      <c r="V234" s="10">
        <f>0.2*testdata[[#This Row],[Re]]+0.8*T233</f>
        <v>696.479370101109</v>
      </c>
      <c r="W234" s="10">
        <f>0.2*testdata[[#This Row],[Im]]+0.8*U233</f>
        <v>2.1062439030960549</v>
      </c>
      <c r="X234" s="10"/>
      <c r="Y234" s="10"/>
      <c r="Z234" s="10"/>
      <c r="AA234" s="10"/>
      <c r="AB234" s="10"/>
      <c r="AC234" s="10"/>
      <c r="AD234" s="10"/>
    </row>
    <row r="235" spans="1:30" x14ac:dyDescent="0.25">
      <c r="A235" s="7">
        <v>234</v>
      </c>
      <c r="B235" s="4" t="str">
        <f t="shared" si="6"/>
        <v>new Quote { Date = DateTime.ParseExact("2017-12-05","yyyy-MM-dd",cultureProvider), Open=253.38m, High=254.07m, Low=252.05m, Close=252.2m, Volume = (long)81394656 },</v>
      </c>
      <c r="C235" s="3">
        <v>43074</v>
      </c>
      <c r="D235" s="2">
        <v>253.38</v>
      </c>
      <c r="E235" s="2">
        <v>254.07</v>
      </c>
      <c r="F235" s="2">
        <v>252.05</v>
      </c>
      <c r="G235" s="2">
        <v>252.2</v>
      </c>
      <c r="H235" s="1">
        <v>81394656</v>
      </c>
      <c r="I235" s="2">
        <f>(testdata[[#This Row],[high]]+testdata[[#This Row],[low]])/2</f>
        <v>253.06</v>
      </c>
      <c r="J235" s="10">
        <f>(4*testdata[[#This Row],[price]]+3*I234+2*I233+I232)/10</f>
        <v>253.31900000000002</v>
      </c>
      <c r="K235" s="10">
        <f>(0.0962*testdata[[#This Row],[smooth]]+0.5769*J233-0.5769*J231+0.0962*J229)*(0.075*$X234+0.54)</f>
        <v>26.594551935000005</v>
      </c>
      <c r="L235" s="10">
        <f t="shared" si="7"/>
        <v>26.310994019999995</v>
      </c>
      <c r="M235" s="10">
        <f>(0.0962*testdata[[#This Row],[detrender]]+0.5769*K233-0.5769*K231+0.0962*K229)*(0.075*$X234+0.54)</f>
        <v>2.8453618395555207</v>
      </c>
      <c r="N235" s="10">
        <f>(0.0962*testdata[[#This Row],[I1]]+0.5769*L233-0.5769*L231+0.0962*L229)*(0.075*$X234+0.54)</f>
        <v>2.7662533360631461</v>
      </c>
      <c r="O235" s="10">
        <f>(0.0962*testdata[[#This Row],[Q1]]+0.5769*M233-0.5769*M231+0.0962*M229)*(0.075*$X234+0.54)</f>
        <v>0.28528194538457219</v>
      </c>
      <c r="P235" s="10">
        <f>testdata[[#This Row],[I1]]-testdata[[#This Row],[JQ]]</f>
        <v>26.025712074615424</v>
      </c>
      <c r="Q235" s="10">
        <f>testdata[[#This Row],[Q1]]+testdata[[#This Row],[jI]]</f>
        <v>5.6116151756186667</v>
      </c>
      <c r="R235" s="10">
        <f>0.2*testdata[[#This Row],[I2]]+0.8*P234</f>
        <v>25.889928310886035</v>
      </c>
      <c r="S235" s="10">
        <f>0.2*testdata[[#This Row],[Q2]]+0.8*Q234</f>
        <v>5.5614702597768115</v>
      </c>
      <c r="T235" s="10">
        <f>testdata[[#This Row],[I2'']]*R234+testdata[[#This Row],[Q2'']]*S234</f>
        <v>700.17112384725453</v>
      </c>
      <c r="U235" s="10">
        <f>testdata[[#This Row],[I2'']]*S234-testdata[[#This Row],[Q2'']]*R234</f>
        <v>-2.3423230863442654</v>
      </c>
      <c r="V235" s="10">
        <f>0.2*testdata[[#This Row],[Re]]+0.8*T234</f>
        <v>699.39561882366149</v>
      </c>
      <c r="W235" s="10">
        <f>0.2*testdata[[#This Row],[Im]]+0.8*U234</f>
        <v>0.4172195632548551</v>
      </c>
      <c r="X235" s="10"/>
      <c r="Y235" s="10"/>
      <c r="Z235" s="10"/>
      <c r="AA235" s="10"/>
      <c r="AB235" s="10"/>
      <c r="AC235" s="10"/>
      <c r="AD235" s="10"/>
    </row>
    <row r="236" spans="1:30" x14ac:dyDescent="0.25">
      <c r="A236" s="7">
        <v>235</v>
      </c>
      <c r="B236" s="4" t="str">
        <f t="shared" si="6"/>
        <v>new Quote { Date = DateTime.ParseExact("2017-12-06","yyyy-MM-dd",cultureProvider), Open=251.89m, High=252.71m, Low=251.74m, Close=252.24m, Volume = (long)79207304 },</v>
      </c>
      <c r="C236" s="3">
        <v>43075</v>
      </c>
      <c r="D236" s="2">
        <v>251.89</v>
      </c>
      <c r="E236" s="2">
        <v>252.71</v>
      </c>
      <c r="F236" s="2">
        <v>251.74</v>
      </c>
      <c r="G236" s="2">
        <v>252.24</v>
      </c>
      <c r="H236" s="1">
        <v>79207304</v>
      </c>
      <c r="I236" s="2">
        <f>(testdata[[#This Row],[high]]+testdata[[#This Row],[low]])/2</f>
        <v>252.22500000000002</v>
      </c>
      <c r="J236" s="10">
        <f>(4*testdata[[#This Row],[price]]+3*I235+2*I234+I233)/10</f>
        <v>252.88300000000004</v>
      </c>
      <c r="K236" s="10">
        <f>(0.0962*testdata[[#This Row],[smooth]]+0.5769*J234-0.5769*J232+0.0962*J230)*(0.075*$X235+0.54)</f>
        <v>26.461849067999999</v>
      </c>
      <c r="L236" s="10">
        <f t="shared" si="7"/>
        <v>26.511922484999978</v>
      </c>
      <c r="M236" s="10">
        <f>(0.0962*testdata[[#This Row],[detrender]]+0.5769*K234-0.5769*K232+0.0962*K230)*(0.075*$X235+0.54)</f>
        <v>2.8817559227375669</v>
      </c>
      <c r="N236" s="10">
        <f>(0.0962*testdata[[#This Row],[I1]]+0.5769*L234-0.5769*L232+0.0962*L230)*(0.075*$X235+0.54)</f>
        <v>2.7408555343050995</v>
      </c>
      <c r="O236" s="10">
        <f>(0.0962*testdata[[#This Row],[Q1]]+0.5769*M234-0.5769*M232+0.0962*M230)*(0.075*$X235+0.54)</f>
        <v>0.29749141613890256</v>
      </c>
      <c r="P236" s="10">
        <f>testdata[[#This Row],[I1]]-testdata[[#This Row],[JQ]]</f>
        <v>26.214431068861074</v>
      </c>
      <c r="Q236" s="10">
        <f>testdata[[#This Row],[Q1]]+testdata[[#This Row],[jI]]</f>
        <v>5.622611457042666</v>
      </c>
      <c r="R236" s="10">
        <f>0.2*testdata[[#This Row],[I2]]+0.8*P235</f>
        <v>26.063455873464555</v>
      </c>
      <c r="S236" s="10">
        <f>0.2*testdata[[#This Row],[Q2]]+0.8*Q235</f>
        <v>5.6138144319034673</v>
      </c>
      <c r="T236" s="10">
        <f>testdata[[#This Row],[I2'']]*R235+testdata[[#This Row],[Q2'']]*S235</f>
        <v>706.00206610487589</v>
      </c>
      <c r="U236" s="10">
        <f>testdata[[#This Row],[I2'']]*S235-testdata[[#This Row],[Q2'']]*R235</f>
        <v>-0.39011848531978899</v>
      </c>
      <c r="V236" s="10">
        <f>0.2*testdata[[#This Row],[Re]]+0.8*T235</f>
        <v>701.33731229877878</v>
      </c>
      <c r="W236" s="10">
        <f>0.2*testdata[[#This Row],[Im]]+0.8*U235</f>
        <v>-1.9518821661393704</v>
      </c>
      <c r="X236" s="10"/>
      <c r="Y236" s="10"/>
      <c r="Z236" s="10"/>
      <c r="AA236" s="10"/>
      <c r="AB236" s="10"/>
      <c r="AC236" s="10"/>
      <c r="AD236" s="10"/>
    </row>
    <row r="237" spans="1:30" x14ac:dyDescent="0.25">
      <c r="A237" s="7">
        <v>236</v>
      </c>
      <c r="B237" s="4" t="str">
        <f t="shared" si="6"/>
        <v>new Quote { Date = DateTime.ParseExact("2017-12-07","yyyy-MM-dd",cultureProvider), Open=252.1m, High=253.38m, Low=251.96m, Close=253.04m, Volume = (long)80584848 },</v>
      </c>
      <c r="C237" s="3">
        <v>43076</v>
      </c>
      <c r="D237" s="2">
        <v>252.1</v>
      </c>
      <c r="E237" s="2">
        <v>253.38</v>
      </c>
      <c r="F237" s="2">
        <v>251.96</v>
      </c>
      <c r="G237" s="2">
        <v>253.04</v>
      </c>
      <c r="H237" s="1">
        <v>80584848</v>
      </c>
      <c r="I237" s="2">
        <f>(testdata[[#This Row],[high]]+testdata[[#This Row],[low]])/2</f>
        <v>252.67000000000002</v>
      </c>
      <c r="J237" s="10">
        <f>(4*testdata[[#This Row],[price]]+3*I236+2*I235+I234)/10</f>
        <v>252.78249999999997</v>
      </c>
      <c r="K237" s="10">
        <f>(0.0962*testdata[[#This Row],[smooth]]+0.5769*J235-0.5769*J233+0.0962*J231)*(0.075*$X236+0.54)</f>
        <v>26.440323291000006</v>
      </c>
      <c r="L237" s="10">
        <f t="shared" si="7"/>
        <v>26.787194424000003</v>
      </c>
      <c r="M237" s="10">
        <f>(0.0962*testdata[[#This Row],[detrender]]+0.5769*K235-0.5769*K233+0.0962*K231)*(0.075*$X236+0.54)</f>
        <v>2.758553645433345</v>
      </c>
      <c r="N237" s="10">
        <f>(0.0962*testdata[[#This Row],[I1]]+0.5769*L235-0.5769*L233+0.0962*L231)*(0.075*$X236+0.54)</f>
        <v>2.7895479403544439</v>
      </c>
      <c r="O237" s="10">
        <f>(0.0962*testdata[[#This Row],[Q1]]+0.5769*M235-0.5769*M233+0.0962*M231)*(0.075*$X236+0.54)</f>
        <v>0.31920236464972895</v>
      </c>
      <c r="P237" s="10">
        <f>testdata[[#This Row],[I1]]-testdata[[#This Row],[JQ]]</f>
        <v>26.467992059350273</v>
      </c>
      <c r="Q237" s="10">
        <f>testdata[[#This Row],[Q1]]+testdata[[#This Row],[jI]]</f>
        <v>5.5481015857877889</v>
      </c>
      <c r="R237" s="10">
        <f>0.2*testdata[[#This Row],[I2]]+0.8*P236</f>
        <v>26.265143266958916</v>
      </c>
      <c r="S237" s="10">
        <f>0.2*testdata[[#This Row],[Q2]]+0.8*Q236</f>
        <v>5.6077094827916909</v>
      </c>
      <c r="T237" s="10">
        <f>testdata[[#This Row],[I2'']]*R236+testdata[[#This Row],[Q2'']]*S236</f>
        <v>716.04104297302638</v>
      </c>
      <c r="U237" s="10">
        <f>testdata[[#This Row],[I2'']]*S236-testdata[[#This Row],[Q2'']]*R236</f>
        <v>1.29135167211615</v>
      </c>
      <c r="V237" s="10">
        <f>0.2*testdata[[#This Row],[Re]]+0.8*T236</f>
        <v>708.00986147850597</v>
      </c>
      <c r="W237" s="10">
        <f>0.2*testdata[[#This Row],[Im]]+0.8*U236</f>
        <v>-5.3824453832601205E-2</v>
      </c>
      <c r="X237" s="10"/>
      <c r="Y237" s="10"/>
      <c r="Z237" s="10"/>
      <c r="AA237" s="10"/>
      <c r="AB237" s="10"/>
      <c r="AC237" s="10"/>
      <c r="AD237" s="10"/>
    </row>
    <row r="238" spans="1:30" x14ac:dyDescent="0.25">
      <c r="A238" s="7">
        <v>237</v>
      </c>
      <c r="B238" s="4" t="str">
        <f t="shared" si="6"/>
        <v>new Quote { Date = DateTime.ParseExact("2017-12-08","yyyy-MM-dd",cultureProvider), Open=253.92m, High=254.43m, Low=253m, Close=254.42m, Volume = (long)79901608 },</v>
      </c>
      <c r="C238" s="3">
        <v>43077</v>
      </c>
      <c r="D238" s="2">
        <v>253.92</v>
      </c>
      <c r="E238" s="2">
        <v>254.43</v>
      </c>
      <c r="F238" s="2">
        <v>253</v>
      </c>
      <c r="G238" s="2">
        <v>254.42</v>
      </c>
      <c r="H238" s="1">
        <v>79901608</v>
      </c>
      <c r="I238" s="2">
        <f>(testdata[[#This Row],[high]]+testdata[[#This Row],[low]])/2</f>
        <v>253.715</v>
      </c>
      <c r="J238" s="10">
        <f>(4*testdata[[#This Row],[price]]+3*I237+2*I236+I235)/10</f>
        <v>253.03799999999995</v>
      </c>
      <c r="K238" s="10">
        <f>(0.0962*testdata[[#This Row],[smooth]]+0.5769*J236-0.5769*J234+0.0962*J232)*(0.075*$X237+0.54)</f>
        <v>26.114562297000013</v>
      </c>
      <c r="L238" s="10">
        <f t="shared" si="7"/>
        <v>26.594551935000005</v>
      </c>
      <c r="M238" s="10">
        <f>(0.0962*testdata[[#This Row],[detrender]]+0.5769*K236-0.5769*K234+0.0962*K232)*(0.075*$X237+0.54)</f>
        <v>2.6220492621822578</v>
      </c>
      <c r="N238" s="10">
        <f>(0.0962*testdata[[#This Row],[I1]]+0.5769*L236-0.5769*L234+0.0962*L232)*(0.075*$X237+0.54)</f>
        <v>2.8453618395555207</v>
      </c>
      <c r="O238" s="10">
        <f>(0.0962*testdata[[#This Row],[Q1]]+0.5769*M236-0.5769*M234+0.0962*M232)*(0.075*$X237+0.54)</f>
        <v>0.30863672729353692</v>
      </c>
      <c r="P238" s="10">
        <f>testdata[[#This Row],[I1]]-testdata[[#This Row],[JQ]]</f>
        <v>26.28591520770647</v>
      </c>
      <c r="Q238" s="10">
        <f>testdata[[#This Row],[Q1]]+testdata[[#This Row],[jI]]</f>
        <v>5.4674111017377784</v>
      </c>
      <c r="R238" s="10">
        <f>0.2*testdata[[#This Row],[I2]]+0.8*P237</f>
        <v>26.431576689021512</v>
      </c>
      <c r="S238" s="10">
        <f>0.2*testdata[[#This Row],[Q2]]+0.8*Q237</f>
        <v>5.5319634889777873</v>
      </c>
      <c r="T238" s="10">
        <f>testdata[[#This Row],[I2'']]*R237+testdata[[#This Row],[Q2'']]*S237</f>
        <v>725.25079262435975</v>
      </c>
      <c r="U238" s="10">
        <f>testdata[[#This Row],[I2'']]*S237-testdata[[#This Row],[Q2'']]*R237</f>
        <v>2.9227896585742599</v>
      </c>
      <c r="V238" s="10">
        <f>0.2*testdata[[#This Row],[Re]]+0.8*T237</f>
        <v>717.88299290329314</v>
      </c>
      <c r="W238" s="10">
        <f>0.2*testdata[[#This Row],[Im]]+0.8*U237</f>
        <v>1.6176392694077721</v>
      </c>
      <c r="X238" s="10"/>
      <c r="Y238" s="10"/>
      <c r="Z238" s="10"/>
      <c r="AA238" s="10"/>
      <c r="AB238" s="10"/>
      <c r="AC238" s="10"/>
      <c r="AD238" s="10"/>
    </row>
    <row r="239" spans="1:30" x14ac:dyDescent="0.25">
      <c r="A239" s="7">
        <v>238</v>
      </c>
      <c r="B239" s="4" t="str">
        <f t="shared" si="6"/>
        <v>new Quote { Date = DateTime.ParseExact("2017-12-11","yyyy-MM-dd",cultureProvider), Open=254.49m, High=255.25m, Low=254.39m, Close=255.19m, Volume = (long)86699232 },</v>
      </c>
      <c r="C239" s="3">
        <v>43080</v>
      </c>
      <c r="D239" s="2">
        <v>254.49</v>
      </c>
      <c r="E239" s="2">
        <v>255.25</v>
      </c>
      <c r="F239" s="2">
        <v>254.39</v>
      </c>
      <c r="G239" s="2">
        <v>255.19</v>
      </c>
      <c r="H239" s="1">
        <v>86699232</v>
      </c>
      <c r="I239" s="2">
        <f>(testdata[[#This Row],[high]]+testdata[[#This Row],[low]])/2</f>
        <v>254.82</v>
      </c>
      <c r="J239" s="10">
        <f>(4*testdata[[#This Row],[price]]+3*I238+2*I237+I236)/10</f>
        <v>253.79899999999998</v>
      </c>
      <c r="K239" s="10">
        <f>(0.0962*testdata[[#This Row],[smooth]]+0.5769*J237-0.5769*J235+0.0962*J233)*(0.075*$X238+0.54)</f>
        <v>26.130528314999992</v>
      </c>
      <c r="L239" s="10">
        <f t="shared" si="7"/>
        <v>26.461849067999999</v>
      </c>
      <c r="M239" s="10">
        <f>(0.0962*testdata[[#This Row],[detrender]]+0.5769*K237-0.5769*K235+0.0962*K233)*(0.075*$X238+0.54)</f>
        <v>2.686623801607654</v>
      </c>
      <c r="N239" s="10">
        <f>(0.0962*testdata[[#This Row],[I1]]+0.5769*L237-0.5769*L235+0.0962*L233)*(0.075*$X238+0.54)</f>
        <v>2.8817559227375669</v>
      </c>
      <c r="O239" s="10">
        <f>(0.0962*testdata[[#This Row],[Q1]]+0.5769*M237-0.5769*M235+0.0962*M233)*(0.075*$X238+0.54)</f>
        <v>0.25490368705989092</v>
      </c>
      <c r="P239" s="10">
        <f>testdata[[#This Row],[I1]]-testdata[[#This Row],[JQ]]</f>
        <v>26.206945380940109</v>
      </c>
      <c r="Q239" s="10">
        <f>testdata[[#This Row],[Q1]]+testdata[[#This Row],[jI]]</f>
        <v>5.5683797243452204</v>
      </c>
      <c r="R239" s="10">
        <f>0.2*testdata[[#This Row],[I2]]+0.8*P238</f>
        <v>26.270121242353198</v>
      </c>
      <c r="S239" s="10">
        <f>0.2*testdata[[#This Row],[Q2]]+0.8*Q238</f>
        <v>5.4876048262592674</v>
      </c>
      <c r="T239" s="10">
        <f>testdata[[#This Row],[I2'']]*R238+testdata[[#This Row],[Q2'']]*S238</f>
        <v>724.71795378795628</v>
      </c>
      <c r="U239" s="10">
        <f>testdata[[#This Row],[I2'']]*S238-testdata[[#This Row],[Q2'']]*R238</f>
        <v>0.27930375940127306</v>
      </c>
      <c r="V239" s="10">
        <f>0.2*testdata[[#This Row],[Re]]+0.8*T238</f>
        <v>725.14422485707905</v>
      </c>
      <c r="W239" s="10">
        <f>0.2*testdata[[#This Row],[Im]]+0.8*U238</f>
        <v>2.3940924787396627</v>
      </c>
      <c r="X239" s="10"/>
      <c r="Y239" s="10"/>
      <c r="Z239" s="10"/>
      <c r="AA239" s="10"/>
      <c r="AB239" s="10"/>
      <c r="AC239" s="10"/>
      <c r="AD239" s="10"/>
    </row>
    <row r="240" spans="1:30" x14ac:dyDescent="0.25">
      <c r="A240" s="7">
        <v>239</v>
      </c>
      <c r="B240" s="4" t="str">
        <f t="shared" si="6"/>
        <v>new Quote { Date = DateTime.ParseExact("2017-12-12","yyyy-MM-dd",cultureProvider), Open=255.43m, High=256.15m, Low=255.22m, Close=255.64m, Volume = (long)88909792 },</v>
      </c>
      <c r="C240" s="3">
        <v>43081</v>
      </c>
      <c r="D240" s="2">
        <v>255.43</v>
      </c>
      <c r="E240" s="2">
        <v>256.14999999999998</v>
      </c>
      <c r="F240" s="2">
        <v>255.22</v>
      </c>
      <c r="G240" s="2">
        <v>255.64</v>
      </c>
      <c r="H240" s="1">
        <v>88909792</v>
      </c>
      <c r="I240" s="2">
        <f>(testdata[[#This Row],[high]]+testdata[[#This Row],[low]])/2</f>
        <v>255.685</v>
      </c>
      <c r="J240" s="10">
        <f>(4*testdata[[#This Row],[price]]+3*I239+2*I238+I237)/10</f>
        <v>254.73000000000002</v>
      </c>
      <c r="K240" s="10">
        <f>(0.0962*testdata[[#This Row],[smooth]]+0.5769*J238-0.5769*J236+0.0962*J234)*(0.075*$X239+0.54)</f>
        <v>26.439870527999975</v>
      </c>
      <c r="L240" s="10">
        <f t="shared" si="7"/>
        <v>26.440323291000006</v>
      </c>
      <c r="M240" s="10">
        <f>(0.0962*testdata[[#This Row],[detrender]]+0.5769*K238-0.5769*K236+0.0962*K234)*(0.075*$X239+0.54)</f>
        <v>2.6568507115039526</v>
      </c>
      <c r="N240" s="10">
        <f>(0.0962*testdata[[#This Row],[I1]]+0.5769*L238-0.5769*L236+0.0962*L234)*(0.075*$X239+0.54)</f>
        <v>2.758553645433345</v>
      </c>
      <c r="O240" s="10">
        <f>(0.0962*testdata[[#This Row],[Q1]]+0.5769*M238-0.5769*M236+0.0962*M234)*(0.075*$X239+0.54)</f>
        <v>0.20202414003058683</v>
      </c>
      <c r="P240" s="10">
        <f>testdata[[#This Row],[I1]]-testdata[[#This Row],[JQ]]</f>
        <v>26.238299150969418</v>
      </c>
      <c r="Q240" s="10">
        <f>testdata[[#This Row],[Q1]]+testdata[[#This Row],[jI]]</f>
        <v>5.415404356937298</v>
      </c>
      <c r="R240" s="10">
        <f>0.2*testdata[[#This Row],[I2]]+0.8*P239</f>
        <v>26.213216134945974</v>
      </c>
      <c r="S240" s="10">
        <f>0.2*testdata[[#This Row],[Q2]]+0.8*Q239</f>
        <v>5.5377846508636361</v>
      </c>
      <c r="T240" s="10">
        <f>testdata[[#This Row],[I2'']]*R239+testdata[[#This Row],[Q2'']]*S239</f>
        <v>719.01353979390365</v>
      </c>
      <c r="U240" s="10">
        <f>testdata[[#This Row],[I2'']]*S239-testdata[[#This Row],[Q2'']]*R239</f>
        <v>-1.630502818323464</v>
      </c>
      <c r="V240" s="10">
        <f>0.2*testdata[[#This Row],[Re]]+0.8*T239</f>
        <v>723.5770709891458</v>
      </c>
      <c r="W240" s="10">
        <f>0.2*testdata[[#This Row],[Im]]+0.8*U239</f>
        <v>-0.10265755614367436</v>
      </c>
      <c r="X240" s="10"/>
      <c r="Y240" s="10"/>
      <c r="Z240" s="10"/>
      <c r="AA240" s="10"/>
      <c r="AB240" s="10"/>
      <c r="AC240" s="10"/>
      <c r="AD240" s="10"/>
    </row>
    <row r="241" spans="1:30" x14ac:dyDescent="0.25">
      <c r="A241" s="7">
        <v>240</v>
      </c>
      <c r="B241" s="4" t="str">
        <f t="shared" si="6"/>
        <v>new Quote { Date = DateTime.ParseExact("2017-12-13","yyyy-MM-dd",cultureProvider), Open=255.9m, High=256.38m, Low=255.51m, Close=255.61m, Volume = (long)107391488 },</v>
      </c>
      <c r="C241" s="3">
        <v>43082</v>
      </c>
      <c r="D241" s="2">
        <v>255.9</v>
      </c>
      <c r="E241" s="2">
        <v>256.38</v>
      </c>
      <c r="F241" s="2">
        <v>255.51</v>
      </c>
      <c r="G241" s="2">
        <v>255.61</v>
      </c>
      <c r="H241" s="1">
        <v>107391488</v>
      </c>
      <c r="I241" s="2">
        <f>(testdata[[#This Row],[high]]+testdata[[#This Row],[low]])/2</f>
        <v>255.94499999999999</v>
      </c>
      <c r="J241" s="10">
        <f>(4*testdata[[#This Row],[price]]+3*I240+2*I239+I238)/10</f>
        <v>255.41900000000001</v>
      </c>
      <c r="K241" s="10">
        <f>(0.0962*testdata[[#This Row],[smooth]]+0.5769*J239-0.5769*J237+0.0962*J235)*(0.075*$X240+0.54)</f>
        <v>26.744587802999998</v>
      </c>
      <c r="L241" s="10">
        <f t="shared" si="7"/>
        <v>26.114562297000013</v>
      </c>
      <c r="M241" s="10">
        <f>(0.0962*testdata[[#This Row],[detrender]]+0.5769*K239-0.5769*K237+0.0962*K235)*(0.075*$X240+0.54)</f>
        <v>2.6743524414162447</v>
      </c>
      <c r="N241" s="10">
        <f>(0.0962*testdata[[#This Row],[I1]]+0.5769*L239-0.5769*L237+0.0962*L235)*(0.075*$X240+0.54)</f>
        <v>2.6220492621822578</v>
      </c>
      <c r="O241" s="10">
        <f>(0.0962*testdata[[#This Row],[Q1]]+0.5769*M239-0.5769*M237+0.0962*M235)*(0.075*$X240+0.54)</f>
        <v>0.26433010094027898</v>
      </c>
      <c r="P241" s="10">
        <f>testdata[[#This Row],[I1]]-testdata[[#This Row],[JQ]]</f>
        <v>25.850232196059736</v>
      </c>
      <c r="Q241" s="10">
        <f>testdata[[#This Row],[Q1]]+testdata[[#This Row],[jI]]</f>
        <v>5.2964017035985025</v>
      </c>
      <c r="R241" s="10">
        <f>0.2*testdata[[#This Row],[I2]]+0.8*P240</f>
        <v>26.160685759987484</v>
      </c>
      <c r="S241" s="10">
        <f>0.2*testdata[[#This Row],[Q2]]+0.8*Q240</f>
        <v>5.3916038262695389</v>
      </c>
      <c r="T241" s="10">
        <f>testdata[[#This Row],[I2'']]*R240+testdata[[#This Row],[Q2'']]*S240</f>
        <v>715.61325097760835</v>
      </c>
      <c r="U241" s="10">
        <f>testdata[[#This Row],[I2'']]*S240-testdata[[#This Row],[Q2'']]*R240</f>
        <v>3.5409676457204569</v>
      </c>
      <c r="V241" s="10">
        <f>0.2*testdata[[#This Row],[Re]]+0.8*T240</f>
        <v>718.33348203064463</v>
      </c>
      <c r="W241" s="10">
        <f>0.2*testdata[[#This Row],[Im]]+0.8*U240</f>
        <v>-0.59620872551467985</v>
      </c>
      <c r="X241" s="10"/>
      <c r="Y241" s="10"/>
      <c r="Z241" s="10"/>
      <c r="AA241" s="10"/>
      <c r="AB241" s="10"/>
      <c r="AC241" s="10"/>
      <c r="AD241" s="10"/>
    </row>
    <row r="242" spans="1:30" x14ac:dyDescent="0.25">
      <c r="A242" s="7">
        <v>241</v>
      </c>
      <c r="B242" s="4" t="str">
        <f t="shared" si="6"/>
        <v>new Quote { Date = DateTime.ParseExact("2017-12-14","yyyy-MM-dd",cultureProvider), Open=255.93m, High=256.06m, Low=254.51m, Close=254.56m, Volume = (long)105055176 },</v>
      </c>
      <c r="C242" s="3">
        <v>43083</v>
      </c>
      <c r="D242" s="2">
        <v>255.93</v>
      </c>
      <c r="E242" s="2">
        <v>256.06</v>
      </c>
      <c r="F242" s="2">
        <v>254.51</v>
      </c>
      <c r="G242" s="2">
        <v>254.56</v>
      </c>
      <c r="H242" s="1">
        <v>105055176</v>
      </c>
      <c r="I242" s="2">
        <f>(testdata[[#This Row],[high]]+testdata[[#This Row],[low]])/2</f>
        <v>255.285</v>
      </c>
      <c r="J242" s="10">
        <f>(4*testdata[[#This Row],[price]]+3*I241+2*I240+I239)/10</f>
        <v>255.51650000000001</v>
      </c>
      <c r="K242" s="10">
        <f>(0.0962*testdata[[#This Row],[smooth]]+0.5769*J240-0.5769*J238+0.0962*J236)*(0.075*$X241+0.54)</f>
        <v>26.937439218000019</v>
      </c>
      <c r="L242" s="10">
        <f t="shared" si="7"/>
        <v>26.130528314999992</v>
      </c>
      <c r="M242" s="10">
        <f>(0.0962*testdata[[#This Row],[detrender]]+0.5769*K240-0.5769*K238+0.0962*K236)*(0.075*$X241+0.54)</f>
        <v>2.8753281998516229</v>
      </c>
      <c r="N242" s="10">
        <f>(0.0962*testdata[[#This Row],[I1]]+0.5769*L240-0.5769*L238+0.0962*L236)*(0.075*$X241+0.54)</f>
        <v>2.686623801607654</v>
      </c>
      <c r="O242" s="10">
        <f>(0.0962*testdata[[#This Row],[Q1]]+0.5769*M240-0.5769*M238+0.0962*M236)*(0.075*$X241+0.54)</f>
        <v>0.30991056230165359</v>
      </c>
      <c r="P242" s="10">
        <f>testdata[[#This Row],[I1]]-testdata[[#This Row],[JQ]]</f>
        <v>25.82061775269834</v>
      </c>
      <c r="Q242" s="10">
        <f>testdata[[#This Row],[Q1]]+testdata[[#This Row],[jI]]</f>
        <v>5.5619520014592769</v>
      </c>
      <c r="R242" s="10">
        <f>0.2*testdata[[#This Row],[I2]]+0.8*P241</f>
        <v>25.844309307387459</v>
      </c>
      <c r="S242" s="10">
        <f>0.2*testdata[[#This Row],[Q2]]+0.8*Q241</f>
        <v>5.349511763170657</v>
      </c>
      <c r="T242" s="10">
        <f>testdata[[#This Row],[I2'']]*R241+testdata[[#This Row],[Q2'']]*S241</f>
        <v>704.94730256546791</v>
      </c>
      <c r="U242" s="10">
        <f>testdata[[#This Row],[I2'']]*S241-testdata[[#This Row],[Q2'']]*R241</f>
        <v>-0.60461925666044181</v>
      </c>
      <c r="V242" s="10">
        <f>0.2*testdata[[#This Row],[Re]]+0.8*T241</f>
        <v>713.48006129518035</v>
      </c>
      <c r="W242" s="10">
        <f>0.2*testdata[[#This Row],[Im]]+0.8*U241</f>
        <v>2.7118502652442773</v>
      </c>
      <c r="X242" s="10"/>
      <c r="Y242" s="10"/>
      <c r="Z242" s="10"/>
      <c r="AA242" s="10"/>
      <c r="AB242" s="10"/>
      <c r="AC242" s="10"/>
      <c r="AD242" s="10"/>
    </row>
    <row r="243" spans="1:30" x14ac:dyDescent="0.25">
      <c r="A243" s="7">
        <v>242</v>
      </c>
      <c r="B243" s="4" t="str">
        <f t="shared" si="6"/>
        <v>new Quote { Date = DateTime.ParseExact("2017-12-15","yyyy-MM-dd",cultureProvider), Open=255.66m, High=257.19m, Low=255.6m, Close=256.68m, Volume = (long)150146832 },</v>
      </c>
      <c r="C243" s="3">
        <v>43084</v>
      </c>
      <c r="D243" s="2">
        <v>255.66</v>
      </c>
      <c r="E243" s="2">
        <v>257.19</v>
      </c>
      <c r="F243" s="2">
        <v>255.6</v>
      </c>
      <c r="G243" s="2">
        <v>256.68</v>
      </c>
      <c r="H243" s="1">
        <v>150146832</v>
      </c>
      <c r="I243" s="2">
        <f>(testdata[[#This Row],[high]]+testdata[[#This Row],[low]])/2</f>
        <v>256.39499999999998</v>
      </c>
      <c r="J243" s="10">
        <f>(4*testdata[[#This Row],[price]]+3*I242+2*I241+I240)/10</f>
        <v>255.90099999999998</v>
      </c>
      <c r="K243" s="10">
        <f>(0.0962*testdata[[#This Row],[smooth]]+0.5769*J241-0.5769*J239+0.0962*J237)*(0.075*$X242+0.54)</f>
        <v>26.929762578000009</v>
      </c>
      <c r="L243" s="10">
        <f t="shared" si="7"/>
        <v>26.439870527999975</v>
      </c>
      <c r="M243" s="10">
        <f>(0.0962*testdata[[#This Row],[detrender]]+0.5769*K241-0.5769*K239+0.0962*K237)*(0.075*$X242+0.54)</f>
        <v>2.9637647167815016</v>
      </c>
      <c r="N243" s="10">
        <f>(0.0962*testdata[[#This Row],[I1]]+0.5769*L241-0.5769*L239+0.0962*L237)*(0.075*$X242+0.54)</f>
        <v>2.6568507115039526</v>
      </c>
      <c r="O243" s="10">
        <f>(0.0962*testdata[[#This Row],[Q1]]+0.5769*M241-0.5769*M239+0.0962*M237)*(0.075*$X242+0.54)</f>
        <v>0.29344014652534783</v>
      </c>
      <c r="P243" s="10">
        <f>testdata[[#This Row],[I1]]-testdata[[#This Row],[JQ]]</f>
        <v>26.146430381474627</v>
      </c>
      <c r="Q243" s="10">
        <f>testdata[[#This Row],[Q1]]+testdata[[#This Row],[jI]]</f>
        <v>5.6206154282854541</v>
      </c>
      <c r="R243" s="10">
        <f>0.2*testdata[[#This Row],[I2]]+0.8*P242</f>
        <v>25.885780278453598</v>
      </c>
      <c r="S243" s="10">
        <f>0.2*testdata[[#This Row],[Q2]]+0.8*Q242</f>
        <v>5.5736846868245129</v>
      </c>
      <c r="T243" s="10">
        <f>testdata[[#This Row],[I2'']]*R242+testdata[[#This Row],[Q2'']]*S242</f>
        <v>698.81660397579697</v>
      </c>
      <c r="U243" s="10">
        <f>testdata[[#This Row],[I2'']]*S242-testdata[[#This Row],[Q2'']]*R242</f>
        <v>-5.5717449297031862</v>
      </c>
      <c r="V243" s="10">
        <f>0.2*testdata[[#This Row],[Re]]+0.8*T242</f>
        <v>703.72116284753372</v>
      </c>
      <c r="W243" s="10">
        <f>0.2*testdata[[#This Row],[Im]]+0.8*U242</f>
        <v>-1.5980443912689908</v>
      </c>
      <c r="X243" s="10"/>
      <c r="Y243" s="10"/>
      <c r="Z243" s="10"/>
      <c r="AA243" s="10"/>
      <c r="AB243" s="10"/>
      <c r="AC243" s="10"/>
      <c r="AD243" s="10"/>
    </row>
    <row r="244" spans="1:30" x14ac:dyDescent="0.25">
      <c r="A244" s="7">
        <v>243</v>
      </c>
      <c r="B244" s="4" t="str">
        <f t="shared" si="6"/>
        <v>new Quote { Date = DateTime.ParseExact("2017-12-18","yyyy-MM-dd",cultureProvider), Open=258.21m, High=258.7m, Low=258.1m, Close=258.31m, Volume = (long)86856320 },</v>
      </c>
      <c r="C244" s="3">
        <v>43087</v>
      </c>
      <c r="D244" s="2">
        <v>258.20999999999998</v>
      </c>
      <c r="E244" s="2">
        <v>258.7</v>
      </c>
      <c r="F244" s="2">
        <v>258.10000000000002</v>
      </c>
      <c r="G244" s="2">
        <v>258.31</v>
      </c>
      <c r="H244" s="1">
        <v>86856320</v>
      </c>
      <c r="I244" s="2">
        <f>(testdata[[#This Row],[high]]+testdata[[#This Row],[low]])/2</f>
        <v>258.39999999999998</v>
      </c>
      <c r="J244" s="10">
        <f>(4*testdata[[#This Row],[price]]+3*I243+2*I242+I241)/10</f>
        <v>256.93</v>
      </c>
      <c r="K244" s="10">
        <f>(0.0962*testdata[[#This Row],[smooth]]+0.5769*J242-0.5769*J240+0.0962*J238)*(0.075*$X243+0.54)</f>
        <v>26.736832863</v>
      </c>
      <c r="L244" s="10">
        <f t="shared" si="7"/>
        <v>26.744587802999998</v>
      </c>
      <c r="M244" s="10">
        <f>(0.0962*testdata[[#This Row],[detrender]]+0.5769*K242-0.5769*K240+0.0962*K238)*(0.075*$X243+0.54)</f>
        <v>2.900529859492635</v>
      </c>
      <c r="N244" s="10">
        <f>(0.0962*testdata[[#This Row],[I1]]+0.5769*L242-0.5769*L240+0.0962*L238)*(0.075*$X243+0.54)</f>
        <v>2.6743524414162447</v>
      </c>
      <c r="O244" s="10">
        <f>(0.0962*testdata[[#This Row],[Q1]]+0.5769*M242-0.5769*M240+0.0962*M238)*(0.075*$X243+0.54)</f>
        <v>0.35494835824776377</v>
      </c>
      <c r="P244" s="10">
        <f>testdata[[#This Row],[I1]]-testdata[[#This Row],[JQ]]</f>
        <v>26.389639444752234</v>
      </c>
      <c r="Q244" s="10">
        <f>testdata[[#This Row],[Q1]]+testdata[[#This Row],[jI]]</f>
        <v>5.5748823009088797</v>
      </c>
      <c r="R244" s="10">
        <f>0.2*testdata[[#This Row],[I2]]+0.8*P243</f>
        <v>26.195072194130152</v>
      </c>
      <c r="S244" s="10">
        <f>0.2*testdata[[#This Row],[Q2]]+0.8*Q243</f>
        <v>5.6114688028101396</v>
      </c>
      <c r="T244" s="10">
        <f>testdata[[#This Row],[I2'']]*R243+testdata[[#This Row],[Q2'']]*S243</f>
        <v>709.35644093229882</v>
      </c>
      <c r="U244" s="10">
        <f>testdata[[#This Row],[I2'']]*S243-testdata[[#This Row],[Q2'']]*R243</f>
        <v>0.7458242897454852</v>
      </c>
      <c r="V244" s="10">
        <f>0.2*testdata[[#This Row],[Re]]+0.8*T243</f>
        <v>700.92457136709731</v>
      </c>
      <c r="W244" s="10">
        <f>0.2*testdata[[#This Row],[Im]]+0.8*U243</f>
        <v>-4.3082310858134516</v>
      </c>
      <c r="X244" s="10"/>
      <c r="Y244" s="10"/>
      <c r="Z244" s="10"/>
      <c r="AA244" s="10"/>
      <c r="AB244" s="10"/>
      <c r="AC244" s="10"/>
      <c r="AD244" s="10"/>
    </row>
    <row r="245" spans="1:30" x14ac:dyDescent="0.25">
      <c r="A245" s="7">
        <v>244</v>
      </c>
      <c r="B245" s="4" t="str">
        <f t="shared" si="6"/>
        <v>new Quote { Date = DateTime.ParseExact("2017-12-19","yyyy-MM-dd",cultureProvider), Open=258.58m, High=258.63m, Low=257.24m, Close=257.32m, Volume = (long)85536976 },</v>
      </c>
      <c r="C245" s="3">
        <v>43088</v>
      </c>
      <c r="D245" s="2">
        <v>258.58</v>
      </c>
      <c r="E245" s="2">
        <v>258.63</v>
      </c>
      <c r="F245" s="2">
        <v>257.24</v>
      </c>
      <c r="G245" s="2">
        <v>257.32</v>
      </c>
      <c r="H245" s="1">
        <v>85536976</v>
      </c>
      <c r="I245" s="2">
        <f>(testdata[[#This Row],[high]]+testdata[[#This Row],[low]])/2</f>
        <v>257.935</v>
      </c>
      <c r="J245" s="10">
        <f>(4*testdata[[#This Row],[price]]+3*I244+2*I243+I242)/10</f>
        <v>257.50149999999996</v>
      </c>
      <c r="K245" s="10">
        <f>(0.0962*testdata[[#This Row],[smooth]]+0.5769*J243-0.5769*J241+0.0962*J239)*(0.075*$X244+0.54)</f>
        <v>26.711193905999984</v>
      </c>
      <c r="L245" s="10">
        <f t="shared" si="7"/>
        <v>26.937439218000019</v>
      </c>
      <c r="M245" s="10">
        <f>(0.0962*testdata[[#This Row],[detrender]]+0.5769*K243-0.5769*K241+0.0962*K239)*(0.075*$X244+0.54)</f>
        <v>2.8027085428931615</v>
      </c>
      <c r="N245" s="10">
        <f>(0.0962*testdata[[#This Row],[I1]]+0.5769*L243-0.5769*L241+0.0962*L239)*(0.075*$X244+0.54)</f>
        <v>2.8753281998516229</v>
      </c>
      <c r="O245" s="10">
        <f>(0.0962*testdata[[#This Row],[Q1]]+0.5769*M243-0.5769*M241+0.0962*M239)*(0.075*$X244+0.54)</f>
        <v>0.37531928512756541</v>
      </c>
      <c r="P245" s="10">
        <f>testdata[[#This Row],[I1]]-testdata[[#This Row],[JQ]]</f>
        <v>26.562119932872452</v>
      </c>
      <c r="Q245" s="10">
        <f>testdata[[#This Row],[Q1]]+testdata[[#This Row],[jI]]</f>
        <v>5.6780367427447844</v>
      </c>
      <c r="R245" s="10">
        <f>0.2*testdata[[#This Row],[I2]]+0.8*P244</f>
        <v>26.42413554237628</v>
      </c>
      <c r="S245" s="10">
        <f>0.2*testdata[[#This Row],[Q2]]+0.8*Q244</f>
        <v>5.595513189276061</v>
      </c>
      <c r="T245" s="10">
        <f>testdata[[#This Row],[I2'']]*R244+testdata[[#This Row],[Q2'']]*S244</f>
        <v>723.58118589736239</v>
      </c>
      <c r="U245" s="10">
        <f>testdata[[#This Row],[I2'']]*S244-testdata[[#This Row],[Q2'']]*R244</f>
        <v>1.7033402809772156</v>
      </c>
      <c r="V245" s="10">
        <f>0.2*testdata[[#This Row],[Re]]+0.8*T244</f>
        <v>712.20138992531156</v>
      </c>
      <c r="W245" s="10">
        <f>0.2*testdata[[#This Row],[Im]]+0.8*U244</f>
        <v>0.9373274879918313</v>
      </c>
      <c r="X245" s="10"/>
      <c r="Y245" s="10"/>
      <c r="Z245" s="10"/>
      <c r="AA245" s="10"/>
      <c r="AB245" s="10"/>
      <c r="AC245" s="10"/>
      <c r="AD245" s="10"/>
    </row>
    <row r="246" spans="1:30" x14ac:dyDescent="0.25">
      <c r="A246" s="7">
        <v>245</v>
      </c>
      <c r="B246" s="4" t="str">
        <f t="shared" si="6"/>
        <v>new Quote { Date = DateTime.ParseExact("2017-12-20","yyyy-MM-dd",cultureProvider), Open=258.38m, High=258.44m, Low=256.86m, Close=257.18m, Volume = (long)79690000 },</v>
      </c>
      <c r="C246" s="3">
        <v>43089</v>
      </c>
      <c r="D246" s="2">
        <v>258.38</v>
      </c>
      <c r="E246" s="2">
        <v>258.44</v>
      </c>
      <c r="F246" s="2">
        <v>256.86</v>
      </c>
      <c r="G246" s="2">
        <v>257.18</v>
      </c>
      <c r="H246" s="1">
        <v>79690000</v>
      </c>
      <c r="I246" s="2">
        <f>(testdata[[#This Row],[high]]+testdata[[#This Row],[low]])/2</f>
        <v>257.64999999999998</v>
      </c>
      <c r="J246" s="10">
        <f>(4*testdata[[#This Row],[price]]+3*I245+2*I244+I243)/10</f>
        <v>257.76</v>
      </c>
      <c r="K246" s="10">
        <f>(0.0962*testdata[[#This Row],[smooth]]+0.5769*J244-0.5769*J242+0.0962*J240)*(0.075*$X245+0.54)</f>
        <v>27.063172521000009</v>
      </c>
      <c r="L246" s="10">
        <f t="shared" si="7"/>
        <v>26.929762578000009</v>
      </c>
      <c r="M246" s="10">
        <f>(0.0962*testdata[[#This Row],[detrender]]+0.5769*K244-0.5769*K242+0.0962*K240)*(0.075*$X245+0.54)</f>
        <v>2.7168819849617156</v>
      </c>
      <c r="N246" s="10">
        <f>(0.0962*testdata[[#This Row],[I1]]+0.5769*L244-0.5769*L242+0.0962*L240)*(0.075*$X245+0.54)</f>
        <v>2.9637647167815016</v>
      </c>
      <c r="O246" s="10">
        <f>(0.0962*testdata[[#This Row],[Q1]]+0.5769*M244-0.5769*M242+0.0962*M240)*(0.075*$X245+0.54)</f>
        <v>0.2870056383373244</v>
      </c>
      <c r="P246" s="10">
        <f>testdata[[#This Row],[I1]]-testdata[[#This Row],[JQ]]</f>
        <v>26.642756939662686</v>
      </c>
      <c r="Q246" s="10">
        <f>testdata[[#This Row],[Q1]]+testdata[[#This Row],[jI]]</f>
        <v>5.6806467017432176</v>
      </c>
      <c r="R246" s="10">
        <f>0.2*testdata[[#This Row],[I2]]+0.8*P245</f>
        <v>26.5782473342305</v>
      </c>
      <c r="S246" s="10">
        <f>0.2*testdata[[#This Row],[Q2]]+0.8*Q245</f>
        <v>5.6785587345444712</v>
      </c>
      <c r="T246" s="10">
        <f>testdata[[#This Row],[I2'']]*R245+testdata[[#This Row],[Q2'']]*S245</f>
        <v>734.08166033373016</v>
      </c>
      <c r="U246" s="10">
        <f>testdata[[#This Row],[I2'']]*S245-testdata[[#This Row],[Q2'']]*R245</f>
        <v>-1.3320721804197717</v>
      </c>
      <c r="V246" s="10">
        <f>0.2*testdata[[#This Row],[Re]]+0.8*T245</f>
        <v>725.68128078463587</v>
      </c>
      <c r="W246" s="10">
        <f>0.2*testdata[[#This Row],[Im]]+0.8*U245</f>
        <v>1.0962577886978182</v>
      </c>
      <c r="X246" s="10"/>
      <c r="Y246" s="10"/>
      <c r="Z246" s="10"/>
      <c r="AA246" s="10"/>
      <c r="AB246" s="10"/>
      <c r="AC246" s="10"/>
      <c r="AD246" s="10"/>
    </row>
    <row r="247" spans="1:30" x14ac:dyDescent="0.25">
      <c r="A247" s="7">
        <v>246</v>
      </c>
      <c r="B247" s="4" t="str">
        <f t="shared" si="6"/>
        <v>new Quote { Date = DateTime.ParseExact("2017-12-21","yyyy-MM-dd",cultureProvider), Open=257.87m, High=258.49m, Low=257.44m, Close=257.71m, Volume = (long)69598728 },</v>
      </c>
      <c r="C247" s="3">
        <v>43090</v>
      </c>
      <c r="D247" s="2">
        <v>257.87</v>
      </c>
      <c r="E247" s="2">
        <v>258.49</v>
      </c>
      <c r="F247" s="2">
        <v>257.44</v>
      </c>
      <c r="G247" s="2">
        <v>257.70999999999998</v>
      </c>
      <c r="H247" s="1">
        <v>69598728</v>
      </c>
      <c r="I247" s="2">
        <f>(testdata[[#This Row],[high]]+testdata[[#This Row],[low]])/2</f>
        <v>257.96500000000003</v>
      </c>
      <c r="J247" s="10">
        <f>(4*testdata[[#This Row],[price]]+3*I246+2*I245+I244)/10</f>
        <v>257.90800000000002</v>
      </c>
      <c r="K247" s="10">
        <f>(0.0962*testdata[[#This Row],[smooth]]+0.5769*J245-0.5769*J243+0.0962*J241)*(0.075*$X246+0.54)</f>
        <v>27.164908358999998</v>
      </c>
      <c r="L247" s="10">
        <f t="shared" si="7"/>
        <v>26.736832863</v>
      </c>
      <c r="M247" s="10">
        <f>(0.0962*testdata[[#This Row],[detrender]]+0.5769*K245-0.5769*K243+0.0962*K241)*(0.075*$X246+0.54)</f>
        <v>2.7324006825100953</v>
      </c>
      <c r="N247" s="10">
        <f>(0.0962*testdata[[#This Row],[I1]]+0.5769*L245-0.5769*L243+0.0962*L241)*(0.075*$X246+0.54)</f>
        <v>2.900529859492635</v>
      </c>
      <c r="O247" s="10">
        <f>(0.0962*testdata[[#This Row],[Q1]]+0.5769*M245-0.5769*M243+0.0962*M241)*(0.075*$X246+0.54)</f>
        <v>0.23069682565498653</v>
      </c>
      <c r="P247" s="10">
        <f>testdata[[#This Row],[I1]]-testdata[[#This Row],[JQ]]</f>
        <v>26.506136037345012</v>
      </c>
      <c r="Q247" s="10">
        <f>testdata[[#This Row],[Q1]]+testdata[[#This Row],[jI]]</f>
        <v>5.6329305420027307</v>
      </c>
      <c r="R247" s="10">
        <f>0.2*testdata[[#This Row],[I2]]+0.8*P246</f>
        <v>26.615432759199152</v>
      </c>
      <c r="S247" s="10">
        <f>0.2*testdata[[#This Row],[Q2]]+0.8*Q246</f>
        <v>5.6711034697951206</v>
      </c>
      <c r="T247" s="10">
        <f>testdata[[#This Row],[I2'']]*R246+testdata[[#This Row],[Q2'']]*S246</f>
        <v>739.59524892448655</v>
      </c>
      <c r="U247" s="10">
        <f>testdata[[#This Row],[I2'']]*S246-testdata[[#This Row],[Q2'']]*R246</f>
        <v>0.40930749020387225</v>
      </c>
      <c r="V247" s="10">
        <f>0.2*testdata[[#This Row],[Re]]+0.8*T246</f>
        <v>735.18437805188148</v>
      </c>
      <c r="W247" s="10">
        <f>0.2*testdata[[#This Row],[Im]]+0.8*U246</f>
        <v>-0.98379624629504303</v>
      </c>
      <c r="X247" s="10"/>
      <c r="Y247" s="10"/>
      <c r="Z247" s="10"/>
      <c r="AA247" s="10"/>
      <c r="AB247" s="10"/>
      <c r="AC247" s="10"/>
      <c r="AD247" s="10"/>
    </row>
    <row r="248" spans="1:30" x14ac:dyDescent="0.25">
      <c r="A248" s="7">
        <v>247</v>
      </c>
      <c r="B248" s="4" t="str">
        <f t="shared" si="6"/>
        <v>new Quote { Date = DateTime.ParseExact("2017-12-22","yyyy-MM-dd",cultureProvider), Open=257.73m, High=257.77m, Low=257.06m, Close=257.65m, Volume = (long)81734768 },</v>
      </c>
      <c r="C248" s="3">
        <v>43091</v>
      </c>
      <c r="D248" s="2">
        <v>257.73</v>
      </c>
      <c r="E248" s="2">
        <v>257.77</v>
      </c>
      <c r="F248" s="2">
        <v>257.06</v>
      </c>
      <c r="G248" s="2">
        <v>257.64999999999998</v>
      </c>
      <c r="H248" s="1">
        <v>81734768</v>
      </c>
      <c r="I248" s="2">
        <f>(testdata[[#This Row],[high]]+testdata[[#This Row],[low]])/2</f>
        <v>257.41499999999996</v>
      </c>
      <c r="J248" s="10">
        <f>(4*testdata[[#This Row],[price]]+3*I247+2*I246+I245)/10</f>
        <v>257.67899999999997</v>
      </c>
      <c r="K248" s="10">
        <f>(0.0962*testdata[[#This Row],[smooth]]+0.5769*J246-0.5769*J244+0.0962*J242)*(0.075*$X247+0.54)</f>
        <v>26.918046413999992</v>
      </c>
      <c r="L248" s="10">
        <f t="shared" si="7"/>
        <v>26.711193905999984</v>
      </c>
      <c r="M248" s="10">
        <f>(0.0962*testdata[[#This Row],[detrender]]+0.5769*K246-0.5769*K244+0.0962*K242)*(0.075*$X247+0.54)</f>
        <v>2.8993480559092473</v>
      </c>
      <c r="N248" s="10">
        <f>(0.0962*testdata[[#This Row],[I1]]+0.5769*L246-0.5769*L244+0.0962*L242)*(0.075*$X247+0.54)</f>
        <v>2.8027085428931615</v>
      </c>
      <c r="O248" s="10">
        <f>(0.0962*testdata[[#This Row],[Q1]]+0.5769*M246-0.5769*M244+0.0962*M242)*(0.075*$X247+0.54)</f>
        <v>0.24277179437314647</v>
      </c>
      <c r="P248" s="10">
        <f>testdata[[#This Row],[I1]]-testdata[[#This Row],[JQ]]</f>
        <v>26.468422111626836</v>
      </c>
      <c r="Q248" s="10">
        <f>testdata[[#This Row],[Q1]]+testdata[[#This Row],[jI]]</f>
        <v>5.7020565988024092</v>
      </c>
      <c r="R248" s="10">
        <f>0.2*testdata[[#This Row],[I2]]+0.8*P247</f>
        <v>26.498593252201378</v>
      </c>
      <c r="S248" s="10">
        <f>0.2*testdata[[#This Row],[Q2]]+0.8*Q247</f>
        <v>5.6467557533626671</v>
      </c>
      <c r="T248" s="10">
        <f>testdata[[#This Row],[I2'']]*R247+testdata[[#This Row],[Q2'']]*S247</f>
        <v>737.29486306331466</v>
      </c>
      <c r="U248" s="10">
        <f>testdata[[#This Row],[I2'']]*S247-testdata[[#This Row],[Q2'']]*R247</f>
        <v>-1.4583923996212889E-2</v>
      </c>
      <c r="V248" s="10">
        <f>0.2*testdata[[#This Row],[Re]]+0.8*T247</f>
        <v>739.13517175225218</v>
      </c>
      <c r="W248" s="10">
        <f>0.2*testdata[[#This Row],[Im]]+0.8*U247</f>
        <v>0.32452920736385527</v>
      </c>
      <c r="X248" s="10"/>
      <c r="Y248" s="10"/>
      <c r="Z248" s="10"/>
      <c r="AA248" s="10"/>
      <c r="AB248" s="10"/>
      <c r="AC248" s="10"/>
      <c r="AD248" s="10"/>
    </row>
    <row r="249" spans="1:30" x14ac:dyDescent="0.25">
      <c r="A249" s="7">
        <v>248</v>
      </c>
      <c r="B249" s="4" t="str">
        <f t="shared" si="6"/>
        <v>new Quote { Date = DateTime.ParseExact("2017-12-26","yyyy-MM-dd",cultureProvider), Open=257.2m, High=257.58m, Low=257.04m, Close=257.34m, Volume = (long)46976656 },</v>
      </c>
      <c r="C249" s="3">
        <v>43095</v>
      </c>
      <c r="D249" s="2">
        <v>257.2</v>
      </c>
      <c r="E249" s="2">
        <v>257.58</v>
      </c>
      <c r="F249" s="2">
        <v>257.04000000000002</v>
      </c>
      <c r="G249" s="2">
        <v>257.33999999999997</v>
      </c>
      <c r="H249" s="1">
        <v>46976656</v>
      </c>
      <c r="I249" s="2">
        <f>(testdata[[#This Row],[high]]+testdata[[#This Row],[low]])/2</f>
        <v>257.31</v>
      </c>
      <c r="J249" s="10">
        <f>(4*testdata[[#This Row],[price]]+3*I248+2*I247+I246)/10</f>
        <v>257.50650000000002</v>
      </c>
      <c r="K249" s="10">
        <f>(0.0962*testdata[[#This Row],[smooth]]+0.5769*J247-0.5769*J245+0.0962*J243)*(0.075*$X248+0.54)</f>
        <v>26.797128129000011</v>
      </c>
      <c r="L249" s="10">
        <f t="shared" si="7"/>
        <v>27.063172521000009</v>
      </c>
      <c r="M249" s="10">
        <f>(0.0962*testdata[[#This Row],[detrender]]+0.5769*K247-0.5769*K245+0.0962*K243)*(0.075*$X248+0.54)</f>
        <v>2.9323483671325201</v>
      </c>
      <c r="N249" s="10">
        <f>(0.0962*testdata[[#This Row],[I1]]+0.5769*L247-0.5769*L245+0.0962*L243)*(0.075*$X248+0.54)</f>
        <v>2.7168819849617156</v>
      </c>
      <c r="O249" s="10">
        <f>(0.0962*testdata[[#This Row],[Q1]]+0.5769*M247-0.5769*M245+0.0962*M243)*(0.075*$X248+0.54)</f>
        <v>0.28438855596947044</v>
      </c>
      <c r="P249" s="10">
        <f>testdata[[#This Row],[I1]]-testdata[[#This Row],[JQ]]</f>
        <v>26.778783965030538</v>
      </c>
      <c r="Q249" s="10">
        <f>testdata[[#This Row],[Q1]]+testdata[[#This Row],[jI]]</f>
        <v>5.6492303520942357</v>
      </c>
      <c r="R249" s="10">
        <f>0.2*testdata[[#This Row],[I2]]+0.8*P248</f>
        <v>26.530494482307578</v>
      </c>
      <c r="S249" s="10">
        <f>0.2*testdata[[#This Row],[Q2]]+0.8*Q248</f>
        <v>5.6914913494607751</v>
      </c>
      <c r="T249" s="10">
        <f>testdata[[#This Row],[I2'']]*R248+testdata[[#This Row],[Q2'']]*S248</f>
        <v>735.15924358922302</v>
      </c>
      <c r="U249" s="10">
        <f>testdata[[#This Row],[I2'']]*S248-testdata[[#This Row],[Q2'']]*R248</f>
        <v>-1.0052919102570002</v>
      </c>
      <c r="V249" s="10">
        <f>0.2*testdata[[#This Row],[Re]]+0.8*T248</f>
        <v>736.86773916849631</v>
      </c>
      <c r="W249" s="10">
        <f>0.2*testdata[[#This Row],[Im]]+0.8*U248</f>
        <v>-0.21272552124837035</v>
      </c>
      <c r="X249" s="10"/>
      <c r="Y249" s="10"/>
      <c r="Z249" s="10"/>
      <c r="AA249" s="10"/>
      <c r="AB249" s="10"/>
      <c r="AC249" s="10"/>
      <c r="AD249" s="10"/>
    </row>
    <row r="250" spans="1:30" x14ac:dyDescent="0.25">
      <c r="A250" s="7">
        <v>249</v>
      </c>
      <c r="B250" s="4" t="str">
        <f t="shared" si="6"/>
        <v>new Quote { Date = DateTime.ParseExact("2017-12-27","yyyy-MM-dd",cultureProvider), Open=257.52m, High=257.86m, Low=257.16m, Close=257.46m, Volume = (long)59962032 },</v>
      </c>
      <c r="C250" s="3">
        <v>43096</v>
      </c>
      <c r="D250" s="2">
        <v>257.52</v>
      </c>
      <c r="E250" s="2">
        <v>257.86</v>
      </c>
      <c r="F250" s="2">
        <v>257.16000000000003</v>
      </c>
      <c r="G250" s="2">
        <v>257.45999999999998</v>
      </c>
      <c r="H250" s="1">
        <v>59962032</v>
      </c>
      <c r="I250" s="2">
        <f>(testdata[[#This Row],[high]]+testdata[[#This Row],[low]])/2</f>
        <v>257.51</v>
      </c>
      <c r="J250" s="10">
        <f>(4*testdata[[#This Row],[price]]+3*I249+2*I248+I247)/10</f>
        <v>257.47650000000004</v>
      </c>
      <c r="K250" s="10">
        <f>(0.0962*testdata[[#This Row],[smooth]]+0.5769*J248-0.5769*J246+0.0962*J244)*(0.075*$X249+0.54)</f>
        <v>26.697155256000006</v>
      </c>
      <c r="L250" s="10">
        <f t="shared" si="7"/>
        <v>27.164908358999998</v>
      </c>
      <c r="M250" s="10">
        <f>(0.0962*testdata[[#This Row],[detrender]]+0.5769*K248-0.5769*K246+0.0962*K244)*(0.075*$X249+0.54)</f>
        <v>2.7305782591965246</v>
      </c>
      <c r="N250" s="10">
        <f>(0.0962*testdata[[#This Row],[I1]]+0.5769*L248-0.5769*L246+0.0962*L244)*(0.075*$X249+0.54)</f>
        <v>2.7324006825100953</v>
      </c>
      <c r="O250" s="10">
        <f>(0.0962*testdata[[#This Row],[Q1]]+0.5769*M248-0.5769*M246+0.0962*M244)*(0.075*$X249+0.54)</f>
        <v>0.34936772976766511</v>
      </c>
      <c r="P250" s="10">
        <f>testdata[[#This Row],[I1]]-testdata[[#This Row],[JQ]]</f>
        <v>26.815540629232334</v>
      </c>
      <c r="Q250" s="10">
        <f>testdata[[#This Row],[Q1]]+testdata[[#This Row],[jI]]</f>
        <v>5.4629789417066199</v>
      </c>
      <c r="R250" s="10">
        <f>0.2*testdata[[#This Row],[I2]]+0.8*P249</f>
        <v>26.786135297870899</v>
      </c>
      <c r="S250" s="10">
        <f>0.2*testdata[[#This Row],[Q2]]+0.8*Q249</f>
        <v>5.6119800700167124</v>
      </c>
      <c r="T250" s="10">
        <f>testdata[[#This Row],[I2'']]*R249+testdata[[#This Row],[Q2'']]*S249</f>
        <v>742.5899507443545</v>
      </c>
      <c r="U250" s="10">
        <f>testdata[[#This Row],[I2'']]*S249-testdata[[#This Row],[Q2'']]*R249</f>
        <v>3.5644510509196721</v>
      </c>
      <c r="V250" s="10">
        <f>0.2*testdata[[#This Row],[Re]]+0.8*T249</f>
        <v>736.64538502024936</v>
      </c>
      <c r="W250" s="10">
        <f>0.2*testdata[[#This Row],[Im]]+0.8*U249</f>
        <v>-9.134331802166562E-2</v>
      </c>
      <c r="X250" s="10"/>
      <c r="Y250" s="10"/>
      <c r="Z250" s="10"/>
      <c r="AA250" s="10"/>
      <c r="AB250" s="10"/>
      <c r="AC250" s="10"/>
      <c r="AD250" s="10"/>
    </row>
    <row r="251" spans="1:30" x14ac:dyDescent="0.25">
      <c r="A251" s="7">
        <v>250</v>
      </c>
      <c r="B251" s="4" t="str">
        <f t="shared" si="6"/>
        <v>new Quote { Date = DateTime.ParseExact("2017-12-28","yyyy-MM-dd",cultureProvider), Open=258.01m, High=258.04m, Low=257.59m, Close=257.99m, Volume = (long)46843448 },</v>
      </c>
      <c r="C251" s="3">
        <v>43097</v>
      </c>
      <c r="D251" s="2">
        <v>258.01</v>
      </c>
      <c r="E251" s="2">
        <v>258.04000000000002</v>
      </c>
      <c r="F251" s="2">
        <v>257.58999999999997</v>
      </c>
      <c r="G251" s="2">
        <v>257.99</v>
      </c>
      <c r="H251" s="1">
        <v>46843448</v>
      </c>
      <c r="I251" s="2">
        <f>(testdata[[#This Row],[high]]+testdata[[#This Row],[low]])/2</f>
        <v>257.815</v>
      </c>
      <c r="J251" s="10">
        <f>(4*testdata[[#This Row],[price]]+3*I250+2*I249+I248)/10</f>
        <v>257.58249999999998</v>
      </c>
      <c r="K251" s="10">
        <f>(0.0962*testdata[[#This Row],[smooth]]+0.5769*J249-0.5769*J247+0.0962*J245)*(0.075*$X250+0.54)</f>
        <v>26.632505942999998</v>
      </c>
      <c r="L251" s="10">
        <f t="shared" si="7"/>
        <v>26.918046413999992</v>
      </c>
      <c r="M251" s="10">
        <f>(0.0962*testdata[[#This Row],[detrender]]+0.5769*K249-0.5769*K247+0.0962*K245)*(0.075*$X250+0.54)</f>
        <v>2.6565254158248743</v>
      </c>
      <c r="N251" s="10">
        <f>(0.0962*testdata[[#This Row],[I1]]+0.5769*L249-0.5769*L247+0.0962*L245)*(0.075*$X250+0.54)</f>
        <v>2.8993480559092473</v>
      </c>
      <c r="O251" s="10">
        <f>(0.0962*testdata[[#This Row],[Q1]]+0.5769*M249-0.5769*M247+0.0962*M245)*(0.075*$X250+0.54)</f>
        <v>0.34588518808717006</v>
      </c>
      <c r="P251" s="10">
        <f>testdata[[#This Row],[I1]]-testdata[[#This Row],[JQ]]</f>
        <v>26.572161225912822</v>
      </c>
      <c r="Q251" s="10">
        <f>testdata[[#This Row],[Q1]]+testdata[[#This Row],[jI]]</f>
        <v>5.555873471734122</v>
      </c>
      <c r="R251" s="10">
        <f>0.2*testdata[[#This Row],[I2]]+0.8*P250</f>
        <v>26.766864748568434</v>
      </c>
      <c r="S251" s="10">
        <f>0.2*testdata[[#This Row],[Q2]]+0.8*Q250</f>
        <v>5.4815578477121205</v>
      </c>
      <c r="T251" s="10">
        <f>testdata[[#This Row],[I2'']]*R250+testdata[[#This Row],[Q2'']]*S250</f>
        <v>747.74325404896933</v>
      </c>
      <c r="U251" s="10">
        <f>testdata[[#This Row],[I2'']]*S250-testdata[[#This Row],[Q2'']]*R250</f>
        <v>3.3853613538760783</v>
      </c>
      <c r="V251" s="10">
        <f>0.2*testdata[[#This Row],[Re]]+0.8*T250</f>
        <v>743.62061140527749</v>
      </c>
      <c r="W251" s="10">
        <f>0.2*testdata[[#This Row],[Im]]+0.8*U250</f>
        <v>3.5286331115109535</v>
      </c>
      <c r="X251" s="10"/>
      <c r="Y251" s="10"/>
      <c r="Z251" s="10"/>
      <c r="AA251" s="10"/>
      <c r="AB251" s="10"/>
      <c r="AC251" s="10"/>
      <c r="AD251" s="10"/>
    </row>
    <row r="252" spans="1:30" x14ac:dyDescent="0.25">
      <c r="A252" s="7">
        <v>251</v>
      </c>
      <c r="B252" s="4" t="str">
        <f t="shared" si="6"/>
        <v>new Quote { Date = DateTime.ParseExact("2017-12-29","yyyy-MM-dd",cultureProvider), Open=258.63m, High=258.65m, Low=256.81m, Close=257.02m, Volume = (long)99683152 },</v>
      </c>
      <c r="C252" s="3">
        <v>43098</v>
      </c>
      <c r="D252" s="2">
        <v>258.63</v>
      </c>
      <c r="E252" s="2">
        <v>258.64999999999998</v>
      </c>
      <c r="F252" s="2">
        <v>256.81</v>
      </c>
      <c r="G252" s="2">
        <v>257.02</v>
      </c>
      <c r="H252" s="1">
        <v>99683152</v>
      </c>
      <c r="I252" s="2">
        <f>(testdata[[#This Row],[high]]+testdata[[#This Row],[low]])/2</f>
        <v>257.73</v>
      </c>
      <c r="J252" s="10">
        <f>(4*testdata[[#This Row],[price]]+3*I251+2*I250+I249)/10</f>
        <v>257.66950000000003</v>
      </c>
      <c r="K252" s="10">
        <f>(0.0962*testdata[[#This Row],[smooth]]+0.5769*J250-0.5769*J248+0.0962*J246)*(0.075*$X251+0.54)</f>
        <v>26.712447651000019</v>
      </c>
      <c r="L252" s="10">
        <f t="shared" si="7"/>
        <v>26.797128129000011</v>
      </c>
      <c r="M252" s="10">
        <f>(0.0962*testdata[[#This Row],[detrender]]+0.5769*K250-0.5769*K248+0.0962*K246)*(0.075*$X251+0.54)</f>
        <v>2.7247225778079542</v>
      </c>
      <c r="N252" s="10">
        <f>(0.0962*testdata[[#This Row],[I1]]+0.5769*L250-0.5769*L248+0.0962*L246)*(0.075*$X251+0.54)</f>
        <v>2.9323483671325201</v>
      </c>
      <c r="O252" s="10">
        <f>(0.0962*testdata[[#This Row],[Q1]]+0.5769*M250-0.5769*M248+0.0962*M246)*(0.075*$X251+0.54)</f>
        <v>0.23010429413603128</v>
      </c>
      <c r="P252" s="10">
        <f>testdata[[#This Row],[I1]]-testdata[[#This Row],[JQ]]</f>
        <v>26.567023834863981</v>
      </c>
      <c r="Q252" s="10">
        <f>testdata[[#This Row],[Q1]]+testdata[[#This Row],[jI]]</f>
        <v>5.6570709449404744</v>
      </c>
      <c r="R252" s="10">
        <f>0.2*testdata[[#This Row],[I2]]+0.8*P251</f>
        <v>26.571133747703058</v>
      </c>
      <c r="S252" s="10">
        <f>0.2*testdata[[#This Row],[Q2]]+0.8*Q251</f>
        <v>5.5761129663753923</v>
      </c>
      <c r="T252" s="10">
        <f>testdata[[#This Row],[I2'']]*R251+testdata[[#This Row],[Q2'']]*S251</f>
        <v>741.79172903145434</v>
      </c>
      <c r="U252" s="10">
        <f>testdata[[#This Row],[I2'']]*S251-testdata[[#This Row],[Q2'']]*R251</f>
        <v>-3.6038548763787901</v>
      </c>
      <c r="V252" s="10">
        <f>0.2*testdata[[#This Row],[Re]]+0.8*T251</f>
        <v>746.55294904546645</v>
      </c>
      <c r="W252" s="10">
        <f>0.2*testdata[[#This Row],[Im]]+0.8*U251</f>
        <v>1.9875181078251047</v>
      </c>
      <c r="X252" s="10"/>
      <c r="Y252" s="10"/>
      <c r="Z252" s="10"/>
      <c r="AA252" s="10"/>
      <c r="AB252" s="10"/>
      <c r="AC252" s="10"/>
      <c r="AD252" s="10"/>
    </row>
    <row r="253" spans="1:30" x14ac:dyDescent="0.25">
      <c r="A253" s="7">
        <v>252</v>
      </c>
      <c r="B253" s="4" t="str">
        <f t="shared" si="6"/>
        <v>new Quote { Date = DateTime.ParseExact("2018-01-02","yyyy-MM-dd",cultureProvider), Open=257.96m, High=258.9m, Low=257.54m, Close=258.86m, Volume = (long)89973440 },</v>
      </c>
      <c r="C253" s="3">
        <v>43102</v>
      </c>
      <c r="D253" s="2">
        <v>257.95999999999998</v>
      </c>
      <c r="E253" s="2">
        <v>258.89999999999998</v>
      </c>
      <c r="F253" s="2">
        <v>257.54000000000002</v>
      </c>
      <c r="G253" s="2">
        <v>258.86</v>
      </c>
      <c r="H253" s="1">
        <v>89973440</v>
      </c>
      <c r="I253" s="2">
        <f>(testdata[[#This Row],[high]]+testdata[[#This Row],[low]])/2</f>
        <v>258.22000000000003</v>
      </c>
      <c r="J253" s="10">
        <f>(4*testdata[[#This Row],[price]]+3*I252+2*I251+I250)/10</f>
        <v>257.92099999999999</v>
      </c>
      <c r="K253" s="10">
        <f>(0.0962*testdata[[#This Row],[smooth]]+0.5769*J251-0.5769*J249+0.0962*J247)*(0.075*$X252+0.54)</f>
        <v>26.819960867999992</v>
      </c>
      <c r="L253" s="10">
        <f t="shared" si="7"/>
        <v>26.697155256000006</v>
      </c>
      <c r="M253" s="10">
        <f>(0.0962*testdata[[#This Row],[detrender]]+0.5769*K251-0.5769*K249+0.0962*K247)*(0.075*$X252+0.54)</f>
        <v>2.7531218954883543</v>
      </c>
      <c r="N253" s="10">
        <f>(0.0962*testdata[[#This Row],[I1]]+0.5769*L251-0.5769*L249+0.0962*L247)*(0.075*$X252+0.54)</f>
        <v>2.7305782591965246</v>
      </c>
      <c r="O253" s="10">
        <f>(0.0962*testdata[[#This Row],[Q1]]+0.5769*M251-0.5769*M249+0.0962*M247)*(0.075*$X252+0.54)</f>
        <v>0.19903590615279781</v>
      </c>
      <c r="P253" s="10">
        <f>testdata[[#This Row],[I1]]-testdata[[#This Row],[JQ]]</f>
        <v>26.498119349847208</v>
      </c>
      <c r="Q253" s="10">
        <f>testdata[[#This Row],[Q1]]+testdata[[#This Row],[jI]]</f>
        <v>5.4837001546848789</v>
      </c>
      <c r="R253" s="10">
        <f>0.2*testdata[[#This Row],[I2]]+0.8*P252</f>
        <v>26.553242937860627</v>
      </c>
      <c r="S253" s="10">
        <f>0.2*testdata[[#This Row],[Q2]]+0.8*Q252</f>
        <v>5.6223967868893556</v>
      </c>
      <c r="T253" s="10">
        <f>testdata[[#This Row],[I2'']]*R252+testdata[[#This Row],[Q2'']]*S252</f>
        <v>736.90088916262744</v>
      </c>
      <c r="U253" s="10">
        <f>testdata[[#This Row],[I2'']]*S252-testdata[[#This Row],[Q2'']]*R252</f>
        <v>-1.3295747619725375</v>
      </c>
      <c r="V253" s="10">
        <f>0.2*testdata[[#This Row],[Re]]+0.8*T252</f>
        <v>740.81356105768907</v>
      </c>
      <c r="W253" s="10">
        <f>0.2*testdata[[#This Row],[Im]]+0.8*U252</f>
        <v>-3.1489988534975399</v>
      </c>
      <c r="X253" s="10"/>
      <c r="Y253" s="10"/>
      <c r="Z253" s="10"/>
      <c r="AA253" s="10"/>
      <c r="AB253" s="10"/>
      <c r="AC253" s="10"/>
      <c r="AD253" s="10"/>
    </row>
    <row r="254" spans="1:30" x14ac:dyDescent="0.25">
      <c r="A254" s="7">
        <v>253</v>
      </c>
      <c r="B254" s="4" t="str">
        <f t="shared" si="6"/>
        <v>new Quote { Date = DateTime.ParseExact("2018-01-03","yyyy-MM-dd",cultureProvider), Open=259.04m, High=260.66m, Low=259.04m, Close=260.5m, Volume = (long)93518840 },</v>
      </c>
      <c r="C254" s="3">
        <v>43103</v>
      </c>
      <c r="D254" s="2">
        <v>259.04000000000002</v>
      </c>
      <c r="E254" s="2">
        <v>260.66000000000003</v>
      </c>
      <c r="F254" s="2">
        <v>259.04000000000002</v>
      </c>
      <c r="G254" s="2">
        <v>260.5</v>
      </c>
      <c r="H254" s="1">
        <v>93518840</v>
      </c>
      <c r="I254" s="2">
        <f>(testdata[[#This Row],[high]]+testdata[[#This Row],[low]])/2</f>
        <v>259.85000000000002</v>
      </c>
      <c r="J254" s="10">
        <f>(4*testdata[[#This Row],[price]]+3*I253+2*I252+I251)/10</f>
        <v>258.73350000000005</v>
      </c>
      <c r="K254" s="10">
        <f>(0.0962*testdata[[#This Row],[smooth]]+0.5769*J252-0.5769*J250+0.0962*J248)*(0.075*$X253+0.54)</f>
        <v>26.886721067999993</v>
      </c>
      <c r="L254" s="10">
        <f t="shared" si="7"/>
        <v>26.632505942999998</v>
      </c>
      <c r="M254" s="10">
        <f>(0.0962*testdata[[#This Row],[detrender]]+0.5769*K252-0.5769*K250+0.0962*K248)*(0.075*$X253+0.54)</f>
        <v>2.7998140397997102</v>
      </c>
      <c r="N254" s="10">
        <f>(0.0962*testdata[[#This Row],[I1]]+0.5769*L252-0.5769*L250+0.0962*L248)*(0.075*$X253+0.54)</f>
        <v>2.6565254158248743</v>
      </c>
      <c r="O254" s="10">
        <f>(0.0962*testdata[[#This Row],[Q1]]+0.5769*M252-0.5769*M250+0.0962*M248)*(0.075*$X253+0.54)</f>
        <v>0.29423587554763314</v>
      </c>
      <c r="P254" s="10">
        <f>testdata[[#This Row],[I1]]-testdata[[#This Row],[JQ]]</f>
        <v>26.338270067452363</v>
      </c>
      <c r="Q254" s="10">
        <f>testdata[[#This Row],[Q1]]+testdata[[#This Row],[jI]]</f>
        <v>5.456339455624585</v>
      </c>
      <c r="R254" s="10">
        <f>0.2*testdata[[#This Row],[I2]]+0.8*P253</f>
        <v>26.466149493368242</v>
      </c>
      <c r="S254" s="10">
        <f>0.2*testdata[[#This Row],[Q2]]+0.8*Q253</f>
        <v>5.4782280148728209</v>
      </c>
      <c r="T254" s="10">
        <f>testdata[[#This Row],[I2'']]*R253+testdata[[#This Row],[Q2'']]*S253</f>
        <v>733.5628687158121</v>
      </c>
      <c r="U254" s="10">
        <f>testdata[[#This Row],[I2'']]*S253-testdata[[#This Row],[Q2'']]*R253</f>
        <v>3.3384745249349805</v>
      </c>
      <c r="V254" s="10">
        <f>0.2*testdata[[#This Row],[Re]]+0.8*T253</f>
        <v>736.23328507326448</v>
      </c>
      <c r="W254" s="10">
        <f>0.2*testdata[[#This Row],[Im]]+0.8*U253</f>
        <v>-0.39596490459103395</v>
      </c>
      <c r="X254" s="10"/>
      <c r="Y254" s="10"/>
      <c r="Z254" s="10"/>
      <c r="AA254" s="10"/>
      <c r="AB254" s="10"/>
      <c r="AC254" s="10"/>
      <c r="AD254" s="10"/>
    </row>
    <row r="255" spans="1:30" x14ac:dyDescent="0.25">
      <c r="A255" s="7">
        <v>254</v>
      </c>
      <c r="B255" s="4" t="str">
        <f t="shared" si="6"/>
        <v>new Quote { Date = DateTime.ParseExact("2018-01-04","yyyy-MM-dd",cultureProvider), Open=261.2m, High=262.12m, Low=260.57m, Close=261.59m, Volume = (long)83723648 },</v>
      </c>
      <c r="C255" s="3">
        <v>43104</v>
      </c>
      <c r="D255" s="2">
        <v>261.2</v>
      </c>
      <c r="E255" s="2">
        <v>262.12</v>
      </c>
      <c r="F255" s="2">
        <v>260.57</v>
      </c>
      <c r="G255" s="2">
        <v>261.58999999999997</v>
      </c>
      <c r="H255" s="1">
        <v>83723648</v>
      </c>
      <c r="I255" s="2">
        <f>(testdata[[#This Row],[high]]+testdata[[#This Row],[low]])/2</f>
        <v>261.34500000000003</v>
      </c>
      <c r="J255" s="10">
        <f>(4*testdata[[#This Row],[price]]+3*I254+2*I253+I252)/10</f>
        <v>259.91000000000003</v>
      </c>
      <c r="K255" s="10">
        <f>(0.0962*testdata[[#This Row],[smooth]]+0.5769*J253-0.5769*J251+0.0962*J249)*(0.075*$X254+0.54)</f>
        <v>26.984203893000004</v>
      </c>
      <c r="L255" s="10">
        <f t="shared" si="7"/>
        <v>26.712447651000019</v>
      </c>
      <c r="M255" s="10">
        <f>(0.0962*testdata[[#This Row],[detrender]]+0.5769*K253-0.5769*K251+0.0962*K249)*(0.075*$X254+0.54)</f>
        <v>2.8522297188444057</v>
      </c>
      <c r="N255" s="10">
        <f>(0.0962*testdata[[#This Row],[I1]]+0.5769*L253-0.5769*L251+0.0962*L249)*(0.075*$X254+0.54)</f>
        <v>2.7247225778079542</v>
      </c>
      <c r="O255" s="10">
        <f>(0.0962*testdata[[#This Row],[Q1]]+0.5769*M253-0.5769*M251+0.0962*M249)*(0.075*$X254+0.54)</f>
        <v>0.33058957733397465</v>
      </c>
      <c r="P255" s="10">
        <f>testdata[[#This Row],[I1]]-testdata[[#This Row],[JQ]]</f>
        <v>26.381858073666045</v>
      </c>
      <c r="Q255" s="10">
        <f>testdata[[#This Row],[Q1]]+testdata[[#This Row],[jI]]</f>
        <v>5.5769522966523599</v>
      </c>
      <c r="R255" s="10">
        <f>0.2*testdata[[#This Row],[I2]]+0.8*P254</f>
        <v>26.3469876686951</v>
      </c>
      <c r="S255" s="10">
        <f>0.2*testdata[[#This Row],[Q2]]+0.8*Q254</f>
        <v>5.4804620238301398</v>
      </c>
      <c r="T255" s="10">
        <f>testdata[[#This Row],[I2'']]*R254+testdata[[#This Row],[Q2'']]*S254</f>
        <v>727.326534933007</v>
      </c>
      <c r="U255" s="10">
        <f>testdata[[#This Row],[I2'']]*S254-testdata[[#This Row],[Q2'']]*R254</f>
        <v>-0.71192126126172184</v>
      </c>
      <c r="V255" s="10">
        <f>0.2*testdata[[#This Row],[Re]]+0.8*T254</f>
        <v>732.31560195925113</v>
      </c>
      <c r="W255" s="10">
        <f>0.2*testdata[[#This Row],[Im]]+0.8*U254</f>
        <v>2.5283953676956403</v>
      </c>
      <c r="X255" s="10"/>
      <c r="Y255" s="10"/>
      <c r="Z255" s="10"/>
      <c r="AA255" s="10"/>
      <c r="AB255" s="10"/>
      <c r="AC255" s="10"/>
      <c r="AD255" s="10"/>
    </row>
    <row r="256" spans="1:30" x14ac:dyDescent="0.25">
      <c r="A256" s="7">
        <v>255</v>
      </c>
      <c r="B256" s="4" t="str">
        <f t="shared" si="6"/>
        <v>new Quote { Date = DateTime.ParseExact("2018-01-05","yyyy-MM-dd",cultureProvider), Open=262.46m, High=263.47m, Low=261.92m, Close=263.34m, Volume = (long)86721784 },</v>
      </c>
      <c r="C256" s="3">
        <v>43105</v>
      </c>
      <c r="D256" s="2">
        <v>262.45999999999998</v>
      </c>
      <c r="E256" s="2">
        <v>263.47000000000003</v>
      </c>
      <c r="F256" s="2">
        <v>261.92</v>
      </c>
      <c r="G256" s="2">
        <v>263.33999999999997</v>
      </c>
      <c r="H256" s="1">
        <v>86721784</v>
      </c>
      <c r="I256" s="2">
        <f>(testdata[[#This Row],[high]]+testdata[[#This Row],[low]])/2</f>
        <v>262.69500000000005</v>
      </c>
      <c r="J256" s="10">
        <f>(4*testdata[[#This Row],[price]]+3*I255+2*I254+I253)/10</f>
        <v>261.27350000000007</v>
      </c>
      <c r="K256" s="10">
        <f>(0.0962*testdata[[#This Row],[smooth]]+0.5769*J254-0.5769*J252+0.0962*J250)*(0.075*$X255+0.54)</f>
        <v>27.279488664000013</v>
      </c>
      <c r="L256" s="10">
        <f t="shared" si="7"/>
        <v>26.819960867999992</v>
      </c>
      <c r="M256" s="10">
        <f>(0.0962*testdata[[#This Row],[detrender]]+0.5769*K254-0.5769*K252+0.0962*K250)*(0.075*$X255+0.54)</f>
        <v>2.8582693988604939</v>
      </c>
      <c r="N256" s="10">
        <f>(0.0962*testdata[[#This Row],[I1]]+0.5769*L254-0.5769*L252+0.0962*L250)*(0.075*$X255+0.54)</f>
        <v>2.7531218954883543</v>
      </c>
      <c r="O256" s="10">
        <f>(0.0962*testdata[[#This Row],[Q1]]+0.5769*M254-0.5769*M252+0.0962*M250)*(0.075*$X255+0.54)</f>
        <v>0.31372240092918968</v>
      </c>
      <c r="P256" s="10">
        <f>testdata[[#This Row],[I1]]-testdata[[#This Row],[JQ]]</f>
        <v>26.506238467070801</v>
      </c>
      <c r="Q256" s="10">
        <f>testdata[[#This Row],[Q1]]+testdata[[#This Row],[jI]]</f>
        <v>5.6113912943488486</v>
      </c>
      <c r="R256" s="10">
        <f>0.2*testdata[[#This Row],[I2]]+0.8*P255</f>
        <v>26.406734152346999</v>
      </c>
      <c r="S256" s="10">
        <f>0.2*testdata[[#This Row],[Q2]]+0.8*Q255</f>
        <v>5.5838400961916577</v>
      </c>
      <c r="T256" s="10">
        <f>testdata[[#This Row],[I2'']]*R255+testdata[[#This Row],[Q2'']]*S255</f>
        <v>726.33992267671454</v>
      </c>
      <c r="U256" s="10">
        <f>testdata[[#This Row],[I2'']]*S255-testdata[[#This Row],[Q2'']]*R255</f>
        <v>-2.3962624630107427</v>
      </c>
      <c r="V256" s="10">
        <f>0.2*testdata[[#This Row],[Re]]+0.8*T255</f>
        <v>727.12921248174848</v>
      </c>
      <c r="W256" s="10">
        <f>0.2*testdata[[#This Row],[Im]]+0.8*U255</f>
        <v>-1.0487895016115261</v>
      </c>
      <c r="X256" s="10"/>
      <c r="Y256" s="10"/>
      <c r="Z256" s="10"/>
      <c r="AA256" s="10"/>
      <c r="AB256" s="10"/>
      <c r="AC256" s="10"/>
      <c r="AD256" s="10"/>
    </row>
    <row r="257" spans="1:30" x14ac:dyDescent="0.25">
      <c r="A257" s="7">
        <v>256</v>
      </c>
      <c r="B257" s="4" t="str">
        <f t="shared" si="6"/>
        <v>new Quote { Date = DateTime.ParseExact("2018-01-08","yyyy-MM-dd",cultureProvider), Open=263.23m, High=263.99m, Low=262.91m, Close=263.82m, Volume = (long)59513708 },</v>
      </c>
      <c r="C257" s="3">
        <v>43108</v>
      </c>
      <c r="D257" s="2">
        <v>263.23</v>
      </c>
      <c r="E257" s="2">
        <v>263.99</v>
      </c>
      <c r="F257" s="2">
        <v>262.91000000000003</v>
      </c>
      <c r="G257" s="2">
        <v>263.82</v>
      </c>
      <c r="H257" s="1">
        <v>59513708</v>
      </c>
      <c r="I257" s="2">
        <f>(testdata[[#This Row],[high]]+testdata[[#This Row],[low]])/2</f>
        <v>263.45000000000005</v>
      </c>
      <c r="J257" s="10">
        <f>(4*testdata[[#This Row],[price]]+3*I256+2*I255+I254)/10</f>
        <v>262.4425</v>
      </c>
      <c r="K257" s="10">
        <f>(0.0962*testdata[[#This Row],[smooth]]+0.5769*J255-0.5769*J253+0.0962*J251)*(0.075*$X256+0.54)</f>
        <v>27.633883914000023</v>
      </c>
      <c r="L257" s="10">
        <f t="shared" si="7"/>
        <v>26.886721067999993</v>
      </c>
      <c r="M257" s="10">
        <f>(0.0962*testdata[[#This Row],[detrender]]+0.5769*K255-0.5769*K253+0.0962*K251)*(0.075*$X256+0.54)</f>
        <v>2.8701963928975895</v>
      </c>
      <c r="N257" s="10">
        <f>(0.0962*testdata[[#This Row],[I1]]+0.5769*L255-0.5769*L253+0.0962*L251)*(0.075*$X256+0.54)</f>
        <v>2.7998140397997102</v>
      </c>
      <c r="O257" s="10">
        <f>(0.0962*testdata[[#This Row],[Q1]]+0.5769*M255-0.5769*M253+0.0962*M251)*(0.075*$X256+0.54)</f>
        <v>0.3179768082983318</v>
      </c>
      <c r="P257" s="10">
        <f>testdata[[#This Row],[I1]]-testdata[[#This Row],[JQ]]</f>
        <v>26.56874425970166</v>
      </c>
      <c r="Q257" s="10">
        <f>testdata[[#This Row],[Q1]]+testdata[[#This Row],[jI]]</f>
        <v>5.6700104326972998</v>
      </c>
      <c r="R257" s="10">
        <f>0.2*testdata[[#This Row],[I2]]+0.8*P256</f>
        <v>26.518739625596975</v>
      </c>
      <c r="S257" s="10">
        <f>0.2*testdata[[#This Row],[Q2]]+0.8*Q256</f>
        <v>5.6231151220185387</v>
      </c>
      <c r="T257" s="10">
        <f>testdata[[#This Row],[I2'']]*R256+testdata[[#This Row],[Q2'']]*S256</f>
        <v>731.67188303227806</v>
      </c>
      <c r="U257" s="10">
        <f>testdata[[#This Row],[I2'']]*S256-testdata[[#This Row],[Q2'']]*R256</f>
        <v>-0.4117045133108661</v>
      </c>
      <c r="V257" s="10">
        <f>0.2*testdata[[#This Row],[Re]]+0.8*T256</f>
        <v>727.40631474782731</v>
      </c>
      <c r="W257" s="10">
        <f>0.2*testdata[[#This Row],[Im]]+0.8*U256</f>
        <v>-1.9993508730707676</v>
      </c>
      <c r="X257" s="10"/>
      <c r="Y257" s="10"/>
      <c r="Z257" s="10"/>
      <c r="AA257" s="10"/>
      <c r="AB257" s="10"/>
      <c r="AC257" s="10"/>
      <c r="AD257" s="10"/>
    </row>
    <row r="258" spans="1:30" x14ac:dyDescent="0.25">
      <c r="A258" s="7">
        <v>257</v>
      </c>
      <c r="B258" s="4" t="str">
        <f t="shared" ref="B258:B321" si="8">"new Quote { Date = DateTime.ParseExact("""&amp;TEXT(C258,"yyyy-mm-dd")&amp;""",""yyyy-MM-dd"",cultureProvider), Open="&amp;D258&amp;"m, High="&amp;E258&amp;"m, Low="&amp;F258&amp;"m, Close="&amp;G258&amp;"m, Volume = (long)"&amp;H258&amp;" },"</f>
        <v>new Quote { Date = DateTime.ParseExact("2018-01-09","yyyy-MM-dd",cultureProvider), Open=264.28m, High=265.1m, Low=263.97m, Close=264.42m, Volume = (long)59445976 },</v>
      </c>
      <c r="C258" s="3">
        <v>43109</v>
      </c>
      <c r="D258" s="2">
        <v>264.27999999999997</v>
      </c>
      <c r="E258" s="2">
        <v>265.10000000000002</v>
      </c>
      <c r="F258" s="2">
        <v>263.97000000000003</v>
      </c>
      <c r="G258" s="2">
        <v>264.42</v>
      </c>
      <c r="H258" s="1">
        <v>59445976</v>
      </c>
      <c r="I258" s="2">
        <f>(testdata[[#This Row],[high]]+testdata[[#This Row],[low]])/2</f>
        <v>264.53500000000003</v>
      </c>
      <c r="J258" s="10">
        <f>(4*testdata[[#This Row],[price]]+3*I257+2*I256+I255)/10</f>
        <v>263.52250000000004</v>
      </c>
      <c r="K258" s="10">
        <f>(0.0962*testdata[[#This Row],[smooth]]+0.5769*J256-0.5769*J254+0.0962*J252)*(0.075*$X257+0.54)</f>
        <v>27.866158056000007</v>
      </c>
      <c r="L258" s="10">
        <f t="shared" si="7"/>
        <v>26.984203893000004</v>
      </c>
      <c r="M258" s="10">
        <f>(0.0962*testdata[[#This Row],[detrender]]+0.5769*K256-0.5769*K254+0.0962*K252)*(0.075*$X257+0.54)</f>
        <v>2.9576067273787405</v>
      </c>
      <c r="N258" s="10">
        <f>(0.0962*testdata[[#This Row],[I1]]+0.5769*L256-0.5769*L254+0.0962*L252)*(0.075*$X257+0.54)</f>
        <v>2.8522297188444057</v>
      </c>
      <c r="O258" s="10">
        <f>(0.0962*testdata[[#This Row],[Q1]]+0.5769*M256-0.5769*M254+0.0962*M252)*(0.075*$X257+0.54)</f>
        <v>0.31339600693260805</v>
      </c>
      <c r="P258" s="10">
        <f>testdata[[#This Row],[I1]]-testdata[[#This Row],[JQ]]</f>
        <v>26.670807886067397</v>
      </c>
      <c r="Q258" s="10">
        <f>testdata[[#This Row],[Q1]]+testdata[[#This Row],[jI]]</f>
        <v>5.8098364462231462</v>
      </c>
      <c r="R258" s="10">
        <f>0.2*testdata[[#This Row],[I2]]+0.8*P257</f>
        <v>26.589156984974807</v>
      </c>
      <c r="S258" s="10">
        <f>0.2*testdata[[#This Row],[Q2]]+0.8*Q257</f>
        <v>5.6979756354024698</v>
      </c>
      <c r="T258" s="10">
        <f>testdata[[#This Row],[I2'']]*R257+testdata[[#This Row],[Q2'']]*S257</f>
        <v>737.15130390899481</v>
      </c>
      <c r="U258" s="10">
        <f>testdata[[#This Row],[I2'']]*S257-testdata[[#This Row],[Q2'']]*R257</f>
        <v>-1.5892415442968684</v>
      </c>
      <c r="V258" s="10">
        <f>0.2*testdata[[#This Row],[Re]]+0.8*T257</f>
        <v>732.76776720762143</v>
      </c>
      <c r="W258" s="10">
        <f>0.2*testdata[[#This Row],[Im]]+0.8*U257</f>
        <v>-0.64721191950806656</v>
      </c>
      <c r="X258" s="10"/>
      <c r="Y258" s="10"/>
      <c r="Z258" s="10"/>
      <c r="AA258" s="10"/>
      <c r="AB258" s="10"/>
      <c r="AC258" s="10"/>
      <c r="AD258" s="10"/>
    </row>
    <row r="259" spans="1:30" x14ac:dyDescent="0.25">
      <c r="A259" s="7">
        <v>258</v>
      </c>
      <c r="B259" s="4" t="str">
        <f t="shared" si="8"/>
        <v>new Quote { Date = DateTime.ParseExact("2018-01-10","yyyy-MM-dd",cultureProvider), Open=263.59m, High=264.3m, Low=262.86m, Close=264.01m, Volume = (long)72238032 },</v>
      </c>
      <c r="C259" s="3">
        <v>43110</v>
      </c>
      <c r="D259" s="2">
        <v>263.58999999999997</v>
      </c>
      <c r="E259" s="2">
        <v>264.3</v>
      </c>
      <c r="F259" s="2">
        <v>262.86</v>
      </c>
      <c r="G259" s="2">
        <v>264.01</v>
      </c>
      <c r="H259" s="1">
        <v>72238032</v>
      </c>
      <c r="I259" s="2">
        <f>(testdata[[#This Row],[high]]+testdata[[#This Row],[low]])/2</f>
        <v>263.58000000000004</v>
      </c>
      <c r="J259" s="10">
        <f>(4*testdata[[#This Row],[price]]+3*I258+2*I257+I256)/10</f>
        <v>263.75200000000007</v>
      </c>
      <c r="K259" s="10">
        <f>(0.0962*testdata[[#This Row],[smooth]]+0.5769*J257-0.5769*J255+0.0962*J253)*(0.075*$X258+0.54)</f>
        <v>27.888808598999994</v>
      </c>
      <c r="L259" s="10">
        <f t="shared" si="7"/>
        <v>27.279488664000013</v>
      </c>
      <c r="M259" s="10">
        <f>(0.0962*testdata[[#This Row],[detrender]]+0.5769*K257-0.5769*K255+0.0962*K253)*(0.075*$X258+0.54)</f>
        <v>3.0444033744937684</v>
      </c>
      <c r="N259" s="10">
        <f>(0.0962*testdata[[#This Row],[I1]]+0.5769*L257-0.5769*L255+0.0962*L253)*(0.075*$X258+0.54)</f>
        <v>2.8582693988604939</v>
      </c>
      <c r="O259" s="10">
        <f>(0.0962*testdata[[#This Row],[Q1]]+0.5769*M257-0.5769*M255+0.0962*M253)*(0.075*$X258+0.54)</f>
        <v>0.30676692882612339</v>
      </c>
      <c r="P259" s="10">
        <f>testdata[[#This Row],[I1]]-testdata[[#This Row],[JQ]]</f>
        <v>26.972721735173888</v>
      </c>
      <c r="Q259" s="10">
        <f>testdata[[#This Row],[Q1]]+testdata[[#This Row],[jI]]</f>
        <v>5.9026727733542623</v>
      </c>
      <c r="R259" s="10">
        <f>0.2*testdata[[#This Row],[I2]]+0.8*P258</f>
        <v>26.731190655888696</v>
      </c>
      <c r="S259" s="10">
        <f>0.2*testdata[[#This Row],[Q2]]+0.8*Q258</f>
        <v>5.8284037116493703</v>
      </c>
      <c r="T259" s="10">
        <f>testdata[[#This Row],[I2'']]*R258+testdata[[#This Row],[Q2'']]*S258</f>
        <v>743.9699270869836</v>
      </c>
      <c r="U259" s="10">
        <f>testdata[[#This Row],[I2'']]*S258-testdata[[#This Row],[Q2'']]*R258</f>
        <v>-2.6586681983029905</v>
      </c>
      <c r="V259" s="10">
        <f>0.2*testdata[[#This Row],[Re]]+0.8*T258</f>
        <v>738.51502854459261</v>
      </c>
      <c r="W259" s="10">
        <f>0.2*testdata[[#This Row],[Im]]+0.8*U258</f>
        <v>-1.8031268750980929</v>
      </c>
      <c r="X259" s="10"/>
      <c r="Y259" s="10"/>
      <c r="Z259" s="10"/>
      <c r="AA259" s="10"/>
      <c r="AB259" s="10"/>
      <c r="AC259" s="10"/>
      <c r="AD259" s="10"/>
    </row>
    <row r="260" spans="1:30" x14ac:dyDescent="0.25">
      <c r="A260" s="7">
        <v>259</v>
      </c>
      <c r="B260" s="4" t="str">
        <f t="shared" si="8"/>
        <v>new Quote { Date = DateTime.ParseExact("2018-01-11","yyyy-MM-dd",cultureProvider), Open=264.62m, High=265.94m, Low=264.44m, Close=265.94m, Volume = (long)64749016 },</v>
      </c>
      <c r="C260" s="3">
        <v>43111</v>
      </c>
      <c r="D260" s="2">
        <v>264.62</v>
      </c>
      <c r="E260" s="2">
        <v>265.94</v>
      </c>
      <c r="F260" s="2">
        <v>264.44</v>
      </c>
      <c r="G260" s="2">
        <v>265.94</v>
      </c>
      <c r="H260" s="1">
        <v>64749016</v>
      </c>
      <c r="I260" s="2">
        <f>(testdata[[#This Row],[high]]+testdata[[#This Row],[low]])/2</f>
        <v>265.19</v>
      </c>
      <c r="J260" s="10">
        <f>(4*testdata[[#This Row],[price]]+3*I259+2*I258+I257)/10</f>
        <v>264.40200000000004</v>
      </c>
      <c r="K260" s="10">
        <f>(0.0962*testdata[[#This Row],[smooth]]+0.5769*J258-0.5769*J256+0.0962*J254)*(0.075*$X259+0.54)</f>
        <v>27.876464928000008</v>
      </c>
      <c r="L260" s="10">
        <f t="shared" si="7"/>
        <v>27.633883914000023</v>
      </c>
      <c r="M260" s="10">
        <f>(0.0962*testdata[[#This Row],[detrender]]+0.5769*K258-0.5769*K256+0.0962*K254)*(0.075*$X259+0.54)</f>
        <v>3.027600755132398</v>
      </c>
      <c r="N260" s="10">
        <f>(0.0962*testdata[[#This Row],[I1]]+0.5769*L258-0.5769*L256+0.0962*L254)*(0.075*$X259+0.54)</f>
        <v>2.8701963928975895</v>
      </c>
      <c r="O260" s="10">
        <f>(0.0962*testdata[[#This Row],[Q1]]+0.5769*M258-0.5769*M256+0.0962*M254)*(0.075*$X259+0.54)</f>
        <v>0.33366870437110852</v>
      </c>
      <c r="P260" s="10">
        <f>testdata[[#This Row],[I1]]-testdata[[#This Row],[JQ]]</f>
        <v>27.300215209628913</v>
      </c>
      <c r="Q260" s="10">
        <f>testdata[[#This Row],[Q1]]+testdata[[#This Row],[jI]]</f>
        <v>5.8977971480299871</v>
      </c>
      <c r="R260" s="10">
        <f>0.2*testdata[[#This Row],[I2]]+0.8*P259</f>
        <v>27.038220430064893</v>
      </c>
      <c r="S260" s="10">
        <f>0.2*testdata[[#This Row],[Q2]]+0.8*Q259</f>
        <v>5.9016976482894075</v>
      </c>
      <c r="T260" s="10">
        <f>testdata[[#This Row],[I2'']]*R259+testdata[[#This Row],[Q2'']]*S259</f>
        <v>757.16130179033189</v>
      </c>
      <c r="U260" s="10">
        <f>testdata[[#This Row],[I2'']]*S259-testdata[[#This Row],[Q2'']]*R259</f>
        <v>-0.1697407188500506</v>
      </c>
      <c r="V260" s="10">
        <f>0.2*testdata[[#This Row],[Re]]+0.8*T259</f>
        <v>746.60820202765331</v>
      </c>
      <c r="W260" s="10">
        <f>0.2*testdata[[#This Row],[Im]]+0.8*U259</f>
        <v>-2.1608827024124029</v>
      </c>
      <c r="X260" s="10"/>
      <c r="Y260" s="10"/>
      <c r="Z260" s="10"/>
      <c r="AA260" s="10"/>
      <c r="AB260" s="10"/>
      <c r="AC260" s="10"/>
      <c r="AD260" s="10"/>
    </row>
    <row r="261" spans="1:30" x14ac:dyDescent="0.25">
      <c r="A261" s="7">
        <v>260</v>
      </c>
      <c r="B261" s="4" t="str">
        <f t="shared" si="8"/>
        <v>new Quote { Date = DateTime.ParseExact("2018-01-12","yyyy-MM-dd",cultureProvider), Open=266.23m, High=267.86m, Low=265.9m, Close=267.67m, Volume = (long)94293048 },</v>
      </c>
      <c r="C261" s="3">
        <v>43112</v>
      </c>
      <c r="D261" s="2">
        <v>266.23</v>
      </c>
      <c r="E261" s="2">
        <v>267.86</v>
      </c>
      <c r="F261" s="2">
        <v>265.89999999999998</v>
      </c>
      <c r="G261" s="2">
        <v>267.67</v>
      </c>
      <c r="H261" s="1">
        <v>94293048</v>
      </c>
      <c r="I261" s="2">
        <f>(testdata[[#This Row],[high]]+testdata[[#This Row],[low]])/2</f>
        <v>266.88</v>
      </c>
      <c r="J261" s="10">
        <f>(4*testdata[[#This Row],[price]]+3*I260+2*I259+I258)/10</f>
        <v>265.4785</v>
      </c>
      <c r="K261" s="10">
        <f>(0.0962*testdata[[#This Row],[smooth]]+0.5769*J259-0.5769*J257+0.0962*J255)*(0.075*$X260+0.54)</f>
        <v>27.700825095000027</v>
      </c>
      <c r="L261" s="10">
        <f t="shared" si="7"/>
        <v>27.866158056000007</v>
      </c>
      <c r="M261" s="10">
        <f>(0.0962*testdata[[#This Row],[detrender]]+0.5769*K259-0.5769*K257+0.0962*K255)*(0.075*$X260+0.54)</f>
        <v>2.920193553287926</v>
      </c>
      <c r="N261" s="10">
        <f>(0.0962*testdata[[#This Row],[I1]]+0.5769*L259-0.5769*L257+0.0962*L255)*(0.075*$X260+0.54)</f>
        <v>2.9576067273787405</v>
      </c>
      <c r="O261" s="10">
        <f>(0.0962*testdata[[#This Row],[Q1]]+0.5769*M259-0.5769*M257+0.0962*M255)*(0.075*$X260+0.54)</f>
        <v>0.3541358482894616</v>
      </c>
      <c r="P261" s="10">
        <f>testdata[[#This Row],[I1]]-testdata[[#This Row],[JQ]]</f>
        <v>27.512022207710544</v>
      </c>
      <c r="Q261" s="10">
        <f>testdata[[#This Row],[Q1]]+testdata[[#This Row],[jI]]</f>
        <v>5.8778002806666665</v>
      </c>
      <c r="R261" s="10">
        <f>0.2*testdata[[#This Row],[I2]]+0.8*P260</f>
        <v>27.342576609245238</v>
      </c>
      <c r="S261" s="10">
        <f>0.2*testdata[[#This Row],[Q2]]+0.8*Q260</f>
        <v>5.8937977745573233</v>
      </c>
      <c r="T261" s="10">
        <f>testdata[[#This Row],[I2'']]*R260+testdata[[#This Row],[Q2'']]*S260</f>
        <v>774.07802595230737</v>
      </c>
      <c r="U261" s="10">
        <f>testdata[[#This Row],[I2'']]*S260-testdata[[#This Row],[Q2'']]*R260</f>
        <v>2.009816674248782</v>
      </c>
      <c r="V261" s="10">
        <f>0.2*testdata[[#This Row],[Re]]+0.8*T260</f>
        <v>760.54464662272699</v>
      </c>
      <c r="W261" s="10">
        <f>0.2*testdata[[#This Row],[Im]]+0.8*U260</f>
        <v>0.26617075976971594</v>
      </c>
      <c r="X261" s="10"/>
      <c r="Y261" s="10"/>
      <c r="Z261" s="10"/>
      <c r="AA261" s="10"/>
      <c r="AB261" s="10"/>
      <c r="AC261" s="10"/>
      <c r="AD261" s="10"/>
    </row>
    <row r="262" spans="1:30" x14ac:dyDescent="0.25">
      <c r="A262" s="7">
        <v>261</v>
      </c>
      <c r="B262" s="4" t="str">
        <f t="shared" si="8"/>
        <v>new Quote { Date = DateTime.ParseExact("2018-01-16","yyyy-MM-dd",cultureProvider), Open=269.05m, High=269.76m, Low=266m, Close=266.76m, Volume = (long)110634704 },</v>
      </c>
      <c r="C262" s="3">
        <v>43116</v>
      </c>
      <c r="D262" s="2">
        <v>269.05</v>
      </c>
      <c r="E262" s="2">
        <v>269.76</v>
      </c>
      <c r="F262" s="2">
        <v>266</v>
      </c>
      <c r="G262" s="2">
        <v>266.76</v>
      </c>
      <c r="H262" s="1">
        <v>110634704</v>
      </c>
      <c r="I262" s="2">
        <f>(testdata[[#This Row],[high]]+testdata[[#This Row],[low]])/2</f>
        <v>267.88</v>
      </c>
      <c r="J262" s="10">
        <f>(4*testdata[[#This Row],[price]]+3*I261+2*I260+I259)/10</f>
        <v>266.61199999999997</v>
      </c>
      <c r="K262" s="10">
        <f>(0.0962*testdata[[#This Row],[smooth]]+0.5769*J260-0.5769*J258+0.0962*J256)*(0.075*$X261+0.54)</f>
        <v>27.696583070999989</v>
      </c>
      <c r="L262" s="10">
        <f t="shared" si="7"/>
        <v>27.888808598999994</v>
      </c>
      <c r="M262" s="10">
        <f>(0.0962*testdata[[#This Row],[detrender]]+0.5769*K260-0.5769*K258+0.0962*K256)*(0.075*$X261+0.54)</f>
        <v>2.859107833096453</v>
      </c>
      <c r="N262" s="10">
        <f>(0.0962*testdata[[#This Row],[I1]]+0.5769*L260-0.5769*L258+0.0962*L256)*(0.075*$X261+0.54)</f>
        <v>3.0444033744937684</v>
      </c>
      <c r="O262" s="10">
        <f>(0.0962*testdata[[#This Row],[Q1]]+0.5769*M260-0.5769*M258+0.0962*M256)*(0.075*$X261+0.54)</f>
        <v>0.31881127193568531</v>
      </c>
      <c r="P262" s="10">
        <f>testdata[[#This Row],[I1]]-testdata[[#This Row],[JQ]]</f>
        <v>27.569997327064307</v>
      </c>
      <c r="Q262" s="10">
        <f>testdata[[#This Row],[Q1]]+testdata[[#This Row],[jI]]</f>
        <v>5.9035112075902214</v>
      </c>
      <c r="R262" s="10">
        <f>0.2*testdata[[#This Row],[I2]]+0.8*P261</f>
        <v>27.523617231581298</v>
      </c>
      <c r="S262" s="10">
        <f>0.2*testdata[[#This Row],[Q2]]+0.8*Q261</f>
        <v>5.8829424660513769</v>
      </c>
      <c r="T262" s="10">
        <f>testdata[[#This Row],[I2'']]*R261+testdata[[#This Row],[Q2'']]*S261</f>
        <v>787.23948593231637</v>
      </c>
      <c r="U262" s="10">
        <f>testdata[[#This Row],[I2'']]*S261-testdata[[#This Row],[Q2'']]*R261</f>
        <v>1.363828921469576</v>
      </c>
      <c r="V262" s="10">
        <f>0.2*testdata[[#This Row],[Re]]+0.8*T261</f>
        <v>776.71031794830924</v>
      </c>
      <c r="W262" s="10">
        <f>0.2*testdata[[#This Row],[Im]]+0.8*U261</f>
        <v>1.880619123692941</v>
      </c>
      <c r="X262" s="10"/>
      <c r="Y262" s="10"/>
      <c r="Z262" s="10"/>
      <c r="AA262" s="10"/>
      <c r="AB262" s="10"/>
      <c r="AC262" s="10"/>
      <c r="AD262" s="10"/>
    </row>
    <row r="263" spans="1:30" x14ac:dyDescent="0.25">
      <c r="A263" s="7">
        <v>262</v>
      </c>
      <c r="B263" s="4" t="str">
        <f t="shared" si="8"/>
        <v>new Quote { Date = DateTime.ParseExact("2018-01-17","yyyy-MM-dd",cultureProvider), Open=267.78m, High=269.72m, Low=266.76m, Close=269.3m, Volume = (long)117595008 },</v>
      </c>
      <c r="C263" s="3">
        <v>43117</v>
      </c>
      <c r="D263" s="2">
        <v>267.77999999999997</v>
      </c>
      <c r="E263" s="2">
        <v>269.72000000000003</v>
      </c>
      <c r="F263" s="2">
        <v>266.76</v>
      </c>
      <c r="G263" s="2">
        <v>269.3</v>
      </c>
      <c r="H263" s="1">
        <v>117595008</v>
      </c>
      <c r="I263" s="2">
        <f>(testdata[[#This Row],[high]]+testdata[[#This Row],[low]])/2</f>
        <v>268.24</v>
      </c>
      <c r="J263" s="10">
        <f>(4*testdata[[#This Row],[price]]+3*I262+2*I261+I260)/10</f>
        <v>267.55499999999995</v>
      </c>
      <c r="K263" s="10">
        <f>(0.0962*testdata[[#This Row],[smooth]]+0.5769*J261-0.5769*J259+0.0962*J257)*(0.075*$X262+0.54)</f>
        <v>28.070159768999972</v>
      </c>
      <c r="L263" s="10">
        <f t="shared" si="7"/>
        <v>27.876464928000008</v>
      </c>
      <c r="M263" s="10">
        <f>(0.0962*testdata[[#This Row],[detrender]]+0.5769*K261-0.5769*K259+0.0962*K257)*(0.075*$X262+0.54)</f>
        <v>2.8351519121773925</v>
      </c>
      <c r="N263" s="10">
        <f>(0.0962*testdata[[#This Row],[I1]]+0.5769*L261-0.5769*L259+0.0962*L257)*(0.075*$X262+0.54)</f>
        <v>3.027600755132398</v>
      </c>
      <c r="O263" s="10">
        <f>(0.0962*testdata[[#This Row],[Q1]]+0.5769*M261-0.5769*M259+0.0962*M257)*(0.075*$X262+0.54)</f>
        <v>0.25768684499106387</v>
      </c>
      <c r="P263" s="10">
        <f>testdata[[#This Row],[I1]]-testdata[[#This Row],[JQ]]</f>
        <v>27.618778083008944</v>
      </c>
      <c r="Q263" s="10">
        <f>testdata[[#This Row],[Q1]]+testdata[[#This Row],[jI]]</f>
        <v>5.8627526673097901</v>
      </c>
      <c r="R263" s="10">
        <f>0.2*testdata[[#This Row],[I2]]+0.8*P262</f>
        <v>27.579753478253238</v>
      </c>
      <c r="S263" s="10">
        <f>0.2*testdata[[#This Row],[Q2]]+0.8*Q262</f>
        <v>5.8953594995341358</v>
      </c>
      <c r="T263" s="10">
        <f>testdata[[#This Row],[I2'']]*R262+testdata[[#This Row],[Q2'']]*S262</f>
        <v>793.7766388292639</v>
      </c>
      <c r="U263" s="10">
        <f>testdata[[#This Row],[I2'']]*S262-testdata[[#This Row],[Q2'']]*R262</f>
        <v>-1.1515367300091839E-2</v>
      </c>
      <c r="V263" s="10">
        <f>0.2*testdata[[#This Row],[Re]]+0.8*T262</f>
        <v>788.54691651170594</v>
      </c>
      <c r="W263" s="10">
        <f>0.2*testdata[[#This Row],[Im]]+0.8*U262</f>
        <v>1.0887600637156425</v>
      </c>
      <c r="X263" s="10"/>
      <c r="Y263" s="10"/>
      <c r="Z263" s="10"/>
      <c r="AA263" s="10"/>
      <c r="AB263" s="10"/>
      <c r="AC263" s="10"/>
      <c r="AD263" s="10"/>
    </row>
    <row r="264" spans="1:30" x14ac:dyDescent="0.25">
      <c r="A264" s="7">
        <v>263</v>
      </c>
      <c r="B264" s="4" t="str">
        <f t="shared" si="8"/>
        <v>new Quote { Date = DateTime.ParseExact("2018-01-18","yyyy-MM-dd",cultureProvider), Open=269.17m, High=269.64m, Low=268.31m, Close=268.85m, Volume = (long)104584464 },</v>
      </c>
      <c r="C264" s="3">
        <v>43118</v>
      </c>
      <c r="D264" s="2">
        <v>269.17</v>
      </c>
      <c r="E264" s="2">
        <v>269.64</v>
      </c>
      <c r="F264" s="2">
        <v>268.31</v>
      </c>
      <c r="G264" s="2">
        <v>268.85000000000002</v>
      </c>
      <c r="H264" s="1">
        <v>104584464</v>
      </c>
      <c r="I264" s="2">
        <f>(testdata[[#This Row],[high]]+testdata[[#This Row],[low]])/2</f>
        <v>268.97500000000002</v>
      </c>
      <c r="J264" s="10">
        <f>(4*testdata[[#This Row],[price]]+3*I263+2*I262+I261)/10</f>
        <v>268.32600000000002</v>
      </c>
      <c r="K264" s="10">
        <f>(0.0962*testdata[[#This Row],[smooth]]+0.5769*J262-0.5769*J260+0.0962*J258)*(0.075*$X263+0.54)</f>
        <v>28.316938337999975</v>
      </c>
      <c r="L264" s="10">
        <f t="shared" si="7"/>
        <v>27.700825095000027</v>
      </c>
      <c r="M264" s="10">
        <f>(0.0962*testdata[[#This Row],[detrender]]+0.5769*K262-0.5769*K260+0.0962*K258)*(0.075*$X263+0.54)</f>
        <v>2.8625616160917224</v>
      </c>
      <c r="N264" s="10">
        <f>(0.0962*testdata[[#This Row],[I1]]+0.5769*L262-0.5769*L260+0.0962*L258)*(0.075*$X263+0.54)</f>
        <v>2.920193553287926</v>
      </c>
      <c r="O264" s="10">
        <f>(0.0962*testdata[[#This Row],[Q1]]+0.5769*M262-0.5769*M260+0.0962*M258)*(0.075*$X263+0.54)</f>
        <v>0.24985617907643376</v>
      </c>
      <c r="P264" s="10">
        <f>testdata[[#This Row],[I1]]-testdata[[#This Row],[JQ]]</f>
        <v>27.450968915923593</v>
      </c>
      <c r="Q264" s="10">
        <f>testdata[[#This Row],[Q1]]+testdata[[#This Row],[jI]]</f>
        <v>5.782755169379648</v>
      </c>
      <c r="R264" s="10">
        <f>0.2*testdata[[#This Row],[I2]]+0.8*P263</f>
        <v>27.585216249591877</v>
      </c>
      <c r="S264" s="10">
        <f>0.2*testdata[[#This Row],[Q2]]+0.8*Q263</f>
        <v>5.8467531677237625</v>
      </c>
      <c r="T264" s="10">
        <f>testdata[[#This Row],[I2'']]*R263+testdata[[#This Row],[Q2'']]*S263</f>
        <v>795.26217563682087</v>
      </c>
      <c r="U264" s="10">
        <f>testdata[[#This Row],[I2'']]*S263-testdata[[#This Row],[Q2'']]*R263</f>
        <v>1.3727556497173055</v>
      </c>
      <c r="V264" s="10">
        <f>0.2*testdata[[#This Row],[Re]]+0.8*T263</f>
        <v>794.07374619077541</v>
      </c>
      <c r="W264" s="10">
        <f>0.2*testdata[[#This Row],[Im]]+0.8*U263</f>
        <v>0.2653388361033876</v>
      </c>
      <c r="X264" s="10"/>
      <c r="Y264" s="10"/>
      <c r="Z264" s="10"/>
      <c r="AA264" s="10"/>
      <c r="AB264" s="10"/>
      <c r="AC264" s="10"/>
      <c r="AD264" s="10"/>
    </row>
    <row r="265" spans="1:30" x14ac:dyDescent="0.25">
      <c r="A265" s="7">
        <v>264</v>
      </c>
      <c r="B265" s="4" t="str">
        <f t="shared" si="8"/>
        <v>new Quote { Date = DateTime.ParseExact("2018-01-19","yyyy-MM-dd",cultureProvider), Open=269.48m, High=270.07m, Low=268.85m, Close=270.07m, Volume = (long)146315344 },</v>
      </c>
      <c r="C265" s="3">
        <v>43119</v>
      </c>
      <c r="D265" s="2">
        <v>269.48</v>
      </c>
      <c r="E265" s="2">
        <v>270.07</v>
      </c>
      <c r="F265" s="2">
        <v>268.85000000000002</v>
      </c>
      <c r="G265" s="2">
        <v>270.07</v>
      </c>
      <c r="H265" s="1">
        <v>146315344</v>
      </c>
      <c r="I265" s="2">
        <f>(testdata[[#This Row],[high]]+testdata[[#This Row],[low]])/2</f>
        <v>269.46000000000004</v>
      </c>
      <c r="J265" s="10">
        <f>(4*testdata[[#This Row],[price]]+3*I264+2*I263+I262)/10</f>
        <v>268.91250000000002</v>
      </c>
      <c r="K265" s="10">
        <f>(0.0962*testdata[[#This Row],[smooth]]+0.5769*J263-0.5769*J261+0.0962*J259)*(0.075*$X264+0.54)</f>
        <v>28.317739184999986</v>
      </c>
      <c r="L265" s="10">
        <f t="shared" si="7"/>
        <v>27.696583070999989</v>
      </c>
      <c r="M265" s="10">
        <f>(0.0962*testdata[[#This Row],[detrender]]+0.5769*K263-0.5769*K261+0.0962*K259)*(0.075*$X264+0.54)</f>
        <v>3.0348750979357368</v>
      </c>
      <c r="N265" s="10">
        <f>(0.0962*testdata[[#This Row],[I1]]+0.5769*L263-0.5769*L261+0.0962*L259)*(0.075*$X264+0.54)</f>
        <v>2.859107833096453</v>
      </c>
      <c r="O265" s="10">
        <f>(0.0962*testdata[[#This Row],[Q1]]+0.5769*M263-0.5769*M261+0.0962*M259)*(0.075*$X264+0.54)</f>
        <v>0.28931367579716782</v>
      </c>
      <c r="P265" s="10">
        <f>testdata[[#This Row],[I1]]-testdata[[#This Row],[JQ]]</f>
        <v>27.407269395202821</v>
      </c>
      <c r="Q265" s="10">
        <f>testdata[[#This Row],[Q1]]+testdata[[#This Row],[jI]]</f>
        <v>5.8939829310321894</v>
      </c>
      <c r="R265" s="10">
        <f>0.2*testdata[[#This Row],[I2]]+0.8*P264</f>
        <v>27.442229011779439</v>
      </c>
      <c r="S265" s="10">
        <f>0.2*testdata[[#This Row],[Q2]]+0.8*Q264</f>
        <v>5.8050007217101571</v>
      </c>
      <c r="T265" s="10">
        <f>testdata[[#This Row],[I2'']]*R264+testdata[[#This Row],[Q2'']]*S264</f>
        <v>790.94022801905737</v>
      </c>
      <c r="U265" s="10">
        <f>testdata[[#This Row],[I2'']]*S264-testdata[[#This Row],[Q2'']]*R264</f>
        <v>0.31573916661076851</v>
      </c>
      <c r="V265" s="10">
        <f>0.2*testdata[[#This Row],[Re]]+0.8*T264</f>
        <v>794.39778611326824</v>
      </c>
      <c r="W265" s="10">
        <f>0.2*testdata[[#This Row],[Im]]+0.8*U264</f>
        <v>1.1613523530959982</v>
      </c>
      <c r="X265" s="10"/>
      <c r="Y265" s="10"/>
      <c r="Z265" s="10"/>
      <c r="AA265" s="10"/>
      <c r="AB265" s="10"/>
      <c r="AC265" s="10"/>
      <c r="AD265" s="10"/>
    </row>
    <row r="266" spans="1:30" x14ac:dyDescent="0.25">
      <c r="A266" s="7">
        <v>265</v>
      </c>
      <c r="B266" s="4" t="str">
        <f t="shared" si="8"/>
        <v>new Quote { Date = DateTime.ParseExact("2018-01-22","yyyy-MM-dd",cultureProvider), Open=269.84m, High=272.27m, Low=269.78m, Close=272.27m, Volume = (long)94818768 },</v>
      </c>
      <c r="C266" s="3">
        <v>43122</v>
      </c>
      <c r="D266" s="2">
        <v>269.83999999999997</v>
      </c>
      <c r="E266" s="2">
        <v>272.27</v>
      </c>
      <c r="F266" s="2">
        <v>269.77999999999997</v>
      </c>
      <c r="G266" s="2">
        <v>272.27</v>
      </c>
      <c r="H266" s="1">
        <v>94818768</v>
      </c>
      <c r="I266" s="2">
        <f>(testdata[[#This Row],[high]]+testdata[[#This Row],[low]])/2</f>
        <v>271.02499999999998</v>
      </c>
      <c r="J266" s="10">
        <f>(4*testdata[[#This Row],[price]]+3*I265+2*I264+I263)/10</f>
        <v>269.86700000000002</v>
      </c>
      <c r="K266" s="10">
        <f>(0.0962*testdata[[#This Row],[smooth]]+0.5769*J264-0.5769*J262+0.0962*J260)*(0.075*$X265+0.54)</f>
        <v>28.288161576000025</v>
      </c>
      <c r="L266" s="10">
        <f t="shared" si="7"/>
        <v>28.070159768999972</v>
      </c>
      <c r="M266" s="10">
        <f>(0.0962*testdata[[#This Row],[detrender]]+0.5769*K264-0.5769*K262+0.0962*K260)*(0.075*$X265+0.54)</f>
        <v>3.110896812537232</v>
      </c>
      <c r="N266" s="10">
        <f>(0.0962*testdata[[#This Row],[I1]]+0.5769*L264-0.5769*L262+0.0962*L260)*(0.075*$X265+0.54)</f>
        <v>2.8351519121773925</v>
      </c>
      <c r="O266" s="10">
        <f>(0.0962*testdata[[#This Row],[Q1]]+0.5769*M264-0.5769*M262+0.0962*M260)*(0.075*$X265+0.54)</f>
        <v>0.31995861484668625</v>
      </c>
      <c r="P266" s="10">
        <f>testdata[[#This Row],[I1]]-testdata[[#This Row],[JQ]]</f>
        <v>27.750201154153284</v>
      </c>
      <c r="Q266" s="10">
        <f>testdata[[#This Row],[Q1]]+testdata[[#This Row],[jI]]</f>
        <v>5.9460487247146245</v>
      </c>
      <c r="R266" s="10">
        <f>0.2*testdata[[#This Row],[I2]]+0.8*P265</f>
        <v>27.475855746992917</v>
      </c>
      <c r="S266" s="10">
        <f>0.2*testdata[[#This Row],[Q2]]+0.8*Q265</f>
        <v>5.9043960897686771</v>
      </c>
      <c r="T266" s="10">
        <f>testdata[[#This Row],[I2'']]*R265+testdata[[#This Row],[Q2'']]*S265</f>
        <v>788.27374926596565</v>
      </c>
      <c r="U266" s="10">
        <f>testdata[[#This Row],[I2'']]*S265-testdata[[#This Row],[Q2'']]*R265</f>
        <v>-2.5324272307890112</v>
      </c>
      <c r="V266" s="10">
        <f>0.2*testdata[[#This Row],[Re]]+0.8*T265</f>
        <v>790.40693226843905</v>
      </c>
      <c r="W266" s="10">
        <f>0.2*testdata[[#This Row],[Im]]+0.8*U265</f>
        <v>-0.25389411286918739</v>
      </c>
      <c r="X266" s="10"/>
      <c r="Y266" s="10"/>
      <c r="Z266" s="10"/>
      <c r="AA266" s="10"/>
      <c r="AB266" s="10"/>
      <c r="AC266" s="10"/>
      <c r="AD266" s="10"/>
    </row>
    <row r="267" spans="1:30" x14ac:dyDescent="0.25">
      <c r="A267" s="7">
        <v>266</v>
      </c>
      <c r="B267" s="4" t="str">
        <f t="shared" si="8"/>
        <v>new Quote { Date = DateTime.ParseExact("2018-01-23","yyyy-MM-dd",cultureProvider), Open=272.31m, High=273.16m, Low=271.96m, Close=272.84m, Volume = (long)100801672 },</v>
      </c>
      <c r="C267" s="3">
        <v>43123</v>
      </c>
      <c r="D267" s="2">
        <v>272.31</v>
      </c>
      <c r="E267" s="2">
        <v>273.16000000000003</v>
      </c>
      <c r="F267" s="2">
        <v>271.95999999999998</v>
      </c>
      <c r="G267" s="2">
        <v>272.83999999999997</v>
      </c>
      <c r="H267" s="1">
        <v>100801672</v>
      </c>
      <c r="I267" s="2">
        <f>(testdata[[#This Row],[high]]+testdata[[#This Row],[low]])/2</f>
        <v>272.56</v>
      </c>
      <c r="J267" s="10">
        <f>(4*testdata[[#This Row],[price]]+3*I266+2*I265+I264)/10</f>
        <v>271.12099999999998</v>
      </c>
      <c r="K267" s="10">
        <f>(0.0962*testdata[[#This Row],[smooth]]+0.5769*J265-0.5769*J263+0.0962*J261)*(0.075*$X266+0.54)</f>
        <v>28.298167371000023</v>
      </c>
      <c r="L267" s="10">
        <f t="shared" si="7"/>
        <v>28.316938337999975</v>
      </c>
      <c r="M267" s="10">
        <f>(0.0962*testdata[[#This Row],[detrender]]+0.5769*K265-0.5769*K263+0.0962*K261)*(0.075*$X266+0.54)</f>
        <v>2.9861630857725907</v>
      </c>
      <c r="N267" s="10">
        <f>(0.0962*testdata[[#This Row],[I1]]+0.5769*L265-0.5769*L263+0.0962*L261)*(0.075*$X266+0.54)</f>
        <v>2.8625616160917224</v>
      </c>
      <c r="O267" s="10">
        <f>(0.0962*testdata[[#This Row],[Q1]]+0.5769*M265-0.5769*M263+0.0962*M261)*(0.075*$X266+0.54)</f>
        <v>0.36904237985246963</v>
      </c>
      <c r="P267" s="10">
        <f>testdata[[#This Row],[I1]]-testdata[[#This Row],[JQ]]</f>
        <v>27.947895958147505</v>
      </c>
      <c r="Q267" s="10">
        <f>testdata[[#This Row],[Q1]]+testdata[[#This Row],[jI]]</f>
        <v>5.8487247018643131</v>
      </c>
      <c r="R267" s="10">
        <f>0.2*testdata[[#This Row],[I2]]+0.8*P266</f>
        <v>27.789740114952128</v>
      </c>
      <c r="S267" s="10">
        <f>0.2*testdata[[#This Row],[Q2]]+0.8*Q266</f>
        <v>5.9265839201445623</v>
      </c>
      <c r="T267" s="10">
        <f>testdata[[#This Row],[I2'']]*R266+testdata[[#This Row],[Q2'']]*S266</f>
        <v>798.53978956863455</v>
      </c>
      <c r="U267" s="10">
        <f>testdata[[#This Row],[I2'']]*S266-testdata[[#This Row],[Q2'']]*R266</f>
        <v>1.2436680080712961</v>
      </c>
      <c r="V267" s="10">
        <f>0.2*testdata[[#This Row],[Re]]+0.8*T266</f>
        <v>790.3269573264995</v>
      </c>
      <c r="W267" s="10">
        <f>0.2*testdata[[#This Row],[Im]]+0.8*U266</f>
        <v>-1.7772081830169497</v>
      </c>
      <c r="X267" s="10"/>
      <c r="Y267" s="10"/>
      <c r="Z267" s="10"/>
      <c r="AA267" s="10"/>
      <c r="AB267" s="10"/>
      <c r="AC267" s="10"/>
      <c r="AD267" s="10"/>
    </row>
    <row r="268" spans="1:30" x14ac:dyDescent="0.25">
      <c r="A268" s="7">
        <v>267</v>
      </c>
      <c r="B268" s="4" t="str">
        <f t="shared" si="8"/>
        <v>new Quote { Date = DateTime.ParseExact("2018-01-24","yyyy-MM-dd",cultureProvider), Open=273.55m, High=274.2m, Low=271.45m, Close=272.74m, Volume = (long)139977680 },</v>
      </c>
      <c r="C268" s="3">
        <v>43124</v>
      </c>
      <c r="D268" s="2">
        <v>273.55</v>
      </c>
      <c r="E268" s="2">
        <v>274.2</v>
      </c>
      <c r="F268" s="2">
        <v>271.45</v>
      </c>
      <c r="G268" s="2">
        <v>272.74</v>
      </c>
      <c r="H268" s="1">
        <v>139977680</v>
      </c>
      <c r="I268" s="2">
        <f>(testdata[[#This Row],[high]]+testdata[[#This Row],[low]])/2</f>
        <v>272.82499999999999</v>
      </c>
      <c r="J268" s="10">
        <f>(4*testdata[[#This Row],[price]]+3*I267+2*I266+I265)/10</f>
        <v>272.04899999999998</v>
      </c>
      <c r="K268" s="10">
        <f>(0.0962*testdata[[#This Row],[smooth]]+0.5769*J266-0.5769*J264+0.0962*J262)*(0.075*$X267+0.54)</f>
        <v>28.462423194000007</v>
      </c>
      <c r="L268" s="10">
        <f t="shared" ref="L268:L331" si="9">K265</f>
        <v>28.317739184999986</v>
      </c>
      <c r="M268" s="10">
        <f>(0.0962*testdata[[#This Row],[detrender]]+0.5769*K266-0.5769*K264+0.0962*K262)*(0.075*$X267+0.54)</f>
        <v>2.9083833478954237</v>
      </c>
      <c r="N268" s="10">
        <f>(0.0962*testdata[[#This Row],[I1]]+0.5769*L266-0.5769*L264+0.0962*L262)*(0.075*$X267+0.54)</f>
        <v>3.0348750979357368</v>
      </c>
      <c r="O268" s="10">
        <f>(0.0962*testdata[[#This Row],[Q1]]+0.5769*M266-0.5769*M264+0.0962*M262)*(0.075*$X267+0.54)</f>
        <v>0.37697250227804979</v>
      </c>
      <c r="P268" s="10">
        <f>testdata[[#This Row],[I1]]-testdata[[#This Row],[JQ]]</f>
        <v>27.940766682721936</v>
      </c>
      <c r="Q268" s="10">
        <f>testdata[[#This Row],[Q1]]+testdata[[#This Row],[jI]]</f>
        <v>5.9432584458311606</v>
      </c>
      <c r="R268" s="10">
        <f>0.2*testdata[[#This Row],[I2]]+0.8*P267</f>
        <v>27.946470103062392</v>
      </c>
      <c r="S268" s="10">
        <f>0.2*testdata[[#This Row],[Q2]]+0.8*Q267</f>
        <v>5.867631450657683</v>
      </c>
      <c r="T268" s="10">
        <f>testdata[[#This Row],[I2'']]*R267+testdata[[#This Row],[Q2'']]*S267</f>
        <v>811.40015149918565</v>
      </c>
      <c r="U268" s="10">
        <f>testdata[[#This Row],[I2'']]*S267-testdata[[#This Row],[Q2'']]*R267</f>
        <v>2.5671472335137651</v>
      </c>
      <c r="V268" s="10">
        <f>0.2*testdata[[#This Row],[Re]]+0.8*T267</f>
        <v>801.11186195474477</v>
      </c>
      <c r="W268" s="10">
        <f>0.2*testdata[[#This Row],[Im]]+0.8*U267</f>
        <v>1.50836385315979</v>
      </c>
      <c r="X268" s="10"/>
      <c r="Y268" s="10"/>
      <c r="Z268" s="10"/>
      <c r="AA268" s="10"/>
      <c r="AB268" s="10"/>
      <c r="AC268" s="10"/>
      <c r="AD268" s="10"/>
    </row>
    <row r="269" spans="1:30" x14ac:dyDescent="0.25">
      <c r="A269" s="7">
        <v>268</v>
      </c>
      <c r="B269" s="4" t="str">
        <f t="shared" si="8"/>
        <v>new Quote { Date = DateTime.ParseExact("2018-01-25","yyyy-MM-dd",cultureProvider), Open=273.68m, High=273.79m, Low=271.99m, Close=272.85m, Volume = (long)87825816 },</v>
      </c>
      <c r="C269" s="3">
        <v>43125</v>
      </c>
      <c r="D269" s="2">
        <v>273.68</v>
      </c>
      <c r="E269" s="2">
        <v>273.79000000000002</v>
      </c>
      <c r="F269" s="2">
        <v>271.99</v>
      </c>
      <c r="G269" s="2">
        <v>272.85000000000002</v>
      </c>
      <c r="H269" s="1">
        <v>87825816</v>
      </c>
      <c r="I269" s="2">
        <f>(testdata[[#This Row],[high]]+testdata[[#This Row],[low]])/2</f>
        <v>272.89</v>
      </c>
      <c r="J269" s="10">
        <f>(4*testdata[[#This Row],[price]]+3*I268+2*I267+I266)/10</f>
        <v>272.61799999999999</v>
      </c>
      <c r="K269" s="10">
        <f>(0.0962*testdata[[#This Row],[smooth]]+0.5769*J267-0.5769*J265+0.0962*J263)*(0.075*$X268+0.54)</f>
        <v>28.74891217499998</v>
      </c>
      <c r="L269" s="10">
        <f t="shared" si="9"/>
        <v>28.288161576000025</v>
      </c>
      <c r="M269" s="10">
        <f>(0.0962*testdata[[#This Row],[detrender]]+0.5769*K267-0.5769*K265+0.0962*K263)*(0.075*$X268+0.54)</f>
        <v>2.9455400204187567</v>
      </c>
      <c r="N269" s="10">
        <f>(0.0962*testdata[[#This Row],[I1]]+0.5769*L267-0.5769*L265+0.0962*L263)*(0.075*$X268+0.54)</f>
        <v>3.110896812537232</v>
      </c>
      <c r="O269" s="10">
        <f>(0.0962*testdata[[#This Row],[Q1]]+0.5769*M267-0.5769*M265+0.0962*M263)*(0.075*$X268+0.54)</f>
        <v>0.28512032621336841</v>
      </c>
      <c r="P269" s="10">
        <f>testdata[[#This Row],[I1]]-testdata[[#This Row],[JQ]]</f>
        <v>28.003041249786655</v>
      </c>
      <c r="Q269" s="10">
        <f>testdata[[#This Row],[Q1]]+testdata[[#This Row],[jI]]</f>
        <v>6.0564368329559883</v>
      </c>
      <c r="R269" s="10">
        <f>0.2*testdata[[#This Row],[I2]]+0.8*P268</f>
        <v>27.953221596134881</v>
      </c>
      <c r="S269" s="10">
        <f>0.2*testdata[[#This Row],[Q2]]+0.8*Q268</f>
        <v>5.9658941232561267</v>
      </c>
      <c r="T269" s="10">
        <f>testdata[[#This Row],[I2'']]*R268+testdata[[#This Row],[Q2'']]*S268</f>
        <v>816.19953960957287</v>
      </c>
      <c r="U269" s="10">
        <f>testdata[[#This Row],[I2'']]*S268-testdata[[#This Row],[Q2'']]*R268</f>
        <v>-2.7064795689283869</v>
      </c>
      <c r="V269" s="10">
        <f>0.2*testdata[[#This Row],[Re]]+0.8*T268</f>
        <v>812.3600291212631</v>
      </c>
      <c r="W269" s="10">
        <f>0.2*testdata[[#This Row],[Im]]+0.8*U268</f>
        <v>1.5124218730253347</v>
      </c>
      <c r="X269" s="10"/>
      <c r="Y269" s="10"/>
      <c r="Z269" s="10"/>
      <c r="AA269" s="10"/>
      <c r="AB269" s="10"/>
      <c r="AC269" s="10"/>
      <c r="AD269" s="10"/>
    </row>
    <row r="270" spans="1:30" x14ac:dyDescent="0.25">
      <c r="A270" s="7">
        <v>269</v>
      </c>
      <c r="B270" s="4" t="str">
        <f t="shared" si="8"/>
        <v>new Quote { Date = DateTime.ParseExact("2018-01-26","yyyy-MM-dd",cultureProvider), Open=273.77m, High=276.06m, Low=273.49m, Close=276.01m, Volume = (long)111868160 },</v>
      </c>
      <c r="C270" s="3">
        <v>43126</v>
      </c>
      <c r="D270" s="2">
        <v>273.77</v>
      </c>
      <c r="E270" s="2">
        <v>276.06</v>
      </c>
      <c r="F270" s="2">
        <v>273.49</v>
      </c>
      <c r="G270" s="2">
        <v>276.01</v>
      </c>
      <c r="H270" s="1">
        <v>111868160</v>
      </c>
      <c r="I270" s="2">
        <f>(testdata[[#This Row],[high]]+testdata[[#This Row],[low]])/2</f>
        <v>274.77499999999998</v>
      </c>
      <c r="J270" s="10">
        <f>(4*testdata[[#This Row],[price]]+3*I269+2*I268+I267)/10</f>
        <v>273.59800000000001</v>
      </c>
      <c r="K270" s="10">
        <f>(0.0962*testdata[[#This Row],[smooth]]+0.5769*J268-0.5769*J266+0.0962*J264)*(0.075*$X269+0.54)</f>
        <v>28.831617683999994</v>
      </c>
      <c r="L270" s="10">
        <f t="shared" si="9"/>
        <v>28.298167371000023</v>
      </c>
      <c r="M270" s="10">
        <f>(0.0962*testdata[[#This Row],[detrender]]+0.5769*K268-0.5769*K266+0.0962*K264)*(0.075*$X269+0.54)</f>
        <v>3.0230402130399163</v>
      </c>
      <c r="N270" s="10">
        <f>(0.0962*testdata[[#This Row],[I1]]+0.5769*L268-0.5769*L266+0.0962*L264)*(0.075*$X269+0.54)</f>
        <v>2.9861630857725907</v>
      </c>
      <c r="O270" s="10">
        <f>(0.0962*testdata[[#This Row],[Q1]]+0.5769*M268-0.5769*M266+0.0962*M264)*(0.075*$X269+0.54)</f>
        <v>0.24265703423372631</v>
      </c>
      <c r="P270" s="10">
        <f>testdata[[#This Row],[I1]]-testdata[[#This Row],[JQ]]</f>
        <v>28.055510336766297</v>
      </c>
      <c r="Q270" s="10">
        <f>testdata[[#This Row],[Q1]]+testdata[[#This Row],[jI]]</f>
        <v>6.0092032988125066</v>
      </c>
      <c r="R270" s="10">
        <f>0.2*testdata[[#This Row],[I2]]+0.8*P269</f>
        <v>28.013535067182588</v>
      </c>
      <c r="S270" s="10">
        <f>0.2*testdata[[#This Row],[Q2]]+0.8*Q269</f>
        <v>6.0469901261272927</v>
      </c>
      <c r="T270" s="10">
        <f>testdata[[#This Row],[I2'']]*R269+testdata[[#This Row],[Q2'']]*S269</f>
        <v>819.14425628090078</v>
      </c>
      <c r="U270" s="10">
        <f>testdata[[#This Row],[I2'']]*S269-testdata[[#This Row],[Q2'']]*R269</f>
        <v>-1.9070707563418239</v>
      </c>
      <c r="V270" s="10">
        <f>0.2*testdata[[#This Row],[Re]]+0.8*T269</f>
        <v>816.78848294383852</v>
      </c>
      <c r="W270" s="10">
        <f>0.2*testdata[[#This Row],[Im]]+0.8*U269</f>
        <v>-2.5465978064110746</v>
      </c>
      <c r="X270" s="10"/>
      <c r="Y270" s="10"/>
      <c r="Z270" s="10"/>
      <c r="AA270" s="10"/>
      <c r="AB270" s="10"/>
      <c r="AC270" s="10"/>
      <c r="AD270" s="10"/>
    </row>
    <row r="271" spans="1:30" x14ac:dyDescent="0.25">
      <c r="A271" s="7">
        <v>270</v>
      </c>
      <c r="B271" s="4" t="str">
        <f t="shared" si="8"/>
        <v>new Quote { Date = DateTime.ParseExact("2018-01-29","yyyy-MM-dd",cultureProvider), Open=275.39m, High=275.87m, Low=274.01m, Close=274.18m, Volume = (long)93568600 },</v>
      </c>
      <c r="C271" s="3">
        <v>43129</v>
      </c>
      <c r="D271" s="2">
        <v>275.39</v>
      </c>
      <c r="E271" s="2">
        <v>275.87</v>
      </c>
      <c r="F271" s="2">
        <v>274.01</v>
      </c>
      <c r="G271" s="2">
        <v>274.18</v>
      </c>
      <c r="H271" s="1">
        <v>93568600</v>
      </c>
      <c r="I271" s="2">
        <f>(testdata[[#This Row],[high]]+testdata[[#This Row],[low]])/2</f>
        <v>274.94</v>
      </c>
      <c r="J271" s="10">
        <f>(4*testdata[[#This Row],[price]]+3*I270+2*I269+I268)/10</f>
        <v>274.26899999999995</v>
      </c>
      <c r="K271" s="10">
        <f>(0.0962*testdata[[#This Row],[smooth]]+0.5769*J269-0.5769*J267+0.0962*J265)*(0.075*$X270+0.54)</f>
        <v>28.683546984000003</v>
      </c>
      <c r="L271" s="10">
        <f t="shared" si="9"/>
        <v>28.462423194000007</v>
      </c>
      <c r="M271" s="10">
        <f>(0.0962*testdata[[#This Row],[detrender]]+0.5769*K269-0.5769*K267+0.0962*K265)*(0.075*$X270+0.54)</f>
        <v>3.1015215397181022</v>
      </c>
      <c r="N271" s="10">
        <f>(0.0962*testdata[[#This Row],[I1]]+0.5769*L269-0.5769*L267+0.0962*L265)*(0.075*$X270+0.54)</f>
        <v>2.9083833478954237</v>
      </c>
      <c r="O271" s="10">
        <f>(0.0962*testdata[[#This Row],[Q1]]+0.5769*M269-0.5769*M267+0.0962*M265)*(0.075*$X270+0.54)</f>
        <v>0.30611839147542319</v>
      </c>
      <c r="P271" s="10">
        <f>testdata[[#This Row],[I1]]-testdata[[#This Row],[JQ]]</f>
        <v>28.156304802524584</v>
      </c>
      <c r="Q271" s="10">
        <f>testdata[[#This Row],[Q1]]+testdata[[#This Row],[jI]]</f>
        <v>6.0099048876135264</v>
      </c>
      <c r="R271" s="10">
        <f>0.2*testdata[[#This Row],[I2]]+0.8*P270</f>
        <v>28.075669229917956</v>
      </c>
      <c r="S271" s="10">
        <f>0.2*testdata[[#This Row],[Q2]]+0.8*Q270</f>
        <v>6.0093436165727105</v>
      </c>
      <c r="T271" s="10">
        <f>testdata[[#This Row],[I2'']]*R270+testdata[[#This Row],[Q2'']]*S270</f>
        <v>822.83718602084707</v>
      </c>
      <c r="U271" s="10">
        <f>testdata[[#This Row],[I2'']]*S270-testdata[[#This Row],[Q2'']]*R270</f>
        <v>1.4303364841202608</v>
      </c>
      <c r="V271" s="10">
        <f>0.2*testdata[[#This Row],[Re]]+0.8*T270</f>
        <v>819.88284222889013</v>
      </c>
      <c r="W271" s="10">
        <f>0.2*testdata[[#This Row],[Im]]+0.8*U270</f>
        <v>-1.2395893082494069</v>
      </c>
      <c r="X271" s="10"/>
      <c r="Y271" s="10"/>
      <c r="Z271" s="10"/>
      <c r="AA271" s="10"/>
      <c r="AB271" s="10"/>
      <c r="AC271" s="10"/>
      <c r="AD271" s="10"/>
    </row>
    <row r="272" spans="1:30" x14ac:dyDescent="0.25">
      <c r="A272" s="7">
        <v>271</v>
      </c>
      <c r="B272" s="4" t="str">
        <f t="shared" si="8"/>
        <v>new Quote { Date = DateTime.ParseExact("2018-01-30","yyyy-MM-dd",cultureProvider), Open=272.18m, High=274.24m, Low=270.85m, Close=271.37m, Volume = (long)136842368 },</v>
      </c>
      <c r="C272" s="3">
        <v>43130</v>
      </c>
      <c r="D272" s="2">
        <v>272.18</v>
      </c>
      <c r="E272" s="2">
        <v>274.24</v>
      </c>
      <c r="F272" s="2">
        <v>270.85000000000002</v>
      </c>
      <c r="G272" s="2">
        <v>271.37</v>
      </c>
      <c r="H272" s="1">
        <v>136842368</v>
      </c>
      <c r="I272" s="2">
        <f>(testdata[[#This Row],[high]]+testdata[[#This Row],[low]])/2</f>
        <v>272.54500000000002</v>
      </c>
      <c r="J272" s="10">
        <f>(4*testdata[[#This Row],[price]]+3*I271+2*I270+I269)/10</f>
        <v>273.74400000000003</v>
      </c>
      <c r="K272" s="10">
        <f>(0.0962*testdata[[#This Row],[smooth]]+0.5769*J270-0.5769*J268+0.0962*J266)*(0.075*$X271+0.54)</f>
        <v>28.722058002000018</v>
      </c>
      <c r="L272" s="10">
        <f t="shared" si="9"/>
        <v>28.74891217499998</v>
      </c>
      <c r="M272" s="10">
        <f>(0.0962*testdata[[#This Row],[detrender]]+0.5769*K270-0.5769*K268+0.0962*K266)*(0.075*$X271+0.54)</f>
        <v>3.0765805693296828</v>
      </c>
      <c r="N272" s="10">
        <f>(0.0962*testdata[[#This Row],[I1]]+0.5769*L270-0.5769*L268+0.0962*L266)*(0.075*$X271+0.54)</f>
        <v>2.9455400204187567</v>
      </c>
      <c r="O272" s="10">
        <f>(0.0962*testdata[[#This Row],[Q1]]+0.5769*M270-0.5769*M268+0.0962*M266)*(0.075*$X271+0.54)</f>
        <v>0.35714566960422561</v>
      </c>
      <c r="P272" s="10">
        <f>testdata[[#This Row],[I1]]-testdata[[#This Row],[JQ]]</f>
        <v>28.391766505395754</v>
      </c>
      <c r="Q272" s="10">
        <f>testdata[[#This Row],[Q1]]+testdata[[#This Row],[jI]]</f>
        <v>6.0221205897484396</v>
      </c>
      <c r="R272" s="10">
        <f>0.2*testdata[[#This Row],[I2]]+0.8*P271</f>
        <v>28.203397143098822</v>
      </c>
      <c r="S272" s="10">
        <f>0.2*testdata[[#This Row],[Q2]]+0.8*Q271</f>
        <v>6.0123480280405088</v>
      </c>
      <c r="T272" s="10">
        <f>testdata[[#This Row],[I2'']]*R271+testdata[[#This Row],[Q2'']]*S271</f>
        <v>827.95951459257435</v>
      </c>
      <c r="U272" s="10">
        <f>testdata[[#This Row],[I2'']]*S271-testdata[[#This Row],[Q2'']]*R271</f>
        <v>0.68321005713113436</v>
      </c>
      <c r="V272" s="10">
        <f>0.2*testdata[[#This Row],[Re]]+0.8*T271</f>
        <v>823.86165173519259</v>
      </c>
      <c r="W272" s="10">
        <f>0.2*testdata[[#This Row],[Im]]+0.8*U271</f>
        <v>1.2809111987224355</v>
      </c>
      <c r="X272" s="10"/>
      <c r="Y272" s="10"/>
      <c r="Z272" s="10"/>
      <c r="AA272" s="10"/>
      <c r="AB272" s="10"/>
      <c r="AC272" s="10"/>
      <c r="AD272" s="10"/>
    </row>
    <row r="273" spans="1:30" x14ac:dyDescent="0.25">
      <c r="A273" s="7">
        <v>272</v>
      </c>
      <c r="B273" s="4" t="str">
        <f t="shared" si="8"/>
        <v>new Quote { Date = DateTime.ParseExact("2018-01-31","yyyy-MM-dd",cultureProvider), Open=272.3m, High=272.85m, Low=270.33m, Close=271.51m, Volume = (long)123502168 },</v>
      </c>
      <c r="C273" s="3">
        <v>43131</v>
      </c>
      <c r="D273" s="2">
        <v>272.3</v>
      </c>
      <c r="E273" s="2">
        <v>272.85000000000002</v>
      </c>
      <c r="F273" s="2">
        <v>270.33</v>
      </c>
      <c r="G273" s="2">
        <v>271.51</v>
      </c>
      <c r="H273" s="1">
        <v>123502168</v>
      </c>
      <c r="I273" s="2">
        <f>(testdata[[#This Row],[high]]+testdata[[#This Row],[low]])/2</f>
        <v>271.59000000000003</v>
      </c>
      <c r="J273" s="10">
        <f>(4*testdata[[#This Row],[price]]+3*I272+2*I271+I270)/10</f>
        <v>272.86500000000001</v>
      </c>
      <c r="K273" s="10">
        <f>(0.0962*testdata[[#This Row],[smooth]]+0.5769*J271-0.5769*J269+0.0962*J267)*(0.075*$X272+0.54)</f>
        <v>28.773314153999991</v>
      </c>
      <c r="L273" s="10">
        <f t="shared" si="9"/>
        <v>28.831617683999994</v>
      </c>
      <c r="M273" s="10">
        <f>(0.0962*testdata[[#This Row],[detrender]]+0.5769*K271-0.5769*K269+0.0962*K267)*(0.075*$X272+0.54)</f>
        <v>2.9443863657692426</v>
      </c>
      <c r="N273" s="10">
        <f>(0.0962*testdata[[#This Row],[I1]]+0.5769*L271-0.5769*L269+0.0962*L267)*(0.075*$X272+0.54)</f>
        <v>3.0230402130399163</v>
      </c>
      <c r="O273" s="10">
        <f>(0.0962*testdata[[#This Row],[Q1]]+0.5769*M271-0.5769*M269+0.0962*M267)*(0.075*$X272+0.54)</f>
        <v>0.35667248168994303</v>
      </c>
      <c r="P273" s="10">
        <f>testdata[[#This Row],[I1]]-testdata[[#This Row],[JQ]]</f>
        <v>28.47494520231005</v>
      </c>
      <c r="Q273" s="10">
        <f>testdata[[#This Row],[Q1]]+testdata[[#This Row],[jI]]</f>
        <v>5.9674265788091585</v>
      </c>
      <c r="R273" s="10">
        <f>0.2*testdata[[#This Row],[I2]]+0.8*P272</f>
        <v>28.408402244778614</v>
      </c>
      <c r="S273" s="10">
        <f>0.2*testdata[[#This Row],[Q2]]+0.8*Q272</f>
        <v>6.0111817875605835</v>
      </c>
      <c r="T273" s="10">
        <f>testdata[[#This Row],[I2'']]*R272+testdata[[#This Row],[Q2'']]*S272</f>
        <v>837.35476767702426</v>
      </c>
      <c r="U273" s="10">
        <f>testdata[[#This Row],[I2'']]*S272-testdata[[#This Row],[Q2'']]*R272</f>
        <v>1.2654539622424181</v>
      </c>
      <c r="V273" s="10">
        <f>0.2*testdata[[#This Row],[Re]]+0.8*T272</f>
        <v>829.83856520946438</v>
      </c>
      <c r="W273" s="10">
        <f>0.2*testdata[[#This Row],[Im]]+0.8*U272</f>
        <v>0.79965883815339112</v>
      </c>
      <c r="X273" s="10"/>
      <c r="Y273" s="10"/>
      <c r="Z273" s="10"/>
      <c r="AA273" s="10"/>
      <c r="AB273" s="10"/>
      <c r="AC273" s="10"/>
      <c r="AD273" s="10"/>
    </row>
    <row r="274" spans="1:30" x14ac:dyDescent="0.25">
      <c r="A274" s="7">
        <v>273</v>
      </c>
      <c r="B274" s="4" t="str">
        <f t="shared" si="8"/>
        <v>new Quote { Date = DateTime.ParseExact("2018-02-01","yyyy-MM-dd",cultureProvider), Open=270.71m, High=272.62m, Low=270.33m, Close=271.2m, Volume = (long)93552120 },</v>
      </c>
      <c r="C274" s="3">
        <v>43132</v>
      </c>
      <c r="D274" s="2">
        <v>270.70999999999998</v>
      </c>
      <c r="E274" s="2">
        <v>272.62</v>
      </c>
      <c r="F274" s="2">
        <v>270.33</v>
      </c>
      <c r="G274" s="2">
        <v>271.2</v>
      </c>
      <c r="H274" s="1">
        <v>93552120</v>
      </c>
      <c r="I274" s="2">
        <f>(testdata[[#This Row],[high]]+testdata[[#This Row],[low]])/2</f>
        <v>271.47500000000002</v>
      </c>
      <c r="J274" s="10">
        <f>(4*testdata[[#This Row],[price]]+3*I273+2*I272+I271)/10</f>
        <v>272.07000000000005</v>
      </c>
      <c r="K274" s="10">
        <f>(0.0962*testdata[[#This Row],[smooth]]+0.5769*J272-0.5769*J270+0.0962*J268)*(0.075*$X273+0.54)</f>
        <v>28.311376608000007</v>
      </c>
      <c r="L274" s="10">
        <f t="shared" si="9"/>
        <v>28.683546984000003</v>
      </c>
      <c r="M274" s="10">
        <f>(0.0962*testdata[[#This Row],[detrender]]+0.5769*K272-0.5769*K270+0.0962*K268)*(0.075*$X273+0.54)</f>
        <v>2.915154662619571</v>
      </c>
      <c r="N274" s="10">
        <f>(0.0962*testdata[[#This Row],[I1]]+0.5769*L272-0.5769*L270+0.0962*L268)*(0.075*$X273+0.54)</f>
        <v>3.1015215397181022</v>
      </c>
      <c r="O274" s="10">
        <f>(0.0962*testdata[[#This Row],[Q1]]+0.5769*M272-0.5769*M270+0.0962*M268)*(0.075*$X273+0.54)</f>
        <v>0.31920036560375875</v>
      </c>
      <c r="P274" s="10">
        <f>testdata[[#This Row],[I1]]-testdata[[#This Row],[JQ]]</f>
        <v>28.364346618396244</v>
      </c>
      <c r="Q274" s="10">
        <f>testdata[[#This Row],[Q1]]+testdata[[#This Row],[jI]]</f>
        <v>6.0166762023376732</v>
      </c>
      <c r="R274" s="10">
        <f>0.2*testdata[[#This Row],[I2]]+0.8*P273</f>
        <v>28.452825485527292</v>
      </c>
      <c r="S274" s="10">
        <f>0.2*testdata[[#This Row],[Q2]]+0.8*Q273</f>
        <v>5.9772765035148616</v>
      </c>
      <c r="T274" s="10">
        <f>testdata[[#This Row],[I2'']]*R273+testdata[[#This Row],[Q2'']]*S273</f>
        <v>844.22980705049008</v>
      </c>
      <c r="U274" s="10">
        <f>testdata[[#This Row],[I2'']]*S273-testdata[[#This Row],[Q2'']]*R273</f>
        <v>1.2302311231272256</v>
      </c>
      <c r="V274" s="10">
        <f>0.2*testdata[[#This Row],[Re]]+0.8*T273</f>
        <v>838.72977555171747</v>
      </c>
      <c r="W274" s="10">
        <f>0.2*testdata[[#This Row],[Im]]+0.8*U273</f>
        <v>1.2584093944193797</v>
      </c>
      <c r="X274" s="10"/>
      <c r="Y274" s="10"/>
      <c r="Z274" s="10"/>
      <c r="AA274" s="10"/>
      <c r="AB274" s="10"/>
      <c r="AC274" s="10"/>
      <c r="AD274" s="10"/>
    </row>
    <row r="275" spans="1:30" x14ac:dyDescent="0.25">
      <c r="A275" s="7">
        <v>274</v>
      </c>
      <c r="B275" s="4" t="str">
        <f t="shared" si="8"/>
        <v>new Quote { Date = DateTime.ParseExact("2018-02-02","yyyy-MM-dd",cultureProvider), Open=269.75m, High=269.9m, Low=265.25m, Close=265.29m, Volume = (long)179804944 },</v>
      </c>
      <c r="C275" s="3">
        <v>43133</v>
      </c>
      <c r="D275" s="2">
        <v>269.75</v>
      </c>
      <c r="E275" s="2">
        <v>269.89999999999998</v>
      </c>
      <c r="F275" s="2">
        <v>265.25</v>
      </c>
      <c r="G275" s="2">
        <v>265.29000000000002</v>
      </c>
      <c r="H275" s="1">
        <v>179804944</v>
      </c>
      <c r="I275" s="2">
        <f>(testdata[[#This Row],[high]]+testdata[[#This Row],[low]])/2</f>
        <v>267.57499999999999</v>
      </c>
      <c r="J275" s="10">
        <f>(4*testdata[[#This Row],[price]]+3*I274+2*I273+I272)/10</f>
        <v>270.04499999999996</v>
      </c>
      <c r="K275" s="10">
        <f>(0.0962*testdata[[#This Row],[smooth]]+0.5769*J273-0.5769*J271+0.0962*J269)*(0.075*$X274+0.54)</f>
        <v>27.752875020000022</v>
      </c>
      <c r="L275" s="10">
        <f t="shared" si="9"/>
        <v>28.722058002000018</v>
      </c>
      <c r="M275" s="10">
        <f>(0.0962*testdata[[#This Row],[detrender]]+0.5769*K273-0.5769*K271+0.0962*K269)*(0.075*$X274+0.54)</f>
        <v>2.9631196486072757</v>
      </c>
      <c r="N275" s="10">
        <f>(0.0962*testdata[[#This Row],[I1]]+0.5769*L273-0.5769*L271+0.0962*L269)*(0.075*$X274+0.54)</f>
        <v>3.0765805693296828</v>
      </c>
      <c r="O275" s="10">
        <f>(0.0962*testdata[[#This Row],[Q1]]+0.5769*M273-0.5769*M271+0.0962*M269)*(0.075*$X274+0.54)</f>
        <v>0.25799136028697189</v>
      </c>
      <c r="P275" s="10">
        <f>testdata[[#This Row],[I1]]-testdata[[#This Row],[JQ]]</f>
        <v>28.464066641713046</v>
      </c>
      <c r="Q275" s="10">
        <f>testdata[[#This Row],[Q1]]+testdata[[#This Row],[jI]]</f>
        <v>6.039700217936959</v>
      </c>
      <c r="R275" s="10">
        <f>0.2*testdata[[#This Row],[I2]]+0.8*P274</f>
        <v>28.384290623059606</v>
      </c>
      <c r="S275" s="10">
        <f>0.2*testdata[[#This Row],[Q2]]+0.8*Q274</f>
        <v>6.0212810054575314</v>
      </c>
      <c r="T275" s="10">
        <f>testdata[[#This Row],[I2'']]*R274+testdata[[#This Row],[Q2'']]*S274</f>
        <v>843.60412910338539</v>
      </c>
      <c r="U275" s="10">
        <f>testdata[[#This Row],[I2'']]*S274-testdata[[#This Row],[Q2'']]*R274</f>
        <v>-1.6617042374520565</v>
      </c>
      <c r="V275" s="10">
        <f>0.2*testdata[[#This Row],[Re]]+0.8*T274</f>
        <v>844.10467146106919</v>
      </c>
      <c r="W275" s="10">
        <f>0.2*testdata[[#This Row],[Im]]+0.8*U274</f>
        <v>0.65184405101136922</v>
      </c>
      <c r="X275" s="10"/>
      <c r="Y275" s="10"/>
      <c r="Z275" s="10"/>
      <c r="AA275" s="10"/>
      <c r="AB275" s="10"/>
      <c r="AC275" s="10"/>
      <c r="AD275" s="10"/>
    </row>
    <row r="276" spans="1:30" x14ac:dyDescent="0.25">
      <c r="A276" s="7">
        <v>275</v>
      </c>
      <c r="B276" s="4" t="str">
        <f t="shared" si="8"/>
        <v>new Quote { Date = DateTime.ParseExact("2018-02-05","yyyy-MM-dd",cultureProvider), Open=263.37m, High=265.68m, Low=253.6m, Close=254.2m, Volume = (long)305963968 },</v>
      </c>
      <c r="C276" s="3">
        <v>43136</v>
      </c>
      <c r="D276" s="2">
        <v>263.37</v>
      </c>
      <c r="E276" s="2">
        <v>265.68</v>
      </c>
      <c r="F276" s="2">
        <v>253.6</v>
      </c>
      <c r="G276" s="2">
        <v>254.2</v>
      </c>
      <c r="H276" s="1">
        <v>305963968</v>
      </c>
      <c r="I276" s="2">
        <f>(testdata[[#This Row],[high]]+testdata[[#This Row],[low]])/2</f>
        <v>259.64</v>
      </c>
      <c r="J276" s="10">
        <f>(4*testdata[[#This Row],[price]]+3*I275+2*I274+I273)/10</f>
        <v>265.58249999999998</v>
      </c>
      <c r="K276" s="10">
        <f>(0.0962*testdata[[#This Row],[smooth]]+0.5769*J274-0.5769*J272+0.0962*J270)*(0.075*$X275+0.54)</f>
        <v>27.487854090000003</v>
      </c>
      <c r="L276" s="10">
        <f t="shared" si="9"/>
        <v>28.773314153999991</v>
      </c>
      <c r="M276" s="10">
        <f>(0.0962*testdata[[#This Row],[detrender]]+0.5769*K274-0.5769*K272+0.0962*K270)*(0.075*$X275+0.54)</f>
        <v>2.7977459877685051</v>
      </c>
      <c r="N276" s="10">
        <f>(0.0962*testdata[[#This Row],[I1]]+0.5769*L274-0.5769*L272+0.0962*L270)*(0.075*$X275+0.54)</f>
        <v>2.9443863657692426</v>
      </c>
      <c r="O276" s="10">
        <f>(0.0962*testdata[[#This Row],[Q1]]+0.5769*M274-0.5769*M272+0.0962*M270)*(0.075*$X275+0.54)</f>
        <v>0.25208983454582157</v>
      </c>
      <c r="P276" s="10">
        <f>testdata[[#This Row],[I1]]-testdata[[#This Row],[JQ]]</f>
        <v>28.52122431945417</v>
      </c>
      <c r="Q276" s="10">
        <f>testdata[[#This Row],[Q1]]+testdata[[#This Row],[jI]]</f>
        <v>5.7421323535377482</v>
      </c>
      <c r="R276" s="10">
        <f>0.2*testdata[[#This Row],[I2]]+0.8*P275</f>
        <v>28.475498177261272</v>
      </c>
      <c r="S276" s="10">
        <f>0.2*testdata[[#This Row],[Q2]]+0.8*Q275</f>
        <v>5.9801866450571177</v>
      </c>
      <c r="T276" s="10">
        <f>testdata[[#This Row],[I2'']]*R275+testdata[[#This Row],[Q2'']]*S275</f>
        <v>844.26520015476126</v>
      </c>
      <c r="U276" s="10">
        <f>testdata[[#This Row],[I2'']]*S275-testdata[[#This Row],[Q2'']]*R275</f>
        <v>1.715620582242849</v>
      </c>
      <c r="V276" s="10">
        <f>0.2*testdata[[#This Row],[Re]]+0.8*T275</f>
        <v>843.73634331366054</v>
      </c>
      <c r="W276" s="10">
        <f>0.2*testdata[[#This Row],[Im]]+0.8*U275</f>
        <v>-0.98623927351307539</v>
      </c>
      <c r="X276" s="10"/>
      <c r="Y276" s="10"/>
      <c r="Z276" s="10"/>
      <c r="AA276" s="10"/>
      <c r="AB276" s="10"/>
      <c r="AC276" s="10"/>
      <c r="AD276" s="10"/>
    </row>
    <row r="277" spans="1:30" x14ac:dyDescent="0.25">
      <c r="A277" s="7">
        <v>276</v>
      </c>
      <c r="B277" s="4" t="str">
        <f t="shared" si="8"/>
        <v>new Quote { Date = DateTime.ParseExact("2018-02-06","yyyy-MM-dd",cultureProvider), Open=250.35m, High=259.76m, Low=249.16m, Close=259.21m, Volume = (long)368619296 },</v>
      </c>
      <c r="C277" s="3">
        <v>43137</v>
      </c>
      <c r="D277" s="2">
        <v>250.35</v>
      </c>
      <c r="E277" s="2">
        <v>259.76</v>
      </c>
      <c r="F277" s="2">
        <v>249.16</v>
      </c>
      <c r="G277" s="2">
        <v>259.20999999999998</v>
      </c>
      <c r="H277" s="1">
        <v>368619296</v>
      </c>
      <c r="I277" s="2">
        <f>(testdata[[#This Row],[high]]+testdata[[#This Row],[low]])/2</f>
        <v>254.45999999999998</v>
      </c>
      <c r="J277" s="10">
        <f>(4*testdata[[#This Row],[price]]+3*I276+2*I275+I274)/10</f>
        <v>260.33849999999995</v>
      </c>
      <c r="K277" s="10">
        <f>(0.0962*testdata[[#This Row],[smooth]]+0.5769*J275-0.5769*J273+0.0962*J271)*(0.075*$X276+0.54)</f>
        <v>26.89328708999998</v>
      </c>
      <c r="L277" s="10">
        <f t="shared" si="9"/>
        <v>28.311376608000007</v>
      </c>
      <c r="M277" s="10">
        <f>(0.0962*testdata[[#This Row],[detrender]]+0.5769*K275-0.5769*K273+0.0962*K271)*(0.075*$X276+0.54)</f>
        <v>2.5692120548176778</v>
      </c>
      <c r="N277" s="10">
        <f>(0.0962*testdata[[#This Row],[I1]]+0.5769*L275-0.5769*L273+0.0962*L271)*(0.075*$X276+0.54)</f>
        <v>2.915154662619571</v>
      </c>
      <c r="O277" s="10">
        <f>(0.0962*testdata[[#This Row],[Q1]]+0.5769*M275-0.5769*M273+0.0962*M271)*(0.075*$X276+0.54)</f>
        <v>0.30041917343834579</v>
      </c>
      <c r="P277" s="10">
        <f>testdata[[#This Row],[I1]]-testdata[[#This Row],[JQ]]</f>
        <v>28.010957434561661</v>
      </c>
      <c r="Q277" s="10">
        <f>testdata[[#This Row],[Q1]]+testdata[[#This Row],[jI]]</f>
        <v>5.4843667174372488</v>
      </c>
      <c r="R277" s="10">
        <f>0.2*testdata[[#This Row],[I2]]+0.8*P276</f>
        <v>28.41917094247567</v>
      </c>
      <c r="S277" s="10">
        <f>0.2*testdata[[#This Row],[Q2]]+0.8*Q276</f>
        <v>5.6905792263176487</v>
      </c>
      <c r="T277" s="10">
        <f>testdata[[#This Row],[I2'']]*R276+testdata[[#This Row],[Q2'']]*S276</f>
        <v>843.28077626360664</v>
      </c>
      <c r="U277" s="10">
        <f>testdata[[#This Row],[I2'']]*S276-testdata[[#This Row],[Q2'']]*R276</f>
        <v>7.9098681472192425</v>
      </c>
      <c r="V277" s="10">
        <f>0.2*testdata[[#This Row],[Re]]+0.8*T276</f>
        <v>844.06831537653034</v>
      </c>
      <c r="W277" s="10">
        <f>0.2*testdata[[#This Row],[Im]]+0.8*U276</f>
        <v>2.9544700952381282</v>
      </c>
      <c r="X277" s="10"/>
      <c r="Y277" s="10"/>
      <c r="Z277" s="10"/>
      <c r="AA277" s="10"/>
      <c r="AB277" s="10"/>
      <c r="AC277" s="10"/>
      <c r="AD277" s="10"/>
    </row>
    <row r="278" spans="1:30" x14ac:dyDescent="0.25">
      <c r="A278" s="7">
        <v>277</v>
      </c>
      <c r="B278" s="4" t="str">
        <f t="shared" si="8"/>
        <v>new Quote { Date = DateTime.ParseExact("2018-02-07","yyyy-MM-dd",cultureProvider), Open=258.6m, High=262.32m, Low=257.71m, Close=257.8m, Volume = (long)173784240 },</v>
      </c>
      <c r="C278" s="3">
        <v>43138</v>
      </c>
      <c r="D278" s="2">
        <v>258.60000000000002</v>
      </c>
      <c r="E278" s="2">
        <v>262.32</v>
      </c>
      <c r="F278" s="2">
        <v>257.70999999999998</v>
      </c>
      <c r="G278" s="2">
        <v>257.8</v>
      </c>
      <c r="H278" s="1">
        <v>173784240</v>
      </c>
      <c r="I278" s="2">
        <f>(testdata[[#This Row],[high]]+testdata[[#This Row],[low]])/2</f>
        <v>260.01499999999999</v>
      </c>
      <c r="J278" s="10">
        <f>(4*testdata[[#This Row],[price]]+3*I277+2*I276+I275)/10</f>
        <v>259.02949999999998</v>
      </c>
      <c r="K278" s="10">
        <f>(0.0962*testdata[[#This Row],[smooth]]+0.5769*J276-0.5769*J274+0.0962*J272)*(0.075*$X277+0.54)</f>
        <v>25.655492852999988</v>
      </c>
      <c r="L278" s="10">
        <f t="shared" si="9"/>
        <v>27.752875020000022</v>
      </c>
      <c r="M278" s="10">
        <f>(0.0962*testdata[[#This Row],[detrender]]+0.5769*K276-0.5769*K274+0.0962*K272)*(0.075*$X277+0.54)</f>
        <v>2.5682563358730706</v>
      </c>
      <c r="N278" s="10">
        <f>(0.0962*testdata[[#This Row],[I1]]+0.5769*L276-0.5769*L274+0.0962*L272)*(0.075*$X277+0.54)</f>
        <v>2.9631196486072757</v>
      </c>
      <c r="O278" s="10">
        <f>(0.0962*testdata[[#This Row],[Q1]]+0.5769*M276-0.5769*M274+0.0962*M272)*(0.075*$X277+0.54)</f>
        <v>0.25666213270981947</v>
      </c>
      <c r="P278" s="10">
        <f>testdata[[#This Row],[I1]]-testdata[[#This Row],[JQ]]</f>
        <v>27.496212887290202</v>
      </c>
      <c r="Q278" s="10">
        <f>testdata[[#This Row],[Q1]]+testdata[[#This Row],[jI]]</f>
        <v>5.5313759844803467</v>
      </c>
      <c r="R278" s="10">
        <f>0.2*testdata[[#This Row],[I2]]+0.8*P277</f>
        <v>27.90800852510737</v>
      </c>
      <c r="S278" s="10">
        <f>0.2*testdata[[#This Row],[Q2]]+0.8*Q277</f>
        <v>5.4937685708458686</v>
      </c>
      <c r="T278" s="10">
        <f>testdata[[#This Row],[I2'']]*R277+testdata[[#This Row],[Q2'']]*S277</f>
        <v>824.38519024254697</v>
      </c>
      <c r="U278" s="10">
        <f>testdata[[#This Row],[I2'']]*S277-testdata[[#This Row],[Q2'']]*R277</f>
        <v>2.684385427602848</v>
      </c>
      <c r="V278" s="10">
        <f>0.2*testdata[[#This Row],[Re]]+0.8*T277</f>
        <v>839.5016590593948</v>
      </c>
      <c r="W278" s="10">
        <f>0.2*testdata[[#This Row],[Im]]+0.8*U277</f>
        <v>6.8647716032959645</v>
      </c>
      <c r="X278" s="10"/>
      <c r="Y278" s="10"/>
      <c r="Z278" s="10"/>
      <c r="AA278" s="10"/>
      <c r="AB278" s="10"/>
      <c r="AC278" s="10"/>
      <c r="AD278" s="10"/>
    </row>
    <row r="279" spans="1:30" x14ac:dyDescent="0.25">
      <c r="A279" s="7">
        <v>278</v>
      </c>
      <c r="B279" s="4" t="str">
        <f t="shared" si="8"/>
        <v>new Quote { Date = DateTime.ParseExact("2018-02-08","yyyy-MM-dd",cultureProvider), Open=258.13m, High=258.28m, Low=248.09m, Close=248.13m, Volume = (long)255885040 },</v>
      </c>
      <c r="C279" s="3">
        <v>43139</v>
      </c>
      <c r="D279" s="2">
        <v>258.13</v>
      </c>
      <c r="E279" s="2">
        <v>258.27999999999997</v>
      </c>
      <c r="F279" s="2">
        <v>248.09</v>
      </c>
      <c r="G279" s="2">
        <v>248.13</v>
      </c>
      <c r="H279" s="1">
        <v>255885040</v>
      </c>
      <c r="I279" s="2">
        <f>(testdata[[#This Row],[high]]+testdata[[#This Row],[low]])/2</f>
        <v>253.185</v>
      </c>
      <c r="J279" s="10">
        <f>(4*testdata[[#This Row],[price]]+3*I278+2*I277+I276)/10</f>
        <v>256.1345</v>
      </c>
      <c r="K279" s="10">
        <f>(0.0962*testdata[[#This Row],[smooth]]+0.5769*J277-0.5769*J275+0.0962*J273)*(0.075*$X278+0.54)</f>
        <v>24.456638907000006</v>
      </c>
      <c r="L279" s="10">
        <f t="shared" si="9"/>
        <v>27.487854090000003</v>
      </c>
      <c r="M279" s="10">
        <f>(0.0962*testdata[[#This Row],[detrender]]+0.5769*K277-0.5769*K275+0.0962*K273)*(0.075*$X278+0.54)</f>
        <v>2.4974056121316353</v>
      </c>
      <c r="N279" s="10">
        <f>(0.0962*testdata[[#This Row],[I1]]+0.5769*L277-0.5769*L275+0.0962*L273)*(0.075*$X278+0.54)</f>
        <v>2.7977459877685051</v>
      </c>
      <c r="O279" s="10">
        <f>(0.0962*testdata[[#This Row],[Q1]]+0.5769*M277-0.5769*M275+0.0962*M273)*(0.075*$X278+0.54)</f>
        <v>0.15997775260509653</v>
      </c>
      <c r="P279" s="10">
        <f>testdata[[#This Row],[I1]]-testdata[[#This Row],[JQ]]</f>
        <v>27.327876337394905</v>
      </c>
      <c r="Q279" s="10">
        <f>testdata[[#This Row],[Q1]]+testdata[[#This Row],[jI]]</f>
        <v>5.2951515999001408</v>
      </c>
      <c r="R279" s="10">
        <f>0.2*testdata[[#This Row],[I2]]+0.8*P278</f>
        <v>27.462545577311147</v>
      </c>
      <c r="S279" s="10">
        <f>0.2*testdata[[#This Row],[Q2]]+0.8*Q278</f>
        <v>5.4841311075643056</v>
      </c>
      <c r="T279" s="10">
        <f>testdata[[#This Row],[I2'']]*R278+testdata[[#This Row],[Q2'']]*S278</f>
        <v>796.55350320988407</v>
      </c>
      <c r="U279" s="10">
        <f>testdata[[#This Row],[I2'']]*S278-testdata[[#This Row],[Q2'']]*R278</f>
        <v>-2.1783079346569707</v>
      </c>
      <c r="V279" s="10">
        <f>0.2*testdata[[#This Row],[Re]]+0.8*T278</f>
        <v>818.81885283601446</v>
      </c>
      <c r="W279" s="10">
        <f>0.2*testdata[[#This Row],[Im]]+0.8*U278</f>
        <v>1.7118467551508845</v>
      </c>
      <c r="X279" s="10"/>
      <c r="Y279" s="10"/>
      <c r="Z279" s="10"/>
      <c r="AA279" s="10"/>
      <c r="AB279" s="10"/>
      <c r="AC279" s="10"/>
      <c r="AD279" s="10"/>
    </row>
    <row r="280" spans="1:30" x14ac:dyDescent="0.25">
      <c r="A280" s="7">
        <v>279</v>
      </c>
      <c r="B280" s="4" t="str">
        <f t="shared" si="8"/>
        <v>new Quote { Date = DateTime.ParseExact("2018-02-09","yyyy-MM-dd",cultureProvider), Open=251.18m, High=253.89m, Low=243.59m, Close=251.86m, Volume = (long)294421856 },</v>
      </c>
      <c r="C280" s="3">
        <v>43140</v>
      </c>
      <c r="D280" s="2">
        <v>251.18</v>
      </c>
      <c r="E280" s="2">
        <v>253.89</v>
      </c>
      <c r="F280" s="2">
        <v>243.59</v>
      </c>
      <c r="G280" s="2">
        <v>251.86</v>
      </c>
      <c r="H280" s="1">
        <v>294421856</v>
      </c>
      <c r="I280" s="2">
        <f>(testdata[[#This Row],[high]]+testdata[[#This Row],[low]])/2</f>
        <v>248.74</v>
      </c>
      <c r="J280" s="10">
        <f>(4*testdata[[#This Row],[price]]+3*I279+2*I278+I277)/10</f>
        <v>252.90050000000002</v>
      </c>
      <c r="K280" s="10">
        <f>(0.0962*testdata[[#This Row],[smooth]]+0.5769*J278-0.5769*J276+0.0962*J274)*(0.075*$X279+0.54)</f>
        <v>25.229737656000015</v>
      </c>
      <c r="L280" s="10">
        <f t="shared" si="9"/>
        <v>26.89328708999998</v>
      </c>
      <c r="M280" s="10">
        <f>(0.0962*testdata[[#This Row],[detrender]]+0.5769*K278-0.5769*K276+0.0962*K274)*(0.075*$X279+0.54)</f>
        <v>2.2105256370686051</v>
      </c>
      <c r="N280" s="10">
        <f>(0.0962*testdata[[#This Row],[I1]]+0.5769*L278-0.5769*L276+0.0962*L274)*(0.075*$X279+0.54)</f>
        <v>2.5692120548176778</v>
      </c>
      <c r="O280" s="10">
        <f>(0.0962*testdata[[#This Row],[Q1]]+0.5769*M278-0.5769*M276+0.0962*M274)*(0.075*$X279+0.54)</f>
        <v>0.19477684691182418</v>
      </c>
      <c r="P280" s="10">
        <f>testdata[[#This Row],[I1]]-testdata[[#This Row],[JQ]]</f>
        <v>26.698510243088155</v>
      </c>
      <c r="Q280" s="10">
        <f>testdata[[#This Row],[Q1]]+testdata[[#This Row],[jI]]</f>
        <v>4.7797376918862824</v>
      </c>
      <c r="R280" s="10">
        <f>0.2*testdata[[#This Row],[I2]]+0.8*P279</f>
        <v>27.202003118533558</v>
      </c>
      <c r="S280" s="10">
        <f>0.2*testdata[[#This Row],[Q2]]+0.8*Q279</f>
        <v>5.1920688182973693</v>
      </c>
      <c r="T280" s="10">
        <f>testdata[[#This Row],[I2'']]*R279+testdata[[#This Row],[Q2'']]*S279</f>
        <v>775.51023655592712</v>
      </c>
      <c r="U280" s="10">
        <f>testdata[[#This Row],[I2'']]*S279-testdata[[#This Row],[Q2'']]*R279</f>
        <v>6.5919249273836158</v>
      </c>
      <c r="V280" s="10">
        <f>0.2*testdata[[#This Row],[Re]]+0.8*T279</f>
        <v>792.34484987909275</v>
      </c>
      <c r="W280" s="10">
        <f>0.2*testdata[[#This Row],[Im]]+0.8*U279</f>
        <v>-0.42426136224885336</v>
      </c>
      <c r="X280" s="10"/>
      <c r="Y280" s="10"/>
      <c r="Z280" s="10"/>
      <c r="AA280" s="10"/>
      <c r="AB280" s="10"/>
      <c r="AC280" s="10"/>
      <c r="AD280" s="10"/>
    </row>
    <row r="281" spans="1:30" x14ac:dyDescent="0.25">
      <c r="A281" s="7">
        <v>280</v>
      </c>
      <c r="B281" s="4" t="str">
        <f t="shared" si="8"/>
        <v>new Quote { Date = DateTime.ParseExact("2018-02-12","yyyy-MM-dd",cultureProvider), Open=254.1m, High=257.16m, Low=252.02m, Close=255.56m, Volume = (long)149239040 },</v>
      </c>
      <c r="C281" s="3">
        <v>43143</v>
      </c>
      <c r="D281" s="2">
        <v>254.1</v>
      </c>
      <c r="E281" s="2">
        <v>257.16000000000003</v>
      </c>
      <c r="F281" s="2">
        <v>252.02</v>
      </c>
      <c r="G281" s="2">
        <v>255.56</v>
      </c>
      <c r="H281" s="1">
        <v>149239040</v>
      </c>
      <c r="I281" s="2">
        <f>(testdata[[#This Row],[high]]+testdata[[#This Row],[low]])/2</f>
        <v>254.59000000000003</v>
      </c>
      <c r="J281" s="10">
        <f>(4*testdata[[#This Row],[price]]+3*I280+2*I279+I278)/10</f>
        <v>253.09650000000002</v>
      </c>
      <c r="K281" s="10">
        <f>(0.0962*testdata[[#This Row],[smooth]]+0.5769*J279-0.5769*J277+0.0962*J275)*(0.075*$X280+0.54)</f>
        <v>25.866499338000008</v>
      </c>
      <c r="L281" s="10">
        <f t="shared" si="9"/>
        <v>25.655492852999988</v>
      </c>
      <c r="M281" s="10">
        <f>(0.0962*testdata[[#This Row],[detrender]]+0.5769*K279-0.5769*K277+0.0962*K275)*(0.075*$X280+0.54)</f>
        <v>2.0263399972921361</v>
      </c>
      <c r="N281" s="10">
        <f>(0.0962*testdata[[#This Row],[I1]]+0.5769*L279-0.5769*L277+0.0962*L275)*(0.075*$X280+0.54)</f>
        <v>2.5682563358730706</v>
      </c>
      <c r="O281" s="10">
        <f>(0.0962*testdata[[#This Row],[Q1]]+0.5769*M279-0.5769*M277+0.0962*M275)*(0.075*$X280+0.54)</f>
        <v>0.23682287582097045</v>
      </c>
      <c r="P281" s="10">
        <f>testdata[[#This Row],[I1]]-testdata[[#This Row],[JQ]]</f>
        <v>25.418669977179018</v>
      </c>
      <c r="Q281" s="10">
        <f>testdata[[#This Row],[Q1]]+testdata[[#This Row],[jI]]</f>
        <v>4.5945963331652067</v>
      </c>
      <c r="R281" s="10">
        <f>0.2*testdata[[#This Row],[I2]]+0.8*P280</f>
        <v>26.44254218990633</v>
      </c>
      <c r="S281" s="10">
        <f>0.2*testdata[[#This Row],[Q2]]+0.8*Q280</f>
        <v>4.7427094201420674</v>
      </c>
      <c r="T281" s="10">
        <f>testdata[[#This Row],[I2'']]*R280+testdata[[#This Row],[Q2'']]*S280</f>
        <v>743.91458880635196</v>
      </c>
      <c r="U281" s="10">
        <f>testdata[[#This Row],[I2'']]*S280-testdata[[#This Row],[Q2'']]*R280</f>
        <v>8.2803023437222976</v>
      </c>
      <c r="V281" s="10">
        <f>0.2*testdata[[#This Row],[Re]]+0.8*T280</f>
        <v>769.19110700601209</v>
      </c>
      <c r="W281" s="10">
        <f>0.2*testdata[[#This Row],[Im]]+0.8*U280</f>
        <v>6.9296004106513527</v>
      </c>
      <c r="X281" s="10"/>
      <c r="Y281" s="10"/>
      <c r="Z281" s="10"/>
      <c r="AA281" s="10"/>
      <c r="AB281" s="10"/>
      <c r="AC281" s="10"/>
      <c r="AD281" s="10"/>
    </row>
    <row r="282" spans="1:30" x14ac:dyDescent="0.25">
      <c r="A282" s="7">
        <v>281</v>
      </c>
      <c r="B282" s="4" t="str">
        <f t="shared" si="8"/>
        <v>new Quote { Date = DateTime.ParseExact("2018-02-13","yyyy-MM-dd",cultureProvider), Open=254.24m, High=256.79m, Low=253.6m, Close=256.19m, Volume = (long)84333360 },</v>
      </c>
      <c r="C282" s="3">
        <v>43144</v>
      </c>
      <c r="D282" s="2">
        <v>254.24</v>
      </c>
      <c r="E282" s="2">
        <v>256.79000000000002</v>
      </c>
      <c r="F282" s="2">
        <v>253.6</v>
      </c>
      <c r="G282" s="2">
        <v>256.19</v>
      </c>
      <c r="H282" s="1">
        <v>84333360</v>
      </c>
      <c r="I282" s="2">
        <f>(testdata[[#This Row],[high]]+testdata[[#This Row],[low]])/2</f>
        <v>255.19499999999999</v>
      </c>
      <c r="J282" s="10">
        <f>(4*testdata[[#This Row],[price]]+3*I281+2*I280+I279)/10</f>
        <v>253.5215</v>
      </c>
      <c r="K282" s="10">
        <f>(0.0962*testdata[[#This Row],[smooth]]+0.5769*J280-0.5769*J278+0.0962*J276)*(0.075*$X281+0.54)</f>
        <v>25.057071738000008</v>
      </c>
      <c r="L282" s="10">
        <f t="shared" si="9"/>
        <v>24.456638907000006</v>
      </c>
      <c r="M282" s="10">
        <f>(0.0962*testdata[[#This Row],[detrender]]+0.5769*K280-0.5769*K278+0.0962*K276)*(0.075*$X281+0.54)</f>
        <v>2.5969699934123316</v>
      </c>
      <c r="N282" s="10">
        <f>(0.0962*testdata[[#This Row],[I1]]+0.5769*L280-0.5769*L278+0.0962*L276)*(0.075*$X281+0.54)</f>
        <v>2.4974056121316353</v>
      </c>
      <c r="O282" s="10">
        <f>(0.0962*testdata[[#This Row],[Q1]]+0.5769*M280-0.5769*M278+0.0962*M276)*(0.075*$X281+0.54)</f>
        <v>0.16880229211462225</v>
      </c>
      <c r="P282" s="10">
        <f>testdata[[#This Row],[I1]]-testdata[[#This Row],[JQ]]</f>
        <v>24.287836614885382</v>
      </c>
      <c r="Q282" s="10">
        <f>testdata[[#This Row],[Q1]]+testdata[[#This Row],[jI]]</f>
        <v>5.0943756055439664</v>
      </c>
      <c r="R282" s="10">
        <f>0.2*testdata[[#This Row],[I2]]+0.8*P281</f>
        <v>25.19250330472029</v>
      </c>
      <c r="S282" s="10">
        <f>0.2*testdata[[#This Row],[Q2]]+0.8*Q281</f>
        <v>4.6945521876409586</v>
      </c>
      <c r="T282" s="10">
        <f>testdata[[#This Row],[I2'']]*R281+testdata[[#This Row],[Q2'']]*S281</f>
        <v>688.41872838809434</v>
      </c>
      <c r="U282" s="10">
        <f>testdata[[#This Row],[I2'']]*S281-testdata[[#This Row],[Q2'']]*R281</f>
        <v>-4.6551715441560333</v>
      </c>
      <c r="V282" s="10">
        <f>0.2*testdata[[#This Row],[Re]]+0.8*T281</f>
        <v>732.81541672270043</v>
      </c>
      <c r="W282" s="10">
        <f>0.2*testdata[[#This Row],[Im]]+0.8*U281</f>
        <v>5.693207566146631</v>
      </c>
      <c r="X282" s="10"/>
      <c r="Y282" s="10"/>
      <c r="Z282" s="10"/>
      <c r="AA282" s="10"/>
      <c r="AB282" s="10"/>
      <c r="AC282" s="10"/>
      <c r="AD282" s="10"/>
    </row>
    <row r="283" spans="1:30" x14ac:dyDescent="0.25">
      <c r="A283" s="7">
        <v>282</v>
      </c>
      <c r="B283" s="4" t="str">
        <f t="shared" si="8"/>
        <v>new Quote { Date = DateTime.ParseExact("2018-02-14","yyyy-MM-dd",cultureProvider), Open=254.56m, High=260.04m, Low=254.55m, Close=259.65m, Volume = (long)125358160 },</v>
      </c>
      <c r="C283" s="3">
        <v>43145</v>
      </c>
      <c r="D283" s="2">
        <v>254.56</v>
      </c>
      <c r="E283" s="2">
        <v>260.04000000000002</v>
      </c>
      <c r="F283" s="2">
        <v>254.55</v>
      </c>
      <c r="G283" s="2">
        <v>259.64999999999998</v>
      </c>
      <c r="H283" s="1">
        <v>125358160</v>
      </c>
      <c r="I283" s="2">
        <f>(testdata[[#This Row],[high]]+testdata[[#This Row],[low]])/2</f>
        <v>257.29500000000002</v>
      </c>
      <c r="J283" s="10">
        <f>(4*testdata[[#This Row],[price]]+3*I282+2*I281+I280)/10</f>
        <v>255.26850000000005</v>
      </c>
      <c r="K283" s="10">
        <f>(0.0962*testdata[[#This Row],[smooth]]+0.5769*J281-0.5769*J279+0.0962*J277)*(0.075*$X282+0.54)</f>
        <v>25.83833644800001</v>
      </c>
      <c r="L283" s="10">
        <f t="shared" si="9"/>
        <v>25.229737656000015</v>
      </c>
      <c r="M283" s="10">
        <f>(0.0962*testdata[[#This Row],[detrender]]+0.5769*K281-0.5769*K279+0.0962*K277)*(0.075*$X282+0.54)</f>
        <v>3.1785105601797303</v>
      </c>
      <c r="N283" s="10">
        <f>(0.0962*testdata[[#This Row],[I1]]+0.5769*L281-0.5769*L279+0.0962*L277)*(0.075*$X282+0.54)</f>
        <v>2.2105256370686051</v>
      </c>
      <c r="O283" s="10">
        <f>(0.0962*testdata[[#This Row],[Q1]]+0.5769*M281-0.5769*M279+0.0962*M277)*(0.075*$X282+0.54)</f>
        <v>0.15183350767539555</v>
      </c>
      <c r="P283" s="10">
        <f>testdata[[#This Row],[I1]]-testdata[[#This Row],[JQ]]</f>
        <v>25.07790414832462</v>
      </c>
      <c r="Q283" s="10">
        <f>testdata[[#This Row],[Q1]]+testdata[[#This Row],[jI]]</f>
        <v>5.3890361972483358</v>
      </c>
      <c r="R283" s="10">
        <f>0.2*testdata[[#This Row],[I2]]+0.8*P282</f>
        <v>24.44585012157323</v>
      </c>
      <c r="S283" s="10">
        <f>0.2*testdata[[#This Row],[Q2]]+0.8*Q282</f>
        <v>5.1533077238848408</v>
      </c>
      <c r="T283" s="10">
        <f>testdata[[#This Row],[I2'']]*R282+testdata[[#This Row],[Q2'']]*S282</f>
        <v>640.04463202318107</v>
      </c>
      <c r="U283" s="10">
        <f>testdata[[#This Row],[I2'']]*S282-testdata[[#This Row],[Q2'']]*R282</f>
        <v>-15.06240269723483</v>
      </c>
      <c r="V283" s="10">
        <f>0.2*testdata[[#This Row],[Re]]+0.8*T282</f>
        <v>678.74390911511171</v>
      </c>
      <c r="W283" s="10">
        <f>0.2*testdata[[#This Row],[Im]]+0.8*U282</f>
        <v>-6.7366177747717932</v>
      </c>
      <c r="X283" s="10"/>
      <c r="Y283" s="10"/>
      <c r="Z283" s="10"/>
      <c r="AA283" s="10"/>
      <c r="AB283" s="10"/>
      <c r="AC283" s="10"/>
      <c r="AD283" s="10"/>
    </row>
    <row r="284" spans="1:30" x14ac:dyDescent="0.25">
      <c r="A284" s="7">
        <v>283</v>
      </c>
      <c r="B284" s="4" t="str">
        <f t="shared" si="8"/>
        <v>new Quote { Date = DateTime.ParseExact("2018-02-15","yyyy-MM-dd",cultureProvider), Open=261.56m, High=262.97m, Low=258.86m, Close=262.96m, Volume = (long)115457688 },</v>
      </c>
      <c r="C284" s="3">
        <v>43146</v>
      </c>
      <c r="D284" s="2">
        <v>261.56</v>
      </c>
      <c r="E284" s="2">
        <v>262.97000000000003</v>
      </c>
      <c r="F284" s="2">
        <v>258.86</v>
      </c>
      <c r="G284" s="2">
        <v>262.95999999999998</v>
      </c>
      <c r="H284" s="1">
        <v>115457688</v>
      </c>
      <c r="I284" s="2">
        <f>(testdata[[#This Row],[high]]+testdata[[#This Row],[low]])/2</f>
        <v>260.91500000000002</v>
      </c>
      <c r="J284" s="10">
        <f>(4*testdata[[#This Row],[price]]+3*I283+2*I282+I281)/10</f>
        <v>258.05250000000001</v>
      </c>
      <c r="K284" s="10">
        <f>(0.0962*testdata[[#This Row],[smooth]]+0.5769*J282-0.5769*J280+0.0962*J278)*(0.075*$X283+0.54)</f>
        <v>27.054833381999988</v>
      </c>
      <c r="L284" s="10">
        <f t="shared" si="9"/>
        <v>25.866499338000008</v>
      </c>
      <c r="M284" s="10">
        <f>(0.0962*testdata[[#This Row],[detrender]]+0.5769*K282-0.5769*K280+0.0962*K278)*(0.075*$X283+0.54)</f>
        <v>2.6844061044849088</v>
      </c>
      <c r="N284" s="10">
        <f>(0.0962*testdata[[#This Row],[I1]]+0.5769*L282-0.5769*L280+0.0962*L278)*(0.075*$X283+0.54)</f>
        <v>2.0263399972921361</v>
      </c>
      <c r="O284" s="10">
        <f>(0.0962*testdata[[#This Row],[Q1]]+0.5769*M282-0.5769*M280+0.0962*M278)*(0.075*$X283+0.54)</f>
        <v>0.39325277300605199</v>
      </c>
      <c r="P284" s="10">
        <f>testdata[[#This Row],[I1]]-testdata[[#This Row],[JQ]]</f>
        <v>25.473246564993957</v>
      </c>
      <c r="Q284" s="10">
        <f>testdata[[#This Row],[Q1]]+testdata[[#This Row],[jI]]</f>
        <v>4.7107461017770449</v>
      </c>
      <c r="R284" s="10">
        <f>0.2*testdata[[#This Row],[I2]]+0.8*P283</f>
        <v>25.156972631658491</v>
      </c>
      <c r="S284" s="10">
        <f>0.2*testdata[[#This Row],[Q2]]+0.8*Q283</f>
        <v>5.2533781781540778</v>
      </c>
      <c r="T284" s="10">
        <f>testdata[[#This Row],[I2'']]*R283+testdata[[#This Row],[Q2'']]*S283</f>
        <v>642.05585680801255</v>
      </c>
      <c r="U284" s="10">
        <f>testdata[[#This Row],[I2'']]*S283-testdata[[#This Row],[Q2'']]*R283</f>
        <v>1.2183257971872195</v>
      </c>
      <c r="V284" s="10">
        <f>0.2*testdata[[#This Row],[Re]]+0.8*T283</f>
        <v>640.44687698014741</v>
      </c>
      <c r="W284" s="10">
        <f>0.2*testdata[[#This Row],[Im]]+0.8*U283</f>
        <v>-11.80625699835042</v>
      </c>
      <c r="X284" s="10"/>
      <c r="Y284" s="10"/>
      <c r="Z284" s="10"/>
      <c r="AA284" s="10"/>
      <c r="AB284" s="10"/>
      <c r="AC284" s="10"/>
      <c r="AD284" s="10"/>
    </row>
    <row r="285" spans="1:30" x14ac:dyDescent="0.25">
      <c r="A285" s="7">
        <v>284</v>
      </c>
      <c r="B285" s="4" t="str">
        <f t="shared" si="8"/>
        <v>new Quote { Date = DateTime.ParseExact("2018-02-16","yyyy-MM-dd",cultureProvider), Open=262.28m, High=265.17m, Low=262.23m, Close=263.04m, Volume = (long)166561968 },</v>
      </c>
      <c r="C285" s="3">
        <v>43147</v>
      </c>
      <c r="D285" s="2">
        <v>262.27999999999997</v>
      </c>
      <c r="E285" s="2">
        <v>265.17</v>
      </c>
      <c r="F285" s="2">
        <v>262.23</v>
      </c>
      <c r="G285" s="2">
        <v>263.04000000000002</v>
      </c>
      <c r="H285" s="1">
        <v>166561968</v>
      </c>
      <c r="I285" s="2">
        <f>(testdata[[#This Row],[high]]+testdata[[#This Row],[low]])/2</f>
        <v>263.70000000000005</v>
      </c>
      <c r="J285" s="10">
        <f>(4*testdata[[#This Row],[price]]+3*I284+2*I283+I282)/10</f>
        <v>260.73300000000006</v>
      </c>
      <c r="K285" s="10">
        <f>(0.0962*testdata[[#This Row],[smooth]]+0.5769*J283-0.5769*J281+0.0962*J279)*(0.075*$X284+0.54)</f>
        <v>27.526867362000004</v>
      </c>
      <c r="L285" s="10">
        <f t="shared" si="9"/>
        <v>25.057071738000008</v>
      </c>
      <c r="M285" s="10">
        <f>(0.0962*testdata[[#This Row],[detrender]]+0.5769*K283-0.5769*K281+0.0962*K279)*(0.075*$X284+0.54)</f>
        <v>2.6916657111918738</v>
      </c>
      <c r="N285" s="10">
        <f>(0.0962*testdata[[#This Row],[I1]]+0.5769*L283-0.5769*L281+0.0962*L279)*(0.075*$X284+0.54)</f>
        <v>2.5969699934123316</v>
      </c>
      <c r="O285" s="10">
        <f>(0.0962*testdata[[#This Row],[Q1]]+0.5769*M283-0.5769*M281+0.0962*M279)*(0.075*$X284+0.54)</f>
        <v>0.62849296387813025</v>
      </c>
      <c r="P285" s="10">
        <f>testdata[[#This Row],[I1]]-testdata[[#This Row],[JQ]]</f>
        <v>24.428578774121878</v>
      </c>
      <c r="Q285" s="10">
        <f>testdata[[#This Row],[Q1]]+testdata[[#This Row],[jI]]</f>
        <v>5.2886357046042054</v>
      </c>
      <c r="R285" s="10">
        <f>0.2*testdata[[#This Row],[I2]]+0.8*P284</f>
        <v>25.264313006819542</v>
      </c>
      <c r="S285" s="10">
        <f>0.2*testdata[[#This Row],[Q2]]+0.8*Q284</f>
        <v>4.8263240223424777</v>
      </c>
      <c r="T285" s="10">
        <f>testdata[[#This Row],[I2'']]*R284+testdata[[#This Row],[Q2'']]*S284</f>
        <v>660.92813616988758</v>
      </c>
      <c r="U285" s="10">
        <f>testdata[[#This Row],[I2'']]*S284-testdata[[#This Row],[Q2'']]*R284</f>
        <v>11.307289294494396</v>
      </c>
      <c r="V285" s="10">
        <f>0.2*testdata[[#This Row],[Re]]+0.8*T284</f>
        <v>645.83031268038758</v>
      </c>
      <c r="W285" s="10">
        <f>0.2*testdata[[#This Row],[Im]]+0.8*U284</f>
        <v>3.2361184966486549</v>
      </c>
      <c r="X285" s="10"/>
      <c r="Y285" s="10"/>
      <c r="Z285" s="10"/>
      <c r="AA285" s="10"/>
      <c r="AB285" s="10"/>
      <c r="AC285" s="10"/>
      <c r="AD285" s="10"/>
    </row>
    <row r="286" spans="1:30" x14ac:dyDescent="0.25">
      <c r="A286" s="7">
        <v>285</v>
      </c>
      <c r="B286" s="4" t="str">
        <f t="shared" si="8"/>
        <v>new Quote { Date = DateTime.ParseExact("2018-02-20","yyyy-MM-dd",cultureProvider), Open=262m, High=263.58m, Low=260.53m, Close=261.39m, Volume = (long)89676400 },</v>
      </c>
      <c r="C286" s="3">
        <v>43151</v>
      </c>
      <c r="D286" s="2">
        <v>262</v>
      </c>
      <c r="E286" s="2">
        <v>263.58</v>
      </c>
      <c r="F286" s="2">
        <v>260.52999999999997</v>
      </c>
      <c r="G286" s="2">
        <v>261.39</v>
      </c>
      <c r="H286" s="1">
        <v>89676400</v>
      </c>
      <c r="I286" s="2">
        <f>(testdata[[#This Row],[high]]+testdata[[#This Row],[low]])/2</f>
        <v>262.05499999999995</v>
      </c>
      <c r="J286" s="10">
        <f>(4*testdata[[#This Row],[price]]+3*I285+2*I284+I283)/10</f>
        <v>261.84450000000004</v>
      </c>
      <c r="K286" s="10">
        <f>(0.0962*testdata[[#This Row],[smooth]]+0.5769*J284-0.5769*J282+0.0962*J280)*(0.075*$X285+0.54)</f>
        <v>28.151497566000003</v>
      </c>
      <c r="L286" s="10">
        <f t="shared" si="9"/>
        <v>25.83833644800001</v>
      </c>
      <c r="M286" s="10">
        <f>(0.0962*testdata[[#This Row],[detrender]]+0.5769*K284-0.5769*K282+0.0962*K280)*(0.075*$X285+0.54)</f>
        <v>3.3954031012211945</v>
      </c>
      <c r="N286" s="10">
        <f>(0.0962*testdata[[#This Row],[I1]]+0.5769*L284-0.5769*L282+0.0962*L280)*(0.075*$X285+0.54)</f>
        <v>3.1785105601797303</v>
      </c>
      <c r="O286" s="10">
        <f>(0.0962*testdata[[#This Row],[Q1]]+0.5769*M284-0.5769*M282+0.0962*M280)*(0.075*$X285+0.54)</f>
        <v>0.31845540803467404</v>
      </c>
      <c r="P286" s="10">
        <f>testdata[[#This Row],[I1]]-testdata[[#This Row],[JQ]]</f>
        <v>25.519881039965338</v>
      </c>
      <c r="Q286" s="10">
        <f>testdata[[#This Row],[Q1]]+testdata[[#This Row],[jI]]</f>
        <v>6.5739136614009244</v>
      </c>
      <c r="R286" s="10">
        <f>0.2*testdata[[#This Row],[I2]]+0.8*P285</f>
        <v>24.64683922729057</v>
      </c>
      <c r="S286" s="10">
        <f>0.2*testdata[[#This Row],[Q2]]+0.8*Q285</f>
        <v>5.5456912959635494</v>
      </c>
      <c r="T286" s="10">
        <f>testdata[[#This Row],[I2'']]*R285+testdata[[#This Row],[Q2'']]*S285</f>
        <v>649.45076398923175</v>
      </c>
      <c r="U286" s="10">
        <f>testdata[[#This Row],[I2'']]*S285-testdata[[#This Row],[Q2'']]*R285</f>
        <v>-21.154448502932425</v>
      </c>
      <c r="V286" s="10">
        <f>0.2*testdata[[#This Row],[Re]]+0.8*T285</f>
        <v>658.63266173375644</v>
      </c>
      <c r="W286" s="10">
        <f>0.2*testdata[[#This Row],[Im]]+0.8*U285</f>
        <v>4.8149417350090316</v>
      </c>
      <c r="X286" s="10"/>
      <c r="Y286" s="10"/>
      <c r="Z286" s="10"/>
      <c r="AA286" s="10"/>
      <c r="AB286" s="10"/>
      <c r="AC286" s="10"/>
      <c r="AD286" s="10"/>
    </row>
    <row r="287" spans="1:30" x14ac:dyDescent="0.25">
      <c r="A287" s="7">
        <v>286</v>
      </c>
      <c r="B287" s="4" t="str">
        <f t="shared" si="8"/>
        <v>new Quote { Date = DateTime.ParseExact("2018-02-21","yyyy-MM-dd",cultureProvider), Open=261.87m, High=264.59m, Low=259.99m, Close=260.09m, Volume = (long)102669592 },</v>
      </c>
      <c r="C287" s="3">
        <v>43152</v>
      </c>
      <c r="D287" s="2">
        <v>261.87</v>
      </c>
      <c r="E287" s="2">
        <v>264.58999999999997</v>
      </c>
      <c r="F287" s="2">
        <v>259.99</v>
      </c>
      <c r="G287" s="2">
        <v>260.08999999999997</v>
      </c>
      <c r="H287" s="1">
        <v>102669592</v>
      </c>
      <c r="I287" s="2">
        <f>(testdata[[#This Row],[high]]+testdata[[#This Row],[low]])/2</f>
        <v>262.28999999999996</v>
      </c>
      <c r="J287" s="10">
        <f>(4*testdata[[#This Row],[price]]+3*I286+2*I285+I284)/10</f>
        <v>262.36399999999998</v>
      </c>
      <c r="K287" s="10">
        <f>(0.0962*testdata[[#This Row],[smooth]]+0.5769*J285-0.5769*J283+0.0962*J281)*(0.075*$X286+0.54)</f>
        <v>28.479475881000013</v>
      </c>
      <c r="L287" s="10">
        <f t="shared" si="9"/>
        <v>27.054833381999988</v>
      </c>
      <c r="M287" s="10">
        <f>(0.0962*testdata[[#This Row],[detrender]]+0.5769*K285-0.5769*K283+0.0962*K281)*(0.075*$X286+0.54)</f>
        <v>3.3491860021913751</v>
      </c>
      <c r="N287" s="10">
        <f>(0.0962*testdata[[#This Row],[I1]]+0.5769*L285-0.5769*L283+0.0962*L281)*(0.075*$X286+0.54)</f>
        <v>2.6844061044849088</v>
      </c>
      <c r="O287" s="10">
        <f>(0.0962*testdata[[#This Row],[Q1]]+0.5769*M285-0.5769*M283+0.0962*M281)*(0.075*$X286+0.54)</f>
        <v>0.1275829961953785</v>
      </c>
      <c r="P287" s="10">
        <f>testdata[[#This Row],[I1]]-testdata[[#This Row],[JQ]]</f>
        <v>26.927250385804609</v>
      </c>
      <c r="Q287" s="10">
        <f>testdata[[#This Row],[Q1]]+testdata[[#This Row],[jI]]</f>
        <v>6.0335921066762843</v>
      </c>
      <c r="R287" s="10">
        <f>0.2*testdata[[#This Row],[I2]]+0.8*P286</f>
        <v>25.801354909133192</v>
      </c>
      <c r="S287" s="10">
        <f>0.2*testdata[[#This Row],[Q2]]+0.8*Q286</f>
        <v>6.4658493504559971</v>
      </c>
      <c r="T287" s="10">
        <f>testdata[[#This Row],[I2'']]*R286+testdata[[#This Row],[Q2'']]*S286</f>
        <v>671.77945075550542</v>
      </c>
      <c r="U287" s="10">
        <f>testdata[[#This Row],[I2'']]*S286-testdata[[#This Row],[Q2'']]*R286</f>
        <v>-16.276400064923791</v>
      </c>
      <c r="V287" s="10">
        <f>0.2*testdata[[#This Row],[Re]]+0.8*T286</f>
        <v>653.91650134248653</v>
      </c>
      <c r="W287" s="10">
        <f>0.2*testdata[[#This Row],[Im]]+0.8*U286</f>
        <v>-20.1788388153307</v>
      </c>
      <c r="X287" s="10"/>
      <c r="Y287" s="10"/>
      <c r="Z287" s="10"/>
      <c r="AA287" s="10"/>
      <c r="AB287" s="10"/>
      <c r="AC287" s="10"/>
      <c r="AD287" s="10"/>
    </row>
    <row r="288" spans="1:30" x14ac:dyDescent="0.25">
      <c r="A288" s="7">
        <v>287</v>
      </c>
      <c r="B288" s="4" t="str">
        <f t="shared" si="8"/>
        <v>new Quote { Date = DateTime.ParseExact("2018-02-22","yyyy-MM-dd",cultureProvider), Open=261.1m, High=262.98m, Low=259.7m, Close=260.43m, Volume = (long)114742312 },</v>
      </c>
      <c r="C288" s="3">
        <v>43153</v>
      </c>
      <c r="D288" s="2">
        <v>261.10000000000002</v>
      </c>
      <c r="E288" s="2">
        <v>262.98</v>
      </c>
      <c r="F288" s="2">
        <v>259.7</v>
      </c>
      <c r="G288" s="2">
        <v>260.43</v>
      </c>
      <c r="H288" s="1">
        <v>114742312</v>
      </c>
      <c r="I288" s="2">
        <f>(testdata[[#This Row],[high]]+testdata[[#This Row],[low]])/2</f>
        <v>261.34000000000003</v>
      </c>
      <c r="J288" s="10">
        <f>(4*testdata[[#This Row],[price]]+3*I287+2*I286+I285)/10</f>
        <v>262.00400000000002</v>
      </c>
      <c r="K288" s="10">
        <f>(0.0962*testdata[[#This Row],[smooth]]+0.5769*J286-0.5769*J284+0.0962*J282)*(0.075*$X287+0.54)</f>
        <v>27.961825266000016</v>
      </c>
      <c r="L288" s="10">
        <f t="shared" si="9"/>
        <v>27.526867362000004</v>
      </c>
      <c r="M288" s="10">
        <f>(0.0962*testdata[[#This Row],[detrender]]+0.5769*K286-0.5769*K284+0.0962*K282)*(0.075*$X287+0.54)</f>
        <v>3.0958650681485831</v>
      </c>
      <c r="N288" s="10">
        <f>(0.0962*testdata[[#This Row],[I1]]+0.5769*L286-0.5769*L284+0.0962*L282)*(0.075*$X287+0.54)</f>
        <v>2.6916657111918738</v>
      </c>
      <c r="O288" s="10">
        <f>(0.0962*testdata[[#This Row],[Q1]]+0.5769*M286-0.5769*M284+0.0962*M282)*(0.075*$X287+0.54)</f>
        <v>0.51722544618323452</v>
      </c>
      <c r="P288" s="10">
        <f>testdata[[#This Row],[I1]]-testdata[[#This Row],[JQ]]</f>
        <v>27.009641915816768</v>
      </c>
      <c r="Q288" s="10">
        <f>testdata[[#This Row],[Q1]]+testdata[[#This Row],[jI]]</f>
        <v>5.7875307793404573</v>
      </c>
      <c r="R288" s="10">
        <f>0.2*testdata[[#This Row],[I2]]+0.8*P287</f>
        <v>26.943728691807042</v>
      </c>
      <c r="S288" s="10">
        <f>0.2*testdata[[#This Row],[Q2]]+0.8*Q287</f>
        <v>5.9843798412091189</v>
      </c>
      <c r="T288" s="10">
        <f>testdata[[#This Row],[I2'']]*R287+testdata[[#This Row],[Q2'']]*S287</f>
        <v>733.87880506187241</v>
      </c>
      <c r="U288" s="10">
        <f>testdata[[#This Row],[I2'']]*S287-testdata[[#This Row],[Q2'']]*R287</f>
        <v>19.808982466684569</v>
      </c>
      <c r="V288" s="10">
        <f>0.2*testdata[[#This Row],[Re]]+0.8*T287</f>
        <v>684.19932161677878</v>
      </c>
      <c r="W288" s="10">
        <f>0.2*testdata[[#This Row],[Im]]+0.8*U287</f>
        <v>-9.0593235586021201</v>
      </c>
      <c r="X288" s="10"/>
      <c r="Y288" s="10"/>
      <c r="Z288" s="10"/>
      <c r="AA288" s="10"/>
      <c r="AB288" s="10"/>
      <c r="AC288" s="10"/>
      <c r="AD288" s="10"/>
    </row>
    <row r="289" spans="1:30" x14ac:dyDescent="0.25">
      <c r="A289" s="7">
        <v>288</v>
      </c>
      <c r="B289" s="4" t="str">
        <f t="shared" si="8"/>
        <v>new Quote { Date = DateTime.ParseExact("2018-02-23","yyyy-MM-dd",cultureProvider), Open=261.77m, High=264.58m, Low=261.25m, Close=264.58m, Volume = (long)96318072 },</v>
      </c>
      <c r="C289" s="3">
        <v>43154</v>
      </c>
      <c r="D289" s="2">
        <v>261.77</v>
      </c>
      <c r="E289" s="2">
        <v>264.58</v>
      </c>
      <c r="F289" s="2">
        <v>261.25</v>
      </c>
      <c r="G289" s="2">
        <v>264.58</v>
      </c>
      <c r="H289" s="1">
        <v>96318072</v>
      </c>
      <c r="I289" s="2">
        <f>(testdata[[#This Row],[high]]+testdata[[#This Row],[low]])/2</f>
        <v>262.91499999999996</v>
      </c>
      <c r="J289" s="10">
        <f>(4*testdata[[#This Row],[price]]+3*I288+2*I287+I286)/10</f>
        <v>262.23149999999998</v>
      </c>
      <c r="K289" s="10">
        <f>(0.0962*testdata[[#This Row],[smooth]]+0.5769*J287-0.5769*J285+0.0962*J283)*(0.075*$X288+0.54)</f>
        <v>27.391188905999972</v>
      </c>
      <c r="L289" s="10">
        <f t="shared" si="9"/>
        <v>28.151497566000003</v>
      </c>
      <c r="M289" s="10">
        <f>(0.0962*testdata[[#This Row],[detrender]]+0.5769*K287-0.5769*K285+0.0962*K283)*(0.075*$X288+0.54)</f>
        <v>3.0619297045795877</v>
      </c>
      <c r="N289" s="10">
        <f>(0.0962*testdata[[#This Row],[I1]]+0.5769*L287-0.5769*L285+0.0962*L283)*(0.075*$X288+0.54)</f>
        <v>3.3954031012211945</v>
      </c>
      <c r="O289" s="10">
        <f>(0.0962*testdata[[#This Row],[Q1]]+0.5769*M287-0.5769*M285+0.0962*M283)*(0.075*$X288+0.54)</f>
        <v>0.52901305704762747</v>
      </c>
      <c r="P289" s="10">
        <f>testdata[[#This Row],[I1]]-testdata[[#This Row],[JQ]]</f>
        <v>27.622484508952375</v>
      </c>
      <c r="Q289" s="10">
        <f>testdata[[#This Row],[Q1]]+testdata[[#This Row],[jI]]</f>
        <v>6.4573328058007817</v>
      </c>
      <c r="R289" s="10">
        <f>0.2*testdata[[#This Row],[I2]]+0.8*P288</f>
        <v>27.132210434443891</v>
      </c>
      <c r="S289" s="10">
        <f>0.2*testdata[[#This Row],[Q2]]+0.8*Q288</f>
        <v>5.9214911846325222</v>
      </c>
      <c r="T289" s="10">
        <f>testdata[[#This Row],[I2'']]*R288+testdata[[#This Row],[Q2'']]*S288</f>
        <v>766.4793692298847</v>
      </c>
      <c r="U289" s="10">
        <f>testdata[[#This Row],[I2'']]*S288-testdata[[#This Row],[Q2'']]*R288</f>
        <v>2.8224012416639539</v>
      </c>
      <c r="V289" s="10">
        <f>0.2*testdata[[#This Row],[Re]]+0.8*T288</f>
        <v>740.39891789547494</v>
      </c>
      <c r="W289" s="10">
        <f>0.2*testdata[[#This Row],[Im]]+0.8*U288</f>
        <v>16.411666221680449</v>
      </c>
      <c r="X289" s="10"/>
      <c r="Y289" s="10"/>
      <c r="Z289" s="10"/>
      <c r="AA289" s="10"/>
      <c r="AB289" s="10"/>
      <c r="AC289" s="10"/>
      <c r="AD289" s="10"/>
    </row>
    <row r="290" spans="1:30" x14ac:dyDescent="0.25">
      <c r="A290" s="7">
        <v>289</v>
      </c>
      <c r="B290" s="4" t="str">
        <f t="shared" si="8"/>
        <v>new Quote { Date = DateTime.ParseExact("2018-02-26","yyyy-MM-dd",cultureProvider), Open=265.76m, High=267.76m, Low=265.11m, Close=267.65m, Volume = (long)89802808 },</v>
      </c>
      <c r="C290" s="3">
        <v>43157</v>
      </c>
      <c r="D290" s="2">
        <v>265.76</v>
      </c>
      <c r="E290" s="2">
        <v>267.76</v>
      </c>
      <c r="F290" s="2">
        <v>265.11</v>
      </c>
      <c r="G290" s="2">
        <v>267.64999999999998</v>
      </c>
      <c r="H290" s="1">
        <v>89802808</v>
      </c>
      <c r="I290" s="2">
        <f>(testdata[[#This Row],[high]]+testdata[[#This Row],[low]])/2</f>
        <v>266.435</v>
      </c>
      <c r="J290" s="10">
        <f>(4*testdata[[#This Row],[price]]+3*I289+2*I288+I287)/10</f>
        <v>263.94549999999998</v>
      </c>
      <c r="K290" s="10">
        <f>(0.0962*testdata[[#This Row],[smooth]]+0.5769*J288-0.5769*J286+0.0962*J284)*(0.075*$X289+0.54)</f>
        <v>27.166440500999997</v>
      </c>
      <c r="L290" s="10">
        <f t="shared" si="9"/>
        <v>28.479475881000013</v>
      </c>
      <c r="M290" s="10">
        <f>(0.0962*testdata[[#This Row],[detrender]]+0.5769*K288-0.5769*K286+0.0962*K284)*(0.075*$X289+0.54)</f>
        <v>2.7575988827442863</v>
      </c>
      <c r="N290" s="10">
        <f>(0.0962*testdata[[#This Row],[I1]]+0.5769*L288-0.5769*L286+0.0962*L284)*(0.075*$X289+0.54)</f>
        <v>3.3491860021913751</v>
      </c>
      <c r="O290" s="10">
        <f>(0.0962*testdata[[#This Row],[Q1]]+0.5769*M288-0.5769*M286+0.0962*M284)*(0.075*$X289+0.54)</f>
        <v>0.18938738978560396</v>
      </c>
      <c r="P290" s="10">
        <f>testdata[[#This Row],[I1]]-testdata[[#This Row],[JQ]]</f>
        <v>28.290088491214409</v>
      </c>
      <c r="Q290" s="10">
        <f>testdata[[#This Row],[Q1]]+testdata[[#This Row],[jI]]</f>
        <v>6.1067848849356619</v>
      </c>
      <c r="R290" s="10">
        <f>0.2*testdata[[#This Row],[I2]]+0.8*P289</f>
        <v>27.756005305404784</v>
      </c>
      <c r="S290" s="10">
        <f>0.2*testdata[[#This Row],[Q2]]+0.8*Q289</f>
        <v>6.3872232216277576</v>
      </c>
      <c r="T290" s="10">
        <f>testdata[[#This Row],[I2'']]*R289+testdata[[#This Row],[Q2'']]*S289</f>
        <v>790.9036627669326</v>
      </c>
      <c r="U290" s="10">
        <f>testdata[[#This Row],[I2'']]*S289-testdata[[#This Row],[Q2'']]*R289</f>
        <v>-8.9425438044030443</v>
      </c>
      <c r="V290" s="10">
        <f>0.2*testdata[[#This Row],[Re]]+0.8*T289</f>
        <v>771.36422793729434</v>
      </c>
      <c r="W290" s="10">
        <f>0.2*testdata[[#This Row],[Im]]+0.8*U289</f>
        <v>0.46941223245055408</v>
      </c>
      <c r="X290" s="10"/>
      <c r="Y290" s="10"/>
      <c r="Z290" s="10"/>
      <c r="AA290" s="10"/>
      <c r="AB290" s="10"/>
      <c r="AC290" s="10"/>
      <c r="AD290" s="10"/>
    </row>
    <row r="291" spans="1:30" x14ac:dyDescent="0.25">
      <c r="A291" s="7">
        <v>290</v>
      </c>
      <c r="B291" s="4" t="str">
        <f t="shared" si="8"/>
        <v>new Quote { Date = DateTime.ParseExact("2018-02-27","yyyy-MM-dd",cultureProvider), Open=267.86m, High=268.63m, Low=264.24m, Close=264.31m, Volume = (long)102893264 },</v>
      </c>
      <c r="C291" s="3">
        <v>43158</v>
      </c>
      <c r="D291" s="2">
        <v>267.86</v>
      </c>
      <c r="E291" s="2">
        <v>268.63</v>
      </c>
      <c r="F291" s="2">
        <v>264.24</v>
      </c>
      <c r="G291" s="2">
        <v>264.31</v>
      </c>
      <c r="H291" s="1">
        <v>102893264</v>
      </c>
      <c r="I291" s="2">
        <f>(testdata[[#This Row],[high]]+testdata[[#This Row],[low]])/2</f>
        <v>266.435</v>
      </c>
      <c r="J291" s="10">
        <f>(4*testdata[[#This Row],[price]]+3*I290+2*I289+I288)/10</f>
        <v>265.22149999999999</v>
      </c>
      <c r="K291" s="10">
        <f>(0.0962*testdata[[#This Row],[smooth]]+0.5769*J289-0.5769*J287+0.0962*J285)*(0.075*$X290+0.54)</f>
        <v>27.281007171000013</v>
      </c>
      <c r="L291" s="10">
        <f t="shared" si="9"/>
        <v>27.961825266000016</v>
      </c>
      <c r="M291" s="10">
        <f>(0.0962*testdata[[#This Row],[detrender]]+0.5769*K289-0.5769*K287+0.0962*K285)*(0.075*$X290+0.54)</f>
        <v>2.5081297780664222</v>
      </c>
      <c r="N291" s="10">
        <f>(0.0962*testdata[[#This Row],[I1]]+0.5769*L289-0.5769*L287+0.0962*L285)*(0.075*$X290+0.54)</f>
        <v>3.0958650681485831</v>
      </c>
      <c r="O291" s="10">
        <f>(0.0962*testdata[[#This Row],[Q1]]+0.5769*M289-0.5769*M287+0.0962*M285)*(0.075*$X290+0.54)</f>
        <v>0.1806311707061804</v>
      </c>
      <c r="P291" s="10">
        <f>testdata[[#This Row],[I1]]-testdata[[#This Row],[JQ]]</f>
        <v>27.781194095293834</v>
      </c>
      <c r="Q291" s="10">
        <f>testdata[[#This Row],[Q1]]+testdata[[#This Row],[jI]]</f>
        <v>5.6039948462150058</v>
      </c>
      <c r="R291" s="10">
        <f>0.2*testdata[[#This Row],[I2]]+0.8*P290</f>
        <v>28.188309612030295</v>
      </c>
      <c r="S291" s="10">
        <f>0.2*testdata[[#This Row],[Q2]]+0.8*Q290</f>
        <v>6.0062268771915308</v>
      </c>
      <c r="T291" s="10">
        <f>testdata[[#This Row],[I2'']]*R290+testdata[[#This Row],[Q2'']]*S290</f>
        <v>820.75798292626814</v>
      </c>
      <c r="U291" s="10">
        <f>testdata[[#This Row],[I2'']]*S290-testdata[[#This Row],[Q2'']]*R290</f>
        <v>13.336160663599884</v>
      </c>
      <c r="V291" s="10">
        <f>0.2*testdata[[#This Row],[Re]]+0.8*T290</f>
        <v>796.87452679879971</v>
      </c>
      <c r="W291" s="10">
        <f>0.2*testdata[[#This Row],[Im]]+0.8*U290</f>
        <v>-4.4868029108024583</v>
      </c>
      <c r="X291" s="10"/>
      <c r="Y291" s="10"/>
      <c r="Z291" s="10"/>
      <c r="AA291" s="10"/>
      <c r="AB291" s="10"/>
      <c r="AC291" s="10"/>
      <c r="AD291" s="10"/>
    </row>
    <row r="292" spans="1:30" x14ac:dyDescent="0.25">
      <c r="A292" s="7">
        <v>291</v>
      </c>
      <c r="B292" s="4" t="str">
        <f t="shared" si="8"/>
        <v>new Quote { Date = DateTime.ParseExact("2018-02-28","yyyy-MM-dd",cultureProvider), Open=265.51m, High=266.01m, Low=261.29m, Close=261.63m, Volume = (long)126575120 },</v>
      </c>
      <c r="C292" s="3">
        <v>43159</v>
      </c>
      <c r="D292" s="2">
        <v>265.51</v>
      </c>
      <c r="E292" s="2">
        <v>266.01</v>
      </c>
      <c r="F292" s="2">
        <v>261.29000000000002</v>
      </c>
      <c r="G292" s="2">
        <v>261.63</v>
      </c>
      <c r="H292" s="1">
        <v>126575120</v>
      </c>
      <c r="I292" s="2">
        <f>(testdata[[#This Row],[high]]+testdata[[#This Row],[low]])/2</f>
        <v>263.64999999999998</v>
      </c>
      <c r="J292" s="10">
        <f>(4*testdata[[#This Row],[price]]+3*I291+2*I290+I289)/10</f>
        <v>264.96899999999999</v>
      </c>
      <c r="K292" s="10">
        <f>(0.0962*testdata[[#This Row],[smooth]]+0.5769*J290-0.5769*J288+0.0962*J286)*(0.075*$X291+0.54)</f>
        <v>27.971735426999981</v>
      </c>
      <c r="L292" s="10">
        <f t="shared" si="9"/>
        <v>27.391188905999972</v>
      </c>
      <c r="M292" s="10">
        <f>(0.0962*testdata[[#This Row],[detrender]]+0.5769*K290-0.5769*K288+0.0962*K286)*(0.075*$X291+0.54)</f>
        <v>2.6677066732189663</v>
      </c>
      <c r="N292" s="10">
        <f>(0.0962*testdata[[#This Row],[I1]]+0.5769*L290-0.5769*L288+0.0962*L286)*(0.075*$X291+0.54)</f>
        <v>3.0619297045795877</v>
      </c>
      <c r="O292" s="10">
        <f>(0.0962*testdata[[#This Row],[Q1]]+0.5769*M290-0.5769*M288+0.0962*M286)*(0.075*$X291+0.54)</f>
        <v>0.20958771488835853</v>
      </c>
      <c r="P292" s="10">
        <f>testdata[[#This Row],[I1]]-testdata[[#This Row],[JQ]]</f>
        <v>27.181601191111614</v>
      </c>
      <c r="Q292" s="10">
        <f>testdata[[#This Row],[Q1]]+testdata[[#This Row],[jI]]</f>
        <v>5.7296363777985544</v>
      </c>
      <c r="R292" s="10">
        <f>0.2*testdata[[#This Row],[I2]]+0.8*P291</f>
        <v>27.66127551445739</v>
      </c>
      <c r="S292" s="10">
        <f>0.2*testdata[[#This Row],[Q2]]+0.8*Q291</f>
        <v>5.6291231525317151</v>
      </c>
      <c r="T292" s="10">
        <f>testdata[[#This Row],[I2'']]*R291+testdata[[#This Row],[Q2'']]*S291</f>
        <v>813.53438923895453</v>
      </c>
      <c r="U292" s="10">
        <f>testdata[[#This Row],[I2'']]*S291-testdata[[#This Row],[Q2'']]*R291</f>
        <v>7.4644301845219445</v>
      </c>
      <c r="V292" s="10">
        <f>0.2*testdata[[#This Row],[Re]]+0.8*T291</f>
        <v>819.31326418880542</v>
      </c>
      <c r="W292" s="10">
        <f>0.2*testdata[[#This Row],[Im]]+0.8*U291</f>
        <v>12.161814567784297</v>
      </c>
      <c r="X292" s="10"/>
      <c r="Y292" s="10"/>
      <c r="Z292" s="10"/>
      <c r="AA292" s="10"/>
      <c r="AB292" s="10"/>
      <c r="AC292" s="10"/>
      <c r="AD292" s="10"/>
    </row>
    <row r="293" spans="1:30" x14ac:dyDescent="0.25">
      <c r="A293" s="7">
        <v>292</v>
      </c>
      <c r="B293" s="4" t="str">
        <f t="shared" si="8"/>
        <v>new Quote { Date = DateTime.ParseExact("2018-03-01","yyyy-MM-dd",cultureProvider), Open=261.4m, High=263.1m, Low=256.19m, Close=257.83m, Volume = (long)183626128 },</v>
      </c>
      <c r="C293" s="3">
        <v>43160</v>
      </c>
      <c r="D293" s="2">
        <v>261.39999999999998</v>
      </c>
      <c r="E293" s="2">
        <v>263.10000000000002</v>
      </c>
      <c r="F293" s="2">
        <v>256.19</v>
      </c>
      <c r="G293" s="2">
        <v>257.83</v>
      </c>
      <c r="H293" s="1">
        <v>183626128</v>
      </c>
      <c r="I293" s="2">
        <f>(testdata[[#This Row],[high]]+testdata[[#This Row],[low]])/2</f>
        <v>259.64499999999998</v>
      </c>
      <c r="J293" s="10">
        <f>(4*testdata[[#This Row],[price]]+3*I292+2*I291+I290)/10</f>
        <v>262.88349999999997</v>
      </c>
      <c r="K293" s="10">
        <f>(0.0962*testdata[[#This Row],[smooth]]+0.5769*J291-0.5769*J289+0.0962*J287)*(0.075*$X292+0.54)</f>
        <v>28.217019870000005</v>
      </c>
      <c r="L293" s="10">
        <f t="shared" si="9"/>
        <v>27.166440500999997</v>
      </c>
      <c r="M293" s="10">
        <f>(0.0962*testdata[[#This Row],[detrender]]+0.5769*K291-0.5769*K289+0.0962*K287)*(0.075*$X292+0.54)</f>
        <v>2.9109450860953507</v>
      </c>
      <c r="N293" s="10">
        <f>(0.0962*testdata[[#This Row],[I1]]+0.5769*L291-0.5769*L289+0.0962*L287)*(0.075*$X292+0.54)</f>
        <v>2.7575988827442863</v>
      </c>
      <c r="O293" s="10">
        <f>(0.0962*testdata[[#This Row],[Q1]]+0.5769*M291-0.5769*M289+0.0962*M287)*(0.075*$X292+0.54)</f>
        <v>0.1526782138673784</v>
      </c>
      <c r="P293" s="10">
        <f>testdata[[#This Row],[I1]]-testdata[[#This Row],[JQ]]</f>
        <v>27.013762287132618</v>
      </c>
      <c r="Q293" s="10">
        <f>testdata[[#This Row],[Q1]]+testdata[[#This Row],[jI]]</f>
        <v>5.6685439688396375</v>
      </c>
      <c r="R293" s="10">
        <f>0.2*testdata[[#This Row],[I2]]+0.8*P292</f>
        <v>27.148033410315815</v>
      </c>
      <c r="S293" s="10">
        <f>0.2*testdata[[#This Row],[Q2]]+0.8*Q292</f>
        <v>5.7174178960067712</v>
      </c>
      <c r="T293" s="10">
        <f>testdata[[#This Row],[I2'']]*R292+testdata[[#This Row],[Q2'']]*S292</f>
        <v>783.13328128955095</v>
      </c>
      <c r="U293" s="10">
        <f>testdata[[#This Row],[I2'']]*S292-testdata[[#This Row],[Q2'']]*R292</f>
        <v>-5.3314482370192877</v>
      </c>
      <c r="V293" s="10">
        <f>0.2*testdata[[#This Row],[Re]]+0.8*T292</f>
        <v>807.45416764907384</v>
      </c>
      <c r="W293" s="10">
        <f>0.2*testdata[[#This Row],[Im]]+0.8*U292</f>
        <v>4.9052545002136982</v>
      </c>
      <c r="X293" s="10"/>
      <c r="Y293" s="10"/>
      <c r="Z293" s="10"/>
      <c r="AA293" s="10"/>
      <c r="AB293" s="10"/>
      <c r="AC293" s="10"/>
      <c r="AD293" s="10"/>
    </row>
    <row r="294" spans="1:30" x14ac:dyDescent="0.25">
      <c r="A294" s="7">
        <v>293</v>
      </c>
      <c r="B294" s="4" t="str">
        <f t="shared" si="8"/>
        <v>new Quote { Date = DateTime.ParseExact("2018-03-02","yyyy-MM-dd",cultureProvider), Open=256m, High=259.77m, Low=255.05m, Close=259.16m, Volume = (long)144408144 },</v>
      </c>
      <c r="C294" s="3">
        <v>43161</v>
      </c>
      <c r="D294" s="2">
        <v>256</v>
      </c>
      <c r="E294" s="2">
        <v>259.77</v>
      </c>
      <c r="F294" s="2">
        <v>255.05</v>
      </c>
      <c r="G294" s="2">
        <v>259.16000000000003</v>
      </c>
      <c r="H294" s="1">
        <v>144408144</v>
      </c>
      <c r="I294" s="2">
        <f>(testdata[[#This Row],[high]]+testdata[[#This Row],[low]])/2</f>
        <v>257.40999999999997</v>
      </c>
      <c r="J294" s="10">
        <f>(4*testdata[[#This Row],[price]]+3*I293+2*I292+I291)/10</f>
        <v>260.23099999999999</v>
      </c>
      <c r="K294" s="10">
        <f>(0.0962*testdata[[#This Row],[smooth]]+0.5769*J292-0.5769*J290+0.0962*J288)*(0.075*$X293+0.54)</f>
        <v>27.447910641000007</v>
      </c>
      <c r="L294" s="10">
        <f t="shared" si="9"/>
        <v>27.281007171000013</v>
      </c>
      <c r="M294" s="10">
        <f>(0.0962*testdata[[#This Row],[detrender]]+0.5769*K292-0.5769*K290+0.0962*K288)*(0.075*$X293+0.54)</f>
        <v>3.1292952680139088</v>
      </c>
      <c r="N294" s="10">
        <f>(0.0962*testdata[[#This Row],[I1]]+0.5769*L292-0.5769*L290+0.0962*L288)*(0.075*$X293+0.54)</f>
        <v>2.5081297780664222</v>
      </c>
      <c r="O294" s="10">
        <f>(0.0962*testdata[[#This Row],[Q1]]+0.5769*M292-0.5769*M290+0.0962*M288)*(0.075*$X293+0.54)</f>
        <v>0.29538086867838431</v>
      </c>
      <c r="P294" s="10">
        <f>testdata[[#This Row],[I1]]-testdata[[#This Row],[JQ]]</f>
        <v>26.985626302321627</v>
      </c>
      <c r="Q294" s="10">
        <f>testdata[[#This Row],[Q1]]+testdata[[#This Row],[jI]]</f>
        <v>5.637425046080331</v>
      </c>
      <c r="R294" s="10">
        <f>0.2*testdata[[#This Row],[I2]]+0.8*P293</f>
        <v>27.00813509017042</v>
      </c>
      <c r="S294" s="10">
        <f>0.2*testdata[[#This Row],[Q2]]+0.8*Q293</f>
        <v>5.6623201842877764</v>
      </c>
      <c r="T294" s="10">
        <f>testdata[[#This Row],[I2'']]*R293+testdata[[#This Row],[Q2'']]*S293</f>
        <v>765.59160453283687</v>
      </c>
      <c r="U294" s="10">
        <f>testdata[[#This Row],[I2'']]*S293-testdata[[#This Row],[Q2'']]*R293</f>
        <v>0.6959373593586804</v>
      </c>
      <c r="V294" s="10">
        <f>0.2*testdata[[#This Row],[Re]]+0.8*T293</f>
        <v>779.62494593820827</v>
      </c>
      <c r="W294" s="10">
        <f>0.2*testdata[[#This Row],[Im]]+0.8*U293</f>
        <v>-4.1259711177436946</v>
      </c>
      <c r="X294" s="10"/>
      <c r="Y294" s="10"/>
      <c r="Z294" s="10"/>
      <c r="AA294" s="10"/>
      <c r="AB294" s="10"/>
      <c r="AC294" s="10"/>
      <c r="AD294" s="10"/>
    </row>
    <row r="295" spans="1:30" x14ac:dyDescent="0.25">
      <c r="A295" s="7">
        <v>294</v>
      </c>
      <c r="B295" s="4" t="str">
        <f t="shared" si="8"/>
        <v>new Quote { Date = DateTime.ParseExact("2018-03-05","yyyy-MM-dd",cultureProvider), Open=257.86m, High=262.83m, Low=257.74m, Close=262.15m, Volume = (long)101032888 },</v>
      </c>
      <c r="C295" s="3">
        <v>43164</v>
      </c>
      <c r="D295" s="2">
        <v>257.86</v>
      </c>
      <c r="E295" s="2">
        <v>262.83</v>
      </c>
      <c r="F295" s="2">
        <v>257.74</v>
      </c>
      <c r="G295" s="2">
        <v>262.14999999999998</v>
      </c>
      <c r="H295" s="1">
        <v>101032888</v>
      </c>
      <c r="I295" s="2">
        <f>(testdata[[#This Row],[high]]+testdata[[#This Row],[low]])/2</f>
        <v>260.28499999999997</v>
      </c>
      <c r="J295" s="10">
        <f>(4*testdata[[#This Row],[price]]+3*I294+2*I293+I292)/10</f>
        <v>259.63099999999997</v>
      </c>
      <c r="K295" s="10">
        <f>(0.0962*testdata[[#This Row],[smooth]]+0.5769*J293-0.5769*J291+0.0962*J289)*(0.075*$X294+0.54)</f>
        <v>26.381365361999986</v>
      </c>
      <c r="L295" s="10">
        <f t="shared" si="9"/>
        <v>27.971735426999981</v>
      </c>
      <c r="M295" s="10">
        <f>(0.0962*testdata[[#This Row],[detrender]]+0.5769*K293-0.5769*K291+0.0962*K289)*(0.075*$X294+0.54)</f>
        <v>3.0849689411827326</v>
      </c>
      <c r="N295" s="10">
        <f>(0.0962*testdata[[#This Row],[I1]]+0.5769*L293-0.5769*L291+0.0962*L289)*(0.075*$X294+0.54)</f>
        <v>2.6677066732189663</v>
      </c>
      <c r="O295" s="10">
        <f>(0.0962*testdata[[#This Row],[Q1]]+0.5769*M293-0.5769*M291+0.0962*M289)*(0.075*$X294+0.54)</f>
        <v>0.44480653249908103</v>
      </c>
      <c r="P295" s="10">
        <f>testdata[[#This Row],[I1]]-testdata[[#This Row],[JQ]]</f>
        <v>27.526928894500902</v>
      </c>
      <c r="Q295" s="10">
        <f>testdata[[#This Row],[Q1]]+testdata[[#This Row],[jI]]</f>
        <v>5.7526756144016993</v>
      </c>
      <c r="R295" s="10">
        <f>0.2*testdata[[#This Row],[I2]]+0.8*P294</f>
        <v>27.093886820757483</v>
      </c>
      <c r="S295" s="10">
        <f>0.2*testdata[[#This Row],[Q2]]+0.8*Q294</f>
        <v>5.660475159744605</v>
      </c>
      <c r="T295" s="10">
        <f>testdata[[#This Row],[I2'']]*R294+testdata[[#This Row],[Q2'']]*S294</f>
        <v>763.80677812248757</v>
      </c>
      <c r="U295" s="10">
        <f>testdata[[#This Row],[I2'']]*S294-testdata[[#This Row],[Q2'']]*R294</f>
        <v>0.53538442704737577</v>
      </c>
      <c r="V295" s="10">
        <f>0.2*testdata[[#This Row],[Re]]+0.8*T294</f>
        <v>765.23463925076703</v>
      </c>
      <c r="W295" s="10">
        <f>0.2*testdata[[#This Row],[Im]]+0.8*U294</f>
        <v>0.66382677289641945</v>
      </c>
      <c r="X295" s="10"/>
      <c r="Y295" s="10"/>
      <c r="Z295" s="10"/>
      <c r="AA295" s="10"/>
      <c r="AB295" s="10"/>
      <c r="AC295" s="10"/>
      <c r="AD295" s="10"/>
    </row>
    <row r="296" spans="1:30" x14ac:dyDescent="0.25">
      <c r="A296" s="7">
        <v>295</v>
      </c>
      <c r="B296" s="4" t="str">
        <f t="shared" si="8"/>
        <v>new Quote { Date = DateTime.ParseExact("2018-03-06","yyyy-MM-dd",cultureProvider), Open=263.22m, High=263.31m, Low=261.18m, Close=262.82m, Volume = (long)82245904 },</v>
      </c>
      <c r="C296" s="3">
        <v>43165</v>
      </c>
      <c r="D296" s="2">
        <v>263.22000000000003</v>
      </c>
      <c r="E296" s="2">
        <v>263.31</v>
      </c>
      <c r="F296" s="2">
        <v>261.18</v>
      </c>
      <c r="G296" s="2">
        <v>262.82</v>
      </c>
      <c r="H296" s="1">
        <v>82245904</v>
      </c>
      <c r="I296" s="2">
        <f>(testdata[[#This Row],[high]]+testdata[[#This Row],[low]])/2</f>
        <v>262.245</v>
      </c>
      <c r="J296" s="10">
        <f>(4*testdata[[#This Row],[price]]+3*I295+2*I294+I293)/10</f>
        <v>260.42999999999995</v>
      </c>
      <c r="K296" s="10">
        <f>(0.0962*testdata[[#This Row],[smooth]]+0.5769*J294-0.5769*J292+0.0962*J290)*(0.075*$X295+0.54)</f>
        <v>25.764248286000001</v>
      </c>
      <c r="L296" s="10">
        <f t="shared" si="9"/>
        <v>28.217019870000005</v>
      </c>
      <c r="M296" s="10">
        <f>(0.0962*testdata[[#This Row],[detrender]]+0.5769*K294-0.5769*K292+0.0962*K290)*(0.075*$X295+0.54)</f>
        <v>2.5864583808236472</v>
      </c>
      <c r="N296" s="10">
        <f>(0.0962*testdata[[#This Row],[I1]]+0.5769*L294-0.5769*L292+0.0962*L290)*(0.075*$X295+0.54)</f>
        <v>2.9109450860953507</v>
      </c>
      <c r="O296" s="10">
        <f>(0.0962*testdata[[#This Row],[Q1]]+0.5769*M294-0.5769*M292+0.0962*M290)*(0.075*$X295+0.54)</f>
        <v>0.42140993530991622</v>
      </c>
      <c r="P296" s="10">
        <f>testdata[[#This Row],[I1]]-testdata[[#This Row],[JQ]]</f>
        <v>27.795609934690088</v>
      </c>
      <c r="Q296" s="10">
        <f>testdata[[#This Row],[Q1]]+testdata[[#This Row],[jI]]</f>
        <v>5.4974034669189979</v>
      </c>
      <c r="R296" s="10">
        <f>0.2*testdata[[#This Row],[I2]]+0.8*P295</f>
        <v>27.580665102538738</v>
      </c>
      <c r="S296" s="10">
        <f>0.2*testdata[[#This Row],[Q2]]+0.8*Q295</f>
        <v>5.7016211849051599</v>
      </c>
      <c r="T296" s="10">
        <f>testdata[[#This Row],[I2'']]*R295+testdata[[#This Row],[Q2'']]*S295</f>
        <v>779.54130381682933</v>
      </c>
      <c r="U296" s="10">
        <f>testdata[[#This Row],[I2'']]*S295-testdata[[#This Row],[Q2'']]*R295</f>
        <v>1.6405906235018506</v>
      </c>
      <c r="V296" s="10">
        <f>0.2*testdata[[#This Row],[Re]]+0.8*T295</f>
        <v>766.95368326135599</v>
      </c>
      <c r="W296" s="10">
        <f>0.2*testdata[[#This Row],[Im]]+0.8*U295</f>
        <v>0.7564256663382708</v>
      </c>
      <c r="X296" s="10"/>
      <c r="Y296" s="10"/>
      <c r="Z296" s="10"/>
      <c r="AA296" s="10"/>
      <c r="AB296" s="10"/>
      <c r="AC296" s="10"/>
      <c r="AD296" s="10"/>
    </row>
    <row r="297" spans="1:30" x14ac:dyDescent="0.25">
      <c r="A297" s="7">
        <v>296</v>
      </c>
      <c r="B297" s="4" t="str">
        <f t="shared" si="8"/>
        <v>new Quote { Date = DateTime.ParseExact("2018-03-07","yyyy-MM-dd",cultureProvider), Open=260.45m, High=263.11m, Low=260.24m, Close=262.72m, Volume = (long)90396808 },</v>
      </c>
      <c r="C297" s="3">
        <v>43166</v>
      </c>
      <c r="D297" s="2">
        <v>260.45</v>
      </c>
      <c r="E297" s="2">
        <v>263.11</v>
      </c>
      <c r="F297" s="2">
        <v>260.24</v>
      </c>
      <c r="G297" s="2">
        <v>262.72000000000003</v>
      </c>
      <c r="H297" s="1">
        <v>90396808</v>
      </c>
      <c r="I297" s="2">
        <f>(testdata[[#This Row],[high]]+testdata[[#This Row],[low]])/2</f>
        <v>261.67500000000001</v>
      </c>
      <c r="J297" s="10">
        <f>(4*testdata[[#This Row],[price]]+3*I296+2*I295+I294)/10</f>
        <v>261.14150000000001</v>
      </c>
      <c r="K297" s="10">
        <f>(0.0962*testdata[[#This Row],[smooth]]+0.5769*J295-0.5769*J293+0.0962*J291)*(0.075*$X296+0.54)</f>
        <v>26.330266809000001</v>
      </c>
      <c r="L297" s="10">
        <f t="shared" si="9"/>
        <v>27.447910641000007</v>
      </c>
      <c r="M297" s="10">
        <f>(0.0962*testdata[[#This Row],[detrender]]+0.5769*K295-0.5769*K293+0.0962*K291)*(0.075*$X296+0.54)</f>
        <v>2.2131443544538278</v>
      </c>
      <c r="N297" s="10">
        <f>(0.0962*testdata[[#This Row],[I1]]+0.5769*L295-0.5769*L293+0.0962*L291)*(0.075*$X296+0.54)</f>
        <v>3.1292952680139088</v>
      </c>
      <c r="O297" s="10">
        <f>(0.0962*testdata[[#This Row],[Q1]]+0.5769*M295-0.5769*M293+0.0962*M291)*(0.075*$X296+0.54)</f>
        <v>0.29947370411611363</v>
      </c>
      <c r="P297" s="10">
        <f>testdata[[#This Row],[I1]]-testdata[[#This Row],[JQ]]</f>
        <v>27.148436936883893</v>
      </c>
      <c r="Q297" s="10">
        <f>testdata[[#This Row],[Q1]]+testdata[[#This Row],[jI]]</f>
        <v>5.3424396224677366</v>
      </c>
      <c r="R297" s="10">
        <f>0.2*testdata[[#This Row],[I2]]+0.8*P296</f>
        <v>27.666175335128848</v>
      </c>
      <c r="S297" s="10">
        <f>0.2*testdata[[#This Row],[Q2]]+0.8*Q296</f>
        <v>5.4664106980287466</v>
      </c>
      <c r="T297" s="10">
        <f>testdata[[#This Row],[I2'']]*R296+testdata[[#This Row],[Q2'']]*S296</f>
        <v>794.21891962757911</v>
      </c>
      <c r="U297" s="10">
        <f>testdata[[#This Row],[I2'']]*S296-testdata[[#This Row],[Q2'']]*R296</f>
        <v>6.9748086208053621</v>
      </c>
      <c r="V297" s="10">
        <f>0.2*testdata[[#This Row],[Re]]+0.8*T296</f>
        <v>782.47682697897937</v>
      </c>
      <c r="W297" s="10">
        <f>0.2*testdata[[#This Row],[Im]]+0.8*U296</f>
        <v>2.7074342229625534</v>
      </c>
      <c r="X297" s="10"/>
      <c r="Y297" s="10"/>
      <c r="Z297" s="10"/>
      <c r="AA297" s="10"/>
      <c r="AB297" s="10"/>
      <c r="AC297" s="10"/>
      <c r="AD297" s="10"/>
    </row>
    <row r="298" spans="1:30" x14ac:dyDescent="0.25">
      <c r="A298" s="7">
        <v>297</v>
      </c>
      <c r="B298" s="4" t="str">
        <f t="shared" si="8"/>
        <v>new Quote { Date = DateTime.ParseExact("2018-03-08","yyyy-MM-dd",cultureProvider), Open=263.46m, High=264.13m, Low=262.37m, Close=263.99m, Volume = (long)69462520 },</v>
      </c>
      <c r="C298" s="3">
        <v>43167</v>
      </c>
      <c r="D298" s="2">
        <v>263.45999999999998</v>
      </c>
      <c r="E298" s="2">
        <v>264.13</v>
      </c>
      <c r="F298" s="2">
        <v>262.37</v>
      </c>
      <c r="G298" s="2">
        <v>263.99</v>
      </c>
      <c r="H298" s="1">
        <v>69462520</v>
      </c>
      <c r="I298" s="2">
        <f>(testdata[[#This Row],[high]]+testdata[[#This Row],[low]])/2</f>
        <v>263.25</v>
      </c>
      <c r="J298" s="10">
        <f>(4*testdata[[#This Row],[price]]+3*I297+2*I296+I295)/10</f>
        <v>262.28000000000003</v>
      </c>
      <c r="K298" s="10">
        <f>(0.0962*testdata[[#This Row],[smooth]]+0.5769*J296-0.5769*J294+0.0962*J292)*(0.075*$X297+0.54)</f>
        <v>27.451524725999978</v>
      </c>
      <c r="L298" s="10">
        <f t="shared" si="9"/>
        <v>26.381365361999986</v>
      </c>
      <c r="M298" s="10">
        <f>(0.0962*testdata[[#This Row],[detrender]]+0.5769*K296-0.5769*K294+0.0962*K292)*(0.075*$X297+0.54)</f>
        <v>2.35462291962431</v>
      </c>
      <c r="N298" s="10">
        <f>(0.0962*testdata[[#This Row],[I1]]+0.5769*L296-0.5769*L294+0.0962*L292)*(0.075*$X297+0.54)</f>
        <v>3.0849689411827326</v>
      </c>
      <c r="O298" s="10">
        <f>(0.0962*testdata[[#This Row],[Q1]]+0.5769*M296-0.5769*M294+0.0962*M292)*(0.075*$X297+0.54)</f>
        <v>9.1792173570189067E-2</v>
      </c>
      <c r="P298" s="10">
        <f>testdata[[#This Row],[I1]]-testdata[[#This Row],[JQ]]</f>
        <v>26.289573188429799</v>
      </c>
      <c r="Q298" s="10">
        <f>testdata[[#This Row],[Q1]]+testdata[[#This Row],[jI]]</f>
        <v>5.4395918608070426</v>
      </c>
      <c r="R298" s="10">
        <f>0.2*testdata[[#This Row],[I2]]+0.8*P297</f>
        <v>26.976664187193077</v>
      </c>
      <c r="S298" s="10">
        <f>0.2*testdata[[#This Row],[Q2]]+0.8*Q297</f>
        <v>5.3618700701355984</v>
      </c>
      <c r="T298" s="10">
        <f>testdata[[#This Row],[I2'']]*R297+testdata[[#This Row],[Q2'']]*S297</f>
        <v>775.65130527260419</v>
      </c>
      <c r="U298" s="10">
        <f>testdata[[#This Row],[I2'']]*S297-testdata[[#This Row],[Q2'']]*R297</f>
        <v>-0.87691177454988178</v>
      </c>
      <c r="V298" s="10">
        <f>0.2*testdata[[#This Row],[Re]]+0.8*T297</f>
        <v>790.5053967565841</v>
      </c>
      <c r="W298" s="10">
        <f>0.2*testdata[[#This Row],[Im]]+0.8*U297</f>
        <v>5.4044645417343142</v>
      </c>
      <c r="X298" s="10"/>
      <c r="Y298" s="10"/>
      <c r="Z298" s="10"/>
      <c r="AA298" s="10"/>
      <c r="AB298" s="10"/>
      <c r="AC298" s="10"/>
      <c r="AD298" s="10"/>
    </row>
    <row r="299" spans="1:30" x14ac:dyDescent="0.25">
      <c r="A299" s="7">
        <v>298</v>
      </c>
      <c r="B299" s="4" t="str">
        <f t="shared" si="8"/>
        <v>new Quote { Date = DateTime.ParseExact("2018-03-09","yyyy-MM-dd",cultureProvider), Open=265.53m, High=268.59m, Low=265.19m, Close=268.59m, Volume = (long)117975584 },</v>
      </c>
      <c r="C299" s="3">
        <v>43168</v>
      </c>
      <c r="D299" s="2">
        <v>265.52999999999997</v>
      </c>
      <c r="E299" s="2">
        <v>268.58999999999997</v>
      </c>
      <c r="F299" s="2">
        <v>265.19</v>
      </c>
      <c r="G299" s="2">
        <v>268.58999999999997</v>
      </c>
      <c r="H299" s="1">
        <v>117975584</v>
      </c>
      <c r="I299" s="2">
        <f>(testdata[[#This Row],[high]]+testdata[[#This Row],[low]])/2</f>
        <v>266.89</v>
      </c>
      <c r="J299" s="10">
        <f>(4*testdata[[#This Row],[price]]+3*I298+2*I297+I296)/10</f>
        <v>264.29049999999995</v>
      </c>
      <c r="K299" s="10">
        <f>(0.0962*testdata[[#This Row],[smooth]]+0.5769*J297-0.5769*J295+0.0962*J293)*(0.075*$X298+0.54)</f>
        <v>27.856194975000005</v>
      </c>
      <c r="L299" s="10">
        <f t="shared" si="9"/>
        <v>25.764248286000001</v>
      </c>
      <c r="M299" s="10">
        <f>(0.0962*testdata[[#This Row],[detrender]]+0.5769*K297-0.5769*K295+0.0962*K293)*(0.075*$X298+0.54)</f>
        <v>2.8969728369461869</v>
      </c>
      <c r="N299" s="10">
        <f>(0.0962*testdata[[#This Row],[I1]]+0.5769*L297-0.5769*L295+0.0962*L293)*(0.075*$X298+0.54)</f>
        <v>2.5864583808236472</v>
      </c>
      <c r="O299" s="10">
        <f>(0.0962*testdata[[#This Row],[Q1]]+0.5769*M297-0.5769*M295+0.0962*M293)*(0.075*$X298+0.54)</f>
        <v>3.0113694060852996E-2</v>
      </c>
      <c r="P299" s="10">
        <f>testdata[[#This Row],[I1]]-testdata[[#This Row],[JQ]]</f>
        <v>25.734134591939149</v>
      </c>
      <c r="Q299" s="10">
        <f>testdata[[#This Row],[Q1]]+testdata[[#This Row],[jI]]</f>
        <v>5.4834312177698337</v>
      </c>
      <c r="R299" s="10">
        <f>0.2*testdata[[#This Row],[I2]]+0.8*P298</f>
        <v>26.178485469131672</v>
      </c>
      <c r="S299" s="10">
        <f>0.2*testdata[[#This Row],[Q2]]+0.8*Q298</f>
        <v>5.4483597321996005</v>
      </c>
      <c r="T299" s="10">
        <f>testdata[[#This Row],[I2'']]*R298+testdata[[#This Row],[Q2'']]*S298</f>
        <v>735.42160840949168</v>
      </c>
      <c r="U299" s="10">
        <f>testdata[[#This Row],[I2'']]*S298-testdata[[#This Row],[Q2'']]*R298</f>
        <v>-6.6129331481570262</v>
      </c>
      <c r="V299" s="10">
        <f>0.2*testdata[[#This Row],[Re]]+0.8*T298</f>
        <v>767.60536589998173</v>
      </c>
      <c r="W299" s="10">
        <f>0.2*testdata[[#This Row],[Im]]+0.8*U298</f>
        <v>-2.0241160492713108</v>
      </c>
      <c r="X299" s="10"/>
      <c r="Y299" s="10"/>
      <c r="Z299" s="10"/>
      <c r="AA299" s="10"/>
      <c r="AB299" s="10"/>
      <c r="AC299" s="10"/>
      <c r="AD299" s="10"/>
    </row>
    <row r="300" spans="1:30" x14ac:dyDescent="0.25">
      <c r="A300" s="7">
        <v>299</v>
      </c>
      <c r="B300" s="4" t="str">
        <f t="shared" si="8"/>
        <v>new Quote { Date = DateTime.ParseExact("2018-03-12","yyyy-MM-dd",cultureProvider), Open=268.9m, High=269.59m, Low=267.83m, Close=268.25m, Volume = (long)74678496 },</v>
      </c>
      <c r="C300" s="3">
        <v>43171</v>
      </c>
      <c r="D300" s="2">
        <v>268.89999999999998</v>
      </c>
      <c r="E300" s="2">
        <v>269.58999999999997</v>
      </c>
      <c r="F300" s="2">
        <v>267.83</v>
      </c>
      <c r="G300" s="2">
        <v>268.25</v>
      </c>
      <c r="H300" s="1">
        <v>74678496</v>
      </c>
      <c r="I300" s="2">
        <f>(testdata[[#This Row],[high]]+testdata[[#This Row],[low]])/2</f>
        <v>268.70999999999998</v>
      </c>
      <c r="J300" s="10">
        <f>(4*testdata[[#This Row],[price]]+3*I299+2*I298+I297)/10</f>
        <v>266.36849999999998</v>
      </c>
      <c r="K300" s="10">
        <f>(0.0962*testdata[[#This Row],[smooth]]+0.5769*J298-0.5769*J296+0.0962*J294)*(0.075*$X299+0.54)</f>
        <v>27.932113926000024</v>
      </c>
      <c r="L300" s="10">
        <f t="shared" si="9"/>
        <v>26.330266809000001</v>
      </c>
      <c r="M300" s="10">
        <f>(0.0962*testdata[[#This Row],[detrender]]+0.5769*K298-0.5769*K296+0.0962*K294)*(0.075*$X299+0.54)</f>
        <v>3.4025119964539492</v>
      </c>
      <c r="N300" s="10">
        <f>(0.0962*testdata[[#This Row],[I1]]+0.5769*L298-0.5769*L296+0.0962*L294)*(0.075*$X299+0.54)</f>
        <v>2.2131443544538278</v>
      </c>
      <c r="O300" s="10">
        <f>(0.0962*testdata[[#This Row],[Q1]]+0.5769*M298-0.5769*M296+0.0962*M294)*(0.075*$X299+0.54)</f>
        <v>0.26709154988899153</v>
      </c>
      <c r="P300" s="10">
        <f>testdata[[#This Row],[I1]]-testdata[[#This Row],[JQ]]</f>
        <v>26.063175259111009</v>
      </c>
      <c r="Q300" s="10">
        <f>testdata[[#This Row],[Q1]]+testdata[[#This Row],[jI]]</f>
        <v>5.615656350907777</v>
      </c>
      <c r="R300" s="10">
        <f>0.2*testdata[[#This Row],[I2]]+0.8*P299</f>
        <v>25.799942725373526</v>
      </c>
      <c r="S300" s="10">
        <f>0.2*testdata[[#This Row],[Q2]]+0.8*Q299</f>
        <v>5.5098762443974225</v>
      </c>
      <c r="T300" s="10">
        <f>testdata[[#This Row],[I2'']]*R299+testdata[[#This Row],[Q2'']]*S299</f>
        <v>705.42321359999835</v>
      </c>
      <c r="U300" s="10">
        <f>testdata[[#This Row],[I2'']]*S299-testdata[[#This Row],[Q2'']]*R299</f>
        <v>-3.6728461626905755</v>
      </c>
      <c r="V300" s="10">
        <f>0.2*testdata[[#This Row],[Re]]+0.8*T299</f>
        <v>729.42192944759302</v>
      </c>
      <c r="W300" s="10">
        <f>0.2*testdata[[#This Row],[Im]]+0.8*U299</f>
        <v>-6.0249157510637366</v>
      </c>
      <c r="X300" s="10"/>
      <c r="Y300" s="10"/>
      <c r="Z300" s="10"/>
      <c r="AA300" s="10"/>
      <c r="AB300" s="10"/>
      <c r="AC300" s="10"/>
      <c r="AD300" s="10"/>
    </row>
    <row r="301" spans="1:30" x14ac:dyDescent="0.25">
      <c r="A301" s="7">
        <v>300</v>
      </c>
      <c r="B301" s="4" t="str">
        <f t="shared" si="8"/>
        <v>new Quote { Date = DateTime.ParseExact("2018-03-13","yyyy-MM-dd",cultureProvider), Open=269.52m, High=270.07m, Low=265.85m, Close=266.52m, Volume = (long)95490048 },</v>
      </c>
      <c r="C301" s="3">
        <v>43172</v>
      </c>
      <c r="D301" s="2">
        <v>269.52</v>
      </c>
      <c r="E301" s="2">
        <v>270.07</v>
      </c>
      <c r="F301" s="2">
        <v>265.85000000000002</v>
      </c>
      <c r="G301" s="2">
        <v>266.52</v>
      </c>
      <c r="H301" s="1">
        <v>95490048</v>
      </c>
      <c r="I301" s="2">
        <f>(testdata[[#This Row],[high]]+testdata[[#This Row],[low]])/2</f>
        <v>267.96000000000004</v>
      </c>
      <c r="J301" s="10">
        <f>(4*testdata[[#This Row],[price]]+3*I300+2*I299+I298)/10</f>
        <v>267.5</v>
      </c>
      <c r="K301" s="10">
        <f>(0.0962*testdata[[#This Row],[smooth]]+0.5769*J299-0.5769*J297+0.0962*J295)*(0.075*$X300+0.54)</f>
        <v>28.364396561999971</v>
      </c>
      <c r="L301" s="10">
        <f t="shared" si="9"/>
        <v>27.451524725999978</v>
      </c>
      <c r="M301" s="10">
        <f>(0.0962*testdata[[#This Row],[detrender]]+0.5769*K299-0.5769*K297+0.0962*K295)*(0.075*$X300+0.54)</f>
        <v>3.3192991382692658</v>
      </c>
      <c r="N301" s="10">
        <f>(0.0962*testdata[[#This Row],[I1]]+0.5769*L299-0.5769*L297+0.0962*L295)*(0.075*$X300+0.54)</f>
        <v>2.35462291962431</v>
      </c>
      <c r="O301" s="10">
        <f>(0.0962*testdata[[#This Row],[Q1]]+0.5769*M299-0.5769*M297+0.0962*M295)*(0.075*$X300+0.54)</f>
        <v>0.54571927002828702</v>
      </c>
      <c r="P301" s="10">
        <f>testdata[[#This Row],[I1]]-testdata[[#This Row],[JQ]]</f>
        <v>26.905805455971691</v>
      </c>
      <c r="Q301" s="10">
        <f>testdata[[#This Row],[Q1]]+testdata[[#This Row],[jI]]</f>
        <v>5.6739220578935754</v>
      </c>
      <c r="R301" s="10">
        <f>0.2*testdata[[#This Row],[I2]]+0.8*P300</f>
        <v>26.231701298483149</v>
      </c>
      <c r="S301" s="10">
        <f>0.2*testdata[[#This Row],[Q2]]+0.8*Q300</f>
        <v>5.6273094923049367</v>
      </c>
      <c r="T301" s="10">
        <f>testdata[[#This Row],[I2'']]*R300+testdata[[#This Row],[Q2'']]*S300</f>
        <v>707.78216998149469</v>
      </c>
      <c r="U301" s="10">
        <f>testdata[[#This Row],[I2'']]*S300-testdata[[#This Row],[Q2'']]*R300</f>
        <v>-0.65083476477681756</v>
      </c>
      <c r="V301" s="10">
        <f>0.2*testdata[[#This Row],[Re]]+0.8*T300</f>
        <v>705.89500487629766</v>
      </c>
      <c r="W301" s="10">
        <f>0.2*testdata[[#This Row],[Im]]+0.8*U300</f>
        <v>-3.068443883107824</v>
      </c>
      <c r="X301" s="10"/>
      <c r="Y301" s="10"/>
      <c r="Z301" s="10"/>
      <c r="AA301" s="10"/>
      <c r="AB301" s="10"/>
      <c r="AC301" s="10"/>
      <c r="AD301" s="10"/>
    </row>
    <row r="302" spans="1:30" x14ac:dyDescent="0.25">
      <c r="A302" s="7">
        <v>301</v>
      </c>
      <c r="B302" s="4" t="str">
        <f t="shared" si="8"/>
        <v>new Quote { Date = DateTime.ParseExact("2018-03-14","yyyy-MM-dd",cultureProvider), Open=267.57m, High=267.77m, Low=264.54m, Close=265.15m, Volume = (long)109949368 },</v>
      </c>
      <c r="C302" s="3">
        <v>43173</v>
      </c>
      <c r="D302" s="2">
        <v>267.57</v>
      </c>
      <c r="E302" s="2">
        <v>267.77</v>
      </c>
      <c r="F302" s="2">
        <v>264.54000000000002</v>
      </c>
      <c r="G302" s="2">
        <v>265.14999999999998</v>
      </c>
      <c r="H302" s="1">
        <v>109949368</v>
      </c>
      <c r="I302" s="2">
        <f>(testdata[[#This Row],[high]]+testdata[[#This Row],[low]])/2</f>
        <v>266.15499999999997</v>
      </c>
      <c r="J302" s="10">
        <f>(4*testdata[[#This Row],[price]]+3*I301+2*I300+I299)/10</f>
        <v>267.28100000000001</v>
      </c>
      <c r="K302" s="10">
        <f>(0.0962*testdata[[#This Row],[smooth]]+0.5769*J300-0.5769*J298+0.0962*J296)*(0.075*$X301+0.54)</f>
        <v>28.687205078999984</v>
      </c>
      <c r="L302" s="10">
        <f t="shared" si="9"/>
        <v>27.856194975000005</v>
      </c>
      <c r="M302" s="10">
        <f>(0.0962*testdata[[#This Row],[detrender]]+0.5769*K300-0.5769*K298+0.0962*K296)*(0.075*$X301+0.54)</f>
        <v>2.9783601305242335</v>
      </c>
      <c r="N302" s="10">
        <f>(0.0962*testdata[[#This Row],[I1]]+0.5769*L300-0.5769*L298+0.0962*L296)*(0.075*$X301+0.54)</f>
        <v>2.8969728369461869</v>
      </c>
      <c r="O302" s="10">
        <f>(0.0962*testdata[[#This Row],[Q1]]+0.5769*M300-0.5769*M298+0.0962*M296)*(0.075*$X301+0.54)</f>
        <v>0.61552588457593005</v>
      </c>
      <c r="P302" s="10">
        <f>testdata[[#This Row],[I1]]-testdata[[#This Row],[JQ]]</f>
        <v>27.240669090424074</v>
      </c>
      <c r="Q302" s="10">
        <f>testdata[[#This Row],[Q1]]+testdata[[#This Row],[jI]]</f>
        <v>5.8753329674704204</v>
      </c>
      <c r="R302" s="10">
        <f>0.2*testdata[[#This Row],[I2]]+0.8*P301</f>
        <v>26.972778182862172</v>
      </c>
      <c r="S302" s="10">
        <f>0.2*testdata[[#This Row],[Q2]]+0.8*Q301</f>
        <v>5.7142042398089448</v>
      </c>
      <c r="T302" s="10">
        <f>testdata[[#This Row],[I2'']]*R301+testdata[[#This Row],[Q2'']]*S301</f>
        <v>739.69745624272957</v>
      </c>
      <c r="U302" s="10">
        <f>testdata[[#This Row],[I2'']]*S301-testdata[[#This Row],[Q2'']]*R301</f>
        <v>1.8908719250615889</v>
      </c>
      <c r="V302" s="10">
        <f>0.2*testdata[[#This Row],[Re]]+0.8*T301</f>
        <v>714.16522723374169</v>
      </c>
      <c r="W302" s="10">
        <f>0.2*testdata[[#This Row],[Im]]+0.8*U301</f>
        <v>-0.14249342680913624</v>
      </c>
      <c r="X302" s="10"/>
      <c r="Y302" s="10"/>
      <c r="Z302" s="10"/>
      <c r="AA302" s="10"/>
      <c r="AB302" s="10"/>
      <c r="AC302" s="10"/>
      <c r="AD302" s="10"/>
    </row>
    <row r="303" spans="1:30" x14ac:dyDescent="0.25">
      <c r="A303" s="7">
        <v>302</v>
      </c>
      <c r="B303" s="4" t="str">
        <f t="shared" si="8"/>
        <v>new Quote { Date = DateTime.ParseExact("2018-03-15","yyyy-MM-dd",cultureProvider), Open=265.71m, High=266.41m, Low=264.31m, Close=264.86m, Volume = (long)86627344 },</v>
      </c>
      <c r="C303" s="3">
        <v>43174</v>
      </c>
      <c r="D303" s="2">
        <v>265.70999999999998</v>
      </c>
      <c r="E303" s="2">
        <v>266.41000000000003</v>
      </c>
      <c r="F303" s="2">
        <v>264.31</v>
      </c>
      <c r="G303" s="2">
        <v>264.86</v>
      </c>
      <c r="H303" s="1">
        <v>86627344</v>
      </c>
      <c r="I303" s="2">
        <f>(testdata[[#This Row],[high]]+testdata[[#This Row],[low]])/2</f>
        <v>265.36</v>
      </c>
      <c r="J303" s="10">
        <f>(4*testdata[[#This Row],[price]]+3*I302+2*I301+I300)/10</f>
        <v>266.45349999999996</v>
      </c>
      <c r="K303" s="10">
        <f>(0.0962*testdata[[#This Row],[smooth]]+0.5769*J301-0.5769*J299+0.0962*J297)*(0.075*$X302+0.54)</f>
        <v>28.407347757000018</v>
      </c>
      <c r="L303" s="10">
        <f t="shared" si="9"/>
        <v>27.932113926000024</v>
      </c>
      <c r="M303" s="10">
        <f>(0.0962*testdata[[#This Row],[detrender]]+0.5769*K301-0.5769*K299+0.0962*K297)*(0.075*$X302+0.54)</f>
        <v>3.0018276090663214</v>
      </c>
      <c r="N303" s="10">
        <f>(0.0962*testdata[[#This Row],[I1]]+0.5769*L301-0.5769*L299+0.0962*L297)*(0.075*$X302+0.54)</f>
        <v>3.4025119964539492</v>
      </c>
      <c r="O303" s="10">
        <f>(0.0962*testdata[[#This Row],[Q1]]+0.5769*M301-0.5769*M299+0.0962*M297)*(0.075*$X302+0.54)</f>
        <v>0.40247298690691824</v>
      </c>
      <c r="P303" s="10">
        <f>testdata[[#This Row],[I1]]-testdata[[#This Row],[JQ]]</f>
        <v>27.529640939093106</v>
      </c>
      <c r="Q303" s="10">
        <f>testdata[[#This Row],[Q1]]+testdata[[#This Row],[jI]]</f>
        <v>6.4043396055202706</v>
      </c>
      <c r="R303" s="10">
        <f>0.2*testdata[[#This Row],[I2]]+0.8*P302</f>
        <v>27.298463460157883</v>
      </c>
      <c r="S303" s="10">
        <f>0.2*testdata[[#This Row],[Q2]]+0.8*Q302</f>
        <v>5.9811342950803903</v>
      </c>
      <c r="T303" s="10">
        <f>testdata[[#This Row],[I2'']]*R302+testdata[[#This Row],[Q2'']]*S302</f>
        <v>770.4928225916218</v>
      </c>
      <c r="U303" s="10">
        <f>testdata[[#This Row],[I2'']]*S302-testdata[[#This Row],[Q2'']]*R302</f>
        <v>-5.3388129788093295</v>
      </c>
      <c r="V303" s="10">
        <f>0.2*testdata[[#This Row],[Re]]+0.8*T302</f>
        <v>745.85652951250802</v>
      </c>
      <c r="W303" s="10">
        <f>0.2*testdata[[#This Row],[Im]]+0.8*U302</f>
        <v>0.44493494428740532</v>
      </c>
      <c r="X303" s="10"/>
      <c r="Y303" s="10"/>
      <c r="Z303" s="10"/>
      <c r="AA303" s="10"/>
      <c r="AB303" s="10"/>
      <c r="AC303" s="10"/>
      <c r="AD303" s="10"/>
    </row>
    <row r="304" spans="1:30" x14ac:dyDescent="0.25">
      <c r="A304" s="7">
        <v>303</v>
      </c>
      <c r="B304" s="4" t="str">
        <f t="shared" si="8"/>
        <v>new Quote { Date = DateTime.ParseExact("2018-03-16","yyyy-MM-dd",cultureProvider), Open=265.44m, High=266.3m, Low=265.09m, Close=265.15m, Volume = (long)103769888 },</v>
      </c>
      <c r="C304" s="3">
        <v>43175</v>
      </c>
      <c r="D304" s="2">
        <v>265.44</v>
      </c>
      <c r="E304" s="2">
        <v>266.3</v>
      </c>
      <c r="F304" s="2">
        <v>265.08999999999997</v>
      </c>
      <c r="G304" s="2">
        <v>265.14999999999998</v>
      </c>
      <c r="H304" s="1">
        <v>103769888</v>
      </c>
      <c r="I304" s="2">
        <f>(testdata[[#This Row],[high]]+testdata[[#This Row],[low]])/2</f>
        <v>265.69499999999999</v>
      </c>
      <c r="J304" s="10">
        <f>(4*testdata[[#This Row],[price]]+3*I303+2*I302+I301)/10</f>
        <v>265.91300000000001</v>
      </c>
      <c r="K304" s="10">
        <f>(0.0962*testdata[[#This Row],[smooth]]+0.5769*J302-0.5769*J300+0.0962*J298)*(0.075*$X303+0.54)</f>
        <v>27.722837439000006</v>
      </c>
      <c r="L304" s="10">
        <f t="shared" si="9"/>
        <v>28.364396561999971</v>
      </c>
      <c r="M304" s="10">
        <f>(0.0962*testdata[[#This Row],[detrender]]+0.5769*K302-0.5769*K300+0.0962*K298)*(0.075*$X303+0.54)</f>
        <v>3.1014282922768848</v>
      </c>
      <c r="N304" s="10">
        <f>(0.0962*testdata[[#This Row],[I1]]+0.5769*L302-0.5769*L300+0.0962*L298)*(0.075*$X303+0.54)</f>
        <v>3.3192991382692658</v>
      </c>
      <c r="O304" s="10">
        <f>(0.0962*testdata[[#This Row],[Q1]]+0.5769*M302-0.5769*M300+0.0962*M298)*(0.075*$X303+0.54)</f>
        <v>0.15129661417022275</v>
      </c>
      <c r="P304" s="10">
        <f>testdata[[#This Row],[I1]]-testdata[[#This Row],[JQ]]</f>
        <v>28.213099947829747</v>
      </c>
      <c r="Q304" s="10">
        <f>testdata[[#This Row],[Q1]]+testdata[[#This Row],[jI]]</f>
        <v>6.420727430546151</v>
      </c>
      <c r="R304" s="10">
        <f>0.2*testdata[[#This Row],[I2]]+0.8*P303</f>
        <v>27.666332740840438</v>
      </c>
      <c r="S304" s="10">
        <f>0.2*testdata[[#This Row],[Q2]]+0.8*Q303</f>
        <v>6.4076171705254463</v>
      </c>
      <c r="T304" s="10">
        <f>testdata[[#This Row],[I2'']]*R303+testdata[[#This Row],[Q2'']]*S303</f>
        <v>793.57319221077819</v>
      </c>
      <c r="U304" s="10">
        <f>testdata[[#This Row],[I2'']]*S303-testdata[[#This Row],[Q2'']]*R303</f>
        <v>-9.442051620922939</v>
      </c>
      <c r="V304" s="10">
        <f>0.2*testdata[[#This Row],[Re]]+0.8*T303</f>
        <v>775.10889651545313</v>
      </c>
      <c r="W304" s="10">
        <f>0.2*testdata[[#This Row],[Im]]+0.8*U303</f>
        <v>-6.1594607072320517</v>
      </c>
      <c r="X304" s="10"/>
      <c r="Y304" s="10"/>
      <c r="Z304" s="10"/>
      <c r="AA304" s="10"/>
      <c r="AB304" s="10"/>
      <c r="AC304" s="10"/>
      <c r="AD304" s="10"/>
    </row>
    <row r="305" spans="1:30" x14ac:dyDescent="0.25">
      <c r="A305" s="7">
        <v>304</v>
      </c>
      <c r="B305" s="4" t="str">
        <f t="shared" si="8"/>
        <v>new Quote { Date = DateTime.ParseExact("2018-03-19","yyyy-MM-dd",cultureProvider), Open=264.32m, High=265.34m, Low=259.75m, Close=261.56m, Volume = (long)112937344 },</v>
      </c>
      <c r="C305" s="3">
        <v>43178</v>
      </c>
      <c r="D305" s="2">
        <v>264.32</v>
      </c>
      <c r="E305" s="2">
        <v>265.33999999999997</v>
      </c>
      <c r="F305" s="2">
        <v>259.75</v>
      </c>
      <c r="G305" s="2">
        <v>261.56</v>
      </c>
      <c r="H305" s="1">
        <v>112937344</v>
      </c>
      <c r="I305" s="2">
        <f>(testdata[[#This Row],[high]]+testdata[[#This Row],[low]])/2</f>
        <v>262.54499999999996</v>
      </c>
      <c r="J305" s="10">
        <f>(4*testdata[[#This Row],[price]]+3*I304+2*I303+I302)/10</f>
        <v>264.41399999999993</v>
      </c>
      <c r="K305" s="10">
        <f>(0.0962*testdata[[#This Row],[smooth]]+0.5769*J303-0.5769*J301+0.0962*J299)*(0.075*$X304+0.54)</f>
        <v>27.139129406999974</v>
      </c>
      <c r="L305" s="10">
        <f t="shared" si="9"/>
        <v>28.687205078999984</v>
      </c>
      <c r="M305" s="10">
        <f>(0.0962*testdata[[#This Row],[detrender]]+0.5769*K303-0.5769*K301+0.0962*K299)*(0.075*$X304+0.54)</f>
        <v>2.8702775249697194</v>
      </c>
      <c r="N305" s="10">
        <f>(0.0962*testdata[[#This Row],[I1]]+0.5769*L303-0.5769*L301+0.0962*L299)*(0.075*$X304+0.54)</f>
        <v>2.9783601305242335</v>
      </c>
      <c r="O305" s="10">
        <f>(0.0962*testdata[[#This Row],[Q1]]+0.5769*M303-0.5769*M301+0.0962*M299)*(0.075*$X304+0.54)</f>
        <v>0.20069648619433117</v>
      </c>
      <c r="P305" s="10">
        <f>testdata[[#This Row],[I1]]-testdata[[#This Row],[JQ]]</f>
        <v>28.486508592805652</v>
      </c>
      <c r="Q305" s="10">
        <f>testdata[[#This Row],[Q1]]+testdata[[#This Row],[jI]]</f>
        <v>5.8486376554939525</v>
      </c>
      <c r="R305" s="10">
        <f>0.2*testdata[[#This Row],[I2]]+0.8*P304</f>
        <v>28.267781676824931</v>
      </c>
      <c r="S305" s="10">
        <f>0.2*testdata[[#This Row],[Q2]]+0.8*Q304</f>
        <v>6.3063094755357119</v>
      </c>
      <c r="T305" s="10">
        <f>testdata[[#This Row],[I2'']]*R304+testdata[[#This Row],[Q2'']]*S304</f>
        <v>822.47427059456095</v>
      </c>
      <c r="U305" s="10">
        <f>testdata[[#This Row],[I2'']]*S304-testdata[[#This Row],[Q2'']]*R304</f>
        <v>6.6566669282020428</v>
      </c>
      <c r="V305" s="10">
        <f>0.2*testdata[[#This Row],[Re]]+0.8*T304</f>
        <v>799.35340788753479</v>
      </c>
      <c r="W305" s="10">
        <f>0.2*testdata[[#This Row],[Im]]+0.8*U304</f>
        <v>-6.2223079110979436</v>
      </c>
      <c r="X305" s="10"/>
      <c r="Y305" s="10"/>
      <c r="Z305" s="10"/>
      <c r="AA305" s="10"/>
      <c r="AB305" s="10"/>
      <c r="AC305" s="10"/>
      <c r="AD305" s="10"/>
    </row>
    <row r="306" spans="1:30" x14ac:dyDescent="0.25">
      <c r="A306" s="7">
        <v>305</v>
      </c>
      <c r="B306" s="4" t="str">
        <f t="shared" si="8"/>
        <v>new Quote { Date = DateTime.ParseExact("2018-03-20","yyyy-MM-dd",cultureProvider), Open=261.99m, High=262.7m, Low=261.26m, Close=262m, Volume = (long)61797672 },</v>
      </c>
      <c r="C306" s="3">
        <v>43179</v>
      </c>
      <c r="D306" s="2">
        <v>261.99</v>
      </c>
      <c r="E306" s="2">
        <v>262.7</v>
      </c>
      <c r="F306" s="2">
        <v>261.26</v>
      </c>
      <c r="G306" s="2">
        <v>262</v>
      </c>
      <c r="H306" s="1">
        <v>61797672</v>
      </c>
      <c r="I306" s="2">
        <f>(testdata[[#This Row],[high]]+testdata[[#This Row],[low]])/2</f>
        <v>261.98</v>
      </c>
      <c r="J306" s="10">
        <f>(4*testdata[[#This Row],[price]]+3*I305+2*I304+I303)/10</f>
        <v>263.23050000000001</v>
      </c>
      <c r="K306" s="10">
        <f>(0.0962*testdata[[#This Row],[smooth]]+0.5769*J304-0.5769*J302+0.0962*J300)*(0.075*$X305+0.54)</f>
        <v>27.085441284000009</v>
      </c>
      <c r="L306" s="10">
        <f t="shared" si="9"/>
        <v>28.407347757000018</v>
      </c>
      <c r="M306" s="10">
        <f>(0.0962*testdata[[#This Row],[detrender]]+0.5769*K304-0.5769*K302+0.0962*K300)*(0.075*$X305+0.54)</f>
        <v>2.5576263646304493</v>
      </c>
      <c r="N306" s="10">
        <f>(0.0962*testdata[[#This Row],[I1]]+0.5769*L304-0.5769*L302+0.0962*L300)*(0.075*$X305+0.54)</f>
        <v>3.0018276090663214</v>
      </c>
      <c r="O306" s="10">
        <f>(0.0962*testdata[[#This Row],[Q1]]+0.5769*M304-0.5769*M302+0.0962*M300)*(0.075*$X305+0.54)</f>
        <v>0.34795619973976877</v>
      </c>
      <c r="P306" s="10">
        <f>testdata[[#This Row],[I1]]-testdata[[#This Row],[JQ]]</f>
        <v>28.059391557260248</v>
      </c>
      <c r="Q306" s="10">
        <f>testdata[[#This Row],[Q1]]+testdata[[#This Row],[jI]]</f>
        <v>5.5594539736967707</v>
      </c>
      <c r="R306" s="10">
        <f>0.2*testdata[[#This Row],[I2]]+0.8*P305</f>
        <v>28.401085185696573</v>
      </c>
      <c r="S306" s="10">
        <f>0.2*testdata[[#This Row],[Q2]]+0.8*Q305</f>
        <v>5.790800919134516</v>
      </c>
      <c r="T306" s="10">
        <f>testdata[[#This Row],[I2'']]*R305+testdata[[#This Row],[Q2'']]*S305</f>
        <v>839.3542581214565</v>
      </c>
      <c r="U306" s="10">
        <f>testdata[[#This Row],[I2'']]*S305-testdata[[#This Row],[Q2'']]*R305</f>
        <v>15.412936506003604</v>
      </c>
      <c r="V306" s="10">
        <f>0.2*testdata[[#This Row],[Re]]+0.8*T305</f>
        <v>825.85026809994008</v>
      </c>
      <c r="W306" s="10">
        <f>0.2*testdata[[#This Row],[Im]]+0.8*U305</f>
        <v>8.4079208437623549</v>
      </c>
      <c r="X306" s="10"/>
      <c r="Y306" s="10"/>
      <c r="Z306" s="10"/>
      <c r="AA306" s="10"/>
      <c r="AB306" s="10"/>
      <c r="AC306" s="10"/>
      <c r="AD306" s="10"/>
    </row>
    <row r="307" spans="1:30" x14ac:dyDescent="0.25">
      <c r="A307" s="7">
        <v>306</v>
      </c>
      <c r="B307" s="4" t="str">
        <f t="shared" si="8"/>
        <v>new Quote { Date = DateTime.ParseExact("2018-03-21","yyyy-MM-dd",cultureProvider), Open=261.96m, High=264.25m, Low=261.27m, Close=261.5m, Volume = (long)81397104 },</v>
      </c>
      <c r="C307" s="3">
        <v>43180</v>
      </c>
      <c r="D307" s="2">
        <v>261.95999999999998</v>
      </c>
      <c r="E307" s="2">
        <v>264.25</v>
      </c>
      <c r="F307" s="2">
        <v>261.27</v>
      </c>
      <c r="G307" s="2">
        <v>261.5</v>
      </c>
      <c r="H307" s="1">
        <v>81397104</v>
      </c>
      <c r="I307" s="2">
        <f>(testdata[[#This Row],[high]]+testdata[[#This Row],[low]])/2</f>
        <v>262.76</v>
      </c>
      <c r="J307" s="10">
        <f>(4*testdata[[#This Row],[price]]+3*I306+2*I305+I304)/10</f>
        <v>262.7765</v>
      </c>
      <c r="K307" s="10">
        <f>(0.0962*testdata[[#This Row],[smooth]]+0.5769*J305-0.5769*J303+0.0962*J301)*(0.075*$X306+0.54)</f>
        <v>26.911446344999998</v>
      </c>
      <c r="L307" s="10">
        <f t="shared" si="9"/>
        <v>27.722837439000006</v>
      </c>
      <c r="M307" s="10">
        <f>(0.0962*testdata[[#This Row],[detrender]]+0.5769*K305-0.5769*K303+0.0962*K301)*(0.075*$X306+0.54)</f>
        <v>2.4763864976307217</v>
      </c>
      <c r="N307" s="10">
        <f>(0.0962*testdata[[#This Row],[I1]]+0.5769*L305-0.5769*L303+0.0962*L301)*(0.075*$X306+0.54)</f>
        <v>3.1014282922768848</v>
      </c>
      <c r="O307" s="10">
        <f>(0.0962*testdata[[#This Row],[Q1]]+0.5769*M305-0.5769*M303+0.0962*M301)*(0.075*$X306+0.54)</f>
        <v>0.26009300591545453</v>
      </c>
      <c r="P307" s="10">
        <f>testdata[[#This Row],[I1]]-testdata[[#This Row],[JQ]]</f>
        <v>27.462744433084552</v>
      </c>
      <c r="Q307" s="10">
        <f>testdata[[#This Row],[Q1]]+testdata[[#This Row],[jI]]</f>
        <v>5.577814789907606</v>
      </c>
      <c r="R307" s="10">
        <f>0.2*testdata[[#This Row],[I2]]+0.8*P306</f>
        <v>27.940062132425112</v>
      </c>
      <c r="S307" s="10">
        <f>0.2*testdata[[#This Row],[Q2]]+0.8*Q306</f>
        <v>5.563126136938938</v>
      </c>
      <c r="T307" s="10">
        <f>testdata[[#This Row],[I2'']]*R306+testdata[[#This Row],[Q2'']]*S306</f>
        <v>825.7430406637078</v>
      </c>
      <c r="U307" s="10">
        <f>testdata[[#This Row],[I2'']]*S306-testdata[[#This Row],[Q2'']]*R306</f>
        <v>3.7965181631449525</v>
      </c>
      <c r="V307" s="10">
        <f>0.2*testdata[[#This Row],[Re]]+0.8*T306</f>
        <v>836.63201462990673</v>
      </c>
      <c r="W307" s="10">
        <f>0.2*testdata[[#This Row],[Im]]+0.8*U306</f>
        <v>13.089652837431874</v>
      </c>
      <c r="X307" s="10"/>
      <c r="Y307" s="10"/>
      <c r="Z307" s="10"/>
      <c r="AA307" s="10"/>
      <c r="AB307" s="10"/>
      <c r="AC307" s="10"/>
      <c r="AD307" s="10"/>
    </row>
    <row r="308" spans="1:30" x14ac:dyDescent="0.25">
      <c r="A308" s="7">
        <v>307</v>
      </c>
      <c r="B308" s="4" t="str">
        <f t="shared" si="8"/>
        <v>new Quote { Date = DateTime.ParseExact("2018-03-22","yyyy-MM-dd",cultureProvider), Open=259.06m, High=259.99m, Low=254.66m, Close=254.96m, Volume = (long)153866192 },</v>
      </c>
      <c r="C308" s="3">
        <v>43181</v>
      </c>
      <c r="D308" s="2">
        <v>259.06</v>
      </c>
      <c r="E308" s="2">
        <v>259.99</v>
      </c>
      <c r="F308" s="2">
        <v>254.66</v>
      </c>
      <c r="G308" s="2">
        <v>254.96</v>
      </c>
      <c r="H308" s="1">
        <v>153866192</v>
      </c>
      <c r="I308" s="2">
        <f>(testdata[[#This Row],[high]]+testdata[[#This Row],[low]])/2</f>
        <v>257.32499999999999</v>
      </c>
      <c r="J308" s="10">
        <f>(4*testdata[[#This Row],[price]]+3*I307+2*I306+I305)/10</f>
        <v>260.4085</v>
      </c>
      <c r="K308" s="10">
        <f>(0.0962*testdata[[#This Row],[smooth]]+0.5769*J306-0.5769*J304+0.0962*J302)*(0.075*$X307+0.54)</f>
        <v>26.576745650999989</v>
      </c>
      <c r="L308" s="10">
        <f t="shared" si="9"/>
        <v>27.139129406999974</v>
      </c>
      <c r="M308" s="10">
        <f>(0.0962*testdata[[#This Row],[detrender]]+0.5769*K306-0.5769*K304+0.0962*K302)*(0.075*$X307+0.54)</f>
        <v>2.6722862379395087</v>
      </c>
      <c r="N308" s="10">
        <f>(0.0962*testdata[[#This Row],[I1]]+0.5769*L306-0.5769*L304+0.0962*L302)*(0.075*$X307+0.54)</f>
        <v>2.8702775249697194</v>
      </c>
      <c r="O308" s="10">
        <f>(0.0962*testdata[[#This Row],[Q1]]+0.5769*M306-0.5769*M304+0.0962*M302)*(0.075*$X307+0.54)</f>
        <v>0.12413133823697099</v>
      </c>
      <c r="P308" s="10">
        <f>testdata[[#This Row],[I1]]-testdata[[#This Row],[JQ]]</f>
        <v>27.014998068763003</v>
      </c>
      <c r="Q308" s="10">
        <f>testdata[[#This Row],[Q1]]+testdata[[#This Row],[jI]]</f>
        <v>5.5425637629092286</v>
      </c>
      <c r="R308" s="10">
        <f>0.2*testdata[[#This Row],[I2]]+0.8*P307</f>
        <v>27.373195160220245</v>
      </c>
      <c r="S308" s="10">
        <f>0.2*testdata[[#This Row],[Q2]]+0.8*Q307</f>
        <v>5.5707645845079306</v>
      </c>
      <c r="T308" s="10">
        <f>testdata[[#This Row],[I2'']]*R307+testdata[[#This Row],[Q2'']]*S307</f>
        <v>795.79963960236182</v>
      </c>
      <c r="U308" s="10">
        <f>testdata[[#This Row],[I2'']]*S307-testdata[[#This Row],[Q2'']]*R307</f>
        <v>-3.3669711689132384</v>
      </c>
      <c r="V308" s="10">
        <f>0.2*testdata[[#This Row],[Re]]+0.8*T307</f>
        <v>819.75436045143863</v>
      </c>
      <c r="W308" s="10">
        <f>0.2*testdata[[#This Row],[Im]]+0.8*U307</f>
        <v>2.3638202967333148</v>
      </c>
      <c r="X308" s="10"/>
      <c r="Y308" s="10"/>
      <c r="Z308" s="10"/>
      <c r="AA308" s="10"/>
      <c r="AB308" s="10"/>
      <c r="AC308" s="10"/>
      <c r="AD308" s="10"/>
    </row>
    <row r="309" spans="1:30" x14ac:dyDescent="0.25">
      <c r="A309" s="7">
        <v>308</v>
      </c>
      <c r="B309" s="4" t="str">
        <f t="shared" si="8"/>
        <v>new Quote { Date = DateTime.ParseExact("2018-03-23","yyyy-MM-dd",cultureProvider), Open=255.45m, High=256.27m, Low=249.32m, Close=249.53m, Volume = (long)189801520 },</v>
      </c>
      <c r="C309" s="3">
        <v>43182</v>
      </c>
      <c r="D309" s="2">
        <v>255.45</v>
      </c>
      <c r="E309" s="2">
        <v>256.27</v>
      </c>
      <c r="F309" s="2">
        <v>249.32</v>
      </c>
      <c r="G309" s="2">
        <v>249.53</v>
      </c>
      <c r="H309" s="1">
        <v>189801520</v>
      </c>
      <c r="I309" s="2">
        <f>(testdata[[#This Row],[high]]+testdata[[#This Row],[low]])/2</f>
        <v>252.79499999999999</v>
      </c>
      <c r="J309" s="10">
        <f>(4*testdata[[#This Row],[price]]+3*I308+2*I307+I306)/10</f>
        <v>257.06549999999999</v>
      </c>
      <c r="K309" s="10">
        <f>(0.0962*testdata[[#This Row],[smooth]]+0.5769*J307-0.5769*J305+0.0962*J303)*(0.075*$X308+0.54)</f>
        <v>26.685641187000019</v>
      </c>
      <c r="L309" s="10">
        <f t="shared" si="9"/>
        <v>27.085441284000009</v>
      </c>
      <c r="M309" s="10">
        <f>(0.0962*testdata[[#This Row],[detrender]]+0.5769*K307-0.5769*K305+0.0962*K303)*(0.075*$X308+0.54)</f>
        <v>2.7910413960903093</v>
      </c>
      <c r="N309" s="10">
        <f>(0.0962*testdata[[#This Row],[I1]]+0.5769*L307-0.5769*L305+0.0962*L303)*(0.075*$X308+0.54)</f>
        <v>2.5576263646304493</v>
      </c>
      <c r="O309" s="10">
        <f>(0.0962*testdata[[#This Row],[Q1]]+0.5769*M307-0.5769*M305+0.0962*M303)*(0.075*$X308+0.54)</f>
        <v>0.17822066289706801</v>
      </c>
      <c r="P309" s="10">
        <f>testdata[[#This Row],[I1]]-testdata[[#This Row],[JQ]]</f>
        <v>26.90722062110294</v>
      </c>
      <c r="Q309" s="10">
        <f>testdata[[#This Row],[Q1]]+testdata[[#This Row],[jI]]</f>
        <v>5.3486677607207582</v>
      </c>
      <c r="R309" s="10">
        <f>0.2*testdata[[#This Row],[I2]]+0.8*P308</f>
        <v>26.993442579230994</v>
      </c>
      <c r="S309" s="10">
        <f>0.2*testdata[[#This Row],[Q2]]+0.8*Q308</f>
        <v>5.5037845624715347</v>
      </c>
      <c r="T309" s="10">
        <f>testdata[[#This Row],[I2'']]*R308+testdata[[#This Row],[Q2'']]*S308</f>
        <v>769.55705988886677</v>
      </c>
      <c r="U309" s="10">
        <f>testdata[[#This Row],[I2'']]*S308-testdata[[#This Row],[Q2'']]*R308</f>
        <v>-0.28205501401228616</v>
      </c>
      <c r="V309" s="10">
        <f>0.2*testdata[[#This Row],[Re]]+0.8*T308</f>
        <v>790.55112365966284</v>
      </c>
      <c r="W309" s="10">
        <f>0.2*testdata[[#This Row],[Im]]+0.8*U308</f>
        <v>-2.7499879379330481</v>
      </c>
      <c r="X309" s="10"/>
      <c r="Y309" s="10"/>
      <c r="Z309" s="10"/>
      <c r="AA309" s="10"/>
      <c r="AB309" s="10"/>
      <c r="AC309" s="10"/>
      <c r="AD309" s="10"/>
    </row>
    <row r="310" spans="1:30" x14ac:dyDescent="0.25">
      <c r="A310" s="7">
        <v>309</v>
      </c>
      <c r="B310" s="4" t="str">
        <f t="shared" si="8"/>
        <v>new Quote { Date = DateTime.ParseExact("2018-03-26","yyyy-MM-dd",cultureProvider), Open=253.48m, High=256.67m, Low=250.84m, Close=256.36m, Volume = (long)146803168 },</v>
      </c>
      <c r="C310" s="3">
        <v>43185</v>
      </c>
      <c r="D310" s="2">
        <v>253.48</v>
      </c>
      <c r="E310" s="2">
        <v>256.67</v>
      </c>
      <c r="F310" s="2">
        <v>250.84</v>
      </c>
      <c r="G310" s="2">
        <v>256.36</v>
      </c>
      <c r="H310" s="1">
        <v>146803168</v>
      </c>
      <c r="I310" s="2">
        <f>(testdata[[#This Row],[high]]+testdata[[#This Row],[low]])/2</f>
        <v>253.755</v>
      </c>
      <c r="J310" s="10">
        <f>(4*testdata[[#This Row],[price]]+3*I309+2*I308+I307)/10</f>
        <v>255.08149999999995</v>
      </c>
      <c r="K310" s="10">
        <f>(0.0962*testdata[[#This Row],[smooth]]+0.5769*J308-0.5769*J306+0.0962*J304)*(0.075*$X309+0.54)</f>
        <v>26.185495914000004</v>
      </c>
      <c r="L310" s="10">
        <f t="shared" si="9"/>
        <v>26.911446344999998</v>
      </c>
      <c r="M310" s="10">
        <f>(0.0962*testdata[[#This Row],[detrender]]+0.5769*K308-0.5769*K306+0.0962*K304)*(0.075*$X309+0.54)</f>
        <v>2.6419581852556795</v>
      </c>
      <c r="N310" s="10">
        <f>(0.0962*testdata[[#This Row],[I1]]+0.5769*L308-0.5769*L306+0.0962*L304)*(0.075*$X309+0.54)</f>
        <v>2.4763864976307217</v>
      </c>
      <c r="O310" s="10">
        <f>(0.0962*testdata[[#This Row],[Q1]]+0.5769*M308-0.5769*M306+0.0962*M304)*(0.075*$X309+0.54)</f>
        <v>0.33407697242733969</v>
      </c>
      <c r="P310" s="10">
        <f>testdata[[#This Row],[I1]]-testdata[[#This Row],[JQ]]</f>
        <v>26.577369372572658</v>
      </c>
      <c r="Q310" s="10">
        <f>testdata[[#This Row],[Q1]]+testdata[[#This Row],[jI]]</f>
        <v>5.1183446828864012</v>
      </c>
      <c r="R310" s="10">
        <f>0.2*testdata[[#This Row],[I2]]+0.8*P309</f>
        <v>26.841250371396885</v>
      </c>
      <c r="S310" s="10">
        <f>0.2*testdata[[#This Row],[Q2]]+0.8*Q309</f>
        <v>5.3026031451538875</v>
      </c>
      <c r="T310" s="10">
        <f>testdata[[#This Row],[I2'']]*R309+testdata[[#This Row],[Q2'']]*S309</f>
        <v>753.72213598627536</v>
      </c>
      <c r="U310" s="10">
        <f>testdata[[#This Row],[I2'']]*S309-testdata[[#This Row],[Q2'']]*R309</f>
        <v>4.5929459123663889</v>
      </c>
      <c r="V310" s="10">
        <f>0.2*testdata[[#This Row],[Re]]+0.8*T309</f>
        <v>766.39007510834847</v>
      </c>
      <c r="W310" s="10">
        <f>0.2*testdata[[#This Row],[Im]]+0.8*U309</f>
        <v>0.6929451712634489</v>
      </c>
      <c r="X310" s="10"/>
      <c r="Y310" s="10"/>
      <c r="Z310" s="10"/>
      <c r="AA310" s="10"/>
      <c r="AB310" s="10"/>
      <c r="AC310" s="10"/>
      <c r="AD310" s="10"/>
    </row>
    <row r="311" spans="1:30" x14ac:dyDescent="0.25">
      <c r="A311" s="7">
        <v>310</v>
      </c>
      <c r="B311" s="4" t="str">
        <f t="shared" si="8"/>
        <v>new Quote { Date = DateTime.ParseExact("2018-03-27","yyyy-MM-dd",cultureProvider), Open=257.38m, High=257.96m, Low=250.29m, Close=252m, Volume = (long)134378272 },</v>
      </c>
      <c r="C311" s="3">
        <v>43186</v>
      </c>
      <c r="D311" s="2">
        <v>257.38</v>
      </c>
      <c r="E311" s="2">
        <v>257.95999999999998</v>
      </c>
      <c r="F311" s="2">
        <v>250.29</v>
      </c>
      <c r="G311" s="2">
        <v>252</v>
      </c>
      <c r="H311" s="1">
        <v>134378272</v>
      </c>
      <c r="I311" s="2">
        <f>(testdata[[#This Row],[high]]+testdata[[#This Row],[low]])/2</f>
        <v>254.125</v>
      </c>
      <c r="J311" s="10">
        <f>(4*testdata[[#This Row],[price]]+3*I310+2*I309+I308)/10</f>
        <v>254.06799999999998</v>
      </c>
      <c r="K311" s="10">
        <f>(0.0962*testdata[[#This Row],[smooth]]+0.5769*J309-0.5769*J307+0.0962*J305)*(0.075*$X310+0.54)</f>
        <v>25.154977949999981</v>
      </c>
      <c r="L311" s="10">
        <f t="shared" si="9"/>
        <v>26.576745650999989</v>
      </c>
      <c r="M311" s="10">
        <f>(0.0962*testdata[[#This Row],[detrender]]+0.5769*K309-0.5769*K307+0.0962*K305)*(0.075*$X310+0.54)</f>
        <v>2.646230111330333</v>
      </c>
      <c r="N311" s="10">
        <f>(0.0962*testdata[[#This Row],[I1]]+0.5769*L309-0.5769*L307+0.0962*L305)*(0.075*$X310+0.54)</f>
        <v>2.6722862379395087</v>
      </c>
      <c r="O311" s="10">
        <f>(0.0962*testdata[[#This Row],[Q1]]+0.5769*M309-0.5769*M307+0.0962*M305)*(0.075*$X310+0.54)</f>
        <v>0.38459472058803651</v>
      </c>
      <c r="P311" s="10">
        <f>testdata[[#This Row],[I1]]-testdata[[#This Row],[JQ]]</f>
        <v>26.192150930411952</v>
      </c>
      <c r="Q311" s="10">
        <f>testdata[[#This Row],[Q1]]+testdata[[#This Row],[jI]]</f>
        <v>5.3185163492698422</v>
      </c>
      <c r="R311" s="10">
        <f>0.2*testdata[[#This Row],[I2]]+0.8*P310</f>
        <v>26.500325684140517</v>
      </c>
      <c r="S311" s="10">
        <f>0.2*testdata[[#This Row],[Q2]]+0.8*Q310</f>
        <v>5.1583790161630896</v>
      </c>
      <c r="T311" s="10">
        <f>testdata[[#This Row],[I2'']]*R310+testdata[[#This Row],[Q2'']]*S310</f>
        <v>738.65471340657723</v>
      </c>
      <c r="U311" s="10">
        <f>testdata[[#This Row],[I2'']]*S310-testdata[[#This Row],[Q2'']]*R310</f>
        <v>2.0633676369324405</v>
      </c>
      <c r="V311" s="10">
        <f>0.2*testdata[[#This Row],[Re]]+0.8*T310</f>
        <v>750.70865147033578</v>
      </c>
      <c r="W311" s="10">
        <f>0.2*testdata[[#This Row],[Im]]+0.8*U310</f>
        <v>4.0870302572795989</v>
      </c>
      <c r="X311" s="10"/>
      <c r="Y311" s="10"/>
      <c r="Z311" s="10"/>
      <c r="AA311" s="10"/>
      <c r="AB311" s="10"/>
      <c r="AC311" s="10"/>
      <c r="AD311" s="10"/>
    </row>
    <row r="312" spans="1:30" x14ac:dyDescent="0.25">
      <c r="A312" s="7">
        <v>311</v>
      </c>
      <c r="B312" s="4" t="str">
        <f t="shared" si="8"/>
        <v>new Quote { Date = DateTime.ParseExact("2018-03-28","yyyy-MM-dd",cultureProvider), Open=252.14m, High=253.97m, Low=250.04m, Close=251.25m, Volume = (long)151452896 },</v>
      </c>
      <c r="C312" s="3">
        <v>43187</v>
      </c>
      <c r="D312" s="2">
        <v>252.14</v>
      </c>
      <c r="E312" s="2">
        <v>253.97</v>
      </c>
      <c r="F312" s="2">
        <v>250.04</v>
      </c>
      <c r="G312" s="2">
        <v>251.25</v>
      </c>
      <c r="H312" s="1">
        <v>151452896</v>
      </c>
      <c r="I312" s="2">
        <f>(testdata[[#This Row],[high]]+testdata[[#This Row],[low]])/2</f>
        <v>252.005</v>
      </c>
      <c r="J312" s="10">
        <f>(4*testdata[[#This Row],[price]]+3*I311+2*I310+I309)/10</f>
        <v>253.07</v>
      </c>
      <c r="K312" s="10">
        <f>(0.0962*testdata[[#This Row],[smooth]]+0.5769*J310-0.5769*J308+0.0962*J306)*(0.075*$X311+0.54)</f>
        <v>25.161279371999999</v>
      </c>
      <c r="L312" s="10">
        <f t="shared" si="9"/>
        <v>26.685641187000019</v>
      </c>
      <c r="M312" s="10">
        <f>(0.0962*testdata[[#This Row],[detrender]]+0.5769*K310-0.5769*K308+0.0962*K306)*(0.075*$X311+0.54)</f>
        <v>2.5922281790692314</v>
      </c>
      <c r="N312" s="10">
        <f>(0.0962*testdata[[#This Row],[I1]]+0.5769*L310-0.5769*L308+0.0962*L306)*(0.075*$X311+0.54)</f>
        <v>2.7910413960903093</v>
      </c>
      <c r="O312" s="10">
        <f>(0.0962*testdata[[#This Row],[Q1]]+0.5769*M310-0.5769*M308+0.0962*M306)*(0.075*$X311+0.54)</f>
        <v>0.25807666689572833</v>
      </c>
      <c r="P312" s="10">
        <f>testdata[[#This Row],[I1]]-testdata[[#This Row],[JQ]]</f>
        <v>26.427564520104291</v>
      </c>
      <c r="Q312" s="10">
        <f>testdata[[#This Row],[Q1]]+testdata[[#This Row],[jI]]</f>
        <v>5.3832695751595407</v>
      </c>
      <c r="R312" s="10">
        <f>0.2*testdata[[#This Row],[I2]]+0.8*P311</f>
        <v>26.239233648350421</v>
      </c>
      <c r="S312" s="10">
        <f>0.2*testdata[[#This Row],[Q2]]+0.8*Q311</f>
        <v>5.3314669944477826</v>
      </c>
      <c r="T312" s="10">
        <f>testdata[[#This Row],[I2'']]*R311+testdata[[#This Row],[Q2'']]*S311</f>
        <v>722.84996485307033</v>
      </c>
      <c r="U312" s="10">
        <f>testdata[[#This Row],[I2'']]*S311-testdata[[#This Row],[Q2'']]*R311</f>
        <v>-5.9336994752607382</v>
      </c>
      <c r="V312" s="10">
        <f>0.2*testdata[[#This Row],[Re]]+0.8*T311</f>
        <v>735.49376369587583</v>
      </c>
      <c r="W312" s="10">
        <f>0.2*testdata[[#This Row],[Im]]+0.8*U311</f>
        <v>0.4639542144938047</v>
      </c>
      <c r="X312" s="10"/>
      <c r="Y312" s="10"/>
      <c r="Z312" s="10"/>
      <c r="AA312" s="10"/>
      <c r="AB312" s="10"/>
      <c r="AC312" s="10"/>
      <c r="AD312" s="10"/>
    </row>
    <row r="313" spans="1:30" x14ac:dyDescent="0.25">
      <c r="A313" s="7">
        <v>312</v>
      </c>
      <c r="B313" s="4" t="str">
        <f t="shared" si="8"/>
        <v>new Quote { Date = DateTime.ParseExact("2018-03-29","yyyy-MM-dd",cultureProvider), Open=252.5m, High=256.5m, Low=251.26m, Close=254.46m, Volume = (long)128487112 },</v>
      </c>
      <c r="C313" s="3">
        <v>43188</v>
      </c>
      <c r="D313" s="2">
        <v>252.5</v>
      </c>
      <c r="E313" s="2">
        <v>256.5</v>
      </c>
      <c r="F313" s="2">
        <v>251.26</v>
      </c>
      <c r="G313" s="2">
        <v>254.46</v>
      </c>
      <c r="H313" s="1">
        <v>128487112</v>
      </c>
      <c r="I313" s="2">
        <f>(testdata[[#This Row],[high]]+testdata[[#This Row],[low]])/2</f>
        <v>253.88</v>
      </c>
      <c r="J313" s="10">
        <f>(4*testdata[[#This Row],[price]]+3*I312+2*I311+I310)/10</f>
        <v>253.35399999999998</v>
      </c>
      <c r="K313" s="10">
        <f>(0.0962*testdata[[#This Row],[smooth]]+0.5769*J311-0.5769*J309+0.0962*J307)*(0.075*$X312+0.54)</f>
        <v>25.878148029000002</v>
      </c>
      <c r="L313" s="10">
        <f t="shared" si="9"/>
        <v>26.185495914000004</v>
      </c>
      <c r="M313" s="10">
        <f>(0.0962*testdata[[#This Row],[detrender]]+0.5769*K311-0.5769*K309+0.0962*K307)*(0.075*$X312+0.54)</f>
        <v>2.2654724529708785</v>
      </c>
      <c r="N313" s="10">
        <f>(0.0962*testdata[[#This Row],[I1]]+0.5769*L311-0.5769*L309+0.0962*L307)*(0.075*$X312+0.54)</f>
        <v>2.6419581852556795</v>
      </c>
      <c r="O313" s="10">
        <f>(0.0962*testdata[[#This Row],[Q1]]+0.5769*M311-0.5769*M309+0.0962*M307)*(0.075*$X312+0.54)</f>
        <v>0.20121760846971565</v>
      </c>
      <c r="P313" s="10">
        <f>testdata[[#This Row],[I1]]-testdata[[#This Row],[JQ]]</f>
        <v>25.984278305530289</v>
      </c>
      <c r="Q313" s="10">
        <f>testdata[[#This Row],[Q1]]+testdata[[#This Row],[jI]]</f>
        <v>4.9074306382265576</v>
      </c>
      <c r="R313" s="10">
        <f>0.2*testdata[[#This Row],[I2]]+0.8*P312</f>
        <v>26.338907277189492</v>
      </c>
      <c r="S313" s="10">
        <f>0.2*testdata[[#This Row],[Q2]]+0.8*Q312</f>
        <v>5.2881017877729439</v>
      </c>
      <c r="T313" s="10">
        <f>testdata[[#This Row],[I2'']]*R312+testdata[[#This Row],[Q2'']]*S312</f>
        <v>719.30608223320405</v>
      </c>
      <c r="U313" s="10">
        <f>testdata[[#This Row],[I2'']]*S312-testdata[[#This Row],[Q2'']]*R312</f>
        <v>1.6692764525224391</v>
      </c>
      <c r="V313" s="10">
        <f>0.2*testdata[[#This Row],[Re]]+0.8*T312</f>
        <v>722.14118832909708</v>
      </c>
      <c r="W313" s="10">
        <f>0.2*testdata[[#This Row],[Im]]+0.8*U312</f>
        <v>-4.4131042897041031</v>
      </c>
      <c r="X313" s="10"/>
      <c r="Y313" s="10"/>
      <c r="Z313" s="10"/>
      <c r="AA313" s="10"/>
      <c r="AB313" s="10"/>
      <c r="AC313" s="10"/>
      <c r="AD313" s="10"/>
    </row>
    <row r="314" spans="1:30" x14ac:dyDescent="0.25">
      <c r="A314" s="7">
        <v>313</v>
      </c>
      <c r="B314" s="4" t="str">
        <f t="shared" si="8"/>
        <v>new Quote { Date = DateTime.ParseExact("2018-04-02","yyyy-MM-dd",cultureProvider), Open=253.88m, High=254.44m, Low=246.26m, Close=248.97m, Volume = (long)192647056 },</v>
      </c>
      <c r="C314" s="3">
        <v>43192</v>
      </c>
      <c r="D314" s="2">
        <v>253.88</v>
      </c>
      <c r="E314" s="2">
        <v>254.44</v>
      </c>
      <c r="F314" s="2">
        <v>246.26</v>
      </c>
      <c r="G314" s="2">
        <v>248.97</v>
      </c>
      <c r="H314" s="1">
        <v>192647056</v>
      </c>
      <c r="I314" s="2">
        <f>(testdata[[#This Row],[high]]+testdata[[#This Row],[low]])/2</f>
        <v>250.35</v>
      </c>
      <c r="J314" s="10">
        <f>(4*testdata[[#This Row],[price]]+3*I313+2*I312+I311)/10</f>
        <v>252.11750000000001</v>
      </c>
      <c r="K314" s="10">
        <f>(0.0962*testdata[[#This Row],[smooth]]+0.5769*J312-0.5769*J310+0.0962*J308)*(0.075*$X313+0.54)</f>
        <v>25.998066099000017</v>
      </c>
      <c r="L314" s="10">
        <f t="shared" si="9"/>
        <v>25.154977949999981</v>
      </c>
      <c r="M314" s="10">
        <f>(0.0962*testdata[[#This Row],[detrender]]+0.5769*K312-0.5769*K310+0.0962*K308)*(0.075*$X313+0.54)</f>
        <v>2.412086238325907</v>
      </c>
      <c r="N314" s="10">
        <f>(0.0962*testdata[[#This Row],[I1]]+0.5769*L312-0.5769*L310+0.0962*L308)*(0.075*$X313+0.54)</f>
        <v>2.646230111330333</v>
      </c>
      <c r="O314" s="10">
        <f>(0.0962*testdata[[#This Row],[Q1]]+0.5769*M312-0.5769*M310+0.0962*M308)*(0.075*$X313+0.54)</f>
        <v>0.24863079148979639</v>
      </c>
      <c r="P314" s="10">
        <f>testdata[[#This Row],[I1]]-testdata[[#This Row],[JQ]]</f>
        <v>24.906347158510187</v>
      </c>
      <c r="Q314" s="10">
        <f>testdata[[#This Row],[Q1]]+testdata[[#This Row],[jI]]</f>
        <v>5.0583163496562396</v>
      </c>
      <c r="R314" s="10">
        <f>0.2*testdata[[#This Row],[I2]]+0.8*P313</f>
        <v>25.768692076126271</v>
      </c>
      <c r="S314" s="10">
        <f>0.2*testdata[[#This Row],[Q2]]+0.8*Q313</f>
        <v>4.9376077805124936</v>
      </c>
      <c r="T314" s="10">
        <f>testdata[[#This Row],[I2'']]*R313+testdata[[#This Row],[Q2'']]*S313</f>
        <v>704.82976377898717</v>
      </c>
      <c r="U314" s="10">
        <f>testdata[[#This Row],[I2'']]*S313-testdata[[#This Row],[Q2'']]*R313</f>
        <v>6.2162731342858706</v>
      </c>
      <c r="V314" s="10">
        <f>0.2*testdata[[#This Row],[Re]]+0.8*T313</f>
        <v>716.41081854236063</v>
      </c>
      <c r="W314" s="10">
        <f>0.2*testdata[[#This Row],[Im]]+0.8*U313</f>
        <v>2.5786757888751257</v>
      </c>
      <c r="X314" s="10"/>
      <c r="Y314" s="10"/>
      <c r="Z314" s="10"/>
      <c r="AA314" s="10"/>
      <c r="AB314" s="10"/>
      <c r="AC314" s="10"/>
      <c r="AD314" s="10"/>
    </row>
    <row r="315" spans="1:30" x14ac:dyDescent="0.25">
      <c r="A315" s="7">
        <v>314</v>
      </c>
      <c r="B315" s="4" t="str">
        <f t="shared" si="8"/>
        <v>new Quote { Date = DateTime.ParseExact("2018-04-03","yyyy-MM-dd",cultureProvider), Open=250.32m, High=252.68m, Low=248.36m, Close=252.16m, Volume = (long)124052768 },</v>
      </c>
      <c r="C315" s="3">
        <v>43193</v>
      </c>
      <c r="D315" s="2">
        <v>250.32</v>
      </c>
      <c r="E315" s="2">
        <v>252.68</v>
      </c>
      <c r="F315" s="2">
        <v>248.36</v>
      </c>
      <c r="G315" s="2">
        <v>252.16</v>
      </c>
      <c r="H315" s="1">
        <v>124052768</v>
      </c>
      <c r="I315" s="2">
        <f>(testdata[[#This Row],[high]]+testdata[[#This Row],[low]])/2</f>
        <v>250.52</v>
      </c>
      <c r="J315" s="10">
        <f>(4*testdata[[#This Row],[price]]+3*I314+2*I313+I312)/10</f>
        <v>251.28950000000003</v>
      </c>
      <c r="K315" s="10">
        <f>(0.0962*testdata[[#This Row],[smooth]]+0.5769*J313-0.5769*J311+0.0962*J309)*(0.075*$X314+0.54)</f>
        <v>26.185595975999998</v>
      </c>
      <c r="L315" s="10">
        <f t="shared" si="9"/>
        <v>25.161279371999999</v>
      </c>
      <c r="M315" s="10">
        <f>(0.0962*testdata[[#This Row],[detrender]]+0.5769*K313-0.5769*K311+0.0962*K309)*(0.075*$X314+0.54)</f>
        <v>2.9718413101740846</v>
      </c>
      <c r="N315" s="10">
        <f>(0.0962*testdata[[#This Row],[I1]]+0.5769*L313-0.5769*L311+0.0962*L309)*(0.075*$X314+0.54)</f>
        <v>2.5922281790692314</v>
      </c>
      <c r="O315" s="10">
        <f>(0.0962*testdata[[#This Row],[Q1]]+0.5769*M313-0.5769*M311+0.0962*M309)*(0.075*$X314+0.54)</f>
        <v>0.18075432054693519</v>
      </c>
      <c r="P315" s="10">
        <f>testdata[[#This Row],[I1]]-testdata[[#This Row],[JQ]]</f>
        <v>24.980525051453064</v>
      </c>
      <c r="Q315" s="10">
        <f>testdata[[#This Row],[Q1]]+testdata[[#This Row],[jI]]</f>
        <v>5.564069489243316</v>
      </c>
      <c r="R315" s="10">
        <f>0.2*testdata[[#This Row],[I2]]+0.8*P314</f>
        <v>24.921182737098764</v>
      </c>
      <c r="S315" s="10">
        <f>0.2*testdata[[#This Row],[Q2]]+0.8*Q314</f>
        <v>5.159466977573655</v>
      </c>
      <c r="T315" s="10">
        <f>testdata[[#This Row],[I2'']]*R314+testdata[[#This Row],[Q2'']]*S314</f>
        <v>667.66170841693668</v>
      </c>
      <c r="U315" s="10">
        <f>testdata[[#This Row],[I2'']]*S314-testdata[[#This Row],[Q2'']]*R314</f>
        <v>-9.9016900397649152</v>
      </c>
      <c r="V315" s="10">
        <f>0.2*testdata[[#This Row],[Re]]+0.8*T314</f>
        <v>697.39615270657714</v>
      </c>
      <c r="W315" s="10">
        <f>0.2*testdata[[#This Row],[Im]]+0.8*U314</f>
        <v>2.9926804994757141</v>
      </c>
      <c r="X315" s="10"/>
      <c r="Y315" s="10"/>
      <c r="Z315" s="10"/>
      <c r="AA315" s="10"/>
      <c r="AB315" s="10"/>
      <c r="AC315" s="10"/>
      <c r="AD315" s="10"/>
    </row>
    <row r="316" spans="1:30" x14ac:dyDescent="0.25">
      <c r="A316" s="7">
        <v>315</v>
      </c>
      <c r="B316" s="4" t="str">
        <f t="shared" si="8"/>
        <v>new Quote { Date = DateTime.ParseExact("2018-04-04","yyyy-MM-dd",cultureProvider), Open=248.27m, High=255.63m, Low=248.13m, Close=254.86m, Volume = (long)127939576 },</v>
      </c>
      <c r="C316" s="3">
        <v>43194</v>
      </c>
      <c r="D316" s="2">
        <v>248.27</v>
      </c>
      <c r="E316" s="2">
        <v>255.63</v>
      </c>
      <c r="F316" s="2">
        <v>248.13</v>
      </c>
      <c r="G316" s="2">
        <v>254.86</v>
      </c>
      <c r="H316" s="1">
        <v>127939576</v>
      </c>
      <c r="I316" s="2">
        <f>(testdata[[#This Row],[high]]+testdata[[#This Row],[low]])/2</f>
        <v>251.88</v>
      </c>
      <c r="J316" s="10">
        <f>(4*testdata[[#This Row],[price]]+3*I315+2*I314+I313)/10</f>
        <v>251.36599999999999</v>
      </c>
      <c r="K316" s="10">
        <f>(0.0962*testdata[[#This Row],[smooth]]+0.5769*J314-0.5769*J312+0.0962*J310)*(0.075*$X315+0.54)</f>
        <v>26.012206214999988</v>
      </c>
      <c r="L316" s="10">
        <f t="shared" si="9"/>
        <v>25.878148029000002</v>
      </c>
      <c r="M316" s="10">
        <f>(0.0962*testdata[[#This Row],[detrender]]+0.5769*K314-0.5769*K312+0.0962*K310)*(0.075*$X315+0.54)</f>
        <v>2.9722470521127002</v>
      </c>
      <c r="N316" s="10">
        <f>(0.0962*testdata[[#This Row],[I1]]+0.5769*L314-0.5769*L312+0.0962*L310)*(0.075*$X315+0.54)</f>
        <v>2.2654724529708785</v>
      </c>
      <c r="O316" s="10">
        <f>(0.0962*testdata[[#This Row],[Q1]]+0.5769*M314-0.5769*M312+0.0962*M310)*(0.075*$X315+0.54)</f>
        <v>0.23552783543880762</v>
      </c>
      <c r="P316" s="10">
        <f>testdata[[#This Row],[I1]]-testdata[[#This Row],[JQ]]</f>
        <v>25.642620193561193</v>
      </c>
      <c r="Q316" s="10">
        <f>testdata[[#This Row],[Q1]]+testdata[[#This Row],[jI]]</f>
        <v>5.2377195050835788</v>
      </c>
      <c r="R316" s="10">
        <f>0.2*testdata[[#This Row],[I2]]+0.8*P315</f>
        <v>25.112944079874691</v>
      </c>
      <c r="S316" s="10">
        <f>0.2*testdata[[#This Row],[Q2]]+0.8*Q315</f>
        <v>5.4987994924113686</v>
      </c>
      <c r="T316" s="10">
        <f>testdata[[#This Row],[I2'']]*R315+testdata[[#This Row],[Q2'']]*S315</f>
        <v>654.21514287849504</v>
      </c>
      <c r="U316" s="10">
        <f>testdata[[#This Row],[I2'']]*S315-testdata[[#This Row],[Q2'']]*R315</f>
        <v>-7.4671812952823586</v>
      </c>
      <c r="V316" s="10">
        <f>0.2*testdata[[#This Row],[Re]]+0.8*T315</f>
        <v>664.97239530924833</v>
      </c>
      <c r="W316" s="10">
        <f>0.2*testdata[[#This Row],[Im]]+0.8*U315</f>
        <v>-9.4147882908684046</v>
      </c>
      <c r="X316" s="10"/>
      <c r="Y316" s="10"/>
      <c r="Z316" s="10"/>
      <c r="AA316" s="10"/>
      <c r="AB316" s="10"/>
      <c r="AC316" s="10"/>
      <c r="AD316" s="10"/>
    </row>
    <row r="317" spans="1:30" x14ac:dyDescent="0.25">
      <c r="A317" s="7">
        <v>316</v>
      </c>
      <c r="B317" s="4" t="str">
        <f t="shared" si="8"/>
        <v>new Quote { Date = DateTime.ParseExact("2018-04-05","yyyy-MM-dd",cultureProvider), Open=256.78m, High=257.84m, Low=255.59m, Close=256.87m, Volume = (long)85474776 },</v>
      </c>
      <c r="C317" s="3">
        <v>43195</v>
      </c>
      <c r="D317" s="2">
        <v>256.77999999999997</v>
      </c>
      <c r="E317" s="2">
        <v>257.83999999999997</v>
      </c>
      <c r="F317" s="2">
        <v>255.59</v>
      </c>
      <c r="G317" s="2">
        <v>256.87</v>
      </c>
      <c r="H317" s="1">
        <v>85474776</v>
      </c>
      <c r="I317" s="2">
        <f>(testdata[[#This Row],[high]]+testdata[[#This Row],[low]])/2</f>
        <v>256.71499999999997</v>
      </c>
      <c r="J317" s="10">
        <f>(4*testdata[[#This Row],[price]]+3*I316+2*I315+I314)/10</f>
        <v>253.38899999999998</v>
      </c>
      <c r="K317" s="10">
        <f>(0.0962*testdata[[#This Row],[smooth]]+0.5769*J315-0.5769*J313+0.0962*J311)*(0.075*$X316+0.54)</f>
        <v>25.718230809000001</v>
      </c>
      <c r="L317" s="10">
        <f t="shared" si="9"/>
        <v>25.998066099000017</v>
      </c>
      <c r="M317" s="10">
        <f>(0.0962*testdata[[#This Row],[detrender]]+0.5769*K315-0.5769*K313+0.0962*K311)*(0.075*$X316+0.54)</f>
        <v>2.738539477749653</v>
      </c>
      <c r="N317" s="10">
        <f>(0.0962*testdata[[#This Row],[I1]]+0.5769*L315-0.5769*L313+0.0962*L311)*(0.075*$X316+0.54)</f>
        <v>2.412086238325907</v>
      </c>
      <c r="O317" s="10">
        <f>(0.0962*testdata[[#This Row],[Q1]]+0.5769*M315-0.5769*M313+0.0962*M311)*(0.075*$X316+0.54)</f>
        <v>0.49978027522261309</v>
      </c>
      <c r="P317" s="10">
        <f>testdata[[#This Row],[I1]]-testdata[[#This Row],[JQ]]</f>
        <v>25.498285823777405</v>
      </c>
      <c r="Q317" s="10">
        <f>testdata[[#This Row],[Q1]]+testdata[[#This Row],[jI]]</f>
        <v>5.1506257160755595</v>
      </c>
      <c r="R317" s="10">
        <f>0.2*testdata[[#This Row],[I2]]+0.8*P316</f>
        <v>25.613753319604438</v>
      </c>
      <c r="S317" s="10">
        <f>0.2*testdata[[#This Row],[Q2]]+0.8*Q316</f>
        <v>5.2203007472819749</v>
      </c>
      <c r="T317" s="10">
        <f>testdata[[#This Row],[I2'']]*R316+testdata[[#This Row],[Q2'']]*S316</f>
        <v>671.9421418903197</v>
      </c>
      <c r="U317" s="10">
        <f>testdata[[#This Row],[I2'']]*S316-testdata[[#This Row],[Q2'']]*R316</f>
        <v>9.7477730059705721</v>
      </c>
      <c r="V317" s="10">
        <f>0.2*testdata[[#This Row],[Re]]+0.8*T316</f>
        <v>657.76054268086</v>
      </c>
      <c r="W317" s="10">
        <f>0.2*testdata[[#This Row],[Im]]+0.8*U316</f>
        <v>-4.0241904350317732</v>
      </c>
      <c r="X317" s="10"/>
      <c r="Y317" s="10"/>
      <c r="Z317" s="10"/>
      <c r="AA317" s="10"/>
      <c r="AB317" s="10"/>
      <c r="AC317" s="10"/>
      <c r="AD317" s="10"/>
    </row>
    <row r="318" spans="1:30" x14ac:dyDescent="0.25">
      <c r="A318" s="7">
        <v>317</v>
      </c>
      <c r="B318" s="4" t="str">
        <f t="shared" si="8"/>
        <v>new Quote { Date = DateTime.ParseExact("2018-04-06","yyyy-MM-dd",cultureProvider), Open=254.72m, High=256.36m, Low=249.48m, Close=251.14m, Volume = (long)185650928 },</v>
      </c>
      <c r="C318" s="3">
        <v>43196</v>
      </c>
      <c r="D318" s="2">
        <v>254.72</v>
      </c>
      <c r="E318" s="2">
        <v>256.36</v>
      </c>
      <c r="F318" s="2">
        <v>249.48</v>
      </c>
      <c r="G318" s="2">
        <v>251.14</v>
      </c>
      <c r="H318" s="1">
        <v>185650928</v>
      </c>
      <c r="I318" s="2">
        <f>(testdata[[#This Row],[high]]+testdata[[#This Row],[low]])/2</f>
        <v>252.92000000000002</v>
      </c>
      <c r="J318" s="10">
        <f>(4*testdata[[#This Row],[price]]+3*I317+2*I316+I315)/10</f>
        <v>253.6105</v>
      </c>
      <c r="K318" s="10">
        <f>(0.0962*testdata[[#This Row],[smooth]]+0.5769*J316-0.5769*J314+0.0962*J312)*(0.075*$X317+0.54)</f>
        <v>26.086926824999992</v>
      </c>
      <c r="L318" s="10">
        <f t="shared" si="9"/>
        <v>26.185595975999998</v>
      </c>
      <c r="M318" s="10">
        <f>(0.0962*testdata[[#This Row],[detrender]]+0.5769*K316-0.5769*K314+0.0962*K312)*(0.075*$X317+0.54)</f>
        <v>2.6666468292987631</v>
      </c>
      <c r="N318" s="10">
        <f>(0.0962*testdata[[#This Row],[I1]]+0.5769*L316-0.5769*L314+0.0962*L312)*(0.075*$X317+0.54)</f>
        <v>2.9718413101740846</v>
      </c>
      <c r="O318" s="10">
        <f>(0.0962*testdata[[#This Row],[Q1]]+0.5769*M316-0.5769*M314+0.0962*M312)*(0.075*$X317+0.54)</f>
        <v>0.44769269661044514</v>
      </c>
      <c r="P318" s="10">
        <f>testdata[[#This Row],[I1]]-testdata[[#This Row],[JQ]]</f>
        <v>25.737903279389553</v>
      </c>
      <c r="Q318" s="10">
        <f>testdata[[#This Row],[Q1]]+testdata[[#This Row],[jI]]</f>
        <v>5.6384881394728481</v>
      </c>
      <c r="R318" s="10">
        <f>0.2*testdata[[#This Row],[I2]]+0.8*P317</f>
        <v>25.546209314899833</v>
      </c>
      <c r="S318" s="10">
        <f>0.2*testdata[[#This Row],[Q2]]+0.8*Q317</f>
        <v>5.2481982007550174</v>
      </c>
      <c r="T318" s="10">
        <f>testdata[[#This Row],[I2'']]*R317+testdata[[#This Row],[Q2'']]*S317</f>
        <v>681.73147663211068</v>
      </c>
      <c r="U318" s="10">
        <f>testdata[[#This Row],[I2'']]*S317-testdata[[#This Row],[Q2'']]*R317</f>
        <v>-1.06715850973751</v>
      </c>
      <c r="V318" s="10">
        <f>0.2*testdata[[#This Row],[Re]]+0.8*T317</f>
        <v>673.90000883867788</v>
      </c>
      <c r="W318" s="10">
        <f>0.2*testdata[[#This Row],[Im]]+0.8*U317</f>
        <v>7.5847867028289562</v>
      </c>
      <c r="X318" s="10"/>
      <c r="Y318" s="10"/>
      <c r="Z318" s="10"/>
      <c r="AA318" s="10"/>
      <c r="AB318" s="10"/>
      <c r="AC318" s="10"/>
      <c r="AD318" s="10"/>
    </row>
    <row r="319" spans="1:30" x14ac:dyDescent="0.25">
      <c r="A319" s="7">
        <v>318</v>
      </c>
      <c r="B319" s="4" t="str">
        <f t="shared" si="8"/>
        <v>new Quote { Date = DateTime.ParseExact("2018-04-09","yyyy-MM-dd",cultureProvider), Open=252.74m, High=256.1m, Low=251.35m, Close=252.38m, Volume = (long)109043264 },</v>
      </c>
      <c r="C319" s="3">
        <v>43199</v>
      </c>
      <c r="D319" s="2">
        <v>252.74</v>
      </c>
      <c r="E319" s="2">
        <v>256.10000000000002</v>
      </c>
      <c r="F319" s="2">
        <v>251.35</v>
      </c>
      <c r="G319" s="2">
        <v>252.38</v>
      </c>
      <c r="H319" s="1">
        <v>109043264</v>
      </c>
      <c r="I319" s="2">
        <f>(testdata[[#This Row],[high]]+testdata[[#This Row],[low]])/2</f>
        <v>253.72500000000002</v>
      </c>
      <c r="J319" s="10">
        <f>(4*testdata[[#This Row],[price]]+3*I318+2*I317+I316)/10</f>
        <v>253.89700000000002</v>
      </c>
      <c r="K319" s="10">
        <f>(0.0962*testdata[[#This Row],[smooth]]+0.5769*J317-0.5769*J315+0.0962*J313)*(0.075*$X318+0.54)</f>
        <v>27.004723784999985</v>
      </c>
      <c r="L319" s="10">
        <f t="shared" si="9"/>
        <v>26.012206214999988</v>
      </c>
      <c r="M319" s="10">
        <f>(0.0962*testdata[[#This Row],[detrender]]+0.5769*K317-0.5769*K315+0.0962*K313)*(0.075*$X318+0.54)</f>
        <v>2.6015630239788297</v>
      </c>
      <c r="N319" s="10">
        <f>(0.0962*testdata[[#This Row],[I1]]+0.5769*L317-0.5769*L315+0.0962*L313)*(0.075*$X318+0.54)</f>
        <v>2.9722470521127002</v>
      </c>
      <c r="O319" s="10">
        <f>(0.0962*testdata[[#This Row],[Q1]]+0.5769*M317-0.5769*M315+0.0962*M313)*(0.075*$X318+0.54)</f>
        <v>0.18015317230872993</v>
      </c>
      <c r="P319" s="10">
        <f>testdata[[#This Row],[I1]]-testdata[[#This Row],[JQ]]</f>
        <v>25.832053042691257</v>
      </c>
      <c r="Q319" s="10">
        <f>testdata[[#This Row],[Q1]]+testdata[[#This Row],[jI]]</f>
        <v>5.5738100760915295</v>
      </c>
      <c r="R319" s="10">
        <f>0.2*testdata[[#This Row],[I2]]+0.8*P318</f>
        <v>25.756733232049896</v>
      </c>
      <c r="S319" s="10">
        <f>0.2*testdata[[#This Row],[Q2]]+0.8*Q318</f>
        <v>5.625552526796584</v>
      </c>
      <c r="T319" s="10">
        <f>testdata[[#This Row],[I2'']]*R318+testdata[[#This Row],[Q2'']]*S318</f>
        <v>687.5109130633698</v>
      </c>
      <c r="U319" s="10">
        <f>testdata[[#This Row],[I2'']]*S318-testdata[[#This Row],[Q2'']]*R318</f>
        <v>-8.5351013557379645</v>
      </c>
      <c r="V319" s="10">
        <f>0.2*testdata[[#This Row],[Re]]+0.8*T318</f>
        <v>682.88736391836255</v>
      </c>
      <c r="W319" s="10">
        <f>0.2*testdata[[#This Row],[Im]]+0.8*U318</f>
        <v>-2.560747078937601</v>
      </c>
      <c r="X319" s="10"/>
      <c r="Y319" s="10"/>
      <c r="Z319" s="10"/>
      <c r="AA319" s="10"/>
      <c r="AB319" s="10"/>
      <c r="AC319" s="10"/>
      <c r="AD319" s="10"/>
    </row>
    <row r="320" spans="1:30" x14ac:dyDescent="0.25">
      <c r="A320" s="7">
        <v>319</v>
      </c>
      <c r="B320" s="4" t="str">
        <f t="shared" si="8"/>
        <v>new Quote { Date = DateTime.ParseExact("2018-04-10","yyyy-MM-dd",cultureProvider), Open=255.54m, High=257.26m, Low=254.3m, Close=256.4m, Volume = (long)109178536 },</v>
      </c>
      <c r="C320" s="3">
        <v>43200</v>
      </c>
      <c r="D320" s="2">
        <v>255.54</v>
      </c>
      <c r="E320" s="2">
        <v>257.26</v>
      </c>
      <c r="F320" s="2">
        <v>254.3</v>
      </c>
      <c r="G320" s="2">
        <v>256.39999999999998</v>
      </c>
      <c r="H320" s="1">
        <v>109178536</v>
      </c>
      <c r="I320" s="2">
        <f>(testdata[[#This Row],[high]]+testdata[[#This Row],[low]])/2</f>
        <v>255.78</v>
      </c>
      <c r="J320" s="10">
        <f>(4*testdata[[#This Row],[price]]+3*I319+2*I318+I317)/10</f>
        <v>254.68500000000003</v>
      </c>
      <c r="K320" s="10">
        <f>(0.0962*testdata[[#This Row],[smooth]]+0.5769*J318-0.5769*J316+0.0962*J314)*(0.075*$X319+0.54)</f>
        <v>27.026596377000004</v>
      </c>
      <c r="L320" s="10">
        <f t="shared" si="9"/>
        <v>25.718230809000001</v>
      </c>
      <c r="M320" s="10">
        <f>(0.0962*testdata[[#This Row],[detrender]]+0.5769*K318-0.5769*K316+0.0962*K314)*(0.075*$X319+0.54)</f>
        <v>2.7778025790541094</v>
      </c>
      <c r="N320" s="10">
        <f>(0.0962*testdata[[#This Row],[I1]]+0.5769*L318-0.5769*L316+0.0962*L314)*(0.075*$X319+0.54)</f>
        <v>2.738539477749653</v>
      </c>
      <c r="O320" s="10">
        <f>(0.0962*testdata[[#This Row],[Q1]]+0.5769*M318-0.5769*M316+0.0962*M314)*(0.075*$X319+0.54)</f>
        <v>0.17440192927292261</v>
      </c>
      <c r="P320" s="10">
        <f>testdata[[#This Row],[I1]]-testdata[[#This Row],[JQ]]</f>
        <v>25.54382887972708</v>
      </c>
      <c r="Q320" s="10">
        <f>testdata[[#This Row],[Q1]]+testdata[[#This Row],[jI]]</f>
        <v>5.5163420568037624</v>
      </c>
      <c r="R320" s="10">
        <f>0.2*testdata[[#This Row],[I2]]+0.8*P319</f>
        <v>25.774408210098422</v>
      </c>
      <c r="S320" s="10">
        <f>0.2*testdata[[#This Row],[Q2]]+0.8*Q319</f>
        <v>5.5623164722339764</v>
      </c>
      <c r="T320" s="10">
        <f>testdata[[#This Row],[I2'']]*R319+testdata[[#This Row],[Q2'']]*S319</f>
        <v>695.15565996667976</v>
      </c>
      <c r="U320" s="10">
        <f>testdata[[#This Row],[I2'']]*S319-testdata[[#This Row],[Q2'']]*R319</f>
        <v>1.728185705438392</v>
      </c>
      <c r="V320" s="10">
        <f>0.2*testdata[[#This Row],[Re]]+0.8*T319</f>
        <v>689.03986244403188</v>
      </c>
      <c r="W320" s="10">
        <f>0.2*testdata[[#This Row],[Im]]+0.8*U319</f>
        <v>-6.4824439435026937</v>
      </c>
      <c r="X320" s="10"/>
      <c r="Y320" s="10"/>
      <c r="Z320" s="10"/>
      <c r="AA320" s="10"/>
      <c r="AB320" s="10"/>
      <c r="AC320" s="10"/>
      <c r="AD320" s="10"/>
    </row>
    <row r="321" spans="1:30" x14ac:dyDescent="0.25">
      <c r="A321" s="7">
        <v>320</v>
      </c>
      <c r="B321" s="4" t="str">
        <f t="shared" si="8"/>
        <v>new Quote { Date = DateTime.ParseExact("2018-04-11","yyyy-MM-dd",cultureProvider), Open=254.77m, High=256.87m, Low=254.69m, Close=255.05m, Volume = (long)94252208 },</v>
      </c>
      <c r="C321" s="3">
        <v>43201</v>
      </c>
      <c r="D321" s="2">
        <v>254.77</v>
      </c>
      <c r="E321" s="2">
        <v>256.87</v>
      </c>
      <c r="F321" s="2">
        <v>254.69</v>
      </c>
      <c r="G321" s="2">
        <v>255.05</v>
      </c>
      <c r="H321" s="1">
        <v>94252208</v>
      </c>
      <c r="I321" s="2">
        <f>(testdata[[#This Row],[high]]+testdata[[#This Row],[low]])/2</f>
        <v>255.78</v>
      </c>
      <c r="J321" s="10">
        <f>(4*testdata[[#This Row],[price]]+3*I320+2*I319+I318)/10</f>
        <v>255.083</v>
      </c>
      <c r="K321" s="10">
        <f>(0.0962*testdata[[#This Row],[smooth]]+0.5769*J319-0.5769*J317+0.0962*J315)*(0.075*$X320+0.54)</f>
        <v>26.463293838000013</v>
      </c>
      <c r="L321" s="10">
        <f t="shared" si="9"/>
        <v>26.086926824999992</v>
      </c>
      <c r="M321" s="10">
        <f>(0.0962*testdata[[#This Row],[detrender]]+0.5769*K319-0.5769*K317+0.0962*K315)*(0.075*$X320+0.54)</f>
        <v>3.1357805388990427</v>
      </c>
      <c r="N321" s="10">
        <f>(0.0962*testdata[[#This Row],[I1]]+0.5769*L319-0.5769*L317+0.0962*L315)*(0.075*$X320+0.54)</f>
        <v>2.6666468292987631</v>
      </c>
      <c r="O321" s="10">
        <f>(0.0962*testdata[[#This Row],[Q1]]+0.5769*M319-0.5769*M317+0.0962*M315)*(0.075*$X320+0.54)</f>
        <v>0.27460701307824126</v>
      </c>
      <c r="P321" s="10">
        <f>testdata[[#This Row],[I1]]-testdata[[#This Row],[JQ]]</f>
        <v>25.81231981192175</v>
      </c>
      <c r="Q321" s="10">
        <f>testdata[[#This Row],[Q1]]+testdata[[#This Row],[jI]]</f>
        <v>5.8024273681978062</v>
      </c>
      <c r="R321" s="10">
        <f>0.2*testdata[[#This Row],[I2]]+0.8*P320</f>
        <v>25.597527066166016</v>
      </c>
      <c r="S321" s="10">
        <f>0.2*testdata[[#This Row],[Q2]]+0.8*Q320</f>
        <v>5.5735591190825708</v>
      </c>
      <c r="T321" s="10">
        <f>testdata[[#This Row],[I2'']]*R320+testdata[[#This Row],[Q2'']]*S320</f>
        <v>690.76301146944877</v>
      </c>
      <c r="U321" s="10">
        <f>testdata[[#This Row],[I2'']]*S320-testdata[[#This Row],[Q2'']]*R320</f>
        <v>-1.273641469760463</v>
      </c>
      <c r="V321" s="10">
        <f>0.2*testdata[[#This Row],[Re]]+0.8*T320</f>
        <v>694.27713026723359</v>
      </c>
      <c r="W321" s="10">
        <f>0.2*testdata[[#This Row],[Im]]+0.8*U320</f>
        <v>1.1278202703986211</v>
      </c>
      <c r="X321" s="10"/>
      <c r="Y321" s="10"/>
      <c r="Z321" s="10"/>
      <c r="AA321" s="10"/>
      <c r="AB321" s="10"/>
      <c r="AC321" s="10"/>
      <c r="AD321" s="10"/>
    </row>
    <row r="322" spans="1:30" x14ac:dyDescent="0.25">
      <c r="A322" s="7">
        <v>321</v>
      </c>
      <c r="B322" s="4" t="str">
        <f t="shared" ref="B322:B385" si="10">"new Quote { Date = DateTime.ParseExact("""&amp;TEXT(C322,"yyyy-mm-dd")&amp;""",""yyyy-MM-dd"",cultureProvider), Open="&amp;D322&amp;"m, High="&amp;E322&amp;"m, Low="&amp;F322&amp;"m, Close="&amp;G322&amp;"m, Volume = (long)"&amp;H322&amp;" },"</f>
        <v>new Quote { Date = DateTime.ParseExact("2018-04-12","yyyy-MM-dd",cultureProvider), Open=256.5m, High=258.18m, Low=256.31m, Close=257.15m, Volume = (long)71242736 },</v>
      </c>
      <c r="C322" s="3">
        <v>43202</v>
      </c>
      <c r="D322" s="2">
        <v>256.5</v>
      </c>
      <c r="E322" s="2">
        <v>258.18</v>
      </c>
      <c r="F322" s="2">
        <v>256.31</v>
      </c>
      <c r="G322" s="2">
        <v>257.14999999999998</v>
      </c>
      <c r="H322" s="1">
        <v>71242736</v>
      </c>
      <c r="I322" s="2">
        <f>(testdata[[#This Row],[high]]+testdata[[#This Row],[low]])/2</f>
        <v>257.245</v>
      </c>
      <c r="J322" s="10">
        <f>(4*testdata[[#This Row],[price]]+3*I321+2*I320+I319)/10</f>
        <v>256.16050000000001</v>
      </c>
      <c r="K322" s="10">
        <f>(0.0962*testdata[[#This Row],[smooth]]+0.5769*J320-0.5769*J318+0.0962*J316)*(0.075*$X321+0.54)</f>
        <v>26.699721309000019</v>
      </c>
      <c r="L322" s="10">
        <f t="shared" si="9"/>
        <v>27.004723784999985</v>
      </c>
      <c r="M322" s="10">
        <f>(0.0962*testdata[[#This Row],[detrender]]+0.5769*K320-0.5769*K318+0.0962*K316)*(0.075*$X321+0.54)</f>
        <v>3.0310107078731083</v>
      </c>
      <c r="N322" s="10">
        <f>(0.0962*testdata[[#This Row],[I1]]+0.5769*L320-0.5769*L318+0.0962*L316)*(0.075*$X321+0.54)</f>
        <v>2.6015630239788297</v>
      </c>
      <c r="O322" s="10">
        <f>(0.0962*testdata[[#This Row],[Q1]]+0.5769*M320-0.5769*M318+0.0962*M316)*(0.075*$X321+0.54)</f>
        <v>0.34648514021402677</v>
      </c>
      <c r="P322" s="10">
        <f>testdata[[#This Row],[I1]]-testdata[[#This Row],[JQ]]</f>
        <v>26.658238644785957</v>
      </c>
      <c r="Q322" s="10">
        <f>testdata[[#This Row],[Q1]]+testdata[[#This Row],[jI]]</f>
        <v>5.632573731851938</v>
      </c>
      <c r="R322" s="10">
        <f>0.2*testdata[[#This Row],[I2]]+0.8*P321</f>
        <v>25.981503578494596</v>
      </c>
      <c r="S322" s="10">
        <f>0.2*testdata[[#This Row],[Q2]]+0.8*Q321</f>
        <v>5.7684566409286333</v>
      </c>
      <c r="T322" s="10">
        <f>testdata[[#This Row],[I2'']]*R321+testdata[[#This Row],[Q2'']]*S321</f>
        <v>697.21307518428489</v>
      </c>
      <c r="U322" s="10">
        <f>testdata[[#This Row],[I2'']]*S321-testdata[[#This Row],[Q2'']]*R321</f>
        <v>-2.8487787987807849</v>
      </c>
      <c r="V322" s="10">
        <f>0.2*testdata[[#This Row],[Re]]+0.8*T321</f>
        <v>692.05302421241606</v>
      </c>
      <c r="W322" s="10">
        <f>0.2*testdata[[#This Row],[Im]]+0.8*U321</f>
        <v>-1.5886689355645274</v>
      </c>
      <c r="X322" s="10"/>
      <c r="Y322" s="10"/>
      <c r="Z322" s="10"/>
      <c r="AA322" s="10"/>
      <c r="AB322" s="10"/>
      <c r="AC322" s="10"/>
      <c r="AD322" s="10"/>
    </row>
    <row r="323" spans="1:30" x14ac:dyDescent="0.25">
      <c r="A323" s="7">
        <v>322</v>
      </c>
      <c r="B323" s="4" t="str">
        <f t="shared" si="10"/>
        <v>new Quote { Date = DateTime.ParseExact("2018-04-13","yyyy-MM-dd",cultureProvider), Open=258.58m, High=258.71m, Low=255.29m, Close=256.4m, Volume = (long)87984192 },</v>
      </c>
      <c r="C323" s="3">
        <v>43203</v>
      </c>
      <c r="D323" s="2">
        <v>258.58</v>
      </c>
      <c r="E323" s="2">
        <v>258.70999999999998</v>
      </c>
      <c r="F323" s="2">
        <v>255.29</v>
      </c>
      <c r="G323" s="2">
        <v>256.39999999999998</v>
      </c>
      <c r="H323" s="1">
        <v>87984192</v>
      </c>
      <c r="I323" s="2">
        <f>(testdata[[#This Row],[high]]+testdata[[#This Row],[low]])/2</f>
        <v>257</v>
      </c>
      <c r="J323" s="10">
        <f>(4*testdata[[#This Row],[price]]+3*I322+2*I321+I320)/10</f>
        <v>256.70750000000004</v>
      </c>
      <c r="K323" s="10">
        <f>(0.0962*testdata[[#This Row],[smooth]]+0.5769*J321-0.5769*J319+0.0962*J317)*(0.075*$X322+0.54)</f>
        <v>26.867962817999992</v>
      </c>
      <c r="L323" s="10">
        <f t="shared" si="9"/>
        <v>27.026596377000004</v>
      </c>
      <c r="M323" s="10">
        <f>(0.0962*testdata[[#This Row],[detrender]]+0.5769*K321-0.5769*K319+0.0962*K317)*(0.075*$X322+0.54)</f>
        <v>2.5630780808662834</v>
      </c>
      <c r="N323" s="10">
        <f>(0.0962*testdata[[#This Row],[I1]]+0.5769*L321-0.5769*L319+0.0962*L317)*(0.075*$X322+0.54)</f>
        <v>2.7778025790541094</v>
      </c>
      <c r="O323" s="10">
        <f>(0.0962*testdata[[#This Row],[Q1]]+0.5769*M321-0.5769*M319+0.0962*M317)*(0.075*$X322+0.54)</f>
        <v>0.44183107448801506</v>
      </c>
      <c r="P323" s="10">
        <f>testdata[[#This Row],[I1]]-testdata[[#This Row],[JQ]]</f>
        <v>26.58476530251199</v>
      </c>
      <c r="Q323" s="10">
        <f>testdata[[#This Row],[Q1]]+testdata[[#This Row],[jI]]</f>
        <v>5.3408806599203924</v>
      </c>
      <c r="R323" s="10">
        <f>0.2*testdata[[#This Row],[I2]]+0.8*P322</f>
        <v>26.643543976331166</v>
      </c>
      <c r="S323" s="10">
        <f>0.2*testdata[[#This Row],[Q2]]+0.8*Q322</f>
        <v>5.5742351174656299</v>
      </c>
      <c r="T323" s="10">
        <f>testdata[[#This Row],[I2'']]*R322+testdata[[#This Row],[Q2'']]*S322</f>
        <v>724.39406674626855</v>
      </c>
      <c r="U323" s="10">
        <f>testdata[[#This Row],[I2'']]*S322-testdata[[#This Row],[Q2'']]*R322</f>
        <v>8.8651185363380876</v>
      </c>
      <c r="V323" s="10">
        <f>0.2*testdata[[#This Row],[Re]]+0.8*T322</f>
        <v>702.64927349668164</v>
      </c>
      <c r="W323" s="10">
        <f>0.2*testdata[[#This Row],[Im]]+0.8*U322</f>
        <v>-0.5059993317570104</v>
      </c>
      <c r="X323" s="10"/>
      <c r="Y323" s="10"/>
      <c r="Z323" s="10"/>
      <c r="AA323" s="10"/>
      <c r="AB323" s="10"/>
      <c r="AC323" s="10"/>
      <c r="AD323" s="10"/>
    </row>
    <row r="324" spans="1:30" x14ac:dyDescent="0.25">
      <c r="A324" s="7">
        <v>323</v>
      </c>
      <c r="B324" s="4" t="str">
        <f t="shared" si="10"/>
        <v>new Quote { Date = DateTime.ParseExact("2018-04-16","yyyy-MM-dd",cultureProvider), Open=258.18m, High=259.34m, Low=257.29m, Close=258.5m, Volume = (long)65570252 },</v>
      </c>
      <c r="C324" s="3">
        <v>43206</v>
      </c>
      <c r="D324" s="2">
        <v>258.18</v>
      </c>
      <c r="E324" s="2">
        <v>259.33999999999997</v>
      </c>
      <c r="F324" s="2">
        <v>257.29000000000002</v>
      </c>
      <c r="G324" s="2">
        <v>258.5</v>
      </c>
      <c r="H324" s="1">
        <v>65570252</v>
      </c>
      <c r="I324" s="2">
        <f>(testdata[[#This Row],[high]]+testdata[[#This Row],[low]])/2</f>
        <v>258.315</v>
      </c>
      <c r="J324" s="10">
        <f>(4*testdata[[#This Row],[price]]+3*I323+2*I322+I321)/10</f>
        <v>257.45300000000003</v>
      </c>
      <c r="K324" s="10">
        <f>(0.0962*testdata[[#This Row],[smooth]]+0.5769*J322-0.5769*J320+0.0962*J318)*(0.075*$X323+0.54)</f>
        <v>27.008383310999985</v>
      </c>
      <c r="L324" s="10">
        <f t="shared" si="9"/>
        <v>26.463293838000013</v>
      </c>
      <c r="M324" s="10">
        <f>(0.0962*testdata[[#This Row],[detrender]]+0.5769*K322-0.5769*K320+0.0962*K318)*(0.075*$X323+0.54)</f>
        <v>2.6563650885111616</v>
      </c>
      <c r="N324" s="10">
        <f>(0.0962*testdata[[#This Row],[I1]]+0.5769*L322-0.5769*L320+0.0962*L318)*(0.075*$X323+0.54)</f>
        <v>3.1357805388990427</v>
      </c>
      <c r="O324" s="10">
        <f>(0.0962*testdata[[#This Row],[Q1]]+0.5769*M322-0.5769*M320+0.0962*M318)*(0.075*$X323+0.54)</f>
        <v>0.35540073864485738</v>
      </c>
      <c r="P324" s="10">
        <f>testdata[[#This Row],[I1]]-testdata[[#This Row],[JQ]]</f>
        <v>26.107893099355156</v>
      </c>
      <c r="Q324" s="10">
        <f>testdata[[#This Row],[Q1]]+testdata[[#This Row],[jI]]</f>
        <v>5.7921456274102043</v>
      </c>
      <c r="R324" s="10">
        <f>0.2*testdata[[#This Row],[I2]]+0.8*P323</f>
        <v>26.489390861880626</v>
      </c>
      <c r="S324" s="10">
        <f>0.2*testdata[[#This Row],[Q2]]+0.8*Q323</f>
        <v>5.431133653418355</v>
      </c>
      <c r="T324" s="10">
        <f>testdata[[#This Row],[I2'']]*R323+testdata[[#This Row],[Q2'']]*S323</f>
        <v>736.0456662732754</v>
      </c>
      <c r="U324" s="10">
        <f>testdata[[#This Row],[I2'']]*S323-testdata[[#This Row],[Q2'']]*R323</f>
        <v>2.9534444463840543</v>
      </c>
      <c r="V324" s="10">
        <f>0.2*testdata[[#This Row],[Re]]+0.8*T323</f>
        <v>726.72438665166987</v>
      </c>
      <c r="W324" s="10">
        <f>0.2*testdata[[#This Row],[Im]]+0.8*U323</f>
        <v>7.6827837183472809</v>
      </c>
      <c r="X324" s="10"/>
      <c r="Y324" s="10"/>
      <c r="Z324" s="10"/>
      <c r="AA324" s="10"/>
      <c r="AB324" s="10"/>
      <c r="AC324" s="10"/>
      <c r="AD324" s="10"/>
    </row>
    <row r="325" spans="1:30" x14ac:dyDescent="0.25">
      <c r="A325" s="7">
        <v>324</v>
      </c>
      <c r="B325" s="4" t="str">
        <f t="shared" si="10"/>
        <v>new Quote { Date = DateTime.ParseExact("2018-04-17","yyyy-MM-dd",cultureProvider), Open=260.44m, High=261.93m, Low=259.88m, Close=261.27m, Volume = (long)66890592 },</v>
      </c>
      <c r="C325" s="3">
        <v>43207</v>
      </c>
      <c r="D325" s="2">
        <v>260.44</v>
      </c>
      <c r="E325" s="2">
        <v>261.93</v>
      </c>
      <c r="F325" s="2">
        <v>259.88</v>
      </c>
      <c r="G325" s="2">
        <v>261.27</v>
      </c>
      <c r="H325" s="1">
        <v>66890592</v>
      </c>
      <c r="I325" s="2">
        <f>(testdata[[#This Row],[high]]+testdata[[#This Row],[low]])/2</f>
        <v>260.90499999999997</v>
      </c>
      <c r="J325" s="10">
        <f>(4*testdata[[#This Row],[price]]+3*I324+2*I323+I322)/10</f>
        <v>258.98099999999994</v>
      </c>
      <c r="K325" s="10">
        <f>(0.0962*testdata[[#This Row],[smooth]]+0.5769*J323-0.5769*J321+0.0962*J319)*(0.075*$X324+0.54)</f>
        <v>27.149060331000001</v>
      </c>
      <c r="L325" s="10">
        <f t="shared" si="9"/>
        <v>26.699721309000019</v>
      </c>
      <c r="M325" s="10">
        <f>(0.0962*testdata[[#This Row],[detrender]]+0.5769*K323-0.5769*K321+0.0962*K319)*(0.075*$X324+0.54)</f>
        <v>2.9392456859214406</v>
      </c>
      <c r="N325" s="10">
        <f>(0.0962*testdata[[#This Row],[I1]]+0.5769*L323-0.5769*L321+0.0962*L319)*(0.075*$X324+0.54)</f>
        <v>3.0310107078731083</v>
      </c>
      <c r="O325" s="10">
        <f>(0.0962*testdata[[#This Row],[Q1]]+0.5769*M323-0.5769*M321+0.0962*M319)*(0.075*$X324+0.54)</f>
        <v>0.10942222492078577</v>
      </c>
      <c r="P325" s="10">
        <f>testdata[[#This Row],[I1]]-testdata[[#This Row],[JQ]]</f>
        <v>26.590299084079234</v>
      </c>
      <c r="Q325" s="10">
        <f>testdata[[#This Row],[Q1]]+testdata[[#This Row],[jI]]</f>
        <v>5.970256393794549</v>
      </c>
      <c r="R325" s="10">
        <f>0.2*testdata[[#This Row],[I2]]+0.8*P324</f>
        <v>26.204374296299974</v>
      </c>
      <c r="S325" s="10">
        <f>0.2*testdata[[#This Row],[Q2]]+0.8*Q324</f>
        <v>5.8277677806870738</v>
      </c>
      <c r="T325" s="10">
        <f>testdata[[#This Row],[I2'']]*R324+testdata[[#This Row],[Q2'']]*S324</f>
        <v>725.78929874370488</v>
      </c>
      <c r="U325" s="10">
        <f>testdata[[#This Row],[I2'']]*S324-testdata[[#This Row],[Q2'']]*R324</f>
        <v>-12.054559487488774</v>
      </c>
      <c r="V325" s="10">
        <f>0.2*testdata[[#This Row],[Re]]+0.8*T324</f>
        <v>733.99439276736132</v>
      </c>
      <c r="W325" s="10">
        <f>0.2*testdata[[#This Row],[Im]]+0.8*U324</f>
        <v>-4.8156340390511421E-2</v>
      </c>
      <c r="X325" s="10"/>
      <c r="Y325" s="10"/>
      <c r="Z325" s="10"/>
      <c r="AA325" s="10"/>
      <c r="AB325" s="10"/>
      <c r="AC325" s="10"/>
      <c r="AD325" s="10"/>
    </row>
    <row r="326" spans="1:30" x14ac:dyDescent="0.25">
      <c r="A326" s="7">
        <v>325</v>
      </c>
      <c r="B326" s="4" t="str">
        <f t="shared" si="10"/>
        <v>new Quote { Date = DateTime.ParseExact("2018-04-18","yyyy-MM-dd",cultureProvider), Open=261.75m, High=262.34m, Low=260.96m, Close=261.46m, Volume = (long)59260488 },</v>
      </c>
      <c r="C326" s="3">
        <v>43208</v>
      </c>
      <c r="D326" s="2">
        <v>261.75</v>
      </c>
      <c r="E326" s="2">
        <v>262.33999999999997</v>
      </c>
      <c r="F326" s="2">
        <v>260.95999999999998</v>
      </c>
      <c r="G326" s="2">
        <v>261.45999999999998</v>
      </c>
      <c r="H326" s="1">
        <v>59260488</v>
      </c>
      <c r="I326" s="2">
        <f>(testdata[[#This Row],[high]]+testdata[[#This Row],[low]])/2</f>
        <v>261.64999999999998</v>
      </c>
      <c r="J326" s="10">
        <f>(4*testdata[[#This Row],[price]]+3*I325+2*I324+I323)/10</f>
        <v>260.29449999999997</v>
      </c>
      <c r="K326" s="10">
        <f>(0.0962*testdata[[#This Row],[smooth]]+0.5769*J324-0.5769*J322+0.0962*J320)*(0.075*$X325+0.54)</f>
        <v>27.154802420999996</v>
      </c>
      <c r="L326" s="10">
        <f t="shared" si="9"/>
        <v>26.867962817999992</v>
      </c>
      <c r="M326" s="10">
        <f>(0.0962*testdata[[#This Row],[detrender]]+0.5769*K324-0.5769*K322+0.0962*K320)*(0.075*$X325+0.54)</f>
        <v>2.9107715435935457</v>
      </c>
      <c r="N326" s="10">
        <f>(0.0962*testdata[[#This Row],[I1]]+0.5769*L324-0.5769*L322+0.0962*L320)*(0.075*$X325+0.54)</f>
        <v>2.5630780808662834</v>
      </c>
      <c r="O326" s="10">
        <f>(0.0962*testdata[[#This Row],[Q1]]+0.5769*M324-0.5769*M322+0.0962*M320)*(0.075*$X325+0.54)</f>
        <v>0.17879819730595059</v>
      </c>
      <c r="P326" s="10">
        <f>testdata[[#This Row],[I1]]-testdata[[#This Row],[JQ]]</f>
        <v>26.68916462069404</v>
      </c>
      <c r="Q326" s="10">
        <f>testdata[[#This Row],[Q1]]+testdata[[#This Row],[jI]]</f>
        <v>5.4738496244598291</v>
      </c>
      <c r="R326" s="10">
        <f>0.2*testdata[[#This Row],[I2]]+0.8*P325</f>
        <v>26.610072191402196</v>
      </c>
      <c r="S326" s="10">
        <f>0.2*testdata[[#This Row],[Q2]]+0.8*Q325</f>
        <v>5.8709750399276057</v>
      </c>
      <c r="T326" s="10">
        <f>testdata[[#This Row],[I2'']]*R325+testdata[[#This Row],[Q2'']]*S325</f>
        <v>731.5149709339745</v>
      </c>
      <c r="U326" s="10">
        <f>testdata[[#This Row],[I2'']]*S325-testdata[[#This Row],[Q2'']]*R325</f>
        <v>1.2320939283131338</v>
      </c>
      <c r="V326" s="10">
        <f>0.2*testdata[[#This Row],[Re]]+0.8*T325</f>
        <v>726.93443318175878</v>
      </c>
      <c r="W326" s="10">
        <f>0.2*testdata[[#This Row],[Im]]+0.8*U325</f>
        <v>-9.3972288043283925</v>
      </c>
      <c r="X326" s="10"/>
      <c r="Y326" s="10"/>
      <c r="Z326" s="10"/>
      <c r="AA326" s="10"/>
      <c r="AB326" s="10"/>
      <c r="AC326" s="10"/>
      <c r="AD326" s="10"/>
    </row>
    <row r="327" spans="1:30" x14ac:dyDescent="0.25">
      <c r="A327" s="7">
        <v>326</v>
      </c>
      <c r="B327" s="4" t="str">
        <f t="shared" si="10"/>
        <v>new Quote { Date = DateTime.ParseExact("2018-04-19","yyyy-MM-dd",cultureProvider), Open=260.75m, High=260.97m, Low=258.88m, Close=260.01m, Volume = (long)80307456 },</v>
      </c>
      <c r="C327" s="3">
        <v>43209</v>
      </c>
      <c r="D327" s="2">
        <v>260.75</v>
      </c>
      <c r="E327" s="2">
        <v>260.97000000000003</v>
      </c>
      <c r="F327" s="2">
        <v>258.88</v>
      </c>
      <c r="G327" s="2">
        <v>260.01</v>
      </c>
      <c r="H327" s="1">
        <v>80307456</v>
      </c>
      <c r="I327" s="2">
        <f>(testdata[[#This Row],[high]]+testdata[[#This Row],[low]])/2</f>
        <v>259.92500000000001</v>
      </c>
      <c r="J327" s="10">
        <f>(4*testdata[[#This Row],[price]]+3*I326+2*I325+I324)/10</f>
        <v>260.47750000000002</v>
      </c>
      <c r="K327" s="10">
        <f>(0.0962*testdata[[#This Row],[smooth]]+0.5769*J325-0.5769*J323+0.0962*J321)*(0.075*$X326+0.54)</f>
        <v>27.490591214999974</v>
      </c>
      <c r="L327" s="10">
        <f t="shared" si="9"/>
        <v>27.008383310999985</v>
      </c>
      <c r="M327" s="10">
        <f>(0.0962*testdata[[#This Row],[detrender]]+0.5769*K325-0.5769*K323+0.0962*K321)*(0.075*$X326+0.54)</f>
        <v>2.8903656045680832</v>
      </c>
      <c r="N327" s="10">
        <f>(0.0962*testdata[[#This Row],[I1]]+0.5769*L325-0.5769*L323+0.0962*L321)*(0.075*$X326+0.54)</f>
        <v>2.6563650885111616</v>
      </c>
      <c r="O327" s="10">
        <f>(0.0962*testdata[[#This Row],[Q1]]+0.5769*M325-0.5769*M323+0.0962*M321)*(0.075*$X326+0.54)</f>
        <v>0.43023222919324328</v>
      </c>
      <c r="P327" s="10">
        <f>testdata[[#This Row],[I1]]-testdata[[#This Row],[JQ]]</f>
        <v>26.578151081806741</v>
      </c>
      <c r="Q327" s="10">
        <f>testdata[[#This Row],[Q1]]+testdata[[#This Row],[jI]]</f>
        <v>5.5467306930792448</v>
      </c>
      <c r="R327" s="10">
        <f>0.2*testdata[[#This Row],[I2]]+0.8*P326</f>
        <v>26.666961912916584</v>
      </c>
      <c r="S327" s="10">
        <f>0.2*testdata[[#This Row],[Q2]]+0.8*Q326</f>
        <v>5.4884258381837121</v>
      </c>
      <c r="T327" s="10">
        <f>testdata[[#This Row],[I2'']]*R326+testdata[[#This Row],[Q2'']]*S326</f>
        <v>741.83219273255338</v>
      </c>
      <c r="U327" s="10">
        <f>testdata[[#This Row],[I2'']]*S326-testdata[[#This Row],[Q2'']]*R326</f>
        <v>10.513660010207701</v>
      </c>
      <c r="V327" s="10">
        <f>0.2*testdata[[#This Row],[Re]]+0.8*T326</f>
        <v>733.57841529369034</v>
      </c>
      <c r="W327" s="10">
        <f>0.2*testdata[[#This Row],[Im]]+0.8*U326</f>
        <v>3.0884071446920474</v>
      </c>
      <c r="X327" s="10"/>
      <c r="Y327" s="10"/>
      <c r="Z327" s="10"/>
      <c r="AA327" s="10"/>
      <c r="AB327" s="10"/>
      <c r="AC327" s="10"/>
      <c r="AD327" s="10"/>
    </row>
    <row r="328" spans="1:30" x14ac:dyDescent="0.25">
      <c r="A328" s="7">
        <v>327</v>
      </c>
      <c r="B328" s="4" t="str">
        <f t="shared" si="10"/>
        <v>new Quote { Date = DateTime.ParseExact("2018-04-20","yyyy-MM-dd",cultureProvider), Open=259.93m, High=260.18m, Low=256.84m, Close=257.81m, Volume = (long)103366016 },</v>
      </c>
      <c r="C328" s="3">
        <v>43210</v>
      </c>
      <c r="D328" s="2">
        <v>259.93</v>
      </c>
      <c r="E328" s="2">
        <v>260.18</v>
      </c>
      <c r="F328" s="2">
        <v>256.83999999999997</v>
      </c>
      <c r="G328" s="2">
        <v>257.81</v>
      </c>
      <c r="H328" s="1">
        <v>103366016</v>
      </c>
      <c r="I328" s="2">
        <f>(testdata[[#This Row],[high]]+testdata[[#This Row],[low]])/2</f>
        <v>258.51</v>
      </c>
      <c r="J328" s="10">
        <f>(4*testdata[[#This Row],[price]]+3*I327+2*I326+I325)/10</f>
        <v>259.80199999999996</v>
      </c>
      <c r="K328" s="10">
        <f>(0.0962*testdata[[#This Row],[smooth]]+0.5769*J326-0.5769*J324+0.0962*J322)*(0.075*$X327+0.54)</f>
        <v>27.68842107899999</v>
      </c>
      <c r="L328" s="10">
        <f t="shared" si="9"/>
        <v>27.149060331000001</v>
      </c>
      <c r="M328" s="10">
        <f>(0.0962*testdata[[#This Row],[detrender]]+0.5769*K326-0.5769*K324+0.0962*K322)*(0.075*$X327+0.54)</f>
        <v>2.8709685804336869</v>
      </c>
      <c r="N328" s="10">
        <f>(0.0962*testdata[[#This Row],[I1]]+0.5769*L326-0.5769*L324+0.0962*L322)*(0.075*$X327+0.54)</f>
        <v>2.9392456859214406</v>
      </c>
      <c r="O328" s="10">
        <f>(0.0962*testdata[[#This Row],[Q1]]+0.5769*M326-0.5769*M324+0.0962*M322)*(0.075*$X327+0.54)</f>
        <v>0.38585024539495627</v>
      </c>
      <c r="P328" s="10">
        <f>testdata[[#This Row],[I1]]-testdata[[#This Row],[JQ]]</f>
        <v>26.763210085605046</v>
      </c>
      <c r="Q328" s="10">
        <f>testdata[[#This Row],[Q1]]+testdata[[#This Row],[jI]]</f>
        <v>5.8102142663551275</v>
      </c>
      <c r="R328" s="10">
        <f>0.2*testdata[[#This Row],[I2]]+0.8*P327</f>
        <v>26.615162882566406</v>
      </c>
      <c r="S328" s="10">
        <f>0.2*testdata[[#This Row],[Q2]]+0.8*Q327</f>
        <v>5.5994274077344217</v>
      </c>
      <c r="T328" s="10">
        <f>testdata[[#This Row],[I2'']]*R327+testdata[[#This Row],[Q2'']]*S327</f>
        <v>740.47757695911321</v>
      </c>
      <c r="U328" s="10">
        <f>testdata[[#This Row],[I2'']]*S327-testdata[[#This Row],[Q2'']]*R327</f>
        <v>-3.2443697640495088</v>
      </c>
      <c r="V328" s="10">
        <f>0.2*testdata[[#This Row],[Re]]+0.8*T327</f>
        <v>741.56126957786546</v>
      </c>
      <c r="W328" s="10">
        <f>0.2*testdata[[#This Row],[Im]]+0.8*U327</f>
        <v>7.7620540553562591</v>
      </c>
      <c r="X328" s="10"/>
      <c r="Y328" s="10"/>
      <c r="Z328" s="10"/>
      <c r="AA328" s="10"/>
      <c r="AB328" s="10"/>
      <c r="AC328" s="10"/>
      <c r="AD328" s="10"/>
    </row>
    <row r="329" spans="1:30" x14ac:dyDescent="0.25">
      <c r="A329" s="7">
        <v>328</v>
      </c>
      <c r="B329" s="4" t="str">
        <f t="shared" si="10"/>
        <v>new Quote { Date = DateTime.ParseExact("2018-04-23","yyyy-MM-dd",cultureProvider), Open=258.44m, High=259.04m, Low=256.59m, Close=257.77m, Volume = (long)67796416 },</v>
      </c>
      <c r="C329" s="3">
        <v>43213</v>
      </c>
      <c r="D329" s="2">
        <v>258.44</v>
      </c>
      <c r="E329" s="2">
        <v>259.04000000000002</v>
      </c>
      <c r="F329" s="2">
        <v>256.58999999999997</v>
      </c>
      <c r="G329" s="2">
        <v>257.77</v>
      </c>
      <c r="H329" s="1">
        <v>67796416</v>
      </c>
      <c r="I329" s="2">
        <f>(testdata[[#This Row],[high]]+testdata[[#This Row],[low]])/2</f>
        <v>257.815</v>
      </c>
      <c r="J329" s="10">
        <f>(4*testdata[[#This Row],[price]]+3*I328+2*I327+I326)/10</f>
        <v>258.82900000000001</v>
      </c>
      <c r="K329" s="10">
        <f>(0.0962*testdata[[#This Row],[smooth]]+0.5769*J327-0.5769*J325+0.0962*J323)*(0.075*$X328+0.54)</f>
        <v>27.247288761000046</v>
      </c>
      <c r="L329" s="10">
        <f t="shared" si="9"/>
        <v>27.154802420999996</v>
      </c>
      <c r="M329" s="10">
        <f>(0.0962*testdata[[#This Row],[detrender]]+0.5769*K327-0.5769*K325+0.0962*K323)*(0.075*$X328+0.54)</f>
        <v>2.9175748391948702</v>
      </c>
      <c r="N329" s="10">
        <f>(0.0962*testdata[[#This Row],[I1]]+0.5769*L327-0.5769*L325+0.0962*L323)*(0.075*$X328+0.54)</f>
        <v>2.9107715435935457</v>
      </c>
      <c r="O329" s="10">
        <f>(0.0962*testdata[[#This Row],[Q1]]+0.5769*M327-0.5769*M325+0.0962*M323)*(0.075*$X328+0.54)</f>
        <v>0.2694815416676507</v>
      </c>
      <c r="P329" s="10">
        <f>testdata[[#This Row],[I1]]-testdata[[#This Row],[JQ]]</f>
        <v>26.885320879332344</v>
      </c>
      <c r="Q329" s="10">
        <f>testdata[[#This Row],[Q1]]+testdata[[#This Row],[jI]]</f>
        <v>5.8283463827884159</v>
      </c>
      <c r="R329" s="10">
        <f>0.2*testdata[[#This Row],[I2]]+0.8*P328</f>
        <v>26.787632244350508</v>
      </c>
      <c r="S329" s="10">
        <f>0.2*testdata[[#This Row],[Q2]]+0.8*Q328</f>
        <v>5.8138406896417862</v>
      </c>
      <c r="T329" s="10">
        <f>testdata[[#This Row],[I2'']]*R328+testdata[[#This Row],[Q2'']]*S328</f>
        <v>745.51137432345854</v>
      </c>
      <c r="U329" s="10">
        <f>testdata[[#This Row],[I2'']]*S328-testdata[[#This Row],[Q2'']]*R328</f>
        <v>-4.7409147507817693</v>
      </c>
      <c r="V329" s="10">
        <f>0.2*testdata[[#This Row],[Re]]+0.8*T328</f>
        <v>741.48433643198234</v>
      </c>
      <c r="W329" s="10">
        <f>0.2*testdata[[#This Row],[Im]]+0.8*U328</f>
        <v>-3.5436787613959613</v>
      </c>
      <c r="X329" s="10"/>
      <c r="Y329" s="10"/>
      <c r="Z329" s="10"/>
      <c r="AA329" s="10"/>
      <c r="AB329" s="10"/>
      <c r="AC329" s="10"/>
      <c r="AD329" s="10"/>
    </row>
    <row r="330" spans="1:30" x14ac:dyDescent="0.25">
      <c r="A330" s="7">
        <v>329</v>
      </c>
      <c r="B330" s="4" t="str">
        <f t="shared" si="10"/>
        <v>new Quote { Date = DateTime.ParseExact("2018-04-24","yyyy-MM-dd",cultureProvider), Open=258.89m, High=259.13m, Low=252.65m, Close=254.3m, Volume = (long)116739904 },</v>
      </c>
      <c r="C330" s="3">
        <v>43214</v>
      </c>
      <c r="D330" s="2">
        <v>258.89</v>
      </c>
      <c r="E330" s="2">
        <v>259.13</v>
      </c>
      <c r="F330" s="2">
        <v>252.65</v>
      </c>
      <c r="G330" s="2">
        <v>254.3</v>
      </c>
      <c r="H330" s="1">
        <v>116739904</v>
      </c>
      <c r="I330" s="2">
        <f>(testdata[[#This Row],[high]]+testdata[[#This Row],[low]])/2</f>
        <v>255.89</v>
      </c>
      <c r="J330" s="10">
        <f>(4*testdata[[#This Row],[price]]+3*I329+2*I328+I327)/10</f>
        <v>257.39499999999998</v>
      </c>
      <c r="K330" s="10">
        <f>(0.0962*testdata[[#This Row],[smooth]]+0.5769*J328-0.5769*J326+0.0962*J324)*(0.075*$X329+0.54)</f>
        <v>26.591897349000014</v>
      </c>
      <c r="L330" s="10">
        <f t="shared" si="9"/>
        <v>27.490591214999974</v>
      </c>
      <c r="M330" s="10">
        <f>(0.0962*testdata[[#This Row],[detrender]]+0.5769*K328-0.5769*K326+0.0962*K324)*(0.075*$X329+0.54)</f>
        <v>2.9506634657777862</v>
      </c>
      <c r="N330" s="10">
        <f>(0.0962*testdata[[#This Row],[I1]]+0.5769*L328-0.5769*L326+0.0962*L324)*(0.075*$X329+0.54)</f>
        <v>2.8903656045680832</v>
      </c>
      <c r="O330" s="10">
        <f>(0.0962*testdata[[#This Row],[Q1]]+0.5769*M328-0.5769*M326+0.0962*M324)*(0.075*$X329+0.54)</f>
        <v>0.278874261436864</v>
      </c>
      <c r="P330" s="10">
        <f>testdata[[#This Row],[I1]]-testdata[[#This Row],[JQ]]</f>
        <v>27.211716953563108</v>
      </c>
      <c r="Q330" s="10">
        <f>testdata[[#This Row],[Q1]]+testdata[[#This Row],[jI]]</f>
        <v>5.8410290703458694</v>
      </c>
      <c r="R330" s="10">
        <f>0.2*testdata[[#This Row],[I2]]+0.8*P329</f>
        <v>26.950600094178498</v>
      </c>
      <c r="S330" s="10">
        <f>0.2*testdata[[#This Row],[Q2]]+0.8*Q329</f>
        <v>5.8308829202999073</v>
      </c>
      <c r="T330" s="10">
        <f>testdata[[#This Row],[I2'']]*R329+testdata[[#This Row],[Q2'']]*S329</f>
        <v>755.84258846598868</v>
      </c>
      <c r="U330" s="10">
        <f>testdata[[#This Row],[I2'']]*S329-testdata[[#This Row],[Q2'']]*R329</f>
        <v>0.49094810894024477</v>
      </c>
      <c r="V330" s="10">
        <f>0.2*testdata[[#This Row],[Re]]+0.8*T329</f>
        <v>747.57761715196455</v>
      </c>
      <c r="W330" s="10">
        <f>0.2*testdata[[#This Row],[Im]]+0.8*U329</f>
        <v>-3.6945421788373665</v>
      </c>
      <c r="X330" s="10"/>
      <c r="Y330" s="10"/>
      <c r="Z330" s="10"/>
      <c r="AA330" s="10"/>
      <c r="AB330" s="10"/>
      <c r="AC330" s="10"/>
      <c r="AD330" s="10"/>
    </row>
    <row r="331" spans="1:30" x14ac:dyDescent="0.25">
      <c r="A331" s="7">
        <v>330</v>
      </c>
      <c r="B331" s="4" t="str">
        <f t="shared" si="10"/>
        <v>new Quote { Date = DateTime.ParseExact("2018-04-25","yyyy-MM-dd",cultureProvider), Open=254.23m, High=255.41m, Low=252.24m, Close=254.93m, Volume = (long)107386584 },</v>
      </c>
      <c r="C331" s="3">
        <v>43215</v>
      </c>
      <c r="D331" s="2">
        <v>254.23</v>
      </c>
      <c r="E331" s="2">
        <v>255.41</v>
      </c>
      <c r="F331" s="2">
        <v>252.24</v>
      </c>
      <c r="G331" s="2">
        <v>254.93</v>
      </c>
      <c r="H331" s="1">
        <v>107386584</v>
      </c>
      <c r="I331" s="2">
        <f>(testdata[[#This Row],[high]]+testdata[[#This Row],[low]])/2</f>
        <v>253.82499999999999</v>
      </c>
      <c r="J331" s="10">
        <f>(4*testdata[[#This Row],[price]]+3*I330+2*I329+I328)/10</f>
        <v>255.71099999999996</v>
      </c>
      <c r="K331" s="10">
        <f>(0.0962*testdata[[#This Row],[smooth]]+0.5769*J329-0.5769*J327+0.0962*J325)*(0.075*$X330+0.54)</f>
        <v>26.223669404999992</v>
      </c>
      <c r="L331" s="10">
        <f t="shared" si="9"/>
        <v>27.68842107899999</v>
      </c>
      <c r="M331" s="10">
        <f>(0.0962*testdata[[#This Row],[detrender]]+0.5769*K329-0.5769*K327+0.0962*K325)*(0.075*$X330+0.54)</f>
        <v>2.696811524040946</v>
      </c>
      <c r="N331" s="10">
        <f>(0.0962*testdata[[#This Row],[I1]]+0.5769*L329-0.5769*L327+0.0962*L325)*(0.075*$X330+0.54)</f>
        <v>2.8709685804336869</v>
      </c>
      <c r="O331" s="10">
        <f>(0.0962*testdata[[#This Row],[Q1]]+0.5769*M329-0.5769*M327+0.0962*M325)*(0.075*$X330+0.54)</f>
        <v>0.30125828396947057</v>
      </c>
      <c r="P331" s="10">
        <f>testdata[[#This Row],[I1]]-testdata[[#This Row],[JQ]]</f>
        <v>27.38716279503052</v>
      </c>
      <c r="Q331" s="10">
        <f>testdata[[#This Row],[Q1]]+testdata[[#This Row],[jI]]</f>
        <v>5.5677801044746325</v>
      </c>
      <c r="R331" s="10">
        <f>0.2*testdata[[#This Row],[I2]]+0.8*P330</f>
        <v>27.246806121856594</v>
      </c>
      <c r="S331" s="10">
        <f>0.2*testdata[[#This Row],[Q2]]+0.8*Q330</f>
        <v>5.7863792771716227</v>
      </c>
      <c r="T331" s="10">
        <f>testdata[[#This Row],[I2'']]*R330+testdata[[#This Row],[Q2'']]*S330</f>
        <v>768.05747573140889</v>
      </c>
      <c r="U331" s="10">
        <f>testdata[[#This Row],[I2'']]*S330-testdata[[#This Row],[Q2'']]*R330</f>
        <v>2.9265425563625058</v>
      </c>
      <c r="V331" s="10">
        <f>0.2*testdata[[#This Row],[Re]]+0.8*T330</f>
        <v>758.28556591907272</v>
      </c>
      <c r="W331" s="10">
        <f>0.2*testdata[[#This Row],[Im]]+0.8*U330</f>
        <v>0.97806699842469702</v>
      </c>
      <c r="X331" s="10"/>
      <c r="Y331" s="10"/>
      <c r="Z331" s="10"/>
      <c r="AA331" s="10"/>
      <c r="AB331" s="10"/>
      <c r="AC331" s="10"/>
      <c r="AD331" s="10"/>
    </row>
    <row r="332" spans="1:30" x14ac:dyDescent="0.25">
      <c r="A332" s="7">
        <v>331</v>
      </c>
      <c r="B332" s="4" t="str">
        <f t="shared" si="10"/>
        <v>new Quote { Date = DateTime.ParseExact("2018-04-26","yyyy-MM-dd",cultureProvider), Open=256.05m, High=258.42m, Low=255.56m, Close=257.52m, Volume = (long)70044640 },</v>
      </c>
      <c r="C332" s="3">
        <v>43216</v>
      </c>
      <c r="D332" s="2">
        <v>256.05</v>
      </c>
      <c r="E332" s="2">
        <v>258.42</v>
      </c>
      <c r="F332" s="2">
        <v>255.56</v>
      </c>
      <c r="G332" s="2">
        <v>257.52</v>
      </c>
      <c r="H332" s="1">
        <v>70044640</v>
      </c>
      <c r="I332" s="2">
        <f>(testdata[[#This Row],[high]]+testdata[[#This Row],[low]])/2</f>
        <v>256.99</v>
      </c>
      <c r="J332" s="10">
        <f>(4*testdata[[#This Row],[price]]+3*I331+2*I330+I329)/10</f>
        <v>255.90300000000002</v>
      </c>
      <c r="K332" s="10">
        <f>(0.0962*testdata[[#This Row],[smooth]]+0.5769*J330-0.5769*J328+0.0962*J326)*(0.075*$X331+0.54)</f>
        <v>26.065584648000002</v>
      </c>
      <c r="L332" s="10">
        <f t="shared" ref="L332:L395" si="11">K329</f>
        <v>27.247288761000046</v>
      </c>
      <c r="M332" s="10">
        <f>(0.0962*testdata[[#This Row],[detrender]]+0.5769*K330-0.5769*K328+0.0962*K326)*(0.075*$X331+0.54)</f>
        <v>2.4230970159484384</v>
      </c>
      <c r="N332" s="10">
        <f>(0.0962*testdata[[#This Row],[I1]]+0.5769*L330-0.5769*L328+0.0962*L326)*(0.075*$X331+0.54)</f>
        <v>2.9175748391948702</v>
      </c>
      <c r="O332" s="10">
        <f>(0.0962*testdata[[#This Row],[Q1]]+0.5769*M330-0.5769*M328+0.0962*M326)*(0.075*$X331+0.54)</f>
        <v>0.30191083278279285</v>
      </c>
      <c r="P332" s="10">
        <f>testdata[[#This Row],[I1]]-testdata[[#This Row],[JQ]]</f>
        <v>26.945377928217255</v>
      </c>
      <c r="Q332" s="10">
        <f>testdata[[#This Row],[Q1]]+testdata[[#This Row],[jI]]</f>
        <v>5.3406718551433086</v>
      </c>
      <c r="R332" s="10">
        <f>0.2*testdata[[#This Row],[I2]]+0.8*P331</f>
        <v>27.298805821667866</v>
      </c>
      <c r="S332" s="10">
        <f>0.2*testdata[[#This Row],[Q2]]+0.8*Q331</f>
        <v>5.5223584546083675</v>
      </c>
      <c r="T332" s="10">
        <f>testdata[[#This Row],[I2'']]*R331+testdata[[#This Row],[Q2'']]*S331</f>
        <v>775.7597301040538</v>
      </c>
      <c r="U332" s="10">
        <f>testdata[[#This Row],[I2'']]*S331-testdata[[#This Row],[Q2'']]*R331</f>
        <v>7.4946141499212331</v>
      </c>
      <c r="V332" s="10">
        <f>0.2*testdata[[#This Row],[Re]]+0.8*T331</f>
        <v>769.59792660593791</v>
      </c>
      <c r="W332" s="10">
        <f>0.2*testdata[[#This Row],[Im]]+0.8*U331</f>
        <v>3.8401568750742516</v>
      </c>
      <c r="X332" s="10"/>
      <c r="Y332" s="10"/>
      <c r="Z332" s="10"/>
      <c r="AA332" s="10"/>
      <c r="AB332" s="10"/>
      <c r="AC332" s="10"/>
      <c r="AD332" s="10"/>
    </row>
    <row r="333" spans="1:30" x14ac:dyDescent="0.25">
      <c r="A333" s="7">
        <v>332</v>
      </c>
      <c r="B333" s="4" t="str">
        <f t="shared" si="10"/>
        <v>new Quote { Date = DateTime.ParseExact("2018-04-27","yyyy-MM-dd",cultureProvider), Open=258.18m, High=258.51m, Low=256.73m, Close=257.76m, Volume = (long)59001736 },</v>
      </c>
      <c r="C333" s="3">
        <v>43217</v>
      </c>
      <c r="D333" s="2">
        <v>258.18</v>
      </c>
      <c r="E333" s="2">
        <v>258.51</v>
      </c>
      <c r="F333" s="2">
        <v>256.73</v>
      </c>
      <c r="G333" s="2">
        <v>257.76</v>
      </c>
      <c r="H333" s="1">
        <v>59001736</v>
      </c>
      <c r="I333" s="2">
        <f>(testdata[[#This Row],[high]]+testdata[[#This Row],[low]])/2</f>
        <v>257.62</v>
      </c>
      <c r="J333" s="10">
        <f>(4*testdata[[#This Row],[price]]+3*I332+2*I331+I330)/10</f>
        <v>256.49899999999997</v>
      </c>
      <c r="K333" s="10">
        <f>(0.0962*testdata[[#This Row],[smooth]]+0.5769*J331-0.5769*J329+0.0962*J327)*(0.075*$X332+0.54)</f>
        <v>25.884557153999967</v>
      </c>
      <c r="L333" s="10">
        <f t="shared" si="11"/>
        <v>26.591897349000014</v>
      </c>
      <c r="M333" s="10">
        <f>(0.0962*testdata[[#This Row],[detrender]]+0.5769*K331-0.5769*K329+0.0962*K327)*(0.075*$X332+0.54)</f>
        <v>2.4538481639755361</v>
      </c>
      <c r="N333" s="10">
        <f>(0.0962*testdata[[#This Row],[I1]]+0.5769*L331-0.5769*L329+0.0962*L327)*(0.075*$X332+0.54)</f>
        <v>2.9506634657777862</v>
      </c>
      <c r="O333" s="10">
        <f>(0.0962*testdata[[#This Row],[Q1]]+0.5769*M331-0.5769*M329+0.0962*M327)*(0.075*$X332+0.54)</f>
        <v>0.20884770433166258</v>
      </c>
      <c r="P333" s="10">
        <f>testdata[[#This Row],[I1]]-testdata[[#This Row],[JQ]]</f>
        <v>26.38304964466835</v>
      </c>
      <c r="Q333" s="10">
        <f>testdata[[#This Row],[Q1]]+testdata[[#This Row],[jI]]</f>
        <v>5.4045116297533227</v>
      </c>
      <c r="R333" s="10">
        <f>0.2*testdata[[#This Row],[I2]]+0.8*P332</f>
        <v>26.832912271507475</v>
      </c>
      <c r="S333" s="10">
        <f>0.2*testdata[[#This Row],[Q2]]+0.8*Q332</f>
        <v>5.3534398100653116</v>
      </c>
      <c r="T333" s="10">
        <f>testdata[[#This Row],[I2'']]*R332+testdata[[#This Row],[Q2'']]*S332</f>
        <v>762.07007532608247</v>
      </c>
      <c r="U333" s="10">
        <f>testdata[[#This Row],[I2'']]*S332-testdata[[#This Row],[Q2'']]*R332</f>
        <v>2.0384460913644773</v>
      </c>
      <c r="V333" s="10">
        <f>0.2*testdata[[#This Row],[Re]]+0.8*T332</f>
        <v>773.02179914845965</v>
      </c>
      <c r="W333" s="10">
        <f>0.2*testdata[[#This Row],[Im]]+0.8*U332</f>
        <v>6.4033805382098823</v>
      </c>
      <c r="X333" s="10"/>
      <c r="Y333" s="10"/>
      <c r="Z333" s="10"/>
      <c r="AA333" s="10"/>
      <c r="AB333" s="10"/>
      <c r="AC333" s="10"/>
      <c r="AD333" s="10"/>
    </row>
    <row r="334" spans="1:30" x14ac:dyDescent="0.25">
      <c r="A334" s="7">
        <v>333</v>
      </c>
      <c r="B334" s="4" t="str">
        <f t="shared" si="10"/>
        <v>new Quote { Date = DateTime.ParseExact("2018-04-30","yyyy-MM-dd",cultureProvider), Open=258.44m, High=259.04m, Low=255.7m, Close=255.78m, Volume = (long)84988424 },</v>
      </c>
      <c r="C334" s="3">
        <v>43220</v>
      </c>
      <c r="D334" s="2">
        <v>258.44</v>
      </c>
      <c r="E334" s="2">
        <v>259.04000000000002</v>
      </c>
      <c r="F334" s="2">
        <v>255.7</v>
      </c>
      <c r="G334" s="2">
        <v>255.78</v>
      </c>
      <c r="H334" s="1">
        <v>84988424</v>
      </c>
      <c r="I334" s="2">
        <f>(testdata[[#This Row],[high]]+testdata[[#This Row],[low]])/2</f>
        <v>257.37</v>
      </c>
      <c r="J334" s="10">
        <f>(4*testdata[[#This Row],[price]]+3*I333+2*I332+I331)/10</f>
        <v>257.0145</v>
      </c>
      <c r="K334" s="10">
        <f>(0.0962*testdata[[#This Row],[smooth]]+0.5769*J332-0.5769*J330+0.0962*J328)*(0.075*$X333+0.54)</f>
        <v>26.382786750000022</v>
      </c>
      <c r="L334" s="10">
        <f t="shared" si="11"/>
        <v>26.223669404999992</v>
      </c>
      <c r="M334" s="10">
        <f>(0.0962*testdata[[#This Row],[detrender]]+0.5769*K332-0.5769*K330+0.0962*K328)*(0.075*$X333+0.54)</f>
        <v>2.6449310138091633</v>
      </c>
      <c r="N334" s="10">
        <f>(0.0962*testdata[[#This Row],[I1]]+0.5769*L332-0.5769*L330+0.0962*L328)*(0.075*$X333+0.54)</f>
        <v>2.696811524040946</v>
      </c>
      <c r="O334" s="10">
        <f>(0.0962*testdata[[#This Row],[Q1]]+0.5769*M332-0.5769*M330+0.0962*M328)*(0.075*$X333+0.54)</f>
        <v>0.1221892862721901</v>
      </c>
      <c r="P334" s="10">
        <f>testdata[[#This Row],[I1]]-testdata[[#This Row],[JQ]]</f>
        <v>26.101480118727803</v>
      </c>
      <c r="Q334" s="10">
        <f>testdata[[#This Row],[Q1]]+testdata[[#This Row],[jI]]</f>
        <v>5.3417425378501093</v>
      </c>
      <c r="R334" s="10">
        <f>0.2*testdata[[#This Row],[I2]]+0.8*P333</f>
        <v>26.326735739480242</v>
      </c>
      <c r="S334" s="10">
        <f>0.2*testdata[[#This Row],[Q2]]+0.8*Q333</f>
        <v>5.3919578113726798</v>
      </c>
      <c r="T334" s="10">
        <f>testdata[[#This Row],[I2'']]*R333+testdata[[#This Row],[Q2'']]*S333</f>
        <v>735.28851209422885</v>
      </c>
      <c r="U334" s="10">
        <f>testdata[[#This Row],[I2'']]*S333-testdata[[#This Row],[Q2'']]*R333</f>
        <v>-3.7433357474298248</v>
      </c>
      <c r="V334" s="10">
        <f>0.2*testdata[[#This Row],[Re]]+0.8*T333</f>
        <v>756.71376267971175</v>
      </c>
      <c r="W334" s="10">
        <f>0.2*testdata[[#This Row],[Im]]+0.8*U333</f>
        <v>0.88208972360561699</v>
      </c>
      <c r="X334" s="10"/>
      <c r="Y334" s="10"/>
      <c r="Z334" s="10"/>
      <c r="AA334" s="10"/>
      <c r="AB334" s="10"/>
      <c r="AC334" s="10"/>
      <c r="AD334" s="10"/>
    </row>
    <row r="335" spans="1:30" x14ac:dyDescent="0.25">
      <c r="A335" s="7">
        <v>334</v>
      </c>
      <c r="B335" s="4" t="str">
        <f t="shared" si="10"/>
        <v>new Quote { Date = DateTime.ParseExact("2018-05-01","yyyy-MM-dd",cultureProvider), Open=255.16m, High=256.35m, Low=253.46m, Close=256.23m, Volume = (long)76737024 },</v>
      </c>
      <c r="C335" s="3">
        <v>43221</v>
      </c>
      <c r="D335" s="2">
        <v>255.16</v>
      </c>
      <c r="E335" s="2">
        <v>256.35000000000002</v>
      </c>
      <c r="F335" s="2">
        <v>253.46</v>
      </c>
      <c r="G335" s="2">
        <v>256.23</v>
      </c>
      <c r="H335" s="1">
        <v>76737024</v>
      </c>
      <c r="I335" s="2">
        <f>(testdata[[#This Row],[high]]+testdata[[#This Row],[low]])/2</f>
        <v>254.90500000000003</v>
      </c>
      <c r="J335" s="10">
        <f>(4*testdata[[#This Row],[price]]+3*I334+2*I333+I332)/10</f>
        <v>256.39600000000002</v>
      </c>
      <c r="K335" s="10">
        <f>(0.0962*testdata[[#This Row],[smooth]]+0.5769*J333-0.5769*J331+0.0962*J329)*(0.075*$X334+0.54)</f>
        <v>27.010390788000013</v>
      </c>
      <c r="L335" s="10">
        <f t="shared" si="11"/>
        <v>26.065584648000002</v>
      </c>
      <c r="M335" s="10">
        <f>(0.0962*testdata[[#This Row],[detrender]]+0.5769*K333-0.5769*K331+0.0962*K329)*(0.075*$X334+0.54)</f>
        <v>2.7129356541064227</v>
      </c>
      <c r="N335" s="10">
        <f>(0.0962*testdata[[#This Row],[I1]]+0.5769*L333-0.5769*L331+0.0962*L329)*(0.075*$X334+0.54)</f>
        <v>2.4230970159484384</v>
      </c>
      <c r="O335" s="10">
        <f>(0.0962*testdata[[#This Row],[Q1]]+0.5769*M333-0.5769*M331+0.0962*M329)*(0.075*$X334+0.54)</f>
        <v>0.21680435539827858</v>
      </c>
      <c r="P335" s="10">
        <f>testdata[[#This Row],[I1]]-testdata[[#This Row],[JQ]]</f>
        <v>25.848780292601724</v>
      </c>
      <c r="Q335" s="10">
        <f>testdata[[#This Row],[Q1]]+testdata[[#This Row],[jI]]</f>
        <v>5.1360326700548615</v>
      </c>
      <c r="R335" s="10">
        <f>0.2*testdata[[#This Row],[I2]]+0.8*P334</f>
        <v>26.050940153502591</v>
      </c>
      <c r="S335" s="10">
        <f>0.2*testdata[[#This Row],[Q2]]+0.8*Q334</f>
        <v>5.3006005642910594</v>
      </c>
      <c r="T335" s="10">
        <f>testdata[[#This Row],[I2'']]*R334+testdata[[#This Row],[Q2'']]*S334</f>
        <v>714.41683180387315</v>
      </c>
      <c r="U335" s="10">
        <f>testdata[[#This Row],[I2'']]*S334-testdata[[#This Row],[Q2'']]*R334</f>
        <v>0.91805993764992877</v>
      </c>
      <c r="V335" s="10">
        <f>0.2*testdata[[#This Row],[Re]]+0.8*T334</f>
        <v>731.11417603615769</v>
      </c>
      <c r="W335" s="10">
        <f>0.2*testdata[[#This Row],[Im]]+0.8*U334</f>
        <v>-2.8110566104138743</v>
      </c>
      <c r="X335" s="10"/>
      <c r="Y335" s="10"/>
      <c r="Z335" s="10"/>
      <c r="AA335" s="10"/>
      <c r="AB335" s="10"/>
      <c r="AC335" s="10"/>
      <c r="AD335" s="10"/>
    </row>
    <row r="336" spans="1:30" x14ac:dyDescent="0.25">
      <c r="A336" s="7">
        <v>335</v>
      </c>
      <c r="B336" s="4" t="str">
        <f t="shared" si="10"/>
        <v>new Quote { Date = DateTime.ParseExact("2018-05-02","yyyy-MM-dd",cultureProvider), Open=256.02m, High=256.91m, Low=254.08m, Close=254.51m, Volume = (long)89317992 },</v>
      </c>
      <c r="C336" s="3">
        <v>43222</v>
      </c>
      <c r="D336" s="2">
        <v>256.02</v>
      </c>
      <c r="E336" s="2">
        <v>256.91000000000003</v>
      </c>
      <c r="F336" s="2">
        <v>254.08</v>
      </c>
      <c r="G336" s="2">
        <v>254.51</v>
      </c>
      <c r="H336" s="1">
        <v>89317992</v>
      </c>
      <c r="I336" s="2">
        <f>(testdata[[#This Row],[high]]+testdata[[#This Row],[low]])/2</f>
        <v>255.495</v>
      </c>
      <c r="J336" s="10">
        <f>(4*testdata[[#This Row],[price]]+3*I335+2*I334+I333)/10</f>
        <v>255.90550000000002</v>
      </c>
      <c r="K336" s="10">
        <f>(0.0962*testdata[[#This Row],[smooth]]+0.5769*J334-0.5769*J332+0.0962*J330)*(0.075*$X335+0.54)</f>
        <v>27.011195522999991</v>
      </c>
      <c r="L336" s="10">
        <f t="shared" si="11"/>
        <v>25.884557153999967</v>
      </c>
      <c r="M336" s="10">
        <f>(0.0962*testdata[[#This Row],[detrender]]+0.5769*K334-0.5769*K332+0.0962*K330)*(0.075*$X335+0.54)</f>
        <v>2.8833901705423144</v>
      </c>
      <c r="N336" s="10">
        <f>(0.0962*testdata[[#This Row],[I1]]+0.5769*L334-0.5769*L332+0.0962*L330)*(0.075*$X335+0.54)</f>
        <v>2.4538481639755361</v>
      </c>
      <c r="O336" s="10">
        <f>(0.0962*testdata[[#This Row],[Q1]]+0.5769*M334-0.5769*M332+0.0962*M330)*(0.075*$X335+0.54)</f>
        <v>0.37217447631711675</v>
      </c>
      <c r="P336" s="10">
        <f>testdata[[#This Row],[I1]]-testdata[[#This Row],[JQ]]</f>
        <v>25.512382677682851</v>
      </c>
      <c r="Q336" s="10">
        <f>testdata[[#This Row],[Q1]]+testdata[[#This Row],[jI]]</f>
        <v>5.3372383345178509</v>
      </c>
      <c r="R336" s="10">
        <f>0.2*testdata[[#This Row],[I2]]+0.8*P335</f>
        <v>25.781500769617953</v>
      </c>
      <c r="S336" s="10">
        <f>0.2*testdata[[#This Row],[Q2]]+0.8*Q335</f>
        <v>5.1762738029474598</v>
      </c>
      <c r="T336" s="10">
        <f>testdata[[#This Row],[I2'']]*R335+testdata[[#This Row],[Q2'']]*S335</f>
        <v>699.06969345762661</v>
      </c>
      <c r="U336" s="10">
        <f>testdata[[#This Row],[I2'']]*S335-testdata[[#This Row],[Q2'']]*R335</f>
        <v>1.8106384689797892</v>
      </c>
      <c r="V336" s="10">
        <f>0.2*testdata[[#This Row],[Re]]+0.8*T335</f>
        <v>711.34740413462384</v>
      </c>
      <c r="W336" s="10">
        <f>0.2*testdata[[#This Row],[Im]]+0.8*U335</f>
        <v>1.0965756439159009</v>
      </c>
      <c r="X336" s="10"/>
      <c r="Y336" s="10"/>
      <c r="Z336" s="10"/>
      <c r="AA336" s="10"/>
      <c r="AB336" s="10"/>
      <c r="AC336" s="10"/>
      <c r="AD336" s="10"/>
    </row>
    <row r="337" spans="1:30" x14ac:dyDescent="0.25">
      <c r="A337" s="7">
        <v>336</v>
      </c>
      <c r="B337" s="4" t="str">
        <f t="shared" si="10"/>
        <v>new Quote { Date = DateTime.ParseExact("2018-05-03","yyyy-MM-dd",cultureProvider), Open=253.6m, High=254.66m, Low=250.5m, Close=253.95m, Volume = (long)140965808 },</v>
      </c>
      <c r="C337" s="3">
        <v>43223</v>
      </c>
      <c r="D337" s="2">
        <v>253.6</v>
      </c>
      <c r="E337" s="2">
        <v>254.66</v>
      </c>
      <c r="F337" s="2">
        <v>250.5</v>
      </c>
      <c r="G337" s="2">
        <v>253.95</v>
      </c>
      <c r="H337" s="1">
        <v>140965808</v>
      </c>
      <c r="I337" s="2">
        <f>(testdata[[#This Row],[high]]+testdata[[#This Row],[low]])/2</f>
        <v>252.57999999999998</v>
      </c>
      <c r="J337" s="10">
        <f>(4*testdata[[#This Row],[price]]+3*I336+2*I335+I334)/10</f>
        <v>254.39849999999996</v>
      </c>
      <c r="K337" s="10">
        <f>(0.0962*testdata[[#This Row],[smooth]]+0.5769*J335-0.5769*J333+0.0962*J331)*(0.075*$X336+0.54)</f>
        <v>26.467081128000014</v>
      </c>
      <c r="L337" s="10">
        <f t="shared" si="11"/>
        <v>26.382786750000022</v>
      </c>
      <c r="M337" s="10">
        <f>(0.0962*testdata[[#This Row],[detrender]]+0.5769*K335-0.5769*K333+0.0962*K331)*(0.075*$X336+0.54)</f>
        <v>3.0879055573537824</v>
      </c>
      <c r="N337" s="10">
        <f>(0.0962*testdata[[#This Row],[I1]]+0.5769*L335-0.5769*L333+0.0962*L331)*(0.075*$X336+0.54)</f>
        <v>2.6449310138091633</v>
      </c>
      <c r="O337" s="10">
        <f>(0.0962*testdata[[#This Row],[Q1]]+0.5769*M335-0.5769*M333+0.0962*M331)*(0.075*$X336+0.54)</f>
        <v>0.3812169723948079</v>
      </c>
      <c r="P337" s="10">
        <f>testdata[[#This Row],[I1]]-testdata[[#This Row],[JQ]]</f>
        <v>26.001569777605216</v>
      </c>
      <c r="Q337" s="10">
        <f>testdata[[#This Row],[Q1]]+testdata[[#This Row],[jI]]</f>
        <v>5.7328365711629452</v>
      </c>
      <c r="R337" s="10">
        <f>0.2*testdata[[#This Row],[I2]]+0.8*P336</f>
        <v>25.610220097667327</v>
      </c>
      <c r="S337" s="10">
        <f>0.2*testdata[[#This Row],[Q2]]+0.8*Q336</f>
        <v>5.4163579818468701</v>
      </c>
      <c r="T337" s="10">
        <f>testdata[[#This Row],[I2'']]*R336+testdata[[#This Row],[Q2'']]*S336</f>
        <v>688.30646108691462</v>
      </c>
      <c r="U337" s="10">
        <f>testdata[[#This Row],[I2'']]*S336-testdata[[#This Row],[Q2'']]*R336</f>
        <v>-7.0763260982375016</v>
      </c>
      <c r="V337" s="10">
        <f>0.2*testdata[[#This Row],[Re]]+0.8*T336</f>
        <v>696.91704698348417</v>
      </c>
      <c r="W337" s="10">
        <f>0.2*testdata[[#This Row],[Im]]+0.8*U336</f>
        <v>3.3245555536331128E-2</v>
      </c>
      <c r="X337" s="10"/>
      <c r="Y337" s="10"/>
      <c r="Z337" s="10"/>
      <c r="AA337" s="10"/>
      <c r="AB337" s="10"/>
      <c r="AC337" s="10"/>
      <c r="AD337" s="10"/>
    </row>
    <row r="338" spans="1:30" x14ac:dyDescent="0.25">
      <c r="A338" s="7">
        <v>337</v>
      </c>
      <c r="B338" s="4" t="str">
        <f t="shared" si="10"/>
        <v>new Quote { Date = DateTime.ParseExact("2018-05-04","yyyy-MM-dd",cultureProvider), Open=252.89m, High=257.98m, Low=252.53m, Close=257.24m, Volume = (long)94336840 },</v>
      </c>
      <c r="C338" s="3">
        <v>43224</v>
      </c>
      <c r="D338" s="2">
        <v>252.89</v>
      </c>
      <c r="E338" s="2">
        <v>257.98</v>
      </c>
      <c r="F338" s="2">
        <v>252.53</v>
      </c>
      <c r="G338" s="2">
        <v>257.24</v>
      </c>
      <c r="H338" s="1">
        <v>94336840</v>
      </c>
      <c r="I338" s="2">
        <f>(testdata[[#This Row],[high]]+testdata[[#This Row],[low]])/2</f>
        <v>255.255</v>
      </c>
      <c r="J338" s="10">
        <f>(4*testdata[[#This Row],[price]]+3*I337+2*I336+I335)/10</f>
        <v>254.46550000000002</v>
      </c>
      <c r="K338" s="10">
        <f>(0.0962*testdata[[#This Row],[smooth]]+0.5769*J336-0.5769*J334+0.0962*J332)*(0.075*$X337+0.54)</f>
        <v>26.167140504000002</v>
      </c>
      <c r="L338" s="10">
        <f t="shared" si="11"/>
        <v>27.010390788000013</v>
      </c>
      <c r="M338" s="10">
        <f>(0.0962*testdata[[#This Row],[detrender]]+0.5769*K336-0.5769*K334+0.0962*K332)*(0.075*$X337+0.54)</f>
        <v>2.9091512776136828</v>
      </c>
      <c r="N338" s="10">
        <f>(0.0962*testdata[[#This Row],[I1]]+0.5769*L336-0.5769*L334+0.0962*L332)*(0.075*$X337+0.54)</f>
        <v>2.7129356541064227</v>
      </c>
      <c r="O338" s="10">
        <f>(0.0962*testdata[[#This Row],[Q1]]+0.5769*M336-0.5769*M334+0.0962*M332)*(0.075*$X337+0.54)</f>
        <v>0.35128586161441672</v>
      </c>
      <c r="P338" s="10">
        <f>testdata[[#This Row],[I1]]-testdata[[#This Row],[JQ]]</f>
        <v>26.659104926385595</v>
      </c>
      <c r="Q338" s="10">
        <f>testdata[[#This Row],[Q1]]+testdata[[#This Row],[jI]]</f>
        <v>5.622086931720105</v>
      </c>
      <c r="R338" s="10">
        <f>0.2*testdata[[#This Row],[I2]]+0.8*P337</f>
        <v>26.133076807361292</v>
      </c>
      <c r="S338" s="10">
        <f>0.2*testdata[[#This Row],[Q2]]+0.8*Q337</f>
        <v>5.7106866432743777</v>
      </c>
      <c r="T338" s="10">
        <f>testdata[[#This Row],[I2'']]*R337+testdata[[#This Row],[Q2'']]*S337</f>
        <v>700.20497204789353</v>
      </c>
      <c r="U338" s="10">
        <f>testdata[[#This Row],[I2'']]*S337-testdata[[#This Row],[Q2'']]*R337</f>
        <v>-4.7058426872971779</v>
      </c>
      <c r="V338" s="10">
        <f>0.2*testdata[[#This Row],[Re]]+0.8*T337</f>
        <v>690.68616327911047</v>
      </c>
      <c r="W338" s="10">
        <f>0.2*testdata[[#This Row],[Im]]+0.8*U337</f>
        <v>-6.602229416049437</v>
      </c>
      <c r="X338" s="10"/>
      <c r="Y338" s="10"/>
      <c r="Z338" s="10"/>
      <c r="AA338" s="10"/>
      <c r="AB338" s="10"/>
      <c r="AC338" s="10"/>
      <c r="AD338" s="10"/>
    </row>
    <row r="339" spans="1:30" x14ac:dyDescent="0.25">
      <c r="A339" s="7">
        <v>338</v>
      </c>
      <c r="B339" s="4" t="str">
        <f t="shared" si="10"/>
        <v>new Quote { Date = DateTime.ParseExact("2018-05-07","yyyy-MM-dd",cultureProvider), Open=258.08m, High=259.17m, Low=257.32m, Close=258.11m, Volume = (long)57193284 },</v>
      </c>
      <c r="C339" s="3">
        <v>43227</v>
      </c>
      <c r="D339" s="2">
        <v>258.08</v>
      </c>
      <c r="E339" s="2">
        <v>259.17</v>
      </c>
      <c r="F339" s="2">
        <v>257.32</v>
      </c>
      <c r="G339" s="2">
        <v>258.11</v>
      </c>
      <c r="H339" s="1">
        <v>57193284</v>
      </c>
      <c r="I339" s="2">
        <f>(testdata[[#This Row],[high]]+testdata[[#This Row],[low]])/2</f>
        <v>258.245</v>
      </c>
      <c r="J339" s="10">
        <f>(4*testdata[[#This Row],[price]]+3*I338+2*I337+I336)/10</f>
        <v>255.93999999999997</v>
      </c>
      <c r="K339" s="10">
        <f>(0.0962*testdata[[#This Row],[smooth]]+0.5769*J337-0.5769*J335+0.0962*J333)*(0.075*$X338+0.54)</f>
        <v>25.997907986999991</v>
      </c>
      <c r="L339" s="10">
        <f t="shared" si="11"/>
        <v>27.011195522999991</v>
      </c>
      <c r="M339" s="10">
        <f>(0.0962*testdata[[#This Row],[detrender]]+0.5769*K337-0.5769*K335+0.0962*K333)*(0.075*$X338+0.54)</f>
        <v>2.5259352140035065</v>
      </c>
      <c r="N339" s="10">
        <f>(0.0962*testdata[[#This Row],[I1]]+0.5769*L337-0.5769*L335+0.0962*L333)*(0.075*$X338+0.54)</f>
        <v>2.8833901705423144</v>
      </c>
      <c r="O339" s="10">
        <f>(0.0962*testdata[[#This Row],[Q1]]+0.5769*M337-0.5769*M335+0.0962*M333)*(0.075*$X338+0.54)</f>
        <v>0.37550266099829238</v>
      </c>
      <c r="P339" s="10">
        <f>testdata[[#This Row],[I1]]-testdata[[#This Row],[JQ]]</f>
        <v>26.635692862001697</v>
      </c>
      <c r="Q339" s="10">
        <f>testdata[[#This Row],[Q1]]+testdata[[#This Row],[jI]]</f>
        <v>5.4093253845458209</v>
      </c>
      <c r="R339" s="10">
        <f>0.2*testdata[[#This Row],[I2]]+0.8*P338</f>
        <v>26.654422513508816</v>
      </c>
      <c r="S339" s="10">
        <f>0.2*testdata[[#This Row],[Q2]]+0.8*Q338</f>
        <v>5.579534622285248</v>
      </c>
      <c r="T339" s="10">
        <f>testdata[[#This Row],[I2'']]*R338+testdata[[#This Row],[Q2'']]*S338</f>
        <v>728.42504464455715</v>
      </c>
      <c r="U339" s="10">
        <f>testdata[[#This Row],[I2'']]*S338-testdata[[#This Row],[Q2'']]*R338</f>
        <v>6.4046477985747003</v>
      </c>
      <c r="V339" s="10">
        <f>0.2*testdata[[#This Row],[Re]]+0.8*T338</f>
        <v>705.84898656722623</v>
      </c>
      <c r="W339" s="10">
        <f>0.2*testdata[[#This Row],[Im]]+0.8*U338</f>
        <v>-2.4837445901228024</v>
      </c>
      <c r="X339" s="10"/>
      <c r="Y339" s="10"/>
      <c r="Z339" s="10"/>
      <c r="AA339" s="10"/>
      <c r="AB339" s="10"/>
      <c r="AC339" s="10"/>
      <c r="AD339" s="10"/>
    </row>
    <row r="340" spans="1:30" x14ac:dyDescent="0.25">
      <c r="A340" s="7">
        <v>339</v>
      </c>
      <c r="B340" s="4" t="str">
        <f t="shared" si="10"/>
        <v>new Quote { Date = DateTime.ParseExact("2018-05-08","yyyy-MM-dd",cultureProvider), Open=257.7m, High=258.5m, Low=256.4m, Close=258.11m, Volume = (long)69804000 },</v>
      </c>
      <c r="C340" s="3">
        <v>43228</v>
      </c>
      <c r="D340" s="2">
        <v>257.7</v>
      </c>
      <c r="E340" s="2">
        <v>258.5</v>
      </c>
      <c r="F340" s="2">
        <v>256.39999999999998</v>
      </c>
      <c r="G340" s="2">
        <v>258.11</v>
      </c>
      <c r="H340" s="1">
        <v>69804000</v>
      </c>
      <c r="I340" s="2">
        <f>(testdata[[#This Row],[high]]+testdata[[#This Row],[low]])/2</f>
        <v>257.45</v>
      </c>
      <c r="J340" s="10">
        <f>(4*testdata[[#This Row],[price]]+3*I339+2*I338+I337)/10</f>
        <v>256.76249999999999</v>
      </c>
      <c r="K340" s="10">
        <f>(0.0962*testdata[[#This Row],[smooth]]+0.5769*J338-0.5769*J336+0.0962*J334)*(0.075*$X339+0.54)</f>
        <v>26.241090155999991</v>
      </c>
      <c r="L340" s="10">
        <f t="shared" si="11"/>
        <v>26.467081128000014</v>
      </c>
      <c r="M340" s="10">
        <f>(0.0962*testdata[[#This Row],[detrender]]+0.5769*K338-0.5769*K336+0.0962*K334)*(0.075*$X339+0.54)</f>
        <v>2.4707600736638988</v>
      </c>
      <c r="N340" s="10">
        <f>(0.0962*testdata[[#This Row],[I1]]+0.5769*L338-0.5769*L336+0.0962*L334)*(0.075*$X339+0.54)</f>
        <v>3.0879055573537824</v>
      </c>
      <c r="O340" s="10">
        <f>(0.0962*testdata[[#This Row],[Q1]]+0.5769*M338-0.5769*M336+0.0962*M334)*(0.075*$X339+0.54)</f>
        <v>0.27377517525356582</v>
      </c>
      <c r="P340" s="10">
        <f>testdata[[#This Row],[I1]]-testdata[[#This Row],[JQ]]</f>
        <v>26.193305952746449</v>
      </c>
      <c r="Q340" s="10">
        <f>testdata[[#This Row],[Q1]]+testdata[[#This Row],[jI]]</f>
        <v>5.5586656310176812</v>
      </c>
      <c r="R340" s="10">
        <f>0.2*testdata[[#This Row],[I2]]+0.8*P339</f>
        <v>26.547215480150651</v>
      </c>
      <c r="S340" s="10">
        <f>0.2*testdata[[#This Row],[Q2]]+0.8*Q339</f>
        <v>5.4391934338401935</v>
      </c>
      <c r="T340" s="10">
        <f>testdata[[#This Row],[I2'']]*R339+testdata[[#This Row],[Q2'']]*S339</f>
        <v>737.94886604651526</v>
      </c>
      <c r="U340" s="10">
        <f>testdata[[#This Row],[I2'']]*S339-testdata[[#This Row],[Q2'']]*R339</f>
        <v>3.1425479784880679</v>
      </c>
      <c r="V340" s="10">
        <f>0.2*testdata[[#This Row],[Re]]+0.8*T339</f>
        <v>730.32980892494879</v>
      </c>
      <c r="W340" s="10">
        <f>0.2*testdata[[#This Row],[Im]]+0.8*U339</f>
        <v>5.7522278345573739</v>
      </c>
      <c r="X340" s="10"/>
      <c r="Y340" s="10"/>
      <c r="Z340" s="10"/>
      <c r="AA340" s="10"/>
      <c r="AB340" s="10"/>
      <c r="AC340" s="10"/>
      <c r="AD340" s="10"/>
    </row>
    <row r="341" spans="1:30" x14ac:dyDescent="0.25">
      <c r="A341" s="7">
        <v>340</v>
      </c>
      <c r="B341" s="4" t="str">
        <f t="shared" si="10"/>
        <v>new Quote { Date = DateTime.ParseExact("2018-05-09","yyyy-MM-dd",cultureProvider), Open=258.84m, High=260.95m, Low=258.27m, Close=260.6m, Volume = (long)61703432 },</v>
      </c>
      <c r="C341" s="3">
        <v>43229</v>
      </c>
      <c r="D341" s="2">
        <v>258.83999999999997</v>
      </c>
      <c r="E341" s="2">
        <v>260.95</v>
      </c>
      <c r="F341" s="2">
        <v>258.27</v>
      </c>
      <c r="G341" s="2">
        <v>260.60000000000002</v>
      </c>
      <c r="H341" s="1">
        <v>61703432</v>
      </c>
      <c r="I341" s="2">
        <f>(testdata[[#This Row],[high]]+testdata[[#This Row],[low]])/2</f>
        <v>259.61</v>
      </c>
      <c r="J341" s="10">
        <f>(4*testdata[[#This Row],[price]]+3*I340+2*I339+I338)/10</f>
        <v>258.25349999999997</v>
      </c>
      <c r="K341" s="10">
        <f>(0.0962*testdata[[#This Row],[smooth]]+0.5769*J339-0.5769*J337+0.0962*J335)*(0.075*$X340+0.54)</f>
        <v>27.215229555000001</v>
      </c>
      <c r="L341" s="10">
        <f t="shared" si="11"/>
        <v>26.167140504000002</v>
      </c>
      <c r="M341" s="10">
        <f>(0.0962*testdata[[#This Row],[detrender]]+0.5769*K339-0.5769*K337+0.0962*K335)*(0.075*$X340+0.54)</f>
        <v>2.6707528936549916</v>
      </c>
      <c r="N341" s="10">
        <f>(0.0962*testdata[[#This Row],[I1]]+0.5769*L339-0.5769*L337+0.0962*L335)*(0.075*$X340+0.54)</f>
        <v>2.9091512776136828</v>
      </c>
      <c r="O341" s="10">
        <f>(0.0962*testdata[[#This Row],[Q1]]+0.5769*M339-0.5769*M337+0.0962*M335)*(0.075*$X340+0.54)</f>
        <v>0.10460347949657199</v>
      </c>
      <c r="P341" s="10">
        <f>testdata[[#This Row],[I1]]-testdata[[#This Row],[JQ]]</f>
        <v>26.062537024503431</v>
      </c>
      <c r="Q341" s="10">
        <f>testdata[[#This Row],[Q1]]+testdata[[#This Row],[jI]]</f>
        <v>5.5799041712686748</v>
      </c>
      <c r="R341" s="10">
        <f>0.2*testdata[[#This Row],[I2]]+0.8*P340</f>
        <v>26.16715216709785</v>
      </c>
      <c r="S341" s="10">
        <f>0.2*testdata[[#This Row],[Q2]]+0.8*Q340</f>
        <v>5.5629133390678804</v>
      </c>
      <c r="T341" s="10">
        <f>testdata[[#This Row],[I2'']]*R340+testdata[[#This Row],[Q2'']]*S340</f>
        <v>724.92278878871775</v>
      </c>
      <c r="U341" s="10">
        <f>testdata[[#This Row],[I2'']]*S340-testdata[[#This Row],[Q2'']]*R340</f>
        <v>-5.3516568600635708</v>
      </c>
      <c r="V341" s="10">
        <f>0.2*testdata[[#This Row],[Re]]+0.8*T340</f>
        <v>735.34365059495576</v>
      </c>
      <c r="W341" s="10">
        <f>0.2*testdata[[#This Row],[Im]]+0.8*U340</f>
        <v>1.4437070107777406</v>
      </c>
      <c r="X341" s="10"/>
      <c r="Y341" s="10"/>
      <c r="Z341" s="10"/>
      <c r="AA341" s="10"/>
      <c r="AB341" s="10"/>
      <c r="AC341" s="10"/>
      <c r="AD341" s="10"/>
    </row>
    <row r="342" spans="1:30" x14ac:dyDescent="0.25">
      <c r="A342" s="7">
        <v>341</v>
      </c>
      <c r="B342" s="4" t="str">
        <f t="shared" si="10"/>
        <v>new Quote { Date = DateTime.ParseExact("2018-05-10","yyyy-MM-dd",cultureProvider), Open=261.41m, High=263.4m, Low=261.3m, Close=263.04m, Volume = (long)74524544 },</v>
      </c>
      <c r="C342" s="3">
        <v>43230</v>
      </c>
      <c r="D342" s="2">
        <v>261.41000000000003</v>
      </c>
      <c r="E342" s="2">
        <v>263.39999999999998</v>
      </c>
      <c r="F342" s="2">
        <v>261.3</v>
      </c>
      <c r="G342" s="2">
        <v>263.04000000000002</v>
      </c>
      <c r="H342" s="1">
        <v>74524544</v>
      </c>
      <c r="I342" s="2">
        <f>(testdata[[#This Row],[high]]+testdata[[#This Row],[low]])/2</f>
        <v>262.35000000000002</v>
      </c>
      <c r="J342" s="10">
        <f>(4*testdata[[#This Row],[price]]+3*I341+2*I340+I339)/10</f>
        <v>260.13749999999999</v>
      </c>
      <c r="K342" s="10">
        <f>(0.0962*testdata[[#This Row],[smooth]]+0.5769*J340-0.5769*J338+0.0962*J336)*(0.075*$X341+0.54)</f>
        <v>27.522976985999996</v>
      </c>
      <c r="L342" s="10">
        <f t="shared" si="11"/>
        <v>25.997907986999991</v>
      </c>
      <c r="M342" s="10">
        <f>(0.0962*testdata[[#This Row],[detrender]]+0.5769*K340-0.5769*K338+0.0962*K336)*(0.075*$X341+0.54)</f>
        <v>2.8559784327864808</v>
      </c>
      <c r="N342" s="10">
        <f>(0.0962*testdata[[#This Row],[I1]]+0.5769*L340-0.5769*L338+0.0962*L336)*(0.075*$X341+0.54)</f>
        <v>2.5259352140035065</v>
      </c>
      <c r="O342" s="10">
        <f>(0.0962*testdata[[#This Row],[Q1]]+0.5769*M340-0.5769*M338+0.0962*M336)*(0.075*$X341+0.54)</f>
        <v>0.16157846200406376</v>
      </c>
      <c r="P342" s="10">
        <f>testdata[[#This Row],[I1]]-testdata[[#This Row],[JQ]]</f>
        <v>25.836329524995929</v>
      </c>
      <c r="Q342" s="10">
        <f>testdata[[#This Row],[Q1]]+testdata[[#This Row],[jI]]</f>
        <v>5.3819136467899877</v>
      </c>
      <c r="R342" s="10">
        <f>0.2*testdata[[#This Row],[I2]]+0.8*P341</f>
        <v>26.017295524601934</v>
      </c>
      <c r="S342" s="10">
        <f>0.2*testdata[[#This Row],[Q2]]+0.8*Q341</f>
        <v>5.5403060663729375</v>
      </c>
      <c r="T342" s="10">
        <f>testdata[[#This Row],[I2'']]*R341+testdata[[#This Row],[Q2'']]*S341</f>
        <v>711.61877348775738</v>
      </c>
      <c r="U342" s="10">
        <f>testdata[[#This Row],[I2'']]*S341-testdata[[#This Row],[Q2'']]*R341</f>
        <v>-0.24207157079680997</v>
      </c>
      <c r="V342" s="10">
        <f>0.2*testdata[[#This Row],[Re]]+0.8*T341</f>
        <v>722.2619857285257</v>
      </c>
      <c r="W342" s="10">
        <f>0.2*testdata[[#This Row],[Im]]+0.8*U341</f>
        <v>-4.3297398022102183</v>
      </c>
      <c r="X342" s="10"/>
      <c r="Y342" s="10"/>
      <c r="Z342" s="10"/>
      <c r="AA342" s="10"/>
      <c r="AB342" s="10"/>
      <c r="AC342" s="10"/>
      <c r="AD342" s="10"/>
    </row>
    <row r="343" spans="1:30" x14ac:dyDescent="0.25">
      <c r="A343" s="7">
        <v>342</v>
      </c>
      <c r="B343" s="4" t="str">
        <f t="shared" si="10"/>
        <v>new Quote { Date = DateTime.ParseExact("2018-05-11","yyyy-MM-dd",cultureProvider), Open=263.17m, High=264.13m, Low=262.61m, Close=263.84m, Volume = (long)61915812 },</v>
      </c>
      <c r="C343" s="3">
        <v>43231</v>
      </c>
      <c r="D343" s="2">
        <v>263.17</v>
      </c>
      <c r="E343" s="2">
        <v>264.13</v>
      </c>
      <c r="F343" s="2">
        <v>262.61</v>
      </c>
      <c r="G343" s="2">
        <v>263.83999999999997</v>
      </c>
      <c r="H343" s="1">
        <v>61915812</v>
      </c>
      <c r="I343" s="2">
        <f>(testdata[[#This Row],[high]]+testdata[[#This Row],[low]])/2</f>
        <v>263.37</v>
      </c>
      <c r="J343" s="10">
        <f>(4*testdata[[#This Row],[price]]+3*I342+2*I341+I340)/10</f>
        <v>261.71999999999997</v>
      </c>
      <c r="K343" s="10">
        <f>(0.0962*testdata[[#This Row],[smooth]]+0.5769*J341-0.5769*J339+0.0962*J337)*(0.075*$X342+0.54)</f>
        <v>27.532039238999989</v>
      </c>
      <c r="L343" s="10">
        <f t="shared" si="11"/>
        <v>26.241090155999991</v>
      </c>
      <c r="M343" s="10">
        <f>(0.0962*testdata[[#This Row],[detrender]]+0.5769*K341-0.5769*K339+0.0962*K337)*(0.075*$X342+0.54)</f>
        <v>3.1843736236176867</v>
      </c>
      <c r="N343" s="10">
        <f>(0.0962*testdata[[#This Row],[I1]]+0.5769*L341-0.5769*L339+0.0962*L337)*(0.075*$X342+0.54)</f>
        <v>2.4707600736638988</v>
      </c>
      <c r="O343" s="10">
        <f>(0.0962*testdata[[#This Row],[Q1]]+0.5769*M341-0.5769*M339+0.0962*M337)*(0.075*$X342+0.54)</f>
        <v>0.3709468313642143</v>
      </c>
      <c r="P343" s="10">
        <f>testdata[[#This Row],[I1]]-testdata[[#This Row],[JQ]]</f>
        <v>25.870143324635777</v>
      </c>
      <c r="Q343" s="10">
        <f>testdata[[#This Row],[Q1]]+testdata[[#This Row],[jI]]</f>
        <v>5.6551336972815855</v>
      </c>
      <c r="R343" s="10">
        <f>0.2*testdata[[#This Row],[I2]]+0.8*P342</f>
        <v>25.843092284923902</v>
      </c>
      <c r="S343" s="10">
        <f>0.2*testdata[[#This Row],[Q2]]+0.8*Q342</f>
        <v>5.4365576568883069</v>
      </c>
      <c r="T343" s="10">
        <f>testdata[[#This Row],[I2'']]*R342+testdata[[#This Row],[Q2'']]*S342</f>
        <v>702.48756261306994</v>
      </c>
      <c r="U343" s="10">
        <f>testdata[[#This Row],[I2'']]*S342-testdata[[#This Row],[Q2'']]*R342</f>
        <v>1.7341137641990088</v>
      </c>
      <c r="V343" s="10">
        <f>0.2*testdata[[#This Row],[Re]]+0.8*T342</f>
        <v>709.79253131281996</v>
      </c>
      <c r="W343" s="10">
        <f>0.2*testdata[[#This Row],[Im]]+0.8*U342</f>
        <v>0.15316549620235381</v>
      </c>
      <c r="X343" s="10"/>
      <c r="Y343" s="10"/>
      <c r="Z343" s="10"/>
      <c r="AA343" s="10"/>
      <c r="AB343" s="10"/>
      <c r="AC343" s="10"/>
      <c r="AD343" s="10"/>
    </row>
    <row r="344" spans="1:30" x14ac:dyDescent="0.25">
      <c r="A344" s="7">
        <v>343</v>
      </c>
      <c r="B344" s="4" t="str">
        <f t="shared" si="10"/>
        <v>new Quote { Date = DateTime.ParseExact("2018-05-14","yyyy-MM-dd",cultureProvider), Open=264.31m, High=265.03m, Low=263.37m, Close=263.97m, Volume = (long)56661420 },</v>
      </c>
      <c r="C344" s="3">
        <v>43234</v>
      </c>
      <c r="D344" s="2">
        <v>264.31</v>
      </c>
      <c r="E344" s="2">
        <v>265.02999999999997</v>
      </c>
      <c r="F344" s="2">
        <v>263.37</v>
      </c>
      <c r="G344" s="2">
        <v>263.97000000000003</v>
      </c>
      <c r="H344" s="1">
        <v>56661420</v>
      </c>
      <c r="I344" s="2">
        <f>(testdata[[#This Row],[high]]+testdata[[#This Row],[low]])/2</f>
        <v>264.2</v>
      </c>
      <c r="J344" s="10">
        <f>(4*testdata[[#This Row],[price]]+3*I343+2*I342+I341)/10</f>
        <v>263.12199999999996</v>
      </c>
      <c r="K344" s="10">
        <f>(0.0962*testdata[[#This Row],[smooth]]+0.5769*J342-0.5769*J340+0.0962*J338)*(0.075*$X343+0.54)</f>
        <v>27.939035699999998</v>
      </c>
      <c r="L344" s="10">
        <f t="shared" si="11"/>
        <v>27.215229555000001</v>
      </c>
      <c r="M344" s="10">
        <f>(0.0962*testdata[[#This Row],[detrender]]+0.5769*K342-0.5769*K340+0.0962*K338)*(0.075*$X343+0.54)</f>
        <v>3.2100487180479726</v>
      </c>
      <c r="N344" s="10">
        <f>(0.0962*testdata[[#This Row],[I1]]+0.5769*L342-0.5769*L340+0.0962*L338)*(0.075*$X343+0.54)</f>
        <v>2.6707528936549916</v>
      </c>
      <c r="O344" s="10">
        <f>(0.0962*testdata[[#This Row],[Q1]]+0.5769*M342-0.5769*M340+0.0962*M338)*(0.075*$X343+0.54)</f>
        <v>0.4378857359186531</v>
      </c>
      <c r="P344" s="10">
        <f>testdata[[#This Row],[I1]]-testdata[[#This Row],[JQ]]</f>
        <v>26.777343819081349</v>
      </c>
      <c r="Q344" s="10">
        <f>testdata[[#This Row],[Q1]]+testdata[[#This Row],[jI]]</f>
        <v>5.8808016117029638</v>
      </c>
      <c r="R344" s="10">
        <f>0.2*testdata[[#This Row],[I2]]+0.8*P343</f>
        <v>26.051583423524892</v>
      </c>
      <c r="S344" s="10">
        <f>0.2*testdata[[#This Row],[Q2]]+0.8*Q343</f>
        <v>5.7002672801658614</v>
      </c>
      <c r="T344" s="10">
        <f>testdata[[#This Row],[I2'']]*R343+testdata[[#This Row],[Q2'']]*S343</f>
        <v>704.2433063108432</v>
      </c>
      <c r="U344" s="10">
        <f>testdata[[#This Row],[I2'']]*S343-testdata[[#This Row],[Q2'']]*R343</f>
        <v>-5.6815980348297899</v>
      </c>
      <c r="V344" s="10">
        <f>0.2*testdata[[#This Row],[Re]]+0.8*T343</f>
        <v>702.83871135262461</v>
      </c>
      <c r="W344" s="10">
        <f>0.2*testdata[[#This Row],[Im]]+0.8*U343</f>
        <v>0.25097140439324916</v>
      </c>
      <c r="X344" s="10"/>
      <c r="Y344" s="10"/>
      <c r="Z344" s="10"/>
      <c r="AA344" s="10"/>
      <c r="AB344" s="10"/>
      <c r="AC344" s="10"/>
      <c r="AD344" s="10"/>
    </row>
    <row r="345" spans="1:30" x14ac:dyDescent="0.25">
      <c r="A345" s="7">
        <v>344</v>
      </c>
      <c r="B345" s="4" t="str">
        <f t="shared" si="10"/>
        <v>new Quote { Date = DateTime.ParseExact("2018-05-15","yyyy-MM-dd",cultureProvider), Open=262.62m, High=262.64m, Low=261.11m, Close=262.15m, Volume = (long)90007968 },</v>
      </c>
      <c r="C345" s="3">
        <v>43235</v>
      </c>
      <c r="D345" s="2">
        <v>262.62</v>
      </c>
      <c r="E345" s="2">
        <v>262.64</v>
      </c>
      <c r="F345" s="2">
        <v>261.11</v>
      </c>
      <c r="G345" s="2">
        <v>262.14999999999998</v>
      </c>
      <c r="H345" s="1">
        <v>90007968</v>
      </c>
      <c r="I345" s="2">
        <f>(testdata[[#This Row],[high]]+testdata[[#This Row],[low]])/2</f>
        <v>261.875</v>
      </c>
      <c r="J345" s="10">
        <f>(4*testdata[[#This Row],[price]]+3*I344+2*I343+I342)/10</f>
        <v>262.91899999999998</v>
      </c>
      <c r="K345" s="10">
        <f>(0.0962*testdata[[#This Row],[smooth]]+0.5769*J343-0.5769*J341+0.0962*J339)*(0.075*$X344+0.54)</f>
        <v>28.033592210999984</v>
      </c>
      <c r="L345" s="10">
        <f t="shared" si="11"/>
        <v>27.522976985999996</v>
      </c>
      <c r="M345" s="10">
        <f>(0.0962*testdata[[#This Row],[detrender]]+0.5769*K343-0.5769*K341+0.0962*K339)*(0.075*$X344+0.54)</f>
        <v>2.9055228259034833</v>
      </c>
      <c r="N345" s="10">
        <f>(0.0962*testdata[[#This Row],[I1]]+0.5769*L343-0.5769*L341+0.0962*L339)*(0.075*$X344+0.54)</f>
        <v>2.8559784327864808</v>
      </c>
      <c r="O345" s="10">
        <f>(0.0962*testdata[[#This Row],[Q1]]+0.5769*M343-0.5769*M341+0.0962*M339)*(0.075*$X344+0.54)</f>
        <v>0.44215959377944697</v>
      </c>
      <c r="P345" s="10">
        <f>testdata[[#This Row],[I1]]-testdata[[#This Row],[JQ]]</f>
        <v>27.080817392220549</v>
      </c>
      <c r="Q345" s="10">
        <f>testdata[[#This Row],[Q1]]+testdata[[#This Row],[jI]]</f>
        <v>5.7615012586899645</v>
      </c>
      <c r="R345" s="10">
        <f>0.2*testdata[[#This Row],[I2]]+0.8*P344</f>
        <v>26.838038533709188</v>
      </c>
      <c r="S345" s="10">
        <f>0.2*testdata[[#This Row],[Q2]]+0.8*Q344</f>
        <v>5.8569415411003636</v>
      </c>
      <c r="T345" s="10">
        <f>testdata[[#This Row],[I2'']]*R344+testdata[[#This Row],[Q2'']]*S344</f>
        <v>732.55953201327918</v>
      </c>
      <c r="U345" s="10">
        <f>testdata[[#This Row],[I2'']]*S344-testdata[[#This Row],[Q2'']]*R344</f>
        <v>0.40139175284846829</v>
      </c>
      <c r="V345" s="10">
        <f>0.2*testdata[[#This Row],[Re]]+0.8*T344</f>
        <v>709.90655145133042</v>
      </c>
      <c r="W345" s="10">
        <f>0.2*testdata[[#This Row],[Im]]+0.8*U344</f>
        <v>-4.4650000772941381</v>
      </c>
      <c r="X345" s="10"/>
      <c r="Y345" s="10"/>
      <c r="Z345" s="10"/>
      <c r="AA345" s="10"/>
      <c r="AB345" s="10"/>
      <c r="AC345" s="10"/>
      <c r="AD345" s="10"/>
    </row>
    <row r="346" spans="1:30" x14ac:dyDescent="0.25">
      <c r="A346" s="7">
        <v>345</v>
      </c>
      <c r="B346" s="4" t="str">
        <f t="shared" si="10"/>
        <v>new Quote { Date = DateTime.ParseExact("2018-05-16","yyyy-MM-dd",cultureProvider), Open=262.19m, High=263.75m, Low=262.16m, Close=263.25m, Volume = (long)55784492 },</v>
      </c>
      <c r="C346" s="3">
        <v>43236</v>
      </c>
      <c r="D346" s="2">
        <v>262.19</v>
      </c>
      <c r="E346" s="2">
        <v>263.75</v>
      </c>
      <c r="F346" s="2">
        <v>262.16000000000003</v>
      </c>
      <c r="G346" s="2">
        <v>263.25</v>
      </c>
      <c r="H346" s="1">
        <v>55784492</v>
      </c>
      <c r="I346" s="2">
        <f>(testdata[[#This Row],[high]]+testdata[[#This Row],[low]])/2</f>
        <v>262.95500000000004</v>
      </c>
      <c r="J346" s="10">
        <f>(4*testdata[[#This Row],[price]]+3*I345+2*I344+I343)/10</f>
        <v>262.92150000000004</v>
      </c>
      <c r="K346" s="10">
        <f>(0.0962*testdata[[#This Row],[smooth]]+0.5769*J344-0.5769*J342+0.0962*J340)*(0.075*$X345+0.54)</f>
        <v>27.926293778999995</v>
      </c>
      <c r="L346" s="10">
        <f t="shared" si="11"/>
        <v>27.532039238999989</v>
      </c>
      <c r="M346" s="10">
        <f>(0.0962*testdata[[#This Row],[detrender]]+0.5769*K344-0.5769*K342+0.0962*K340)*(0.075*$X345+0.54)</f>
        <v>2.9435003675929439</v>
      </c>
      <c r="N346" s="10">
        <f>(0.0962*testdata[[#This Row],[I1]]+0.5769*L344-0.5769*L342+0.0962*L340)*(0.075*$X345+0.54)</f>
        <v>3.1843736236176867</v>
      </c>
      <c r="O346" s="10">
        <f>(0.0962*testdata[[#This Row],[Q1]]+0.5769*M344-0.5769*M342+0.0962*M340)*(0.075*$X345+0.54)</f>
        <v>0.39156210108878209</v>
      </c>
      <c r="P346" s="10">
        <f>testdata[[#This Row],[I1]]-testdata[[#This Row],[JQ]]</f>
        <v>27.140477137911208</v>
      </c>
      <c r="Q346" s="10">
        <f>testdata[[#This Row],[Q1]]+testdata[[#This Row],[jI]]</f>
        <v>6.127873991210631</v>
      </c>
      <c r="R346" s="10">
        <f>0.2*testdata[[#This Row],[I2]]+0.8*P345</f>
        <v>27.092749341358683</v>
      </c>
      <c r="S346" s="10">
        <f>0.2*testdata[[#This Row],[Q2]]+0.8*Q345</f>
        <v>5.8347758051940986</v>
      </c>
      <c r="T346" s="10">
        <f>testdata[[#This Row],[I2'']]*R345+testdata[[#This Row],[Q2'']]*S345</f>
        <v>761.29019160395717</v>
      </c>
      <c r="U346" s="10">
        <f>testdata[[#This Row],[I2'']]*S345-testdata[[#This Row],[Q2'']]*R345</f>
        <v>2.0867111846699231</v>
      </c>
      <c r="V346" s="10">
        <f>0.2*testdata[[#This Row],[Re]]+0.8*T345</f>
        <v>738.30566393141487</v>
      </c>
      <c r="W346" s="10">
        <f>0.2*testdata[[#This Row],[Im]]+0.8*U345</f>
        <v>0.73845563921275925</v>
      </c>
      <c r="X346" s="10"/>
      <c r="Y346" s="10"/>
      <c r="Z346" s="10"/>
      <c r="AA346" s="10"/>
      <c r="AB346" s="10"/>
      <c r="AC346" s="10"/>
      <c r="AD346" s="10"/>
    </row>
    <row r="347" spans="1:30" x14ac:dyDescent="0.25">
      <c r="A347" s="7">
        <v>346</v>
      </c>
      <c r="B347" s="4" t="str">
        <f t="shared" si="10"/>
        <v>new Quote { Date = DateTime.ParseExact("2018-05-17","yyyy-MM-dd",cultureProvider), Open=262.96m, High=264.21m, Low=262.18m, Close=263.03m, Volume = (long)58466824 },</v>
      </c>
      <c r="C347" s="3">
        <v>43237</v>
      </c>
      <c r="D347" s="2">
        <v>262.95999999999998</v>
      </c>
      <c r="E347" s="2">
        <v>264.20999999999998</v>
      </c>
      <c r="F347" s="2">
        <v>262.18</v>
      </c>
      <c r="G347" s="2">
        <v>263.02999999999997</v>
      </c>
      <c r="H347" s="1">
        <v>58466824</v>
      </c>
      <c r="I347" s="2">
        <f>(testdata[[#This Row],[high]]+testdata[[#This Row],[low]])/2</f>
        <v>263.19499999999999</v>
      </c>
      <c r="J347" s="10">
        <f>(4*testdata[[#This Row],[price]]+3*I346+2*I345+I344)/10</f>
        <v>262.95949999999999</v>
      </c>
      <c r="K347" s="10">
        <f>(0.0962*testdata[[#This Row],[smooth]]+0.5769*J345-0.5769*J343+0.0962*J341)*(0.075*$X346+0.54)</f>
        <v>27.449492598000013</v>
      </c>
      <c r="L347" s="10">
        <f t="shared" si="11"/>
        <v>27.939035699999998</v>
      </c>
      <c r="M347" s="10">
        <f>(0.0962*testdata[[#This Row],[detrender]]+0.5769*K345-0.5769*K343+0.0962*K341)*(0.075*$X346+0.54)</f>
        <v>2.9959697775593153</v>
      </c>
      <c r="N347" s="10">
        <f>(0.0962*testdata[[#This Row],[I1]]+0.5769*L345-0.5769*L343+0.0962*L341)*(0.075*$X346+0.54)</f>
        <v>3.2100487180479726</v>
      </c>
      <c r="O347" s="10">
        <f>(0.0962*testdata[[#This Row],[Q1]]+0.5769*M345-0.5769*M343+0.0962*M341)*(0.075*$X346+0.54)</f>
        <v>0.20750563571552591</v>
      </c>
      <c r="P347" s="10">
        <f>testdata[[#This Row],[I1]]-testdata[[#This Row],[JQ]]</f>
        <v>27.73153006428447</v>
      </c>
      <c r="Q347" s="10">
        <f>testdata[[#This Row],[Q1]]+testdata[[#This Row],[jI]]</f>
        <v>6.2060184956072879</v>
      </c>
      <c r="R347" s="10">
        <f>0.2*testdata[[#This Row],[I2]]+0.8*P346</f>
        <v>27.258687723185865</v>
      </c>
      <c r="S347" s="10">
        <f>0.2*testdata[[#This Row],[Q2]]+0.8*Q346</f>
        <v>6.1435028920899626</v>
      </c>
      <c r="T347" s="10">
        <f>testdata[[#This Row],[I2'']]*R346+testdata[[#This Row],[Q2'']]*S346</f>
        <v>774.35875589255238</v>
      </c>
      <c r="U347" s="10">
        <f>testdata[[#This Row],[I2'']]*S346-testdata[[#This Row],[Q2'']]*R346</f>
        <v>-7.3960523247191929</v>
      </c>
      <c r="V347" s="10">
        <f>0.2*testdata[[#This Row],[Re]]+0.8*T346</f>
        <v>763.90390446167623</v>
      </c>
      <c r="W347" s="10">
        <f>0.2*testdata[[#This Row],[Im]]+0.8*U346</f>
        <v>0.1901584827920999</v>
      </c>
      <c r="X347" s="10"/>
      <c r="Y347" s="10"/>
      <c r="Z347" s="10"/>
      <c r="AA347" s="10"/>
      <c r="AB347" s="10"/>
      <c r="AC347" s="10"/>
      <c r="AD347" s="10"/>
    </row>
    <row r="348" spans="1:30" x14ac:dyDescent="0.25">
      <c r="A348" s="7">
        <v>347</v>
      </c>
      <c r="B348" s="4" t="str">
        <f t="shared" si="10"/>
        <v>new Quote { Date = DateTime.ParseExact("2018-05-18","yyyy-MM-dd",cultureProvider), Open=262.65m, High=263.05m, Low=261.98m, Close=262.37m, Volume = (long)66565792 },</v>
      </c>
      <c r="C348" s="3">
        <v>43238</v>
      </c>
      <c r="D348" s="2">
        <v>262.64999999999998</v>
      </c>
      <c r="E348" s="2">
        <v>263.05</v>
      </c>
      <c r="F348" s="2">
        <v>261.98</v>
      </c>
      <c r="G348" s="2">
        <v>262.37</v>
      </c>
      <c r="H348" s="1">
        <v>66565792</v>
      </c>
      <c r="I348" s="2">
        <f>(testdata[[#This Row],[high]]+testdata[[#This Row],[low]])/2</f>
        <v>262.51499999999999</v>
      </c>
      <c r="J348" s="10">
        <f>(4*testdata[[#This Row],[price]]+3*I347+2*I346+I345)/10</f>
        <v>262.74300000000005</v>
      </c>
      <c r="K348" s="10">
        <f>(0.0962*testdata[[#This Row],[smooth]]+0.5769*J346-0.5769*J344+0.0962*J342)*(0.075*$X347+0.54)</f>
        <v>27.100135251000026</v>
      </c>
      <c r="L348" s="10">
        <f t="shared" si="11"/>
        <v>28.033592210999984</v>
      </c>
      <c r="M348" s="10">
        <f>(0.0962*testdata[[#This Row],[detrender]]+0.5769*K346-0.5769*K344+0.0962*K342)*(0.075*$X347+0.54)</f>
        <v>2.8335919948062305</v>
      </c>
      <c r="N348" s="10">
        <f>(0.0962*testdata[[#This Row],[I1]]+0.5769*L346-0.5769*L344+0.0962*L342)*(0.075*$X347+0.54)</f>
        <v>2.9055228259034833</v>
      </c>
      <c r="O348" s="10">
        <f>(0.0962*testdata[[#This Row],[Q1]]+0.5769*M346-0.5769*M344+0.0962*M342)*(0.075*$X347+0.54)</f>
        <v>0.21252506314873282</v>
      </c>
      <c r="P348" s="10">
        <f>testdata[[#This Row],[I1]]-testdata[[#This Row],[JQ]]</f>
        <v>27.821067147851252</v>
      </c>
      <c r="Q348" s="10">
        <f>testdata[[#This Row],[Q1]]+testdata[[#This Row],[jI]]</f>
        <v>5.7391148207097142</v>
      </c>
      <c r="R348" s="10">
        <f>0.2*testdata[[#This Row],[I2]]+0.8*P347</f>
        <v>27.74943748099783</v>
      </c>
      <c r="S348" s="10">
        <f>0.2*testdata[[#This Row],[Q2]]+0.8*Q347</f>
        <v>6.1126377606277735</v>
      </c>
      <c r="T348" s="10">
        <f>testdata[[#This Row],[I2'']]*R347+testdata[[#This Row],[Q2'']]*S347</f>
        <v>793.96625854930426</v>
      </c>
      <c r="U348" s="10">
        <f>testdata[[#This Row],[I2'']]*S347-testdata[[#This Row],[Q2'']]*R347</f>
        <v>3.8562655364731597</v>
      </c>
      <c r="V348" s="10">
        <f>0.2*testdata[[#This Row],[Re]]+0.8*T347</f>
        <v>778.28025642390287</v>
      </c>
      <c r="W348" s="10">
        <f>0.2*testdata[[#This Row],[Im]]+0.8*U347</f>
        <v>-5.1455887524807231</v>
      </c>
      <c r="X348" s="10"/>
      <c r="Y348" s="10"/>
      <c r="Z348" s="10"/>
      <c r="AA348" s="10"/>
      <c r="AB348" s="10"/>
      <c r="AC348" s="10"/>
      <c r="AD348" s="10"/>
    </row>
    <row r="349" spans="1:30" x14ac:dyDescent="0.25">
      <c r="A349" s="7">
        <v>348</v>
      </c>
      <c r="B349" s="4" t="str">
        <f t="shared" si="10"/>
        <v>new Quote { Date = DateTime.ParseExact("2018-05-21","yyyy-MM-dd",cultureProvider), Open=264m, High=264.93m, Low=262.39m, Close=264.34m, Volume = (long)60007156 },</v>
      </c>
      <c r="C349" s="3">
        <v>43241</v>
      </c>
      <c r="D349" s="2">
        <v>264</v>
      </c>
      <c r="E349" s="2">
        <v>264.93</v>
      </c>
      <c r="F349" s="2">
        <v>262.39</v>
      </c>
      <c r="G349" s="2">
        <v>264.33999999999997</v>
      </c>
      <c r="H349" s="1">
        <v>60007156</v>
      </c>
      <c r="I349" s="2">
        <f>(testdata[[#This Row],[high]]+testdata[[#This Row],[low]])/2</f>
        <v>263.65999999999997</v>
      </c>
      <c r="J349" s="10">
        <f>(4*testdata[[#This Row],[price]]+3*I348+2*I347+I346)/10</f>
        <v>263.15299999999996</v>
      </c>
      <c r="K349" s="10">
        <f>(0.0962*testdata[[#This Row],[smooth]]+0.5769*J347-0.5769*J345+0.0962*J343)*(0.075*$X348+0.54)</f>
        <v>27.278719406999993</v>
      </c>
      <c r="L349" s="10">
        <f t="shared" si="11"/>
        <v>27.926293778999995</v>
      </c>
      <c r="M349" s="10">
        <f>(0.0962*testdata[[#This Row],[detrender]]+0.5769*K347-0.5769*K345+0.0962*K343)*(0.075*$X348+0.54)</f>
        <v>2.6653470741029781</v>
      </c>
      <c r="N349" s="10">
        <f>(0.0962*testdata[[#This Row],[I1]]+0.5769*L347-0.5769*L345+0.0962*L343)*(0.075*$X348+0.54)</f>
        <v>2.9435003675929439</v>
      </c>
      <c r="O349" s="10">
        <f>(0.0962*testdata[[#This Row],[Q1]]+0.5769*M347-0.5769*M345+0.0962*M343)*(0.075*$X348+0.54)</f>
        <v>0.33205786786672764</v>
      </c>
      <c r="P349" s="10">
        <f>testdata[[#This Row],[I1]]-testdata[[#This Row],[JQ]]</f>
        <v>27.594235911133268</v>
      </c>
      <c r="Q349" s="10">
        <f>testdata[[#This Row],[Q1]]+testdata[[#This Row],[jI]]</f>
        <v>5.6088474416959215</v>
      </c>
      <c r="R349" s="10">
        <f>0.2*testdata[[#This Row],[I2]]+0.8*P348</f>
        <v>27.775700900507658</v>
      </c>
      <c r="S349" s="10">
        <f>0.2*testdata[[#This Row],[Q2]]+0.8*Q348</f>
        <v>5.7130613449069561</v>
      </c>
      <c r="T349" s="10">
        <f>testdata[[#This Row],[I2'']]*R348+testdata[[#This Row],[Q2'']]*S348</f>
        <v>805.68195013519357</v>
      </c>
      <c r="U349" s="10">
        <f>testdata[[#This Row],[I2'']]*S348-testdata[[#This Row],[Q2'']]*R348</f>
        <v>11.248559536745006</v>
      </c>
      <c r="V349" s="10">
        <f>0.2*testdata[[#This Row],[Re]]+0.8*T348</f>
        <v>796.30939686648219</v>
      </c>
      <c r="W349" s="10">
        <f>0.2*testdata[[#This Row],[Im]]+0.8*U348</f>
        <v>5.334724336527529</v>
      </c>
      <c r="X349" s="10"/>
      <c r="Y349" s="10"/>
      <c r="Z349" s="10"/>
      <c r="AA349" s="10"/>
      <c r="AB349" s="10"/>
      <c r="AC349" s="10"/>
      <c r="AD349" s="10"/>
    </row>
    <row r="350" spans="1:30" x14ac:dyDescent="0.25">
      <c r="A350" s="7">
        <v>349</v>
      </c>
      <c r="B350" s="4" t="str">
        <f t="shared" si="10"/>
        <v>new Quote { Date = DateTime.ParseExact("2018-05-22","yyyy-MM-dd",cultureProvider), Open=264.91m, High=265.2m, Low=263.25m, Close=263.61m, Volume = (long)54774884 },</v>
      </c>
      <c r="C350" s="3">
        <v>43242</v>
      </c>
      <c r="D350" s="2">
        <v>264.91000000000003</v>
      </c>
      <c r="E350" s="2">
        <v>265.2</v>
      </c>
      <c r="F350" s="2">
        <v>263.25</v>
      </c>
      <c r="G350" s="2">
        <v>263.61</v>
      </c>
      <c r="H350" s="1">
        <v>54774884</v>
      </c>
      <c r="I350" s="2">
        <f>(testdata[[#This Row],[high]]+testdata[[#This Row],[low]])/2</f>
        <v>264.22500000000002</v>
      </c>
      <c r="J350" s="10">
        <f>(4*testdata[[#This Row],[price]]+3*I349+2*I348+I347)/10</f>
        <v>263.6105</v>
      </c>
      <c r="K350" s="10">
        <f>(0.0962*testdata[[#This Row],[smooth]]+0.5769*J348-0.5769*J346+0.0962*J344)*(0.075*$X349+0.54)</f>
        <v>27.307092519000001</v>
      </c>
      <c r="L350" s="10">
        <f t="shared" si="11"/>
        <v>27.449492598000013</v>
      </c>
      <c r="M350" s="10">
        <f>(0.0962*testdata[[#This Row],[detrender]]+0.5769*K348-0.5769*K346+0.0962*K344)*(0.075*$X349+0.54)</f>
        <v>2.6125560071268956</v>
      </c>
      <c r="N350" s="10">
        <f>(0.0962*testdata[[#This Row],[I1]]+0.5769*L348-0.5769*L346+0.0962*L344)*(0.075*$X349+0.54)</f>
        <v>2.9959697775593153</v>
      </c>
      <c r="O350" s="10">
        <f>(0.0962*testdata[[#This Row],[Q1]]+0.5769*M348-0.5769*M346+0.0962*M344)*(0.075*$X349+0.54)</f>
        <v>0.26823335452263042</v>
      </c>
      <c r="P350" s="10">
        <f>testdata[[#This Row],[I1]]-testdata[[#This Row],[JQ]]</f>
        <v>27.181259243477381</v>
      </c>
      <c r="Q350" s="10">
        <f>testdata[[#This Row],[Q1]]+testdata[[#This Row],[jI]]</f>
        <v>5.6085257846862113</v>
      </c>
      <c r="R350" s="10">
        <f>0.2*testdata[[#This Row],[I2]]+0.8*P349</f>
        <v>27.511640577602094</v>
      </c>
      <c r="S350" s="10">
        <f>0.2*testdata[[#This Row],[Q2]]+0.8*Q349</f>
        <v>5.60878311029398</v>
      </c>
      <c r="T350" s="10">
        <f>testdata[[#This Row],[I2'']]*R349+testdata[[#This Row],[Q2'']]*S349</f>
        <v>796.19842194513308</v>
      </c>
      <c r="U350" s="10">
        <f>testdata[[#This Row],[I2'']]*S349-testdata[[#This Row],[Q2'']]*R349</f>
        <v>1.3878082315275435</v>
      </c>
      <c r="V350" s="10">
        <f>0.2*testdata[[#This Row],[Re]]+0.8*T349</f>
        <v>803.78524449718145</v>
      </c>
      <c r="W350" s="10">
        <f>0.2*testdata[[#This Row],[Im]]+0.8*U349</f>
        <v>9.2764092757015142</v>
      </c>
      <c r="X350" s="10"/>
      <c r="Y350" s="10"/>
      <c r="Z350" s="10"/>
      <c r="AA350" s="10"/>
      <c r="AB350" s="10"/>
      <c r="AC350" s="10"/>
      <c r="AD350" s="10"/>
    </row>
    <row r="351" spans="1:30" x14ac:dyDescent="0.25">
      <c r="A351" s="7">
        <v>350</v>
      </c>
      <c r="B351" s="4" t="str">
        <f t="shared" si="10"/>
        <v>new Quote { Date = DateTime.ParseExact("2018-05-23","yyyy-MM-dd",cultureProvider), Open=262.22m, High=264.36m, Low=262.04m, Close=264.33m, Volume = (long)66903156 },</v>
      </c>
      <c r="C351" s="3">
        <v>43243</v>
      </c>
      <c r="D351" s="2">
        <v>262.22000000000003</v>
      </c>
      <c r="E351" s="2">
        <v>264.36</v>
      </c>
      <c r="F351" s="2">
        <v>262.04000000000002</v>
      </c>
      <c r="G351" s="2">
        <v>264.33</v>
      </c>
      <c r="H351" s="1">
        <v>66903156</v>
      </c>
      <c r="I351" s="2">
        <f>(testdata[[#This Row],[high]]+testdata[[#This Row],[low]])/2</f>
        <v>263.20000000000005</v>
      </c>
      <c r="J351" s="10">
        <f>(4*testdata[[#This Row],[price]]+3*I350+2*I349+I348)/10</f>
        <v>263.53100000000001</v>
      </c>
      <c r="K351" s="10">
        <f>(0.0962*testdata[[#This Row],[smooth]]+0.5769*J349-0.5769*J347+0.0962*J345)*(0.075*$X350+0.54)</f>
        <v>27.408304880999996</v>
      </c>
      <c r="L351" s="10">
        <f t="shared" si="11"/>
        <v>27.100135251000026</v>
      </c>
      <c r="M351" s="10">
        <f>(0.0962*testdata[[#This Row],[detrender]]+0.5769*K349-0.5769*K347+0.0962*K345)*(0.075*$X350+0.54)</f>
        <v>2.8268953810357438</v>
      </c>
      <c r="N351" s="10">
        <f>(0.0962*testdata[[#This Row],[I1]]+0.5769*L349-0.5769*L347+0.0962*L345)*(0.075*$X350+0.54)</f>
        <v>2.8335919948062305</v>
      </c>
      <c r="O351" s="10">
        <f>(0.0962*testdata[[#This Row],[Q1]]+0.5769*M349-0.5769*M347+0.0962*M345)*(0.075*$X350+0.54)</f>
        <v>0.19479009269714018</v>
      </c>
      <c r="P351" s="10">
        <f>testdata[[#This Row],[I1]]-testdata[[#This Row],[JQ]]</f>
        <v>26.905345158302886</v>
      </c>
      <c r="Q351" s="10">
        <f>testdata[[#This Row],[Q1]]+testdata[[#This Row],[jI]]</f>
        <v>5.6604873758419743</v>
      </c>
      <c r="R351" s="10">
        <f>0.2*testdata[[#This Row],[I2]]+0.8*P350</f>
        <v>27.126076426442484</v>
      </c>
      <c r="S351" s="10">
        <f>0.2*testdata[[#This Row],[Q2]]+0.8*Q350</f>
        <v>5.6189181029173643</v>
      </c>
      <c r="T351" s="10">
        <f>testdata[[#This Row],[I2'']]*R350+testdata[[#This Row],[Q2'']]*S350</f>
        <v>777.79815787861867</v>
      </c>
      <c r="U351" s="10">
        <f>testdata[[#This Row],[I2'']]*S350-testdata[[#This Row],[Q2'']]*R350</f>
        <v>-2.4413759732700555</v>
      </c>
      <c r="V351" s="10">
        <f>0.2*testdata[[#This Row],[Re]]+0.8*T350</f>
        <v>792.51836913183024</v>
      </c>
      <c r="W351" s="10">
        <f>0.2*testdata[[#This Row],[Im]]+0.8*U350</f>
        <v>0.62197139056802375</v>
      </c>
      <c r="X351" s="10"/>
      <c r="Y351" s="10"/>
      <c r="Z351" s="10"/>
      <c r="AA351" s="10"/>
      <c r="AB351" s="10"/>
      <c r="AC351" s="10"/>
      <c r="AD351" s="10"/>
    </row>
    <row r="352" spans="1:30" x14ac:dyDescent="0.25">
      <c r="A352" s="7">
        <v>351</v>
      </c>
      <c r="B352" s="4" t="str">
        <f t="shared" si="10"/>
        <v>new Quote { Date = DateTime.ParseExact("2018-05-24","yyyy-MM-dd",cultureProvider), Open=263.9m, High=264.2m, Low=261.84m, Close=263.79m, Volume = (long)78640328 },</v>
      </c>
      <c r="C352" s="3">
        <v>43244</v>
      </c>
      <c r="D352" s="2">
        <v>263.89999999999998</v>
      </c>
      <c r="E352" s="2">
        <v>264.2</v>
      </c>
      <c r="F352" s="2">
        <v>261.83999999999997</v>
      </c>
      <c r="G352" s="2">
        <v>263.79000000000002</v>
      </c>
      <c r="H352" s="1">
        <v>78640328</v>
      </c>
      <c r="I352" s="2">
        <f>(testdata[[#This Row],[high]]+testdata[[#This Row],[low]])/2</f>
        <v>263.02</v>
      </c>
      <c r="J352" s="10">
        <f>(4*testdata[[#This Row],[price]]+3*I351+2*I350+I349)/10</f>
        <v>263.37900000000002</v>
      </c>
      <c r="K352" s="10">
        <f>(0.0962*testdata[[#This Row],[smooth]]+0.5769*J350-0.5769*J348+0.0962*J346)*(0.075*$X351+0.54)</f>
        <v>27.610507178999985</v>
      </c>
      <c r="L352" s="10">
        <f t="shared" si="11"/>
        <v>27.278719406999993</v>
      </c>
      <c r="M352" s="10">
        <f>(0.0962*testdata[[#This Row],[detrender]]+0.5769*K350-0.5769*K348+0.0962*K346)*(0.075*$X351+0.54)</f>
        <v>2.9494983060371425</v>
      </c>
      <c r="N352" s="10">
        <f>(0.0962*testdata[[#This Row],[I1]]+0.5769*L350-0.5769*L348+0.0962*L346)*(0.075*$X351+0.54)</f>
        <v>2.6653470741029781</v>
      </c>
      <c r="O352" s="10">
        <f>(0.0962*testdata[[#This Row],[Q1]]+0.5769*M350-0.5769*M348+0.0962*M346)*(0.075*$X351+0.54)</f>
        <v>0.23727103799994334</v>
      </c>
      <c r="P352" s="10">
        <f>testdata[[#This Row],[I1]]-testdata[[#This Row],[JQ]]</f>
        <v>27.041448369000051</v>
      </c>
      <c r="Q352" s="10">
        <f>testdata[[#This Row],[Q1]]+testdata[[#This Row],[jI]]</f>
        <v>5.614845380140121</v>
      </c>
      <c r="R352" s="10">
        <f>0.2*testdata[[#This Row],[I2]]+0.8*P351</f>
        <v>26.932565800442319</v>
      </c>
      <c r="S352" s="10">
        <f>0.2*testdata[[#This Row],[Q2]]+0.8*Q351</f>
        <v>5.6513589767016041</v>
      </c>
      <c r="T352" s="10">
        <f>testdata[[#This Row],[I2'']]*R351+testdata[[#This Row],[Q2'']]*S351</f>
        <v>762.32936152326272</v>
      </c>
      <c r="U352" s="10">
        <f>testdata[[#This Row],[I2'']]*S351-testdata[[#This Row],[Q2'']]*R351</f>
        <v>-1.9673139811510509</v>
      </c>
      <c r="V352" s="10">
        <f>0.2*testdata[[#This Row],[Re]]+0.8*T351</f>
        <v>774.70439860754755</v>
      </c>
      <c r="W352" s="10">
        <f>0.2*testdata[[#This Row],[Im]]+0.8*U351</f>
        <v>-2.3465635748462548</v>
      </c>
      <c r="X352" s="10"/>
      <c r="Y352" s="10"/>
      <c r="Z352" s="10"/>
      <c r="AA352" s="10"/>
      <c r="AB352" s="10"/>
      <c r="AC352" s="10"/>
      <c r="AD352" s="10"/>
    </row>
    <row r="353" spans="1:30" x14ac:dyDescent="0.25">
      <c r="A353" s="7">
        <v>352</v>
      </c>
      <c r="B353" s="4" t="str">
        <f t="shared" si="10"/>
        <v>new Quote { Date = DateTime.ParseExact("2018-05-25","yyyy-MM-dd",cultureProvider), Open=263.16m, High=263.85m, Low=262.61m, Close=263.16m, Volume = (long)58299660 },</v>
      </c>
      <c r="C353" s="3">
        <v>43245</v>
      </c>
      <c r="D353" s="2">
        <v>263.16000000000003</v>
      </c>
      <c r="E353" s="2">
        <v>263.85000000000002</v>
      </c>
      <c r="F353" s="2">
        <v>262.61</v>
      </c>
      <c r="G353" s="2">
        <v>263.16000000000003</v>
      </c>
      <c r="H353" s="1">
        <v>58299660</v>
      </c>
      <c r="I353" s="2">
        <f>(testdata[[#This Row],[high]]+testdata[[#This Row],[low]])/2</f>
        <v>263.23</v>
      </c>
      <c r="J353" s="10">
        <f>(4*testdata[[#This Row],[price]]+3*I352+2*I351+I350)/10</f>
        <v>263.26049999999998</v>
      </c>
      <c r="K353" s="10">
        <f>(0.0962*testdata[[#This Row],[smooth]]+0.5769*J351-0.5769*J349+0.0962*J347)*(0.075*$X352+0.54)</f>
        <v>27.453833388</v>
      </c>
      <c r="L353" s="10">
        <f t="shared" si="11"/>
        <v>27.307092519000001</v>
      </c>
      <c r="M353" s="10">
        <f>(0.0962*testdata[[#This Row],[detrender]]+0.5769*K351-0.5769*K349+0.0962*K347)*(0.075*$X352+0.54)</f>
        <v>2.8924872226940535</v>
      </c>
      <c r="N353" s="10">
        <f>(0.0962*testdata[[#This Row],[I1]]+0.5769*L351-0.5769*L349+0.0962*L347)*(0.075*$X352+0.54)</f>
        <v>2.6125560071268956</v>
      </c>
      <c r="O353" s="10">
        <f>(0.0962*testdata[[#This Row],[Q1]]+0.5769*M351-0.5769*M349+0.0962*M347)*(0.075*$X352+0.54)</f>
        <v>0.35622006211469864</v>
      </c>
      <c r="P353" s="10">
        <f>testdata[[#This Row],[I1]]-testdata[[#This Row],[JQ]]</f>
        <v>26.950872456885303</v>
      </c>
      <c r="Q353" s="10">
        <f>testdata[[#This Row],[Q1]]+testdata[[#This Row],[jI]]</f>
        <v>5.5050432298209486</v>
      </c>
      <c r="R353" s="10">
        <f>0.2*testdata[[#This Row],[I2]]+0.8*P352</f>
        <v>27.023333186577101</v>
      </c>
      <c r="S353" s="10">
        <f>0.2*testdata[[#This Row],[Q2]]+0.8*Q352</f>
        <v>5.5928849500762867</v>
      </c>
      <c r="T353" s="10">
        <f>testdata[[#This Row],[I2'']]*R352+testdata[[#This Row],[Q2'']]*S352</f>
        <v>759.41509976303735</v>
      </c>
      <c r="U353" s="10">
        <f>testdata[[#This Row],[I2'']]*S352-testdata[[#This Row],[Q2'']]*R352</f>
        <v>2.0878146521277188</v>
      </c>
      <c r="V353" s="10">
        <f>0.2*testdata[[#This Row],[Re]]+0.8*T352</f>
        <v>761.74650917121767</v>
      </c>
      <c r="W353" s="10">
        <f>0.2*testdata[[#This Row],[Im]]+0.8*U352</f>
        <v>-1.156288254495297</v>
      </c>
      <c r="X353" s="10"/>
      <c r="Y353" s="10"/>
      <c r="Z353" s="10"/>
      <c r="AA353" s="10"/>
      <c r="AB353" s="10"/>
      <c r="AC353" s="10"/>
      <c r="AD353" s="10"/>
    </row>
    <row r="354" spans="1:30" x14ac:dyDescent="0.25">
      <c r="A354" s="7">
        <v>353</v>
      </c>
      <c r="B354" s="4" t="str">
        <f t="shared" si="10"/>
        <v>new Quote { Date = DateTime.ParseExact("2018-05-29","yyyy-MM-dd",cultureProvider), Open=261.39m, High=262.22m, Low=258.92m, Close=260.14m, Volume = (long)119866288 },</v>
      </c>
      <c r="C354" s="3">
        <v>43249</v>
      </c>
      <c r="D354" s="2">
        <v>261.39</v>
      </c>
      <c r="E354" s="2">
        <v>262.22000000000003</v>
      </c>
      <c r="F354" s="2">
        <v>258.92</v>
      </c>
      <c r="G354" s="2">
        <v>260.14</v>
      </c>
      <c r="H354" s="1">
        <v>119866288</v>
      </c>
      <c r="I354" s="2">
        <f>(testdata[[#This Row],[high]]+testdata[[#This Row],[low]])/2</f>
        <v>260.57000000000005</v>
      </c>
      <c r="J354" s="10">
        <f>(4*testdata[[#This Row],[price]]+3*I353+2*I352+I351)/10</f>
        <v>262.12099999999998</v>
      </c>
      <c r="K354" s="10">
        <f>(0.0962*testdata[[#This Row],[smooth]]+0.5769*J352-0.5769*J350+0.0962*J348)*(0.075*$X353+0.54)</f>
        <v>27.193516803000009</v>
      </c>
      <c r="L354" s="10">
        <f t="shared" si="11"/>
        <v>27.408304880999996</v>
      </c>
      <c r="M354" s="10">
        <f>(0.0962*testdata[[#This Row],[detrender]]+0.5769*K352-0.5769*K350+0.0962*K348)*(0.075*$X353+0.54)</f>
        <v>2.9149681922723492</v>
      </c>
      <c r="N354" s="10">
        <f>(0.0962*testdata[[#This Row],[I1]]+0.5769*L352-0.5769*L350+0.0962*L348)*(0.075*$X353+0.54)</f>
        <v>2.8268953810357438</v>
      </c>
      <c r="O354" s="10">
        <f>(0.0962*testdata[[#This Row],[Q1]]+0.5769*M352-0.5769*M350+0.0962*M348)*(0.075*$X353+0.54)</f>
        <v>0.40359249120867147</v>
      </c>
      <c r="P354" s="10">
        <f>testdata[[#This Row],[I1]]-testdata[[#This Row],[JQ]]</f>
        <v>27.004712389791326</v>
      </c>
      <c r="Q354" s="10">
        <f>testdata[[#This Row],[Q1]]+testdata[[#This Row],[jI]]</f>
        <v>5.7418635733080929</v>
      </c>
      <c r="R354" s="10">
        <f>0.2*testdata[[#This Row],[I2]]+0.8*P353</f>
        <v>26.961640443466507</v>
      </c>
      <c r="S354" s="10">
        <f>0.2*testdata[[#This Row],[Q2]]+0.8*Q353</f>
        <v>5.5524072985183777</v>
      </c>
      <c r="T354" s="10">
        <f>testdata[[#This Row],[I2'']]*R353+testdata[[#This Row],[Q2'']]*S353</f>
        <v>759.647368177065</v>
      </c>
      <c r="U354" s="10">
        <f>testdata[[#This Row],[I2'']]*S353-testdata[[#This Row],[Q2'']]*R353</f>
        <v>0.74880065018737696</v>
      </c>
      <c r="V354" s="10">
        <f>0.2*testdata[[#This Row],[Re]]+0.8*T353</f>
        <v>759.46155344584292</v>
      </c>
      <c r="W354" s="10">
        <f>0.2*testdata[[#This Row],[Im]]+0.8*U353</f>
        <v>1.8200118517396504</v>
      </c>
      <c r="X354" s="10"/>
      <c r="Y354" s="10"/>
      <c r="Z354" s="10"/>
      <c r="AA354" s="10"/>
      <c r="AB354" s="10"/>
      <c r="AC354" s="10"/>
      <c r="AD354" s="10"/>
    </row>
    <row r="355" spans="1:30" x14ac:dyDescent="0.25">
      <c r="A355" s="7">
        <v>354</v>
      </c>
      <c r="B355" s="4" t="str">
        <f t="shared" si="10"/>
        <v>new Quote { Date = DateTime.ParseExact("2018-05-30","yyyy-MM-dd",cultureProvider), Open=261.57m, High=264.09m, Low=261.49m, Close=263.61m, Volume = (long)72057608 },</v>
      </c>
      <c r="C355" s="3">
        <v>43250</v>
      </c>
      <c r="D355" s="2">
        <v>261.57</v>
      </c>
      <c r="E355" s="2">
        <v>264.08999999999997</v>
      </c>
      <c r="F355" s="2">
        <v>261.49</v>
      </c>
      <c r="G355" s="2">
        <v>263.61</v>
      </c>
      <c r="H355" s="1">
        <v>72057608</v>
      </c>
      <c r="I355" s="2">
        <f>(testdata[[#This Row],[high]]+testdata[[#This Row],[low]])/2</f>
        <v>262.78999999999996</v>
      </c>
      <c r="J355" s="10">
        <f>(4*testdata[[#This Row],[price]]+3*I354+2*I353+I352)/10</f>
        <v>262.23500000000001</v>
      </c>
      <c r="K355" s="10">
        <f>(0.0962*testdata[[#This Row],[smooth]]+0.5769*J353-0.5769*J351+0.0962*J349)*(0.075*$X354+0.54)</f>
        <v>27.208588040999988</v>
      </c>
      <c r="L355" s="10">
        <f t="shared" si="11"/>
        <v>27.610507178999985</v>
      </c>
      <c r="M355" s="10">
        <f>(0.0962*testdata[[#This Row],[detrender]]+0.5769*K353-0.5769*K351+0.0962*K349)*(0.075*$X354+0.54)</f>
        <v>2.8446899609803857</v>
      </c>
      <c r="N355" s="10">
        <f>(0.0962*testdata[[#This Row],[I1]]+0.5769*L353-0.5769*L351+0.0962*L349)*(0.075*$X354+0.54)</f>
        <v>2.9494983060371425</v>
      </c>
      <c r="O355" s="10">
        <f>(0.0962*testdata[[#This Row],[Q1]]+0.5769*M353-0.5769*M351+0.0962*M349)*(0.075*$X354+0.54)</f>
        <v>0.30666896796295712</v>
      </c>
      <c r="P355" s="10">
        <f>testdata[[#This Row],[I1]]-testdata[[#This Row],[JQ]]</f>
        <v>27.303838211037029</v>
      </c>
      <c r="Q355" s="10">
        <f>testdata[[#This Row],[Q1]]+testdata[[#This Row],[jI]]</f>
        <v>5.7941882670175282</v>
      </c>
      <c r="R355" s="10">
        <f>0.2*testdata[[#This Row],[I2]]+0.8*P354</f>
        <v>27.06453755404047</v>
      </c>
      <c r="S355" s="10">
        <f>0.2*testdata[[#This Row],[Q2]]+0.8*Q354</f>
        <v>5.7523285120499805</v>
      </c>
      <c r="T355" s="10">
        <f>testdata[[#This Row],[I2'']]*R354+testdata[[#This Row],[Q2'']]*S354</f>
        <v>761.64360111451731</v>
      </c>
      <c r="U355" s="10">
        <f>testdata[[#This Row],[I2'']]*S354-testdata[[#This Row],[Q2'']]*R354</f>
        <v>-4.8188772085132427</v>
      </c>
      <c r="V355" s="10">
        <f>0.2*testdata[[#This Row],[Re]]+0.8*T354</f>
        <v>760.04661476455556</v>
      </c>
      <c r="W355" s="10">
        <f>0.2*testdata[[#This Row],[Im]]+0.8*U354</f>
        <v>-0.364734921552747</v>
      </c>
      <c r="X355" s="10"/>
      <c r="Y355" s="10"/>
      <c r="Z355" s="10"/>
      <c r="AA355" s="10"/>
      <c r="AB355" s="10"/>
      <c r="AC355" s="10"/>
      <c r="AD355" s="10"/>
    </row>
    <row r="356" spans="1:30" x14ac:dyDescent="0.25">
      <c r="A356" s="7">
        <v>355</v>
      </c>
      <c r="B356" s="4" t="str">
        <f t="shared" si="10"/>
        <v>new Quote { Date = DateTime.ParseExact("2018-05-31","yyyy-MM-dd",cultureProvider), Open=263.16m, High=263.49m, Low=261.33m, Close=261.99m, Volume = (long)96713160 },</v>
      </c>
      <c r="C356" s="3">
        <v>43251</v>
      </c>
      <c r="D356" s="2">
        <v>263.16000000000003</v>
      </c>
      <c r="E356" s="2">
        <v>263.49</v>
      </c>
      <c r="F356" s="2">
        <v>261.33</v>
      </c>
      <c r="G356" s="2">
        <v>261.99</v>
      </c>
      <c r="H356" s="1">
        <v>96713160</v>
      </c>
      <c r="I356" s="2">
        <f>(testdata[[#This Row],[high]]+testdata[[#This Row],[low]])/2</f>
        <v>262.40999999999997</v>
      </c>
      <c r="J356" s="10">
        <f>(4*testdata[[#This Row],[price]]+3*I355+2*I354+I353)/10</f>
        <v>262.23799999999994</v>
      </c>
      <c r="K356" s="10">
        <f>(0.0962*testdata[[#This Row],[smooth]]+0.5769*J354-0.5769*J352+0.0962*J350)*(0.075*$X355+0.54)</f>
        <v>26.924878169999968</v>
      </c>
      <c r="L356" s="10">
        <f t="shared" si="11"/>
        <v>27.453833388</v>
      </c>
      <c r="M356" s="10">
        <f>(0.0962*testdata[[#This Row],[detrender]]+0.5769*K354-0.5769*K352+0.0962*K350)*(0.075*$X355+0.54)</f>
        <v>2.6873390694784014</v>
      </c>
      <c r="N356" s="10">
        <f>(0.0962*testdata[[#This Row],[I1]]+0.5769*L354-0.5769*L352+0.0962*L350)*(0.075*$X355+0.54)</f>
        <v>2.8924872226940535</v>
      </c>
      <c r="O356" s="10">
        <f>(0.0962*testdata[[#This Row],[Q1]]+0.5769*M354-0.5769*M352+0.0962*M350)*(0.075*$X355+0.54)</f>
        <v>0.2645619212188009</v>
      </c>
      <c r="P356" s="10">
        <f>testdata[[#This Row],[I1]]-testdata[[#This Row],[JQ]]</f>
        <v>27.1892714667812</v>
      </c>
      <c r="Q356" s="10">
        <f>testdata[[#This Row],[Q1]]+testdata[[#This Row],[jI]]</f>
        <v>5.5798262921724548</v>
      </c>
      <c r="R356" s="10">
        <f>0.2*testdata[[#This Row],[I2]]+0.8*P355</f>
        <v>27.280924862185863</v>
      </c>
      <c r="S356" s="10">
        <f>0.2*testdata[[#This Row],[Q2]]+0.8*Q355</f>
        <v>5.7513158720485134</v>
      </c>
      <c r="T356" s="10">
        <f>testdata[[#This Row],[I2'']]*R355+testdata[[#This Row],[Q2'']]*S355</f>
        <v>771.42907371417596</v>
      </c>
      <c r="U356" s="10">
        <f>testdata[[#This Row],[I2'']]*S355-testdata[[#This Row],[Q2'']]*R355</f>
        <v>1.2721375156389172</v>
      </c>
      <c r="V356" s="10">
        <f>0.2*testdata[[#This Row],[Re]]+0.8*T355</f>
        <v>763.60069563444904</v>
      </c>
      <c r="W356" s="10">
        <f>0.2*testdata[[#This Row],[Im]]+0.8*U355</f>
        <v>-3.6006742636828108</v>
      </c>
      <c r="X356" s="10"/>
      <c r="Y356" s="10"/>
      <c r="Z356" s="10"/>
      <c r="AA356" s="10"/>
      <c r="AB356" s="10"/>
      <c r="AC356" s="10"/>
      <c r="AD356" s="10"/>
    </row>
    <row r="357" spans="1:30" x14ac:dyDescent="0.25">
      <c r="A357" s="7">
        <v>356</v>
      </c>
      <c r="B357" s="4" t="str">
        <f t="shared" si="10"/>
        <v>new Quote { Date = DateTime.ParseExact("2018-06-01","yyyy-MM-dd",cultureProvider), Open=263.42m, High=264.9m, Low=263.34m, Close=264.57m, Volume = (long)73691520 },</v>
      </c>
      <c r="C357" s="3">
        <v>43252</v>
      </c>
      <c r="D357" s="2">
        <v>263.42</v>
      </c>
      <c r="E357" s="2">
        <v>264.89999999999998</v>
      </c>
      <c r="F357" s="2">
        <v>263.33999999999997</v>
      </c>
      <c r="G357" s="2">
        <v>264.57</v>
      </c>
      <c r="H357" s="1">
        <v>73691520</v>
      </c>
      <c r="I357" s="2">
        <f>(testdata[[#This Row],[high]]+testdata[[#This Row],[low]])/2</f>
        <v>264.12</v>
      </c>
      <c r="J357" s="10">
        <f>(4*testdata[[#This Row],[price]]+3*I356+2*I355+I354)/10</f>
        <v>262.98599999999999</v>
      </c>
      <c r="K357" s="10">
        <f>(0.0962*testdata[[#This Row],[smooth]]+0.5769*J355-0.5769*J353+0.0962*J351)*(0.075*$X356+0.54)</f>
        <v>27.032035203000014</v>
      </c>
      <c r="L357" s="10">
        <f t="shared" si="11"/>
        <v>27.193516803000009</v>
      </c>
      <c r="M357" s="10">
        <f>(0.0962*testdata[[#This Row],[detrender]]+0.5769*K355-0.5769*K353+0.0962*K351)*(0.075*$X356+0.54)</f>
        <v>2.7516664847141072</v>
      </c>
      <c r="N357" s="10">
        <f>(0.0962*testdata[[#This Row],[I1]]+0.5769*L355-0.5769*L353+0.0962*L351)*(0.075*$X356+0.54)</f>
        <v>2.9149681922723492</v>
      </c>
      <c r="O357" s="10">
        <f>(0.0962*testdata[[#This Row],[Q1]]+0.5769*M355-0.5769*M353+0.0962*M351)*(0.075*$X356+0.54)</f>
        <v>0.27490504204936117</v>
      </c>
      <c r="P357" s="10">
        <f>testdata[[#This Row],[I1]]-testdata[[#This Row],[JQ]]</f>
        <v>26.918611760950647</v>
      </c>
      <c r="Q357" s="10">
        <f>testdata[[#This Row],[Q1]]+testdata[[#This Row],[jI]]</f>
        <v>5.6666346769864564</v>
      </c>
      <c r="R357" s="10">
        <f>0.2*testdata[[#This Row],[I2]]+0.8*P356</f>
        <v>27.135139525615092</v>
      </c>
      <c r="S357" s="10">
        <f>0.2*testdata[[#This Row],[Q2]]+0.8*Q356</f>
        <v>5.5971879691352555</v>
      </c>
      <c r="T357" s="10">
        <f>testdata[[#This Row],[I2'']]*R356+testdata[[#This Row],[Q2'']]*S356</f>
        <v>772.46289852896166</v>
      </c>
      <c r="U357" s="10">
        <f>testdata[[#This Row],[I2'']]*S356-testdata[[#This Row],[Q2'']]*R356</f>
        <v>3.3662942184114684</v>
      </c>
      <c r="V357" s="10">
        <f>0.2*testdata[[#This Row],[Re]]+0.8*T356</f>
        <v>771.63583867713317</v>
      </c>
      <c r="W357" s="10">
        <f>0.2*testdata[[#This Row],[Im]]+0.8*U356</f>
        <v>1.6909688561934275</v>
      </c>
      <c r="X357" s="10"/>
      <c r="Y357" s="10"/>
      <c r="Z357" s="10"/>
      <c r="AA357" s="10"/>
      <c r="AB357" s="10"/>
      <c r="AC357" s="10"/>
      <c r="AD357" s="10"/>
    </row>
    <row r="358" spans="1:30" x14ac:dyDescent="0.25">
      <c r="A358" s="7">
        <v>357</v>
      </c>
      <c r="B358" s="4" t="str">
        <f t="shared" si="10"/>
        <v>new Quote { Date = DateTime.ParseExact("2018-06-04","yyyy-MM-dd",cultureProvider), Open=265.47m, High=266.1m, Low=265.2m, Close=265.82m, Volume = (long)46934832 },</v>
      </c>
      <c r="C358" s="3">
        <v>43255</v>
      </c>
      <c r="D358" s="2">
        <v>265.47000000000003</v>
      </c>
      <c r="E358" s="2">
        <v>266.10000000000002</v>
      </c>
      <c r="F358" s="2">
        <v>265.2</v>
      </c>
      <c r="G358" s="2">
        <v>265.82</v>
      </c>
      <c r="H358" s="1">
        <v>46934832</v>
      </c>
      <c r="I358" s="2">
        <f>(testdata[[#This Row],[high]]+testdata[[#This Row],[low]])/2</f>
        <v>265.64999999999998</v>
      </c>
      <c r="J358" s="10">
        <f>(4*testdata[[#This Row],[price]]+3*I357+2*I356+I355)/10</f>
        <v>264.25699999999995</v>
      </c>
      <c r="K358" s="10">
        <f>(0.0962*testdata[[#This Row],[smooth]]+0.5769*J356-0.5769*J354+0.0962*J352)*(0.075*$X357+0.54)</f>
        <v>27.446083469999984</v>
      </c>
      <c r="L358" s="10">
        <f t="shared" si="11"/>
        <v>27.208588040999988</v>
      </c>
      <c r="M358" s="10">
        <f>(0.0962*testdata[[#This Row],[detrender]]+0.5769*K356-0.5769*K354+0.0962*K352)*(0.075*$X357+0.54)</f>
        <v>2.7763918522502795</v>
      </c>
      <c r="N358" s="10">
        <f>(0.0962*testdata[[#This Row],[I1]]+0.5769*L356-0.5769*L354+0.0962*L352)*(0.075*$X357+0.54)</f>
        <v>2.8446899609803857</v>
      </c>
      <c r="O358" s="10">
        <f>(0.0962*testdata[[#This Row],[Q1]]+0.5769*M356-0.5769*M354+0.0962*M352)*(0.075*$X357+0.54)</f>
        <v>0.2265361518352077</v>
      </c>
      <c r="P358" s="10">
        <f>testdata[[#This Row],[I1]]-testdata[[#This Row],[JQ]]</f>
        <v>26.982051889164779</v>
      </c>
      <c r="Q358" s="10">
        <f>testdata[[#This Row],[Q1]]+testdata[[#This Row],[jI]]</f>
        <v>5.6210818132306652</v>
      </c>
      <c r="R358" s="10">
        <f>0.2*testdata[[#This Row],[I2]]+0.8*P357</f>
        <v>26.931299786593478</v>
      </c>
      <c r="S358" s="10">
        <f>0.2*testdata[[#This Row],[Q2]]+0.8*Q357</f>
        <v>5.6575241042352982</v>
      </c>
      <c r="T358" s="10">
        <f>testdata[[#This Row],[I2'']]*R357+testdata[[#This Row],[Q2'']]*S357</f>
        <v>762.45080316670044</v>
      </c>
      <c r="U358" s="10">
        <f>testdata[[#This Row],[I2'']]*S357-testdata[[#This Row],[Q2'']]*R357</f>
        <v>-2.7781587792594564</v>
      </c>
      <c r="V358" s="10">
        <f>0.2*testdata[[#This Row],[Re]]+0.8*T357</f>
        <v>770.46047945650946</v>
      </c>
      <c r="W358" s="10">
        <f>0.2*testdata[[#This Row],[Im]]+0.8*U357</f>
        <v>2.1374036188772836</v>
      </c>
      <c r="X358" s="10"/>
      <c r="Y358" s="10"/>
      <c r="Z358" s="10"/>
      <c r="AA358" s="10"/>
      <c r="AB358" s="10"/>
      <c r="AC358" s="10"/>
      <c r="AD358" s="10"/>
    </row>
    <row r="359" spans="1:30" x14ac:dyDescent="0.25">
      <c r="A359" s="7">
        <v>358</v>
      </c>
      <c r="B359" s="4" t="str">
        <f t="shared" si="10"/>
        <v>new Quote { Date = DateTime.ParseExact("2018-06-05","yyyy-MM-dd",cultureProvider), Open=265.97m, High=266.43m, Low=265.13m, Close=266.02m, Volume = (long)52881036 },</v>
      </c>
      <c r="C359" s="3">
        <v>43256</v>
      </c>
      <c r="D359" s="2">
        <v>265.97000000000003</v>
      </c>
      <c r="E359" s="2">
        <v>266.43</v>
      </c>
      <c r="F359" s="2">
        <v>265.13</v>
      </c>
      <c r="G359" s="2">
        <v>266.02</v>
      </c>
      <c r="H359" s="1">
        <v>52881036</v>
      </c>
      <c r="I359" s="2">
        <f>(testdata[[#This Row],[high]]+testdata[[#This Row],[low]])/2</f>
        <v>265.77999999999997</v>
      </c>
      <c r="J359" s="10">
        <f>(4*testdata[[#This Row],[price]]+3*I358+2*I357+I356)/10</f>
        <v>265.07199999999995</v>
      </c>
      <c r="K359" s="10">
        <f>(0.0962*testdata[[#This Row],[smooth]]+0.5769*J357-0.5769*J355+0.0962*J353)*(0.075*$X358+0.54)</f>
        <v>27.679772735999986</v>
      </c>
      <c r="L359" s="10">
        <f t="shared" si="11"/>
        <v>26.924878169999968</v>
      </c>
      <c r="M359" s="10">
        <f>(0.0962*testdata[[#This Row],[detrender]]+0.5769*K357-0.5769*K355+0.0962*K353)*(0.075*$X358+0.54)</f>
        <v>2.8090797715187725</v>
      </c>
      <c r="N359" s="10">
        <f>(0.0962*testdata[[#This Row],[I1]]+0.5769*L357-0.5769*L355+0.0962*L353)*(0.075*$X358+0.54)</f>
        <v>2.6873390694784014</v>
      </c>
      <c r="O359" s="10">
        <f>(0.0962*testdata[[#This Row],[Q1]]+0.5769*M357-0.5769*M355+0.0962*M353)*(0.075*$X358+0.54)</f>
        <v>0.26720577074803914</v>
      </c>
      <c r="P359" s="10">
        <f>testdata[[#This Row],[I1]]-testdata[[#This Row],[JQ]]</f>
        <v>26.657672399251929</v>
      </c>
      <c r="Q359" s="10">
        <f>testdata[[#This Row],[Q1]]+testdata[[#This Row],[jI]]</f>
        <v>5.4964188409971744</v>
      </c>
      <c r="R359" s="10">
        <f>0.2*testdata[[#This Row],[I2]]+0.8*P358</f>
        <v>26.917175991182212</v>
      </c>
      <c r="S359" s="10">
        <f>0.2*testdata[[#This Row],[Q2]]+0.8*Q358</f>
        <v>5.5961492187839674</v>
      </c>
      <c r="T359" s="10">
        <f>testdata[[#This Row],[I2'']]*R358+testdata[[#This Row],[Q2'']]*S358</f>
        <v>756.57488512319242</v>
      </c>
      <c r="U359" s="10">
        <f>testdata[[#This Row],[I2'']]*S358-testdata[[#This Row],[Q2'']]*R358</f>
        <v>1.5729997264751034</v>
      </c>
      <c r="V359" s="10">
        <f>0.2*testdata[[#This Row],[Re]]+0.8*T358</f>
        <v>761.27561955799888</v>
      </c>
      <c r="W359" s="10">
        <f>0.2*testdata[[#This Row],[Im]]+0.8*U358</f>
        <v>-1.9079270781125444</v>
      </c>
      <c r="X359" s="10"/>
      <c r="Y359" s="10"/>
      <c r="Z359" s="10"/>
      <c r="AA359" s="10"/>
      <c r="AB359" s="10"/>
      <c r="AC359" s="10"/>
      <c r="AD359" s="10"/>
    </row>
    <row r="360" spans="1:30" x14ac:dyDescent="0.25">
      <c r="A360" s="7">
        <v>359</v>
      </c>
      <c r="B360" s="4" t="str">
        <f t="shared" si="10"/>
        <v>new Quote { Date = DateTime.ParseExact("2018-06-06","yyyy-MM-dd",cultureProvider), Open=266.68m, High=268.36m, Low=266.01m, Close=268.24m, Volume = (long)64874192 },</v>
      </c>
      <c r="C360" s="3">
        <v>43257</v>
      </c>
      <c r="D360" s="2">
        <v>266.68</v>
      </c>
      <c r="E360" s="2">
        <v>268.36</v>
      </c>
      <c r="F360" s="2">
        <v>266.01</v>
      </c>
      <c r="G360" s="2">
        <v>268.24</v>
      </c>
      <c r="H360" s="1">
        <v>64874192</v>
      </c>
      <c r="I360" s="2">
        <f>(testdata[[#This Row],[high]]+testdata[[#This Row],[low]])/2</f>
        <v>267.185</v>
      </c>
      <c r="J360" s="10">
        <f>(4*testdata[[#This Row],[price]]+3*I359+2*I358+I357)/10</f>
        <v>266.14999999999998</v>
      </c>
      <c r="K360" s="10">
        <f>(0.0962*testdata[[#This Row],[smooth]]+0.5769*J358-0.5769*J356+0.0962*J354)*(0.075*$X359+0.54)</f>
        <v>28.071592901999999</v>
      </c>
      <c r="L360" s="10">
        <f t="shared" si="11"/>
        <v>27.032035203000014</v>
      </c>
      <c r="M360" s="10">
        <f>(0.0962*testdata[[#This Row],[detrender]]+0.5769*K358-0.5769*K356+0.0962*K354)*(0.075*$X359+0.54)</f>
        <v>3.0332809212431444</v>
      </c>
      <c r="N360" s="10">
        <f>(0.0962*testdata[[#This Row],[I1]]+0.5769*L358-0.5769*L356+0.0962*L354)*(0.075*$X359+0.54)</f>
        <v>2.7516664847141072</v>
      </c>
      <c r="O360" s="10">
        <f>(0.0962*testdata[[#This Row],[Q1]]+0.5769*M358-0.5769*M356+0.0962*M354)*(0.075*$X359+0.54)</f>
        <v>0.33674190215469479</v>
      </c>
      <c r="P360" s="10">
        <f>testdata[[#This Row],[I1]]-testdata[[#This Row],[JQ]]</f>
        <v>26.695293300845318</v>
      </c>
      <c r="Q360" s="10">
        <f>testdata[[#This Row],[Q1]]+testdata[[#This Row],[jI]]</f>
        <v>5.7849474059572517</v>
      </c>
      <c r="R360" s="10">
        <f>0.2*testdata[[#This Row],[I2]]+0.8*P359</f>
        <v>26.665196579570612</v>
      </c>
      <c r="S360" s="10">
        <f>0.2*testdata[[#This Row],[Q2]]+0.8*Q359</f>
        <v>5.5541245539891904</v>
      </c>
      <c r="T360" s="10">
        <f>testdata[[#This Row],[I2'']]*R359+testdata[[#This Row],[Q2'']]*S359</f>
        <v>748.83349895560752</v>
      </c>
      <c r="U360" s="10">
        <f>testdata[[#This Row],[I2'']]*S359-testdata[[#This Row],[Q2'']]*R359</f>
        <v>-0.27892908918843773</v>
      </c>
      <c r="V360" s="10">
        <f>0.2*testdata[[#This Row],[Re]]+0.8*T359</f>
        <v>755.02660788967546</v>
      </c>
      <c r="W360" s="10">
        <f>0.2*testdata[[#This Row],[Im]]+0.8*U359</f>
        <v>1.2026139633423953</v>
      </c>
      <c r="X360" s="10"/>
      <c r="Y360" s="10"/>
      <c r="Z360" s="10"/>
      <c r="AA360" s="10"/>
      <c r="AB360" s="10"/>
      <c r="AC360" s="10"/>
      <c r="AD360" s="10"/>
    </row>
    <row r="361" spans="1:30" x14ac:dyDescent="0.25">
      <c r="A361" s="7">
        <v>360</v>
      </c>
      <c r="B361" s="4" t="str">
        <f t="shared" si="10"/>
        <v>new Quote { Date = DateTime.ParseExact("2018-06-07","yyyy-MM-dd",cultureProvider), Open=268.77m, High=269.09m, Low=267.22m, Close=268.21m, Volume = (long)75460928 },</v>
      </c>
      <c r="C361" s="3">
        <v>43258</v>
      </c>
      <c r="D361" s="2">
        <v>268.77</v>
      </c>
      <c r="E361" s="2">
        <v>269.08999999999997</v>
      </c>
      <c r="F361" s="2">
        <v>267.22000000000003</v>
      </c>
      <c r="G361" s="2">
        <v>268.20999999999998</v>
      </c>
      <c r="H361" s="1">
        <v>75460928</v>
      </c>
      <c r="I361" s="2">
        <f>(testdata[[#This Row],[high]]+testdata[[#This Row],[low]])/2</f>
        <v>268.15499999999997</v>
      </c>
      <c r="J361" s="10">
        <f>(4*testdata[[#This Row],[price]]+3*I360+2*I359+I358)/10</f>
        <v>267.13849999999996</v>
      </c>
      <c r="K361" s="10">
        <f>(0.0962*testdata[[#This Row],[smooth]]+0.5769*J359-0.5769*J357+0.0962*J355)*(0.075*$X360+0.54)</f>
        <v>28.149737813999987</v>
      </c>
      <c r="L361" s="10">
        <f t="shared" si="11"/>
        <v>27.446083469999984</v>
      </c>
      <c r="M361" s="10">
        <f>(0.0962*testdata[[#This Row],[detrender]]+0.5769*K359-0.5769*K357+0.0962*K355)*(0.075*$X360+0.54)</f>
        <v>3.0775413942208885</v>
      </c>
      <c r="N361" s="10">
        <f>(0.0962*testdata[[#This Row],[I1]]+0.5769*L359-0.5769*L357+0.0962*L355)*(0.075*$X360+0.54)</f>
        <v>2.7763918522502795</v>
      </c>
      <c r="O361" s="10">
        <f>(0.0962*testdata[[#This Row],[Q1]]+0.5769*M359-0.5769*M357+0.0962*M355)*(0.075*$X360+0.54)</f>
        <v>0.32553380602510595</v>
      </c>
      <c r="P361" s="10">
        <f>testdata[[#This Row],[I1]]-testdata[[#This Row],[JQ]]</f>
        <v>27.120549663974877</v>
      </c>
      <c r="Q361" s="10">
        <f>testdata[[#This Row],[Q1]]+testdata[[#This Row],[jI]]</f>
        <v>5.8539332464711684</v>
      </c>
      <c r="R361" s="10">
        <f>0.2*testdata[[#This Row],[I2]]+0.8*P360</f>
        <v>26.780344573471233</v>
      </c>
      <c r="S361" s="10">
        <f>0.2*testdata[[#This Row],[Q2]]+0.8*Q360</f>
        <v>5.7987445740600352</v>
      </c>
      <c r="T361" s="10">
        <f>testdata[[#This Row],[I2'']]*R360+testdata[[#This Row],[Q2'']]*S360</f>
        <v>746.31010214134585</v>
      </c>
      <c r="U361" s="10">
        <f>testdata[[#This Row],[I2'']]*S360-testdata[[#This Row],[Q2'']]*R360</f>
        <v>-5.8832946222215412</v>
      </c>
      <c r="V361" s="10">
        <f>0.2*testdata[[#This Row],[Re]]+0.8*T360</f>
        <v>748.32881959275528</v>
      </c>
      <c r="W361" s="10">
        <f>0.2*testdata[[#This Row],[Im]]+0.8*U360</f>
        <v>-1.3998021957950584</v>
      </c>
      <c r="X361" s="10"/>
      <c r="Y361" s="10"/>
      <c r="Z361" s="10"/>
      <c r="AA361" s="10"/>
      <c r="AB361" s="10"/>
      <c r="AC361" s="10"/>
      <c r="AD361" s="10"/>
    </row>
    <row r="362" spans="1:30" x14ac:dyDescent="0.25">
      <c r="A362" s="7">
        <v>361</v>
      </c>
      <c r="B362" s="4" t="str">
        <f t="shared" si="10"/>
        <v>new Quote { Date = DateTime.ParseExact("2018-06-08","yyyy-MM-dd",cultureProvider), Open=267.71m, High=269.06m, Low=267.53m, Close=269m, Volume = (long)74602920 },</v>
      </c>
      <c r="C362" s="3">
        <v>43259</v>
      </c>
      <c r="D362" s="2">
        <v>267.70999999999998</v>
      </c>
      <c r="E362" s="2">
        <v>269.06</v>
      </c>
      <c r="F362" s="2">
        <v>267.52999999999997</v>
      </c>
      <c r="G362" s="2">
        <v>269</v>
      </c>
      <c r="H362" s="1">
        <v>74602920</v>
      </c>
      <c r="I362" s="2">
        <f>(testdata[[#This Row],[high]]+testdata[[#This Row],[low]])/2</f>
        <v>268.29499999999996</v>
      </c>
      <c r="J362" s="10">
        <f>(4*testdata[[#This Row],[price]]+3*I361+2*I360+I359)/10</f>
        <v>267.77949999999998</v>
      </c>
      <c r="K362" s="10">
        <f>(0.0962*testdata[[#This Row],[smooth]]+0.5769*J360-0.5769*J358+0.0962*J356)*(0.075*$X361+0.54)</f>
        <v>28.123067807999998</v>
      </c>
      <c r="L362" s="10">
        <f t="shared" si="11"/>
        <v>27.679772735999986</v>
      </c>
      <c r="M362" s="10">
        <f>(0.0962*testdata[[#This Row],[detrender]]+0.5769*K360-0.5769*K358+0.0962*K356)*(0.075*$X361+0.54)</f>
        <v>3.0544931489783789</v>
      </c>
      <c r="N362" s="10">
        <f>(0.0962*testdata[[#This Row],[I1]]+0.5769*L360-0.5769*L358+0.0962*L356)*(0.075*$X361+0.54)</f>
        <v>2.8090797715187725</v>
      </c>
      <c r="O362" s="10">
        <f>(0.0962*testdata[[#This Row],[Q1]]+0.5769*M360-0.5769*M358+0.0962*M356)*(0.075*$X361+0.54)</f>
        <v>0.37830432419146409</v>
      </c>
      <c r="P362" s="10">
        <f>testdata[[#This Row],[I1]]-testdata[[#This Row],[JQ]]</f>
        <v>27.301468411808521</v>
      </c>
      <c r="Q362" s="10">
        <f>testdata[[#This Row],[Q1]]+testdata[[#This Row],[jI]]</f>
        <v>5.8635729204971518</v>
      </c>
      <c r="R362" s="10">
        <f>0.2*testdata[[#This Row],[I2]]+0.8*P361</f>
        <v>27.156733413541609</v>
      </c>
      <c r="S362" s="10">
        <f>0.2*testdata[[#This Row],[Q2]]+0.8*Q361</f>
        <v>5.8558611812763655</v>
      </c>
      <c r="T362" s="10">
        <f>testdata[[#This Row],[I2'']]*R361+testdata[[#This Row],[Q2'']]*S361</f>
        <v>761.22332155591903</v>
      </c>
      <c r="U362" s="10">
        <f>testdata[[#This Row],[I2'']]*S361-testdata[[#This Row],[Q2'']]*R361</f>
        <v>0.65298032197392786</v>
      </c>
      <c r="V362" s="10">
        <f>0.2*testdata[[#This Row],[Re]]+0.8*T361</f>
        <v>749.29274602426051</v>
      </c>
      <c r="W362" s="10">
        <f>0.2*testdata[[#This Row],[Im]]+0.8*U361</f>
        <v>-4.5760396333824476</v>
      </c>
      <c r="X362" s="10"/>
      <c r="Y362" s="10"/>
      <c r="Z362" s="10"/>
      <c r="AA362" s="10"/>
      <c r="AB362" s="10"/>
      <c r="AC362" s="10"/>
      <c r="AD362" s="10"/>
    </row>
    <row r="363" spans="1:30" x14ac:dyDescent="0.25">
      <c r="A363" s="7">
        <v>362</v>
      </c>
      <c r="B363" s="4" t="str">
        <f t="shared" si="10"/>
        <v>new Quote { Date = DateTime.ParseExact("2018-06-11","yyyy-MM-dd",cultureProvider), Open=269.25m, High=270.15m, Low=269.12m, Close=269.36m, Volume = (long)60903392 },</v>
      </c>
      <c r="C363" s="3">
        <v>43262</v>
      </c>
      <c r="D363" s="2">
        <v>269.25</v>
      </c>
      <c r="E363" s="2">
        <v>270.14999999999998</v>
      </c>
      <c r="F363" s="2">
        <v>269.12</v>
      </c>
      <c r="G363" s="2">
        <v>269.36</v>
      </c>
      <c r="H363" s="1">
        <v>60903392</v>
      </c>
      <c r="I363" s="2">
        <f>(testdata[[#This Row],[high]]+testdata[[#This Row],[low]])/2</f>
        <v>269.63499999999999</v>
      </c>
      <c r="J363" s="10">
        <f>(4*testdata[[#This Row],[price]]+3*I362+2*I361+I360)/10</f>
        <v>268.69199999999995</v>
      </c>
      <c r="K363" s="10">
        <f>(0.0962*testdata[[#This Row],[smooth]]+0.5769*J361-0.5769*J359+0.0962*J357)*(0.075*$X362+0.54)</f>
        <v>28.263377222999999</v>
      </c>
      <c r="L363" s="10">
        <f t="shared" si="11"/>
        <v>28.071592901999999</v>
      </c>
      <c r="M363" s="10">
        <f>(0.0962*testdata[[#This Row],[detrender]]+0.5769*K361-0.5769*K359+0.0962*K357)*(0.075*$X362+0.54)</f>
        <v>3.0188924255948764</v>
      </c>
      <c r="N363" s="10">
        <f>(0.0962*testdata[[#This Row],[I1]]+0.5769*L361-0.5769*L359+0.0962*L357)*(0.075*$X362+0.54)</f>
        <v>3.0332809212431444</v>
      </c>
      <c r="O363" s="10">
        <f>(0.0962*testdata[[#This Row],[Q1]]+0.5769*M361-0.5769*M359+0.0962*M357)*(0.075*$X362+0.54)</f>
        <v>0.38340176974663032</v>
      </c>
      <c r="P363" s="10">
        <f>testdata[[#This Row],[I1]]-testdata[[#This Row],[JQ]]</f>
        <v>27.688191132253369</v>
      </c>
      <c r="Q363" s="10">
        <f>testdata[[#This Row],[Q1]]+testdata[[#This Row],[jI]]</f>
        <v>6.0521733468380212</v>
      </c>
      <c r="R363" s="10">
        <f>0.2*testdata[[#This Row],[I2]]+0.8*P362</f>
        <v>27.378812955897494</v>
      </c>
      <c r="S363" s="10">
        <f>0.2*testdata[[#This Row],[Q2]]+0.8*Q362</f>
        <v>5.9012930057653259</v>
      </c>
      <c r="T363" s="10">
        <f>testdata[[#This Row],[I2'']]*R362+testdata[[#This Row],[Q2'']]*S362</f>
        <v>778.07627725432633</v>
      </c>
      <c r="U363" s="10">
        <f>testdata[[#This Row],[I2'']]*S362-testdata[[#This Row],[Q2'']]*R362</f>
        <v>6.668702509995228E-2</v>
      </c>
      <c r="V363" s="10">
        <f>0.2*testdata[[#This Row],[Re]]+0.8*T362</f>
        <v>764.59391269560047</v>
      </c>
      <c r="W363" s="10">
        <f>0.2*testdata[[#This Row],[Im]]+0.8*U362</f>
        <v>0.53572166259913279</v>
      </c>
      <c r="X363" s="10"/>
      <c r="Y363" s="10"/>
      <c r="Z363" s="10"/>
      <c r="AA363" s="10"/>
      <c r="AB363" s="10"/>
      <c r="AC363" s="10"/>
      <c r="AD363" s="10"/>
    </row>
    <row r="364" spans="1:30" x14ac:dyDescent="0.25">
      <c r="A364" s="7">
        <v>363</v>
      </c>
      <c r="B364" s="4" t="str">
        <f t="shared" si="10"/>
        <v>new Quote { Date = DateTime.ParseExact("2018-06-12","yyyy-MM-dd",cultureProvider), Open=269.82m, High=270.11m, Low=269m, Close=269.71m, Volume = (long)74798688 },</v>
      </c>
      <c r="C364" s="3">
        <v>43263</v>
      </c>
      <c r="D364" s="2">
        <v>269.82</v>
      </c>
      <c r="E364" s="2">
        <v>270.11</v>
      </c>
      <c r="F364" s="2">
        <v>269</v>
      </c>
      <c r="G364" s="2">
        <v>269.70999999999998</v>
      </c>
      <c r="H364" s="1">
        <v>74798688</v>
      </c>
      <c r="I364" s="2">
        <f>(testdata[[#This Row],[high]]+testdata[[#This Row],[low]])/2</f>
        <v>269.55500000000001</v>
      </c>
      <c r="J364" s="10">
        <f>(4*testdata[[#This Row],[price]]+3*I363+2*I362+I361)/10</f>
        <v>269.18700000000001</v>
      </c>
      <c r="K364" s="10">
        <f>(0.0962*testdata[[#This Row],[smooth]]+0.5769*J362-0.5769*J360+0.0962*J358)*(0.075*$X363+0.54)</f>
        <v>28.21898052900001</v>
      </c>
      <c r="L364" s="10">
        <f t="shared" si="11"/>
        <v>28.149737813999987</v>
      </c>
      <c r="M364" s="10">
        <f>(0.0962*testdata[[#This Row],[detrender]]+0.5769*K362-0.5769*K360+0.0962*K358)*(0.075*$X363+0.54)</f>
        <v>2.9077245161866077</v>
      </c>
      <c r="N364" s="10">
        <f>(0.0962*testdata[[#This Row],[I1]]+0.5769*L362-0.5769*L360+0.0962*L358)*(0.075*$X363+0.54)</f>
        <v>3.0775413942208885</v>
      </c>
      <c r="O364" s="10">
        <f>(0.0962*testdata[[#This Row],[Q1]]+0.5769*M362-0.5769*M360+0.0962*M358)*(0.075*$X363+0.54)</f>
        <v>0.30188663756500606</v>
      </c>
      <c r="P364" s="10">
        <f>testdata[[#This Row],[I1]]-testdata[[#This Row],[JQ]]</f>
        <v>27.847851176434983</v>
      </c>
      <c r="Q364" s="10">
        <f>testdata[[#This Row],[Q1]]+testdata[[#This Row],[jI]]</f>
        <v>5.9852659104074961</v>
      </c>
      <c r="R364" s="10">
        <f>0.2*testdata[[#This Row],[I2]]+0.8*P363</f>
        <v>27.720123141089694</v>
      </c>
      <c r="S364" s="10">
        <f>0.2*testdata[[#This Row],[Q2]]+0.8*Q363</f>
        <v>6.0387918595519166</v>
      </c>
      <c r="T364" s="10">
        <f>testdata[[#This Row],[I2'']]*R363+testdata[[#This Row],[Q2'']]*S363</f>
        <v>794.58074675838679</v>
      </c>
      <c r="U364" s="10">
        <f>testdata[[#This Row],[I2'']]*S363-testdata[[#This Row],[Q2'']]*R363</f>
        <v>-1.7503839908021632</v>
      </c>
      <c r="V364" s="10">
        <f>0.2*testdata[[#This Row],[Re]]+0.8*T363</f>
        <v>781.37717115513851</v>
      </c>
      <c r="W364" s="10">
        <f>0.2*testdata[[#This Row],[Im]]+0.8*U363</f>
        <v>-0.29672717808047089</v>
      </c>
      <c r="X364" s="10"/>
      <c r="Y364" s="10"/>
      <c r="Z364" s="10"/>
      <c r="AA364" s="10"/>
      <c r="AB364" s="10"/>
      <c r="AC364" s="10"/>
      <c r="AD364" s="10"/>
    </row>
    <row r="365" spans="1:30" x14ac:dyDescent="0.25">
      <c r="A365" s="7">
        <v>364</v>
      </c>
      <c r="B365" s="4" t="str">
        <f t="shared" si="10"/>
        <v>new Quote { Date = DateTime.ParseExact("2018-06-13","yyyy-MM-dd",cultureProvider), Open=269.97m, High=270.25m, Low=268.63m, Close=268.85m, Volume = (long)81770464 },</v>
      </c>
      <c r="C365" s="3">
        <v>43264</v>
      </c>
      <c r="D365" s="2">
        <v>269.97000000000003</v>
      </c>
      <c r="E365" s="2">
        <v>270.25</v>
      </c>
      <c r="F365" s="2">
        <v>268.63</v>
      </c>
      <c r="G365" s="2">
        <v>268.85000000000002</v>
      </c>
      <c r="H365" s="1">
        <v>81770464</v>
      </c>
      <c r="I365" s="2">
        <f>(testdata[[#This Row],[high]]+testdata[[#This Row],[low]])/2</f>
        <v>269.44</v>
      </c>
      <c r="J365" s="10">
        <f>(4*testdata[[#This Row],[price]]+3*I364+2*I363+I362)/10</f>
        <v>269.399</v>
      </c>
      <c r="K365" s="10">
        <f>(0.0962*testdata[[#This Row],[smooth]]+0.5769*J363-0.5769*J361+0.0962*J359)*(0.075*$X364+0.54)</f>
        <v>28.248655148999994</v>
      </c>
      <c r="L365" s="10">
        <f t="shared" si="11"/>
        <v>28.123067807999998</v>
      </c>
      <c r="M365" s="10">
        <f>(0.0962*testdata[[#This Row],[detrender]]+0.5769*K363-0.5769*K361+0.0962*K359)*(0.075*$X364+0.54)</f>
        <v>2.9407716022981165</v>
      </c>
      <c r="N365" s="10">
        <f>(0.0962*testdata[[#This Row],[I1]]+0.5769*L363-0.5769*L361+0.0962*L359)*(0.075*$X364+0.54)</f>
        <v>3.0544931489783789</v>
      </c>
      <c r="O365" s="10">
        <f>(0.0962*testdata[[#This Row],[Q1]]+0.5769*M363-0.5769*M361+0.0962*M359)*(0.075*$X364+0.54)</f>
        <v>0.2804226005668527</v>
      </c>
      <c r="P365" s="10">
        <f>testdata[[#This Row],[I1]]-testdata[[#This Row],[JQ]]</f>
        <v>27.842645207433147</v>
      </c>
      <c r="Q365" s="10">
        <f>testdata[[#This Row],[Q1]]+testdata[[#This Row],[jI]]</f>
        <v>5.9952647512764958</v>
      </c>
      <c r="R365" s="10">
        <f>0.2*testdata[[#This Row],[I2]]+0.8*P364</f>
        <v>27.846809982634618</v>
      </c>
      <c r="S365" s="10">
        <f>0.2*testdata[[#This Row],[Q2]]+0.8*Q364</f>
        <v>5.9872656785812968</v>
      </c>
      <c r="T365" s="10">
        <f>testdata[[#This Row],[I2'']]*R364+testdata[[#This Row],[Q2'']]*S364</f>
        <v>808.0728530459487</v>
      </c>
      <c r="U365" s="10">
        <f>testdata[[#This Row],[I2'']]*S364-testdata[[#This Row],[Q2'']]*R364</f>
        <v>2.1933475489294665</v>
      </c>
      <c r="V365" s="10">
        <f>0.2*testdata[[#This Row],[Re]]+0.8*T364</f>
        <v>797.27916801589924</v>
      </c>
      <c r="W365" s="10">
        <f>0.2*testdata[[#This Row],[Im]]+0.8*U364</f>
        <v>-0.96163768285583751</v>
      </c>
      <c r="X365" s="10"/>
      <c r="Y365" s="10"/>
      <c r="Z365" s="10"/>
      <c r="AA365" s="10"/>
      <c r="AB365" s="10"/>
      <c r="AC365" s="10"/>
      <c r="AD365" s="10"/>
    </row>
    <row r="366" spans="1:30" x14ac:dyDescent="0.25">
      <c r="A366" s="7">
        <v>365</v>
      </c>
      <c r="B366" s="4" t="str">
        <f t="shared" si="10"/>
        <v>new Quote { Date = DateTime.ParseExact("2018-06-14","yyyy-MM-dd",cultureProvider), Open=269.8m, High=270.11m, Low=268.88m, Close=269.53m, Volume = (long)79730104 },</v>
      </c>
      <c r="C366" s="3">
        <v>43265</v>
      </c>
      <c r="D366" s="2">
        <v>269.8</v>
      </c>
      <c r="E366" s="2">
        <v>270.11</v>
      </c>
      <c r="F366" s="2">
        <v>268.88</v>
      </c>
      <c r="G366" s="2">
        <v>269.52999999999997</v>
      </c>
      <c r="H366" s="1">
        <v>79730104</v>
      </c>
      <c r="I366" s="2">
        <f>(testdata[[#This Row],[high]]+testdata[[#This Row],[low]])/2</f>
        <v>269.495</v>
      </c>
      <c r="J366" s="10">
        <f>(4*testdata[[#This Row],[price]]+3*I365+2*I364+I363)/10</f>
        <v>269.50450000000001</v>
      </c>
      <c r="K366" s="10">
        <f>(0.0962*testdata[[#This Row],[smooth]]+0.5769*J364-0.5769*J362+0.0962*J360)*(0.075*$X365+0.54)</f>
        <v>28.264652811000012</v>
      </c>
      <c r="L366" s="10">
        <f t="shared" si="11"/>
        <v>28.263377222999999</v>
      </c>
      <c r="M366" s="10">
        <f>(0.0962*testdata[[#This Row],[detrender]]+0.5769*K364-0.5769*K362+0.0962*K360)*(0.075*$X365+0.54)</f>
        <v>2.9564345986211755</v>
      </c>
      <c r="N366" s="10">
        <f>(0.0962*testdata[[#This Row],[I1]]+0.5769*L364-0.5769*L362+0.0962*L360)*(0.075*$X365+0.54)</f>
        <v>3.0188924255948764</v>
      </c>
      <c r="O366" s="10">
        <f>(0.0962*testdata[[#This Row],[Q1]]+0.5769*M364-0.5769*M362+0.0962*M360)*(0.075*$X365+0.54)</f>
        <v>0.26543149672682237</v>
      </c>
      <c r="P366" s="10">
        <f>testdata[[#This Row],[I1]]-testdata[[#This Row],[JQ]]</f>
        <v>27.997945726273176</v>
      </c>
      <c r="Q366" s="10">
        <f>testdata[[#This Row],[Q1]]+testdata[[#This Row],[jI]]</f>
        <v>5.9753270242160514</v>
      </c>
      <c r="R366" s="10">
        <f>0.2*testdata[[#This Row],[I2]]+0.8*P365</f>
        <v>27.873705311201157</v>
      </c>
      <c r="S366" s="10">
        <f>0.2*testdata[[#This Row],[Q2]]+0.8*Q365</f>
        <v>5.9912772058644075</v>
      </c>
      <c r="T366" s="10">
        <f>testdata[[#This Row],[I2'']]*R365+testdata[[#This Row],[Q2'']]*S365</f>
        <v>812.06514369851038</v>
      </c>
      <c r="U366" s="10">
        <f>testdata[[#This Row],[I2'']]*S365-testdata[[#This Row],[Q2'']]*R365</f>
        <v>4.932123964766788E-2</v>
      </c>
      <c r="V366" s="10">
        <f>0.2*testdata[[#This Row],[Re]]+0.8*T365</f>
        <v>808.87131117646106</v>
      </c>
      <c r="W366" s="10">
        <f>0.2*testdata[[#This Row],[Im]]+0.8*U365</f>
        <v>1.7645422870731069</v>
      </c>
      <c r="X366" s="10"/>
      <c r="Y366" s="10"/>
      <c r="Z366" s="10"/>
      <c r="AA366" s="10"/>
      <c r="AB366" s="10"/>
      <c r="AC366" s="10"/>
      <c r="AD366" s="10"/>
    </row>
    <row r="367" spans="1:30" x14ac:dyDescent="0.25">
      <c r="A367" s="7">
        <v>366</v>
      </c>
      <c r="B367" s="4" t="str">
        <f t="shared" si="10"/>
        <v>new Quote { Date = DateTime.ParseExact("2018-06-15","yyyy-MM-dd",cultureProvider), Open=268.67m, High=269.55m, Low=267.45m, Close=269.18m, Volume = (long)123585600 },</v>
      </c>
      <c r="C367" s="3">
        <v>43266</v>
      </c>
      <c r="D367" s="2">
        <v>268.67</v>
      </c>
      <c r="E367" s="2">
        <v>269.55</v>
      </c>
      <c r="F367" s="2">
        <v>267.45</v>
      </c>
      <c r="G367" s="2">
        <v>269.18</v>
      </c>
      <c r="H367" s="1">
        <v>123585600</v>
      </c>
      <c r="I367" s="2">
        <f>(testdata[[#This Row],[high]]+testdata[[#This Row],[low]])/2</f>
        <v>268.5</v>
      </c>
      <c r="J367" s="10">
        <f>(4*testdata[[#This Row],[price]]+3*I366+2*I365+I364)/10</f>
        <v>269.09199999999998</v>
      </c>
      <c r="K367" s="10">
        <f>(0.0962*testdata[[#This Row],[smooth]]+0.5769*J365-0.5769*J363+0.0962*J361)*(0.075*$X366+0.54)</f>
        <v>28.076350896000012</v>
      </c>
      <c r="L367" s="10">
        <f t="shared" si="11"/>
        <v>28.21898052900001</v>
      </c>
      <c r="M367" s="10">
        <f>(0.0962*testdata[[#This Row],[detrender]]+0.5769*K365-0.5769*K363+0.0962*K361)*(0.075*$X366+0.54)</f>
        <v>2.9162465474821553</v>
      </c>
      <c r="N367" s="10">
        <f>(0.0962*testdata[[#This Row],[I1]]+0.5769*L365-0.5769*L363+0.0962*L361)*(0.075*$X366+0.54)</f>
        <v>2.9077245161866077</v>
      </c>
      <c r="O367" s="10">
        <f>(0.0962*testdata[[#This Row],[Q1]]+0.5769*M365-0.5769*M363+0.0962*M361)*(0.075*$X366+0.54)</f>
        <v>0.28702862839724341</v>
      </c>
      <c r="P367" s="10">
        <f>testdata[[#This Row],[I1]]-testdata[[#This Row],[JQ]]</f>
        <v>27.931951900602765</v>
      </c>
      <c r="Q367" s="10">
        <f>testdata[[#This Row],[Q1]]+testdata[[#This Row],[jI]]</f>
        <v>5.8239710636687629</v>
      </c>
      <c r="R367" s="10">
        <f>0.2*testdata[[#This Row],[I2]]+0.8*P366</f>
        <v>27.984746961139095</v>
      </c>
      <c r="S367" s="10">
        <f>0.2*testdata[[#This Row],[Q2]]+0.8*Q366</f>
        <v>5.9450558321065943</v>
      </c>
      <c r="T367" s="10">
        <f>testdata[[#This Row],[I2'']]*R366+testdata[[#This Row],[Q2'']]*S366</f>
        <v>815.65706749781464</v>
      </c>
      <c r="U367" s="10">
        <f>testdata[[#This Row],[I2'']]*S366-testdata[[#This Row],[Q2'']]*R366</f>
        <v>1.9536422573789025</v>
      </c>
      <c r="V367" s="10">
        <f>0.2*testdata[[#This Row],[Re]]+0.8*T366</f>
        <v>812.78352845837139</v>
      </c>
      <c r="W367" s="10">
        <f>0.2*testdata[[#This Row],[Im]]+0.8*U366</f>
        <v>0.43018544319391483</v>
      </c>
      <c r="X367" s="10"/>
      <c r="Y367" s="10"/>
      <c r="Z367" s="10"/>
      <c r="AA367" s="10"/>
      <c r="AB367" s="10"/>
      <c r="AC367" s="10"/>
      <c r="AD367" s="10"/>
    </row>
    <row r="368" spans="1:30" x14ac:dyDescent="0.25">
      <c r="A368" s="7">
        <v>367</v>
      </c>
      <c r="B368" s="4" t="str">
        <f t="shared" si="10"/>
        <v>new Quote { Date = DateTime.ParseExact("2018-06-18","yyyy-MM-dd",cultureProvider), Open=267.59m, High=268.77m, Low=267.07m, Close=268.63m, Volume = (long)54479888 },</v>
      </c>
      <c r="C368" s="3">
        <v>43269</v>
      </c>
      <c r="D368" s="2">
        <v>267.58999999999997</v>
      </c>
      <c r="E368" s="2">
        <v>268.77</v>
      </c>
      <c r="F368" s="2">
        <v>267.07</v>
      </c>
      <c r="G368" s="2">
        <v>268.63</v>
      </c>
      <c r="H368" s="1">
        <v>54479888</v>
      </c>
      <c r="I368" s="2">
        <f>(testdata[[#This Row],[high]]+testdata[[#This Row],[low]])/2</f>
        <v>267.91999999999996</v>
      </c>
      <c r="J368" s="10">
        <f>(4*testdata[[#This Row],[price]]+3*I367+2*I366+I365)/10</f>
        <v>268.56100000000004</v>
      </c>
      <c r="K368" s="10">
        <f>(0.0962*testdata[[#This Row],[smooth]]+0.5769*J366-0.5769*J364+0.0962*J362)*(0.075*$X367+0.54)</f>
        <v>27.960725799000006</v>
      </c>
      <c r="L368" s="10">
        <f t="shared" si="11"/>
        <v>28.248655148999994</v>
      </c>
      <c r="M368" s="10">
        <f>(0.0962*testdata[[#This Row],[detrender]]+0.5769*K366-0.5769*K364+0.0962*K362)*(0.075*$X367+0.54)</f>
        <v>2.9276690136187669</v>
      </c>
      <c r="N368" s="10">
        <f>(0.0962*testdata[[#This Row],[I1]]+0.5769*L366-0.5769*L364+0.0962*L362)*(0.075*$X367+0.54)</f>
        <v>2.9407716022981165</v>
      </c>
      <c r="O368" s="10">
        <f>(0.0962*testdata[[#This Row],[Q1]]+0.5769*M366-0.5769*M364+0.0962*M362)*(0.075*$X367+0.54)</f>
        <v>0.32593581716310771</v>
      </c>
      <c r="P368" s="10">
        <f>testdata[[#This Row],[I1]]-testdata[[#This Row],[JQ]]</f>
        <v>27.922719331836888</v>
      </c>
      <c r="Q368" s="10">
        <f>testdata[[#This Row],[Q1]]+testdata[[#This Row],[jI]]</f>
        <v>5.8684406159168834</v>
      </c>
      <c r="R368" s="10">
        <f>0.2*testdata[[#This Row],[I2]]+0.8*P367</f>
        <v>27.93010538684959</v>
      </c>
      <c r="S368" s="10">
        <f>0.2*testdata[[#This Row],[Q2]]+0.8*Q367</f>
        <v>5.8328649741183876</v>
      </c>
      <c r="T368" s="10">
        <f>testdata[[#This Row],[I2'']]*R367+testdata[[#This Row],[Q2'']]*S367</f>
        <v>816.29363978120659</v>
      </c>
      <c r="U368" s="10">
        <f>testdata[[#This Row],[I2'']]*S367-testdata[[#This Row],[Q2'']]*R367</f>
        <v>2.8147855622477493</v>
      </c>
      <c r="V368" s="10">
        <f>0.2*testdata[[#This Row],[Re]]+0.8*T367</f>
        <v>815.78438195449303</v>
      </c>
      <c r="W368" s="10">
        <f>0.2*testdata[[#This Row],[Im]]+0.8*U367</f>
        <v>2.1258709183526721</v>
      </c>
      <c r="X368" s="10"/>
      <c r="Y368" s="10"/>
      <c r="Z368" s="10"/>
      <c r="AA368" s="10"/>
      <c r="AB368" s="10"/>
      <c r="AC368" s="10"/>
      <c r="AD368" s="10"/>
    </row>
    <row r="369" spans="1:30" x14ac:dyDescent="0.25">
      <c r="A369" s="7">
        <v>368</v>
      </c>
      <c r="B369" s="4" t="str">
        <f t="shared" si="10"/>
        <v>new Quote { Date = DateTime.ParseExact("2018-06-19","yyyy-MM-dd",cultureProvider), Open=266.14m, High=267.84m, Low=265.69m, Close=267.6m, Volume = (long)100410976 },</v>
      </c>
      <c r="C369" s="3">
        <v>43270</v>
      </c>
      <c r="D369" s="2">
        <v>266.14</v>
      </c>
      <c r="E369" s="2">
        <v>267.83999999999997</v>
      </c>
      <c r="F369" s="2">
        <v>265.69</v>
      </c>
      <c r="G369" s="2">
        <v>267.60000000000002</v>
      </c>
      <c r="H369" s="1">
        <v>100410976</v>
      </c>
      <c r="I369" s="2">
        <f>(testdata[[#This Row],[high]]+testdata[[#This Row],[low]])/2</f>
        <v>266.76499999999999</v>
      </c>
      <c r="J369" s="10">
        <f>(4*testdata[[#This Row],[price]]+3*I368+2*I367+I366)/10</f>
        <v>267.73149999999998</v>
      </c>
      <c r="K369" s="10">
        <f>(0.0962*testdata[[#This Row],[smooth]]+0.5769*J367-0.5769*J365+0.0962*J363)*(0.075*$X368+0.54)</f>
        <v>27.770489495999989</v>
      </c>
      <c r="L369" s="10">
        <f t="shared" si="11"/>
        <v>28.264652811000012</v>
      </c>
      <c r="M369" s="10">
        <f>(0.0962*testdata[[#This Row],[detrender]]+0.5769*K367-0.5769*K365+0.0962*K363)*(0.075*$X368+0.54)</f>
        <v>2.8571700535985389</v>
      </c>
      <c r="N369" s="10">
        <f>(0.0962*testdata[[#This Row],[I1]]+0.5769*L367-0.5769*L365+0.0962*L363)*(0.075*$X368+0.54)</f>
        <v>2.9564345986211755</v>
      </c>
      <c r="O369" s="10">
        <f>(0.0962*testdata[[#This Row],[Q1]]+0.5769*M367-0.5769*M365+0.0962*M363)*(0.075*$X368+0.54)</f>
        <v>0.29760950144254228</v>
      </c>
      <c r="P369" s="10">
        <f>testdata[[#This Row],[I1]]-testdata[[#This Row],[JQ]]</f>
        <v>27.967043309557468</v>
      </c>
      <c r="Q369" s="10">
        <f>testdata[[#This Row],[Q1]]+testdata[[#This Row],[jI]]</f>
        <v>5.8136046522197145</v>
      </c>
      <c r="R369" s="10">
        <f>0.2*testdata[[#This Row],[I2]]+0.8*P368</f>
        <v>27.931584127381004</v>
      </c>
      <c r="S369" s="10">
        <f>0.2*testdata[[#This Row],[Q2]]+0.8*Q368</f>
        <v>5.8574734231774492</v>
      </c>
      <c r="T369" s="10">
        <f>testdata[[#This Row],[I2'']]*R368+testdata[[#This Row],[Q2'']]*S368</f>
        <v>814.29793986628783</v>
      </c>
      <c r="U369" s="10">
        <f>testdata[[#This Row],[I2'']]*S368-testdata[[#This Row],[Q2'']]*R368</f>
        <v>-0.67869128177500215</v>
      </c>
      <c r="V369" s="10">
        <f>0.2*testdata[[#This Row],[Re]]+0.8*T368</f>
        <v>815.89449979822291</v>
      </c>
      <c r="W369" s="10">
        <f>0.2*testdata[[#This Row],[Im]]+0.8*U368</f>
        <v>2.1160901934431995</v>
      </c>
      <c r="X369" s="10"/>
      <c r="Y369" s="10"/>
      <c r="Z369" s="10"/>
      <c r="AA369" s="10"/>
      <c r="AB369" s="10"/>
      <c r="AC369" s="10"/>
      <c r="AD369" s="10"/>
    </row>
    <row r="370" spans="1:30" x14ac:dyDescent="0.25">
      <c r="A370" s="7">
        <v>369</v>
      </c>
      <c r="B370" s="4" t="str">
        <f t="shared" si="10"/>
        <v>new Quote { Date = DateTime.ParseExact("2018-06-20","yyyy-MM-dd",cultureProvider), Open=268.35m, High=268.78m, Low=267.69m, Close=268.06m, Volume = (long)55373416 },</v>
      </c>
      <c r="C370" s="3">
        <v>43271</v>
      </c>
      <c r="D370" s="2">
        <v>268.35000000000002</v>
      </c>
      <c r="E370" s="2">
        <v>268.77999999999997</v>
      </c>
      <c r="F370" s="2">
        <v>267.69</v>
      </c>
      <c r="G370" s="2">
        <v>268.06</v>
      </c>
      <c r="H370" s="1">
        <v>55373416</v>
      </c>
      <c r="I370" s="2">
        <f>(testdata[[#This Row],[high]]+testdata[[#This Row],[low]])/2</f>
        <v>268.23500000000001</v>
      </c>
      <c r="J370" s="10">
        <f>(4*testdata[[#This Row],[price]]+3*I369+2*I368+I367)/10</f>
        <v>267.75749999999999</v>
      </c>
      <c r="K370" s="10">
        <f>(0.0962*testdata[[#This Row],[smooth]]+0.5769*J368-0.5769*J366+0.0962*J364)*(0.075*$X369+0.54)</f>
        <v>27.599268105000011</v>
      </c>
      <c r="L370" s="10">
        <f t="shared" si="11"/>
        <v>28.076350896000012</v>
      </c>
      <c r="M370" s="10">
        <f>(0.0962*testdata[[#This Row],[detrender]]+0.5769*K368-0.5769*K366+0.0962*K364)*(0.075*$X369+0.54)</f>
        <v>2.8049652136987193</v>
      </c>
      <c r="N370" s="10">
        <f>(0.0962*testdata[[#This Row],[I1]]+0.5769*L368-0.5769*L366+0.0962*L364)*(0.075*$X369+0.54)</f>
        <v>2.9162465474821553</v>
      </c>
      <c r="O370" s="10">
        <f>(0.0962*testdata[[#This Row],[Q1]]+0.5769*M368-0.5769*M366+0.0962*M364)*(0.075*$X369+0.54)</f>
        <v>0.28780157845462268</v>
      </c>
      <c r="P370" s="10">
        <f>testdata[[#This Row],[I1]]-testdata[[#This Row],[JQ]]</f>
        <v>27.788549317545389</v>
      </c>
      <c r="Q370" s="10">
        <f>testdata[[#This Row],[Q1]]+testdata[[#This Row],[jI]]</f>
        <v>5.721211761180875</v>
      </c>
      <c r="R370" s="10">
        <f>0.2*testdata[[#This Row],[I2]]+0.8*P369</f>
        <v>27.931344511155054</v>
      </c>
      <c r="S370" s="10">
        <f>0.2*testdata[[#This Row],[Q2]]+0.8*Q369</f>
        <v>5.7951260740119466</v>
      </c>
      <c r="T370" s="10">
        <f>testdata[[#This Row],[I2'']]*R369+testdata[[#This Row],[Q2'']]*S369</f>
        <v>814.11149596667667</v>
      </c>
      <c r="U370" s="10">
        <f>testdata[[#This Row],[I2'']]*S369-testdata[[#This Row],[Q2'']]*R369</f>
        <v>1.7400566826601676</v>
      </c>
      <c r="V370" s="10">
        <f>0.2*testdata[[#This Row],[Re]]+0.8*T369</f>
        <v>814.26065108636567</v>
      </c>
      <c r="W370" s="10">
        <f>0.2*testdata[[#This Row],[Im]]+0.8*U369</f>
        <v>-0.19494168888796826</v>
      </c>
      <c r="X370" s="10"/>
      <c r="Y370" s="10"/>
      <c r="Z370" s="10"/>
      <c r="AA370" s="10"/>
      <c r="AB370" s="10"/>
      <c r="AC370" s="10"/>
      <c r="AD370" s="10"/>
    </row>
    <row r="371" spans="1:30" x14ac:dyDescent="0.25">
      <c r="A371" s="7">
        <v>370</v>
      </c>
      <c r="B371" s="4" t="str">
        <f t="shared" si="10"/>
        <v>new Quote { Date = DateTime.ParseExact("2018-06-21","yyyy-MM-dd",cultureProvider), Open=268.05m, High=268.07m, Low=265.83m, Close=266.38m, Volume = (long)73159376 },</v>
      </c>
      <c r="C371" s="3">
        <v>43272</v>
      </c>
      <c r="D371" s="2">
        <v>268.05</v>
      </c>
      <c r="E371" s="2">
        <v>268.07</v>
      </c>
      <c r="F371" s="2">
        <v>265.83</v>
      </c>
      <c r="G371" s="2">
        <v>266.38</v>
      </c>
      <c r="H371" s="1">
        <v>73159376</v>
      </c>
      <c r="I371" s="2">
        <f>(testdata[[#This Row],[high]]+testdata[[#This Row],[low]])/2</f>
        <v>266.95</v>
      </c>
      <c r="J371" s="10">
        <f>(4*testdata[[#This Row],[price]]+3*I370+2*I369+I368)/10</f>
        <v>267.39549999999997</v>
      </c>
      <c r="K371" s="10">
        <f>(0.0962*testdata[[#This Row],[smooth]]+0.5769*J369-0.5769*J367+0.0962*J365)*(0.075*$X370+0.54)</f>
        <v>27.461569562999998</v>
      </c>
      <c r="L371" s="10">
        <f t="shared" si="11"/>
        <v>27.960725799000006</v>
      </c>
      <c r="M371" s="10">
        <f>(0.0962*testdata[[#This Row],[detrender]]+0.5769*K369-0.5769*K367+0.0962*K365)*(0.075*$X370+0.54)</f>
        <v>2.7987509748425698</v>
      </c>
      <c r="N371" s="10">
        <f>(0.0962*testdata[[#This Row],[I1]]+0.5769*L369-0.5769*L367+0.0962*L365)*(0.075*$X370+0.54)</f>
        <v>2.9276690136187669</v>
      </c>
      <c r="O371" s="10">
        <f>(0.0962*testdata[[#This Row],[Q1]]+0.5769*M369-0.5769*M367+0.0962*M365)*(0.075*$X370+0.54)</f>
        <v>0.27975285500371694</v>
      </c>
      <c r="P371" s="10">
        <f>testdata[[#This Row],[I1]]-testdata[[#This Row],[JQ]]</f>
        <v>27.680972943996288</v>
      </c>
      <c r="Q371" s="10">
        <f>testdata[[#This Row],[Q1]]+testdata[[#This Row],[jI]]</f>
        <v>5.7264199884613367</v>
      </c>
      <c r="R371" s="10">
        <f>0.2*testdata[[#This Row],[I2]]+0.8*P370</f>
        <v>27.767034042835572</v>
      </c>
      <c r="S371" s="10">
        <f>0.2*testdata[[#This Row],[Q2]]+0.8*Q370</f>
        <v>5.7222534066369679</v>
      </c>
      <c r="T371" s="10">
        <f>testdata[[#This Row],[I2'']]*R370+testdata[[#This Row],[Q2'']]*S370</f>
        <v>808.73177382231643</v>
      </c>
      <c r="U371" s="10">
        <f>testdata[[#This Row],[I2'']]*S370-testdata[[#This Row],[Q2'']]*R370</f>
        <v>1.0832316987059869</v>
      </c>
      <c r="V371" s="10">
        <f>0.2*testdata[[#This Row],[Re]]+0.8*T370</f>
        <v>813.03555153780462</v>
      </c>
      <c r="W371" s="10">
        <f>0.2*testdata[[#This Row],[Im]]+0.8*U370</f>
        <v>1.6086916858693314</v>
      </c>
      <c r="X371" s="10"/>
      <c r="Y371" s="10"/>
      <c r="Z371" s="10"/>
      <c r="AA371" s="10"/>
      <c r="AB371" s="10"/>
      <c r="AC371" s="10"/>
      <c r="AD371" s="10"/>
    </row>
    <row r="372" spans="1:30" x14ac:dyDescent="0.25">
      <c r="A372" s="7">
        <v>371</v>
      </c>
      <c r="B372" s="4" t="str">
        <f t="shared" si="10"/>
        <v>new Quote { Date = DateTime.ParseExact("2018-06-22","yyyy-MM-dd",cultureProvider), Open=267.76m, High=267.88m, Low=266.62m, Close=266.86m, Volume = (long)58283384 },</v>
      </c>
      <c r="C372" s="3">
        <v>43273</v>
      </c>
      <c r="D372" s="2">
        <v>267.76</v>
      </c>
      <c r="E372" s="2">
        <v>267.88</v>
      </c>
      <c r="F372" s="2">
        <v>266.62</v>
      </c>
      <c r="G372" s="2">
        <v>266.86</v>
      </c>
      <c r="H372" s="1">
        <v>58283384</v>
      </c>
      <c r="I372" s="2">
        <f>(testdata[[#This Row],[high]]+testdata[[#This Row],[low]])/2</f>
        <v>267.25</v>
      </c>
      <c r="J372" s="10">
        <f>(4*testdata[[#This Row],[price]]+3*I371+2*I370+I369)/10</f>
        <v>267.30849999999998</v>
      </c>
      <c r="K372" s="10">
        <f>(0.0962*testdata[[#This Row],[smooth]]+0.5769*J370-0.5769*J368+0.0962*J366)*(0.075*$X371+0.54)</f>
        <v>27.636050582999996</v>
      </c>
      <c r="L372" s="10">
        <f t="shared" si="11"/>
        <v>27.770489495999989</v>
      </c>
      <c r="M372" s="10">
        <f>(0.0962*testdata[[#This Row],[detrender]]+0.5769*K370-0.5769*K368+0.0962*K366)*(0.075*$X371+0.54)</f>
        <v>2.7913262703304711</v>
      </c>
      <c r="N372" s="10">
        <f>(0.0962*testdata[[#This Row],[I1]]+0.5769*L370-0.5769*L368+0.0962*L366)*(0.075*$X371+0.54)</f>
        <v>2.8571700535985389</v>
      </c>
      <c r="O372" s="10">
        <f>(0.0962*testdata[[#This Row],[Q1]]+0.5769*M370-0.5769*M368+0.0962*M366)*(0.075*$X371+0.54)</f>
        <v>0.26035925764640738</v>
      </c>
      <c r="P372" s="10">
        <f>testdata[[#This Row],[I1]]-testdata[[#This Row],[JQ]]</f>
        <v>27.510130238353582</v>
      </c>
      <c r="Q372" s="10">
        <f>testdata[[#This Row],[Q1]]+testdata[[#This Row],[jI]]</f>
        <v>5.6484963239290096</v>
      </c>
      <c r="R372" s="10">
        <f>0.2*testdata[[#This Row],[I2]]+0.8*P371</f>
        <v>27.646804402867751</v>
      </c>
      <c r="S372" s="10">
        <f>0.2*testdata[[#This Row],[Q2]]+0.8*Q371</f>
        <v>5.7108352555548709</v>
      </c>
      <c r="T372" s="10">
        <f>testdata[[#This Row],[I2'']]*R371+testdata[[#This Row],[Q2'']]*S371</f>
        <v>800.34860552588668</v>
      </c>
      <c r="U372" s="10">
        <f>testdata[[#This Row],[I2'']]*S371-testdata[[#This Row],[Q2'']]*R371</f>
        <v>-0.37093627708176768</v>
      </c>
      <c r="V372" s="10">
        <f>0.2*testdata[[#This Row],[Re]]+0.8*T371</f>
        <v>807.0551401630305</v>
      </c>
      <c r="W372" s="10">
        <f>0.2*testdata[[#This Row],[Im]]+0.8*U371</f>
        <v>0.79239810354843609</v>
      </c>
      <c r="X372" s="10"/>
      <c r="Y372" s="10"/>
      <c r="Z372" s="10"/>
      <c r="AA372" s="10"/>
      <c r="AB372" s="10"/>
      <c r="AC372" s="10"/>
      <c r="AD372" s="10"/>
    </row>
    <row r="373" spans="1:30" x14ac:dyDescent="0.25">
      <c r="A373" s="7">
        <v>372</v>
      </c>
      <c r="B373" s="4" t="str">
        <f t="shared" si="10"/>
        <v>new Quote { Date = DateTime.ParseExact("2018-06-25","yyyy-MM-dd",cultureProvider), Open=265.6m, High=265.77m, Low=261.38m, Close=263.23m, Volume = (long)141924096 },</v>
      </c>
      <c r="C373" s="3">
        <v>43276</v>
      </c>
      <c r="D373" s="2">
        <v>265.60000000000002</v>
      </c>
      <c r="E373" s="2">
        <v>265.77</v>
      </c>
      <c r="F373" s="2">
        <v>261.38</v>
      </c>
      <c r="G373" s="2">
        <v>263.23</v>
      </c>
      <c r="H373" s="1">
        <v>141924096</v>
      </c>
      <c r="I373" s="2">
        <f>(testdata[[#This Row],[high]]+testdata[[#This Row],[low]])/2</f>
        <v>263.57499999999999</v>
      </c>
      <c r="J373" s="10">
        <f>(4*testdata[[#This Row],[price]]+3*I372+2*I371+I370)/10</f>
        <v>265.81849999999997</v>
      </c>
      <c r="K373" s="10">
        <f>(0.0962*testdata[[#This Row],[smooth]]+0.5769*J371-0.5769*J369+0.0962*J367)*(0.075*$X372+0.54)</f>
        <v>27.682857917999993</v>
      </c>
      <c r="L373" s="10">
        <f t="shared" si="11"/>
        <v>27.599268105000011</v>
      </c>
      <c r="M373" s="10">
        <f>(0.0962*testdata[[#This Row],[detrender]]+0.5769*K371-0.5769*K369+0.0962*K367)*(0.075*$X372+0.54)</f>
        <v>2.8003427884219154</v>
      </c>
      <c r="N373" s="10">
        <f>(0.0962*testdata[[#This Row],[I1]]+0.5769*L371-0.5769*L369+0.0962*L367)*(0.075*$X372+0.54)</f>
        <v>2.8049652136987193</v>
      </c>
      <c r="O373" s="10">
        <f>(0.0962*testdata[[#This Row],[Q1]]+0.5769*M371-0.5769*M369+0.0962*M367)*(0.075*$X372+0.54)</f>
        <v>0.27876632089301268</v>
      </c>
      <c r="P373" s="10">
        <f>testdata[[#This Row],[I1]]-testdata[[#This Row],[JQ]]</f>
        <v>27.320501784106998</v>
      </c>
      <c r="Q373" s="10">
        <f>testdata[[#This Row],[Q1]]+testdata[[#This Row],[jI]]</f>
        <v>5.6053080021206352</v>
      </c>
      <c r="R373" s="10">
        <f>0.2*testdata[[#This Row],[I2]]+0.8*P372</f>
        <v>27.472204547504269</v>
      </c>
      <c r="S373" s="10">
        <f>0.2*testdata[[#This Row],[Q2]]+0.8*Q372</f>
        <v>5.6398586595673352</v>
      </c>
      <c r="T373" s="10">
        <f>testdata[[#This Row],[I2'']]*R372+testdata[[#This Row],[Q2'']]*S372</f>
        <v>791.72696930982806</v>
      </c>
      <c r="U373" s="10">
        <f>testdata[[#This Row],[I2'']]*S372-testdata[[#This Row],[Q2'']]*R372</f>
        <v>0.96516505682421894</v>
      </c>
      <c r="V373" s="10">
        <f>0.2*testdata[[#This Row],[Re]]+0.8*T372</f>
        <v>798.62427828267494</v>
      </c>
      <c r="W373" s="10">
        <f>0.2*testdata[[#This Row],[Im]]+0.8*U372</f>
        <v>-0.10371601030057037</v>
      </c>
      <c r="X373" s="10"/>
      <c r="Y373" s="10"/>
      <c r="Z373" s="10"/>
      <c r="AA373" s="10"/>
      <c r="AB373" s="10"/>
      <c r="AC373" s="10"/>
      <c r="AD373" s="10"/>
    </row>
    <row r="374" spans="1:30" x14ac:dyDescent="0.25">
      <c r="A374" s="7">
        <v>373</v>
      </c>
      <c r="B374" s="4" t="str">
        <f t="shared" si="10"/>
        <v>new Quote { Date = DateTime.ParseExact("2018-06-26","yyyy-MM-dd",cultureProvider), Open=263.85m, High=264.74m, Low=263.02m, Close=263.81m, Volume = (long)70710976 },</v>
      </c>
      <c r="C374" s="3">
        <v>43277</v>
      </c>
      <c r="D374" s="2">
        <v>263.85000000000002</v>
      </c>
      <c r="E374" s="2">
        <v>264.74</v>
      </c>
      <c r="F374" s="2">
        <v>263.02</v>
      </c>
      <c r="G374" s="2">
        <v>263.81</v>
      </c>
      <c r="H374" s="1">
        <v>70710976</v>
      </c>
      <c r="I374" s="2">
        <f>(testdata[[#This Row],[high]]+testdata[[#This Row],[low]])/2</f>
        <v>263.88</v>
      </c>
      <c r="J374" s="10">
        <f>(4*testdata[[#This Row],[price]]+3*I373+2*I372+I371)/10</f>
        <v>264.76949999999999</v>
      </c>
      <c r="K374" s="10">
        <f>(0.0962*testdata[[#This Row],[smooth]]+0.5769*J372-0.5769*J370+0.0962*J368)*(0.075*$X373+0.54)</f>
        <v>27.565577639999983</v>
      </c>
      <c r="L374" s="10">
        <f t="shared" si="11"/>
        <v>27.461569562999998</v>
      </c>
      <c r="M374" s="10">
        <f>(0.0962*testdata[[#This Row],[detrender]]+0.5769*K372-0.5769*K370+0.0962*K368)*(0.075*$X373+0.54)</f>
        <v>2.8959391092905951</v>
      </c>
      <c r="N374" s="10">
        <f>(0.0962*testdata[[#This Row],[I1]]+0.5769*L372-0.5769*L370+0.0962*L368)*(0.075*$X373+0.54)</f>
        <v>2.7987509748425698</v>
      </c>
      <c r="O374" s="10">
        <f>(0.0962*testdata[[#This Row],[Q1]]+0.5769*M372-0.5769*M370+0.0962*M368)*(0.075*$X373+0.54)</f>
        <v>0.29827590929715853</v>
      </c>
      <c r="P374" s="10">
        <f>testdata[[#This Row],[I1]]-testdata[[#This Row],[JQ]]</f>
        <v>27.163293653702841</v>
      </c>
      <c r="Q374" s="10">
        <f>testdata[[#This Row],[Q1]]+testdata[[#This Row],[jI]]</f>
        <v>5.6946900841331649</v>
      </c>
      <c r="R374" s="10">
        <f>0.2*testdata[[#This Row],[I2]]+0.8*P373</f>
        <v>27.289060158026167</v>
      </c>
      <c r="S374" s="10">
        <f>0.2*testdata[[#This Row],[Q2]]+0.8*Q373</f>
        <v>5.6231844185231417</v>
      </c>
      <c r="T374" s="10">
        <f>testdata[[#This Row],[I2'']]*R373+testdata[[#This Row],[Q2'']]*S373</f>
        <v>781.40460790759596</v>
      </c>
      <c r="U374" s="10">
        <f>testdata[[#This Row],[I2'']]*S373-testdata[[#This Row],[Q2'']]*R373</f>
        <v>-0.57483031030878351</v>
      </c>
      <c r="V374" s="10">
        <f>0.2*testdata[[#This Row],[Re]]+0.8*T373</f>
        <v>789.66249702938171</v>
      </c>
      <c r="W374" s="10">
        <f>0.2*testdata[[#This Row],[Im]]+0.8*U373</f>
        <v>0.65716598339761845</v>
      </c>
      <c r="X374" s="10"/>
      <c r="Y374" s="10"/>
      <c r="Z374" s="10"/>
      <c r="AA374" s="10"/>
      <c r="AB374" s="10"/>
      <c r="AC374" s="10"/>
      <c r="AD374" s="10"/>
    </row>
    <row r="375" spans="1:30" x14ac:dyDescent="0.25">
      <c r="A375" s="7">
        <v>374</v>
      </c>
      <c r="B375" s="4" t="str">
        <f t="shared" si="10"/>
        <v>new Quote { Date = DateTime.ParseExact("2018-06-27","yyyy-MM-dd",cultureProvider), Open=264.45m, High=266.01m, Low=261.46m, Close=261.63m, Volume = (long)108213904 },</v>
      </c>
      <c r="C375" s="3">
        <v>43278</v>
      </c>
      <c r="D375" s="2">
        <v>264.45</v>
      </c>
      <c r="E375" s="2">
        <v>266.01</v>
      </c>
      <c r="F375" s="2">
        <v>261.45999999999998</v>
      </c>
      <c r="G375" s="2">
        <v>261.63</v>
      </c>
      <c r="H375" s="1">
        <v>108213904</v>
      </c>
      <c r="I375" s="2">
        <f>(testdata[[#This Row],[high]]+testdata[[#This Row],[low]])/2</f>
        <v>263.73500000000001</v>
      </c>
      <c r="J375" s="10">
        <f>(4*testdata[[#This Row],[price]]+3*I374+2*I373+I372)/10</f>
        <v>264.09800000000001</v>
      </c>
      <c r="K375" s="10">
        <f>(0.0962*testdata[[#This Row],[smooth]]+0.5769*J373-0.5769*J371+0.0962*J369)*(0.075*$X374+0.54)</f>
        <v>27.136202364000003</v>
      </c>
      <c r="L375" s="10">
        <f t="shared" si="11"/>
        <v>27.636050582999996</v>
      </c>
      <c r="M375" s="10">
        <f>(0.0962*testdata[[#This Row],[detrender]]+0.5769*K373-0.5769*K371+0.0962*K369)*(0.075*$X374+0.54)</f>
        <v>2.9212299048230097</v>
      </c>
      <c r="N375" s="10">
        <f>(0.0962*testdata[[#This Row],[I1]]+0.5769*L373-0.5769*L371+0.0962*L369)*(0.075*$X374+0.54)</f>
        <v>2.7913262703304711</v>
      </c>
      <c r="O375" s="10">
        <f>(0.0962*testdata[[#This Row],[Q1]]+0.5769*M373-0.5769*M371+0.0962*M369)*(0.075*$X374+0.54)</f>
        <v>0.30067221235720176</v>
      </c>
      <c r="P375" s="10">
        <f>testdata[[#This Row],[I1]]-testdata[[#This Row],[JQ]]</f>
        <v>27.335378370642793</v>
      </c>
      <c r="Q375" s="10">
        <f>testdata[[#This Row],[Q1]]+testdata[[#This Row],[jI]]</f>
        <v>5.7125561751534804</v>
      </c>
      <c r="R375" s="10">
        <f>0.2*testdata[[#This Row],[I2]]+0.8*P374</f>
        <v>27.197710597090833</v>
      </c>
      <c r="S375" s="10">
        <f>0.2*testdata[[#This Row],[Q2]]+0.8*Q374</f>
        <v>5.698263302337228</v>
      </c>
      <c r="T375" s="10">
        <f>testdata[[#This Row],[I2'']]*R374+testdata[[#This Row],[Q2'']]*S374</f>
        <v>774.24234605894242</v>
      </c>
      <c r="U375" s="10">
        <f>testdata[[#This Row],[I2'']]*S374-testdata[[#This Row],[Q2'']]*R374</f>
        <v>-2.5625076046905519</v>
      </c>
      <c r="V375" s="10">
        <f>0.2*testdata[[#This Row],[Re]]+0.8*T374</f>
        <v>779.97215553786532</v>
      </c>
      <c r="W375" s="10">
        <f>0.2*testdata[[#This Row],[Im]]+0.8*U374</f>
        <v>-0.97236576918513729</v>
      </c>
      <c r="X375" s="10"/>
      <c r="Y375" s="10"/>
      <c r="Z375" s="10"/>
      <c r="AA375" s="10"/>
      <c r="AB375" s="10"/>
      <c r="AC375" s="10"/>
      <c r="AD375" s="10"/>
    </row>
    <row r="376" spans="1:30" x14ac:dyDescent="0.25">
      <c r="A376" s="7">
        <v>375</v>
      </c>
      <c r="B376" s="4" t="str">
        <f t="shared" si="10"/>
        <v>new Quote { Date = DateTime.ParseExact("2018-06-28","yyyy-MM-dd",cultureProvider), Open=261.57m, High=263.96m, Low=260.79m, Close=263.12m, Volume = (long)78913504 },</v>
      </c>
      <c r="C376" s="3">
        <v>43279</v>
      </c>
      <c r="D376" s="2">
        <v>261.57</v>
      </c>
      <c r="E376" s="2">
        <v>263.95999999999998</v>
      </c>
      <c r="F376" s="2">
        <v>260.79000000000002</v>
      </c>
      <c r="G376" s="2">
        <v>263.12</v>
      </c>
      <c r="H376" s="1">
        <v>78913504</v>
      </c>
      <c r="I376" s="2">
        <f>(testdata[[#This Row],[high]]+testdata[[#This Row],[low]])/2</f>
        <v>262.375</v>
      </c>
      <c r="J376" s="10">
        <f>(4*testdata[[#This Row],[price]]+3*I375+2*I374+I373)/10</f>
        <v>263.20400000000001</v>
      </c>
      <c r="K376" s="10">
        <f>(0.0962*testdata[[#This Row],[smooth]]+0.5769*J374-0.5769*J372+0.0962*J370)*(0.075*$X375+0.54)</f>
        <v>26.791423488000017</v>
      </c>
      <c r="L376" s="10">
        <f t="shared" si="11"/>
        <v>27.682857917999993</v>
      </c>
      <c r="M376" s="10">
        <f>(0.0962*testdata[[#This Row],[detrender]]+0.5769*K374-0.5769*K372+0.0962*K370)*(0.075*$X375+0.54)</f>
        <v>2.8035334928321438</v>
      </c>
      <c r="N376" s="10">
        <f>(0.0962*testdata[[#This Row],[I1]]+0.5769*L374-0.5769*L372+0.0962*L370)*(0.075*$X375+0.54)</f>
        <v>2.8003427884219154</v>
      </c>
      <c r="O376" s="10">
        <f>(0.0962*testdata[[#This Row],[Q1]]+0.5769*M374-0.5769*M372+0.0962*M370)*(0.075*$X375+0.54)</f>
        <v>0.32393991007675699</v>
      </c>
      <c r="P376" s="10">
        <f>testdata[[#This Row],[I1]]-testdata[[#This Row],[JQ]]</f>
        <v>27.358918007923236</v>
      </c>
      <c r="Q376" s="10">
        <f>testdata[[#This Row],[Q1]]+testdata[[#This Row],[jI]]</f>
        <v>5.6038762812540597</v>
      </c>
      <c r="R376" s="10">
        <f>0.2*testdata[[#This Row],[I2]]+0.8*P375</f>
        <v>27.340086298098882</v>
      </c>
      <c r="S376" s="10">
        <f>0.2*testdata[[#This Row],[Q2]]+0.8*Q375</f>
        <v>5.690820196373596</v>
      </c>
      <c r="T376" s="10">
        <f>testdata[[#This Row],[I2'']]*R375+testdata[[#This Row],[Q2'']]*S375</f>
        <v>776.01554672037707</v>
      </c>
      <c r="U376" s="10">
        <f>testdata[[#This Row],[I2'']]*S375-testdata[[#This Row],[Q2'']]*R375</f>
        <v>1.0137296741410751</v>
      </c>
      <c r="V376" s="10">
        <f>0.2*testdata[[#This Row],[Re]]+0.8*T375</f>
        <v>774.59698619122935</v>
      </c>
      <c r="W376" s="10">
        <f>0.2*testdata[[#This Row],[Im]]+0.8*U375</f>
        <v>-1.8472601489242266</v>
      </c>
      <c r="X376" s="10"/>
      <c r="Y376" s="10"/>
      <c r="Z376" s="10"/>
      <c r="AA376" s="10"/>
      <c r="AB376" s="10"/>
      <c r="AC376" s="10"/>
      <c r="AD376" s="10"/>
    </row>
    <row r="377" spans="1:30" x14ac:dyDescent="0.25">
      <c r="A377" s="7">
        <v>376</v>
      </c>
      <c r="B377" s="4" t="str">
        <f t="shared" si="10"/>
        <v>new Quote { Date = DateTime.ParseExact("2018-06-29","yyyy-MM-dd",cultureProvider), Open=264.32m, High=265.81m, Low=263.37m, Close=263.5m, Volume = (long)100473760 },</v>
      </c>
      <c r="C377" s="3">
        <v>43280</v>
      </c>
      <c r="D377" s="2">
        <v>264.32</v>
      </c>
      <c r="E377" s="2">
        <v>265.81</v>
      </c>
      <c r="F377" s="2">
        <v>263.37</v>
      </c>
      <c r="G377" s="2">
        <v>263.5</v>
      </c>
      <c r="H377" s="1">
        <v>100473760</v>
      </c>
      <c r="I377" s="2">
        <f>(testdata[[#This Row],[high]]+testdata[[#This Row],[low]])/2</f>
        <v>264.59000000000003</v>
      </c>
      <c r="J377" s="10">
        <f>(4*testdata[[#This Row],[price]]+3*I376+2*I375+I374)/10</f>
        <v>263.68349999999998</v>
      </c>
      <c r="K377" s="10">
        <f>(0.0962*testdata[[#This Row],[smooth]]+0.5769*J375-0.5769*J373+0.0962*J371)*(0.075*$X376+0.54)</f>
        <v>27.052511408999997</v>
      </c>
      <c r="L377" s="10">
        <f t="shared" si="11"/>
        <v>27.565577639999983</v>
      </c>
      <c r="M377" s="10">
        <f>(0.0962*testdata[[#This Row],[detrender]]+0.5769*K375-0.5769*K373+0.0962*K371)*(0.075*$X376+0.54)</f>
        <v>2.661600060218055</v>
      </c>
      <c r="N377" s="10">
        <f>(0.0962*testdata[[#This Row],[I1]]+0.5769*L375-0.5769*L373+0.0962*L371)*(0.075*$X376+0.54)</f>
        <v>2.8959391092905951</v>
      </c>
      <c r="O377" s="10">
        <f>(0.0962*testdata[[#This Row],[Q1]]+0.5769*M375-0.5769*M373+0.0962*M371)*(0.075*$X376+0.54)</f>
        <v>0.32131379539329652</v>
      </c>
      <c r="P377" s="10">
        <f>testdata[[#This Row],[I1]]-testdata[[#This Row],[JQ]]</f>
        <v>27.244263844606685</v>
      </c>
      <c r="Q377" s="10">
        <f>testdata[[#This Row],[Q1]]+testdata[[#This Row],[jI]]</f>
        <v>5.55753916950865</v>
      </c>
      <c r="R377" s="10">
        <f>0.2*testdata[[#This Row],[I2]]+0.8*P376</f>
        <v>27.335987175259927</v>
      </c>
      <c r="S377" s="10">
        <f>0.2*testdata[[#This Row],[Q2]]+0.8*Q376</f>
        <v>5.5946088589049783</v>
      </c>
      <c r="T377" s="10">
        <f>testdata[[#This Row],[I2'']]*R376+testdata[[#This Row],[Q2'']]*S376</f>
        <v>779.20616150039768</v>
      </c>
      <c r="U377" s="10">
        <f>testdata[[#This Row],[I2'']]*S376-testdata[[#This Row],[Q2'']]*R376</f>
        <v>2.6070988982081928</v>
      </c>
      <c r="V377" s="10">
        <f>0.2*testdata[[#This Row],[Re]]+0.8*T376</f>
        <v>776.65366967638124</v>
      </c>
      <c r="W377" s="10">
        <f>0.2*testdata[[#This Row],[Im]]+0.8*U376</f>
        <v>1.3324035189544987</v>
      </c>
      <c r="X377" s="10"/>
      <c r="Y377" s="10"/>
      <c r="Z377" s="10"/>
      <c r="AA377" s="10"/>
      <c r="AB377" s="10"/>
      <c r="AC377" s="10"/>
      <c r="AD377" s="10"/>
    </row>
    <row r="378" spans="1:30" x14ac:dyDescent="0.25">
      <c r="A378" s="7">
        <v>377</v>
      </c>
      <c r="B378" s="4" t="str">
        <f t="shared" si="10"/>
        <v>new Quote { Date = DateTime.ParseExact("2018-07-02","yyyy-MM-dd",cultureProvider), Open=261.78m, High=264.24m, Low=261.52m, Close=264.06m, Volume = (long)65431128 },</v>
      </c>
      <c r="C378" s="3">
        <v>43283</v>
      </c>
      <c r="D378" s="2">
        <v>261.77999999999997</v>
      </c>
      <c r="E378" s="2">
        <v>264.24</v>
      </c>
      <c r="F378" s="2">
        <v>261.52</v>
      </c>
      <c r="G378" s="2">
        <v>264.06</v>
      </c>
      <c r="H378" s="1">
        <v>65431128</v>
      </c>
      <c r="I378" s="2">
        <f>(testdata[[#This Row],[high]]+testdata[[#This Row],[low]])/2</f>
        <v>262.88</v>
      </c>
      <c r="J378" s="10">
        <f>(4*testdata[[#This Row],[price]]+3*I377+2*I376+I375)/10</f>
        <v>263.3775</v>
      </c>
      <c r="K378" s="10">
        <f>(0.0962*testdata[[#This Row],[smooth]]+0.5769*J376-0.5769*J374+0.0962*J372)*(0.075*$X377+0.54)</f>
        <v>27.080382374999999</v>
      </c>
      <c r="L378" s="10">
        <f t="shared" si="11"/>
        <v>27.136202364000003</v>
      </c>
      <c r="M378" s="10">
        <f>(0.0962*testdata[[#This Row],[detrender]]+0.5769*K376-0.5769*K374+0.0962*K372)*(0.075*$X377+0.54)</f>
        <v>2.6012401129462424</v>
      </c>
      <c r="N378" s="10">
        <f>(0.0962*testdata[[#This Row],[I1]]+0.5769*L376-0.5769*L374+0.0962*L372)*(0.075*$X377+0.54)</f>
        <v>2.9212299048230097</v>
      </c>
      <c r="O378" s="10">
        <f>(0.0962*testdata[[#This Row],[Q1]]+0.5769*M376-0.5769*M374+0.0962*M372)*(0.075*$X377+0.54)</f>
        <v>0.25134628640562323</v>
      </c>
      <c r="P378" s="10">
        <f>testdata[[#This Row],[I1]]-testdata[[#This Row],[JQ]]</f>
        <v>26.884856077594378</v>
      </c>
      <c r="Q378" s="10">
        <f>testdata[[#This Row],[Q1]]+testdata[[#This Row],[jI]]</f>
        <v>5.5224700177692521</v>
      </c>
      <c r="R378" s="10">
        <f>0.2*testdata[[#This Row],[I2]]+0.8*P377</f>
        <v>27.172382291204226</v>
      </c>
      <c r="S378" s="10">
        <f>0.2*testdata[[#This Row],[Q2]]+0.8*Q377</f>
        <v>5.550525339160771</v>
      </c>
      <c r="T378" s="10">
        <f>testdata[[#This Row],[I2'']]*R377+testdata[[#This Row],[Q2'']]*S377</f>
        <v>773.83691206766412</v>
      </c>
      <c r="U378" s="10">
        <f>testdata[[#This Row],[I2'']]*S377-testdata[[#This Row],[Q2'']]*R377</f>
        <v>0.28976119666981504</v>
      </c>
      <c r="V378" s="10">
        <f>0.2*testdata[[#This Row],[Re]]+0.8*T377</f>
        <v>778.13231161385102</v>
      </c>
      <c r="W378" s="10">
        <f>0.2*testdata[[#This Row],[Im]]+0.8*U377</f>
        <v>2.1436313579005173</v>
      </c>
      <c r="X378" s="10"/>
      <c r="Y378" s="10"/>
      <c r="Z378" s="10"/>
      <c r="AA378" s="10"/>
      <c r="AB378" s="10"/>
      <c r="AC378" s="10"/>
      <c r="AD378" s="10"/>
    </row>
    <row r="379" spans="1:30" x14ac:dyDescent="0.25">
      <c r="A379" s="7">
        <v>378</v>
      </c>
      <c r="B379" s="4" t="str">
        <f t="shared" si="10"/>
        <v>new Quote { Date = DateTime.ParseExact("2018-07-03","yyyy-MM-dd",cultureProvider), Open=265.05m, High=265.15m, Low=262.67m, Close=263.13m, Volume = (long)43432576 },</v>
      </c>
      <c r="C379" s="3">
        <v>43284</v>
      </c>
      <c r="D379" s="2">
        <v>265.05</v>
      </c>
      <c r="E379" s="2">
        <v>265.14999999999998</v>
      </c>
      <c r="F379" s="2">
        <v>262.67</v>
      </c>
      <c r="G379" s="2">
        <v>263.13</v>
      </c>
      <c r="H379" s="1">
        <v>43432576</v>
      </c>
      <c r="I379" s="2">
        <f>(testdata[[#This Row],[high]]+testdata[[#This Row],[low]])/2</f>
        <v>263.90999999999997</v>
      </c>
      <c r="J379" s="10">
        <f>(4*testdata[[#This Row],[price]]+3*I378+2*I377+I376)/10</f>
        <v>263.58350000000002</v>
      </c>
      <c r="K379" s="10">
        <f>(0.0962*testdata[[#This Row],[smooth]]+0.5769*J377-0.5769*J375+0.0962*J373)*(0.075*$X378+0.54)</f>
        <v>27.372247568999999</v>
      </c>
      <c r="L379" s="10">
        <f t="shared" si="11"/>
        <v>26.791423488000017</v>
      </c>
      <c r="M379" s="10">
        <f>(0.0962*testdata[[#This Row],[detrender]]+0.5769*K377-0.5769*K375+0.0962*K373)*(0.075*$X378+0.54)</f>
        <v>2.8339307113913446</v>
      </c>
      <c r="N379" s="10">
        <f>(0.0962*testdata[[#This Row],[I1]]+0.5769*L377-0.5769*L375+0.0962*L373)*(0.075*$X378+0.54)</f>
        <v>2.8035334928321438</v>
      </c>
      <c r="O379" s="10">
        <f>(0.0962*testdata[[#This Row],[Q1]]+0.5769*M377-0.5769*M375+0.0962*M373)*(0.075*$X378+0.54)</f>
        <v>0.21180779279789616</v>
      </c>
      <c r="P379" s="10">
        <f>testdata[[#This Row],[I1]]-testdata[[#This Row],[JQ]]</f>
        <v>26.579615695202122</v>
      </c>
      <c r="Q379" s="10">
        <f>testdata[[#This Row],[Q1]]+testdata[[#This Row],[jI]]</f>
        <v>5.6374642042234884</v>
      </c>
      <c r="R379" s="10">
        <f>0.2*testdata[[#This Row],[I2]]+0.8*P378</f>
        <v>26.823808001115928</v>
      </c>
      <c r="S379" s="10">
        <f>0.2*testdata[[#This Row],[Q2]]+0.8*Q378</f>
        <v>5.5454688550600997</v>
      </c>
      <c r="T379" s="10">
        <f>testdata[[#This Row],[I2'']]*R378+testdata[[#This Row],[Q2'']]*S378</f>
        <v>759.64703090972262</v>
      </c>
      <c r="U379" s="10">
        <f>testdata[[#This Row],[I2'']]*S378-testdata[[#This Row],[Q2'']]*R378</f>
        <v>-1.7973737106822227</v>
      </c>
      <c r="V379" s="10">
        <f>0.2*testdata[[#This Row],[Re]]+0.8*T378</f>
        <v>770.99893583607582</v>
      </c>
      <c r="W379" s="10">
        <f>0.2*testdata[[#This Row],[Im]]+0.8*U378</f>
        <v>-0.12766578480059254</v>
      </c>
      <c r="X379" s="10"/>
      <c r="Y379" s="10"/>
      <c r="Z379" s="10"/>
      <c r="AA379" s="10"/>
      <c r="AB379" s="10"/>
      <c r="AC379" s="10"/>
      <c r="AD379" s="10"/>
    </row>
    <row r="380" spans="1:30" x14ac:dyDescent="0.25">
      <c r="A380" s="7">
        <v>379</v>
      </c>
      <c r="B380" s="4" t="str">
        <f t="shared" si="10"/>
        <v>new Quote { Date = DateTime.ParseExact("2018-07-05","yyyy-MM-dd",cultureProvider), Open=264.36m, High=265.35m, Low=263.19m, Close=265.28m, Volume = (long)58606568 },</v>
      </c>
      <c r="C380" s="3">
        <v>43286</v>
      </c>
      <c r="D380" s="2">
        <v>264.36</v>
      </c>
      <c r="E380" s="2">
        <v>265.35000000000002</v>
      </c>
      <c r="F380" s="2">
        <v>263.19</v>
      </c>
      <c r="G380" s="2">
        <v>265.27999999999997</v>
      </c>
      <c r="H380" s="1">
        <v>58606568</v>
      </c>
      <c r="I380" s="2">
        <f>(testdata[[#This Row],[high]]+testdata[[#This Row],[low]])/2</f>
        <v>264.27</v>
      </c>
      <c r="J380" s="10">
        <f>(4*testdata[[#This Row],[price]]+3*I379+2*I378+I377)/10</f>
        <v>263.916</v>
      </c>
      <c r="K380" s="10">
        <f>(0.0962*testdata[[#This Row],[smooth]]+0.5769*J378-0.5769*J376+0.0962*J374)*(0.075*$X379+0.54)</f>
        <v>27.518204114999993</v>
      </c>
      <c r="L380" s="10">
        <f t="shared" si="11"/>
        <v>27.052511408999997</v>
      </c>
      <c r="M380" s="10">
        <f>(0.0962*testdata[[#This Row],[detrender]]+0.5769*K378-0.5769*K376+0.0962*K374)*(0.075*$X379+0.54)</f>
        <v>2.9515105008402944</v>
      </c>
      <c r="N380" s="10">
        <f>(0.0962*testdata[[#This Row],[I1]]+0.5769*L378-0.5769*L376+0.0962*L374)*(0.075*$X379+0.54)</f>
        <v>2.661600060218055</v>
      </c>
      <c r="O380" s="10">
        <f>(0.0962*testdata[[#This Row],[Q1]]+0.5769*M378-0.5769*M376+0.0962*M374)*(0.075*$X379+0.54)</f>
        <v>0.240743664884744</v>
      </c>
      <c r="P380" s="10">
        <f>testdata[[#This Row],[I1]]-testdata[[#This Row],[JQ]]</f>
        <v>26.811767744115254</v>
      </c>
      <c r="Q380" s="10">
        <f>testdata[[#This Row],[Q1]]+testdata[[#This Row],[jI]]</f>
        <v>5.6131105610583489</v>
      </c>
      <c r="R380" s="10">
        <f>0.2*testdata[[#This Row],[I2]]+0.8*P379</f>
        <v>26.626046104984752</v>
      </c>
      <c r="S380" s="10">
        <f>0.2*testdata[[#This Row],[Q2]]+0.8*Q379</f>
        <v>5.6325934755904612</v>
      </c>
      <c r="T380" s="10">
        <f>testdata[[#This Row],[I2'']]*R379+testdata[[#This Row],[Q2'']]*S379</f>
        <v>745.44732024107316</v>
      </c>
      <c r="U380" s="10">
        <f>testdata[[#This Row],[I2'']]*S379-testdata[[#This Row],[Q2'']]*R379</f>
        <v>-3.4336965289895716</v>
      </c>
      <c r="V380" s="10">
        <f>0.2*testdata[[#This Row],[Re]]+0.8*T379</f>
        <v>756.80708877599272</v>
      </c>
      <c r="W380" s="10">
        <f>0.2*testdata[[#This Row],[Im]]+0.8*U379</f>
        <v>-2.1246382743436927</v>
      </c>
      <c r="X380" s="10"/>
      <c r="Y380" s="10"/>
      <c r="Z380" s="10"/>
      <c r="AA380" s="10"/>
      <c r="AB380" s="10"/>
      <c r="AC380" s="10"/>
      <c r="AD380" s="10"/>
    </row>
    <row r="381" spans="1:30" x14ac:dyDescent="0.25">
      <c r="A381" s="7">
        <v>380</v>
      </c>
      <c r="B381" s="4" t="str">
        <f t="shared" si="10"/>
        <v>new Quote { Date = DateTime.ParseExact("2018-07-06","yyyy-MM-dd",cultureProvider), Open=265.31m, High=267.93m, Low=264.89m, Close=267.52m, Volume = (long)68456816 },</v>
      </c>
      <c r="C381" s="3">
        <v>43287</v>
      </c>
      <c r="D381" s="2">
        <v>265.31</v>
      </c>
      <c r="E381" s="2">
        <v>267.93</v>
      </c>
      <c r="F381" s="2">
        <v>264.89</v>
      </c>
      <c r="G381" s="2">
        <v>267.52</v>
      </c>
      <c r="H381" s="1">
        <v>68456816</v>
      </c>
      <c r="I381" s="2">
        <f>(testdata[[#This Row],[high]]+testdata[[#This Row],[low]])/2</f>
        <v>266.40999999999997</v>
      </c>
      <c r="J381" s="10">
        <f>(4*testdata[[#This Row],[price]]+3*I380+2*I379+I378)/10</f>
        <v>264.91499999999996</v>
      </c>
      <c r="K381" s="10">
        <f>(0.0962*testdata[[#This Row],[smooth]]+0.5769*J379-0.5769*J377+0.0962*J375)*(0.075*$X380+0.54)</f>
        <v>27.450014724000017</v>
      </c>
      <c r="L381" s="10">
        <f t="shared" si="11"/>
        <v>27.080382374999999</v>
      </c>
      <c r="M381" s="10">
        <f>(0.0962*testdata[[#This Row],[detrender]]+0.5769*K379-0.5769*K377+0.0962*K375)*(0.075*$X380+0.54)</f>
        <v>2.9352509322675853</v>
      </c>
      <c r="N381" s="10">
        <f>(0.0962*testdata[[#This Row],[I1]]+0.5769*L379-0.5769*L377+0.0962*L375)*(0.075*$X380+0.54)</f>
        <v>2.6012401129462424</v>
      </c>
      <c r="O381" s="10">
        <f>(0.0962*testdata[[#This Row],[Q1]]+0.5769*M379-0.5769*M377+0.0962*M375)*(0.075*$X380+0.54)</f>
        <v>0.35791794496259249</v>
      </c>
      <c r="P381" s="10">
        <f>testdata[[#This Row],[I1]]-testdata[[#This Row],[JQ]]</f>
        <v>26.722464430037405</v>
      </c>
      <c r="Q381" s="10">
        <f>testdata[[#This Row],[Q1]]+testdata[[#This Row],[jI]]</f>
        <v>5.5364910452138272</v>
      </c>
      <c r="R381" s="10">
        <f>0.2*testdata[[#This Row],[I2]]+0.8*P380</f>
        <v>26.793907081299686</v>
      </c>
      <c r="S381" s="10">
        <f>0.2*testdata[[#This Row],[Q2]]+0.8*Q380</f>
        <v>5.5977866578894444</v>
      </c>
      <c r="T381" s="10">
        <f>testdata[[#This Row],[I2'']]*R380+testdata[[#This Row],[Q2'']]*S380</f>
        <v>744.94586188633832</v>
      </c>
      <c r="U381" s="10">
        <f>testdata[[#This Row],[I2'']]*S380-testdata[[#This Row],[Q2'']]*R380</f>
        <v>1.8722605728728183</v>
      </c>
      <c r="V381" s="10">
        <f>0.2*testdata[[#This Row],[Re]]+0.8*T380</f>
        <v>745.34702857012621</v>
      </c>
      <c r="W381" s="10">
        <f>0.2*testdata[[#This Row],[Im]]+0.8*U380</f>
        <v>-2.3725051086170934</v>
      </c>
      <c r="X381" s="10"/>
      <c r="Y381" s="10"/>
      <c r="Z381" s="10"/>
      <c r="AA381" s="10"/>
      <c r="AB381" s="10"/>
      <c r="AC381" s="10"/>
      <c r="AD381" s="10"/>
    </row>
    <row r="382" spans="1:30" x14ac:dyDescent="0.25">
      <c r="A382" s="7">
        <v>381</v>
      </c>
      <c r="B382" s="4" t="str">
        <f t="shared" si="10"/>
        <v>new Quote { Date = DateTime.ParseExact("2018-07-09","yyyy-MM-dd",cultureProvider), Open=268.62m, High=269.99m, Low=268.57m, Close=269.93m, Volume = (long)52042820 },</v>
      </c>
      <c r="C382" s="3">
        <v>43290</v>
      </c>
      <c r="D382" s="2">
        <v>268.62</v>
      </c>
      <c r="E382" s="2">
        <v>269.99</v>
      </c>
      <c r="F382" s="2">
        <v>268.57</v>
      </c>
      <c r="G382" s="2">
        <v>269.93</v>
      </c>
      <c r="H382" s="1">
        <v>52042820</v>
      </c>
      <c r="I382" s="2">
        <f>(testdata[[#This Row],[high]]+testdata[[#This Row],[low]])/2</f>
        <v>269.27999999999997</v>
      </c>
      <c r="J382" s="10">
        <f>(4*testdata[[#This Row],[price]]+3*I381+2*I380+I379)/10</f>
        <v>266.88</v>
      </c>
      <c r="K382" s="10">
        <f>(0.0962*testdata[[#This Row],[smooth]]+0.5769*J380-0.5769*J378+0.0962*J376)*(0.075*$X381+0.54)</f>
        <v>27.704560382999993</v>
      </c>
      <c r="L382" s="10">
        <f t="shared" si="11"/>
        <v>27.372247568999999</v>
      </c>
      <c r="M382" s="10">
        <f>(0.0962*testdata[[#This Row],[detrender]]+0.5769*K380-0.5769*K378+0.0962*K376)*(0.075*$X381+0.54)</f>
        <v>2.9673502255059465</v>
      </c>
      <c r="N382" s="10">
        <f>(0.0962*testdata[[#This Row],[I1]]+0.5769*L380-0.5769*L378+0.0962*L376)*(0.075*$X381+0.54)</f>
        <v>2.8339307113913446</v>
      </c>
      <c r="O382" s="10">
        <f>(0.0962*testdata[[#This Row],[Q1]]+0.5769*M380-0.5769*M378+0.0962*M376)*(0.075*$X381+0.54)</f>
        <v>0.40890420025930962</v>
      </c>
      <c r="P382" s="10">
        <f>testdata[[#This Row],[I1]]-testdata[[#This Row],[JQ]]</f>
        <v>26.963343368740688</v>
      </c>
      <c r="Q382" s="10">
        <f>testdata[[#This Row],[Q1]]+testdata[[#This Row],[jI]]</f>
        <v>5.8012809368972906</v>
      </c>
      <c r="R382" s="10">
        <f>0.2*testdata[[#This Row],[I2]]+0.8*P381</f>
        <v>26.770640217778062</v>
      </c>
      <c r="S382" s="10">
        <f>0.2*testdata[[#This Row],[Q2]]+0.8*Q381</f>
        <v>5.5894490235505199</v>
      </c>
      <c r="T382" s="10">
        <f>testdata[[#This Row],[I2'']]*R381+testdata[[#This Row],[Q2'']]*S381</f>
        <v>748.57858967103402</v>
      </c>
      <c r="U382" s="10">
        <f>testdata[[#This Row],[I2'']]*S381-testdata[[#This Row],[Q2'']]*R381</f>
        <v>9.3154861562737779E-2</v>
      </c>
      <c r="V382" s="10">
        <f>0.2*testdata[[#This Row],[Re]]+0.8*T381</f>
        <v>745.67240744327751</v>
      </c>
      <c r="W382" s="10">
        <f>0.2*testdata[[#This Row],[Im]]+0.8*U381</f>
        <v>1.5164394306108022</v>
      </c>
      <c r="X382" s="10"/>
      <c r="Y382" s="10"/>
      <c r="Z382" s="10"/>
      <c r="AA382" s="10"/>
      <c r="AB382" s="10"/>
      <c r="AC382" s="10"/>
      <c r="AD382" s="10"/>
    </row>
    <row r="383" spans="1:30" x14ac:dyDescent="0.25">
      <c r="A383" s="7">
        <v>382</v>
      </c>
      <c r="B383" s="4" t="str">
        <f t="shared" si="10"/>
        <v>new Quote { Date = DateTime.ParseExact("2018-07-10","yyyy-MM-dd",cultureProvider), Open=270.43m, High=271.01m, Low=270.11m, Close=270.9m, Volume = (long)53501064 },</v>
      </c>
      <c r="C383" s="3">
        <v>43291</v>
      </c>
      <c r="D383" s="2">
        <v>270.43</v>
      </c>
      <c r="E383" s="2">
        <v>271.01</v>
      </c>
      <c r="F383" s="2">
        <v>270.11</v>
      </c>
      <c r="G383" s="2">
        <v>270.89999999999998</v>
      </c>
      <c r="H383" s="1">
        <v>53501064</v>
      </c>
      <c r="I383" s="2">
        <f>(testdata[[#This Row],[high]]+testdata[[#This Row],[low]])/2</f>
        <v>270.56</v>
      </c>
      <c r="J383" s="10">
        <f>(4*testdata[[#This Row],[price]]+3*I382+2*I381+I380)/10</f>
        <v>268.71699999999998</v>
      </c>
      <c r="K383" s="10">
        <f>(0.0962*testdata[[#This Row],[smooth]]+0.5769*J381-0.5769*J379+0.0962*J377)*(0.075*$X382+0.54)</f>
        <v>28.071938042999985</v>
      </c>
      <c r="L383" s="10">
        <f t="shared" si="11"/>
        <v>27.518204114999993</v>
      </c>
      <c r="M383" s="10">
        <f>(0.0962*testdata[[#This Row],[detrender]]+0.5769*K381-0.5769*K379+0.0962*K377)*(0.075*$X382+0.54)</f>
        <v>2.8878313908610318</v>
      </c>
      <c r="N383" s="10">
        <f>(0.0962*testdata[[#This Row],[I1]]+0.5769*L381-0.5769*L379+0.0962*L377)*(0.075*$X382+0.54)</f>
        <v>2.9515105008402944</v>
      </c>
      <c r="O383" s="10">
        <f>(0.0962*testdata[[#This Row],[Q1]]+0.5769*M381-0.5769*M379+0.0962*M377)*(0.075*$X382+0.54)</f>
        <v>0.31984574814934807</v>
      </c>
      <c r="P383" s="10">
        <f>testdata[[#This Row],[I1]]-testdata[[#This Row],[JQ]]</f>
        <v>27.198358366850645</v>
      </c>
      <c r="Q383" s="10">
        <f>testdata[[#This Row],[Q1]]+testdata[[#This Row],[jI]]</f>
        <v>5.8393418917013262</v>
      </c>
      <c r="R383" s="10">
        <f>0.2*testdata[[#This Row],[I2]]+0.8*P382</f>
        <v>27.010346368362679</v>
      </c>
      <c r="S383" s="10">
        <f>0.2*testdata[[#This Row],[Q2]]+0.8*Q382</f>
        <v>5.8088931278580977</v>
      </c>
      <c r="T383" s="10">
        <f>testdata[[#This Row],[I2'']]*R382+testdata[[#This Row],[Q2'']]*S382</f>
        <v>755.55277680642132</v>
      </c>
      <c r="U383" s="10">
        <f>testdata[[#This Row],[I2'']]*S382-testdata[[#This Row],[Q2'']]*R382</f>
        <v>-4.5348338550064966</v>
      </c>
      <c r="V383" s="10">
        <f>0.2*testdata[[#This Row],[Re]]+0.8*T382</f>
        <v>749.97342709811153</v>
      </c>
      <c r="W383" s="10">
        <f>0.2*testdata[[#This Row],[Im]]+0.8*U382</f>
        <v>-0.83244288175110914</v>
      </c>
      <c r="X383" s="10"/>
      <c r="Y383" s="10"/>
      <c r="Z383" s="10"/>
      <c r="AA383" s="10"/>
      <c r="AB383" s="10"/>
      <c r="AC383" s="10"/>
      <c r="AD383" s="10"/>
    </row>
    <row r="384" spans="1:30" x14ac:dyDescent="0.25">
      <c r="A384" s="7">
        <v>383</v>
      </c>
      <c r="B384" s="4" t="str">
        <f t="shared" si="10"/>
        <v>new Quote { Date = DateTime.ParseExact("2018-07-11","yyyy-MM-dd",cultureProvider), Open=269.2m, High=270.07m, Low=268.59m, Close=268.92m, Volume = (long)79329656 },</v>
      </c>
      <c r="C384" s="3">
        <v>43292</v>
      </c>
      <c r="D384" s="2">
        <v>269.2</v>
      </c>
      <c r="E384" s="2">
        <v>270.07</v>
      </c>
      <c r="F384" s="2">
        <v>268.58999999999997</v>
      </c>
      <c r="G384" s="2">
        <v>268.92</v>
      </c>
      <c r="H384" s="1">
        <v>79329656</v>
      </c>
      <c r="I384" s="2">
        <f>(testdata[[#This Row],[high]]+testdata[[#This Row],[low]])/2</f>
        <v>269.33</v>
      </c>
      <c r="J384" s="10">
        <f>(4*testdata[[#This Row],[price]]+3*I383+2*I382+I381)/10</f>
        <v>269.39699999999999</v>
      </c>
      <c r="K384" s="10">
        <f>(0.0962*testdata[[#This Row],[smooth]]+0.5769*J382-0.5769*J380+0.0962*J378)*(0.075*$X383+0.54)</f>
        <v>28.599932790000004</v>
      </c>
      <c r="L384" s="10">
        <f t="shared" si="11"/>
        <v>27.450014724000017</v>
      </c>
      <c r="M384" s="10">
        <f>(0.0962*testdata[[#This Row],[detrender]]+0.5769*K382-0.5769*K380+0.0962*K378)*(0.075*$X383+0.54)</f>
        <v>2.9505358349363875</v>
      </c>
      <c r="N384" s="10">
        <f>(0.0962*testdata[[#This Row],[I1]]+0.5769*L382-0.5769*L380+0.0962*L378)*(0.075*$X383+0.54)</f>
        <v>2.9352509322675853</v>
      </c>
      <c r="O384" s="10">
        <f>(0.0962*testdata[[#This Row],[Q1]]+0.5769*M382-0.5769*M380+0.0962*M378)*(0.075*$X383+0.54)</f>
        <v>0.29333814300679878</v>
      </c>
      <c r="P384" s="10">
        <f>testdata[[#This Row],[I1]]-testdata[[#This Row],[JQ]]</f>
        <v>27.156676580993217</v>
      </c>
      <c r="Q384" s="10">
        <f>testdata[[#This Row],[Q1]]+testdata[[#This Row],[jI]]</f>
        <v>5.8857867672039728</v>
      </c>
      <c r="R384" s="10">
        <f>0.2*testdata[[#This Row],[I2]]+0.8*P383</f>
        <v>27.190022009679161</v>
      </c>
      <c r="S384" s="10">
        <f>0.2*testdata[[#This Row],[Q2]]+0.8*Q383</f>
        <v>5.8486308668018552</v>
      </c>
      <c r="T384" s="10">
        <f>testdata[[#This Row],[I2'']]*R383+testdata[[#This Row],[Q2'']]*S383</f>
        <v>768.38598389438289</v>
      </c>
      <c r="U384" s="10">
        <f>testdata[[#This Row],[I2'']]*S383-testdata[[#This Row],[Q2'']]*R383</f>
        <v>-2.9613494679665564E-2</v>
      </c>
      <c r="V384" s="10">
        <f>0.2*testdata[[#This Row],[Re]]+0.8*T383</f>
        <v>758.11941822401366</v>
      </c>
      <c r="W384" s="10">
        <f>0.2*testdata[[#This Row],[Im]]+0.8*U383</f>
        <v>-3.6337897829411308</v>
      </c>
      <c r="X384" s="10"/>
      <c r="Y384" s="10"/>
      <c r="Z384" s="10"/>
      <c r="AA384" s="10"/>
      <c r="AB384" s="10"/>
      <c r="AC384" s="10"/>
      <c r="AD384" s="10"/>
    </row>
    <row r="385" spans="1:30" x14ac:dyDescent="0.25">
      <c r="A385" s="7">
        <v>384</v>
      </c>
      <c r="B385" s="4" t="str">
        <f t="shared" si="10"/>
        <v>new Quote { Date = DateTime.ParseExact("2018-07-12","yyyy-MM-dd",cultureProvider), Open=270.3m, High=271.42m, Low=269.64m, Close=271.36m, Volume = (long)61899772 },</v>
      </c>
      <c r="C385" s="3">
        <v>43293</v>
      </c>
      <c r="D385" s="2">
        <v>270.3</v>
      </c>
      <c r="E385" s="2">
        <v>271.42</v>
      </c>
      <c r="F385" s="2">
        <v>269.64</v>
      </c>
      <c r="G385" s="2">
        <v>271.36</v>
      </c>
      <c r="H385" s="1">
        <v>61899772</v>
      </c>
      <c r="I385" s="2">
        <f>(testdata[[#This Row],[high]]+testdata[[#This Row],[low]])/2</f>
        <v>270.52999999999997</v>
      </c>
      <c r="J385" s="10">
        <f>(4*testdata[[#This Row],[price]]+3*I384+2*I383+I382)/10</f>
        <v>270.05100000000004</v>
      </c>
      <c r="K385" s="10">
        <f>(0.0962*testdata[[#This Row],[smooth]]+0.5769*J383-0.5769*J381+0.0962*J379)*(0.075*$X384+0.54)</f>
        <v>28.905666858000014</v>
      </c>
      <c r="L385" s="10">
        <f t="shared" si="11"/>
        <v>27.704560382999993</v>
      </c>
      <c r="M385" s="10">
        <f>(0.0962*testdata[[#This Row],[detrender]]+0.5769*K383-0.5769*K381+0.0962*K379)*(0.075*$X384+0.54)</f>
        <v>3.1172703825285808</v>
      </c>
      <c r="N385" s="10">
        <f>(0.0962*testdata[[#This Row],[I1]]+0.5769*L383-0.5769*L381+0.0962*L379)*(0.075*$X384+0.54)</f>
        <v>2.9673502255059465</v>
      </c>
      <c r="O385" s="10">
        <f>(0.0962*testdata[[#This Row],[Q1]]+0.5769*M383-0.5769*M381+0.0962*M379)*(0.075*$X384+0.54)</f>
        <v>0.29438057437073423</v>
      </c>
      <c r="P385" s="10">
        <f>testdata[[#This Row],[I1]]-testdata[[#This Row],[JQ]]</f>
        <v>27.410179808629259</v>
      </c>
      <c r="Q385" s="10">
        <f>testdata[[#This Row],[Q1]]+testdata[[#This Row],[jI]]</f>
        <v>6.0846206080345269</v>
      </c>
      <c r="R385" s="10">
        <f>0.2*testdata[[#This Row],[I2]]+0.8*P384</f>
        <v>27.207377226520428</v>
      </c>
      <c r="S385" s="10">
        <f>0.2*testdata[[#This Row],[Q2]]+0.8*Q384</f>
        <v>5.9255535353700841</v>
      </c>
      <c r="T385" s="10">
        <f>testdata[[#This Row],[I2'']]*R384+testdata[[#This Row],[Q2'']]*S384</f>
        <v>774.42556092458642</v>
      </c>
      <c r="U385" s="10">
        <f>testdata[[#This Row],[I2'']]*S384-testdata[[#This Row],[Q2'']]*R384</f>
        <v>-1.9900247944955254</v>
      </c>
      <c r="V385" s="10">
        <f>0.2*testdata[[#This Row],[Re]]+0.8*T384</f>
        <v>769.59389930042357</v>
      </c>
      <c r="W385" s="10">
        <f>0.2*testdata[[#This Row],[Im]]+0.8*U384</f>
        <v>-0.42169575464283754</v>
      </c>
      <c r="X385" s="10"/>
      <c r="Y385" s="10"/>
      <c r="Z385" s="10"/>
      <c r="AA385" s="10"/>
      <c r="AB385" s="10"/>
      <c r="AC385" s="10"/>
      <c r="AD385" s="10"/>
    </row>
    <row r="386" spans="1:30" x14ac:dyDescent="0.25">
      <c r="A386" s="7">
        <v>385</v>
      </c>
      <c r="B386" s="4" t="str">
        <f t="shared" ref="B386:B449" si="12">"new Quote { Date = DateTime.ParseExact("""&amp;TEXT(C386,"yyyy-mm-dd")&amp;""",""yyyy-MM-dd"",cultureProvider), Open="&amp;D386&amp;"m, High="&amp;E386&amp;"m, Low="&amp;F386&amp;"m, Close="&amp;G386&amp;"m, Volume = (long)"&amp;H386&amp;" },"</f>
        <v>new Quote { Date = DateTime.ParseExact("2018-07-13","yyyy-MM-dd",cultureProvider), Open=271.16m, High=271.9m, Low=270.67m, Close=271.57m, Volume = (long)49659024 },</v>
      </c>
      <c r="C386" s="3">
        <v>43294</v>
      </c>
      <c r="D386" s="2">
        <v>271.16000000000003</v>
      </c>
      <c r="E386" s="2">
        <v>271.89999999999998</v>
      </c>
      <c r="F386" s="2">
        <v>270.67</v>
      </c>
      <c r="G386" s="2">
        <v>271.57</v>
      </c>
      <c r="H386" s="1">
        <v>49659024</v>
      </c>
      <c r="I386" s="2">
        <f>(testdata[[#This Row],[high]]+testdata[[#This Row],[low]])/2</f>
        <v>271.28499999999997</v>
      </c>
      <c r="J386" s="10">
        <f>(4*testdata[[#This Row],[price]]+3*I385+2*I384+I383)/10</f>
        <v>270.59499999999997</v>
      </c>
      <c r="K386" s="10">
        <f>(0.0962*testdata[[#This Row],[smooth]]+0.5769*J384-0.5769*J382+0.0962*J380)*(0.075*$X385+0.54)</f>
        <v>28.550888370000003</v>
      </c>
      <c r="L386" s="10">
        <f t="shared" si="11"/>
        <v>28.071938042999985</v>
      </c>
      <c r="M386" s="10">
        <f>(0.0962*testdata[[#This Row],[detrender]]+0.5769*K384-0.5769*K382+0.0962*K380)*(0.075*$X385+0.54)</f>
        <v>3.1916090008738656</v>
      </c>
      <c r="N386" s="10">
        <f>(0.0962*testdata[[#This Row],[I1]]+0.5769*L384-0.5769*L382+0.0962*L380)*(0.075*$X385+0.54)</f>
        <v>2.8878313908610318</v>
      </c>
      <c r="O386" s="10">
        <f>(0.0962*testdata[[#This Row],[Q1]]+0.5769*M384-0.5769*M382+0.0962*M380)*(0.075*$X385+0.54)</f>
        <v>0.31388465203847488</v>
      </c>
      <c r="P386" s="10">
        <f>testdata[[#This Row],[I1]]-testdata[[#This Row],[JQ]]</f>
        <v>27.758053390961511</v>
      </c>
      <c r="Q386" s="10">
        <f>testdata[[#This Row],[Q1]]+testdata[[#This Row],[jI]]</f>
        <v>6.0794403917348969</v>
      </c>
      <c r="R386" s="10">
        <f>0.2*testdata[[#This Row],[I2]]+0.8*P385</f>
        <v>27.479754525095714</v>
      </c>
      <c r="S386" s="10">
        <f>0.2*testdata[[#This Row],[Q2]]+0.8*Q385</f>
        <v>6.0835845647746014</v>
      </c>
      <c r="T386" s="10">
        <f>testdata[[#This Row],[I2'']]*R385+testdata[[#This Row],[Q2'']]*S385</f>
        <v>783.70065348198386</v>
      </c>
      <c r="U386" s="10">
        <f>testdata[[#This Row],[I2'']]*S385-testdata[[#This Row],[Q2'']]*R385</f>
        <v>-2.6856235659767265</v>
      </c>
      <c r="V386" s="10">
        <f>0.2*testdata[[#This Row],[Re]]+0.8*T385</f>
        <v>776.28057943606598</v>
      </c>
      <c r="W386" s="10">
        <f>0.2*testdata[[#This Row],[Im]]+0.8*U385</f>
        <v>-2.1291445487917655</v>
      </c>
      <c r="X386" s="10"/>
      <c r="Y386" s="10"/>
      <c r="Z386" s="10"/>
      <c r="AA386" s="10"/>
      <c r="AB386" s="10"/>
      <c r="AC386" s="10"/>
      <c r="AD386" s="10"/>
    </row>
    <row r="387" spans="1:30" x14ac:dyDescent="0.25">
      <c r="A387" s="7">
        <v>386</v>
      </c>
      <c r="B387" s="4" t="str">
        <f t="shared" si="12"/>
        <v>new Quote { Date = DateTime.ParseExact("2018-07-16","yyyy-MM-dd",cultureProvider), Open=271.62m, High=271.78m, Low=270.84m, Close=271.33m, Volume = (long)49624096 },</v>
      </c>
      <c r="C387" s="3">
        <v>43297</v>
      </c>
      <c r="D387" s="2">
        <v>271.62</v>
      </c>
      <c r="E387" s="2">
        <v>271.77999999999997</v>
      </c>
      <c r="F387" s="2">
        <v>270.83999999999997</v>
      </c>
      <c r="G387" s="2">
        <v>271.33</v>
      </c>
      <c r="H387" s="1">
        <v>49624096</v>
      </c>
      <c r="I387" s="2">
        <f>(testdata[[#This Row],[high]]+testdata[[#This Row],[low]])/2</f>
        <v>271.30999999999995</v>
      </c>
      <c r="J387" s="10">
        <f>(4*testdata[[#This Row],[price]]+3*I386+2*I385+I384)/10</f>
        <v>270.94849999999997</v>
      </c>
      <c r="K387" s="10">
        <f>(0.0962*testdata[[#This Row],[smooth]]+0.5769*J385-0.5769*J383+0.0962*J381)*(0.075*$X386+0.54)</f>
        <v>28.252612782000011</v>
      </c>
      <c r="L387" s="10">
        <f t="shared" si="11"/>
        <v>28.599932790000004</v>
      </c>
      <c r="M387" s="10">
        <f>(0.0962*testdata[[#This Row],[detrender]]+0.5769*K385-0.5769*K383+0.0962*K381)*(0.075*$X386+0.54)</f>
        <v>3.1533682965033889</v>
      </c>
      <c r="N387" s="10">
        <f>(0.0962*testdata[[#This Row],[I1]]+0.5769*L385-0.5769*L383+0.0962*L381)*(0.075*$X386+0.54)</f>
        <v>2.9505358349363875</v>
      </c>
      <c r="O387" s="10">
        <f>(0.0962*testdata[[#This Row],[Q1]]+0.5769*M385-0.5769*M383+0.0962*M381)*(0.075*$X386+0.54)</f>
        <v>0.38776780301441938</v>
      </c>
      <c r="P387" s="10">
        <f>testdata[[#This Row],[I1]]-testdata[[#This Row],[JQ]]</f>
        <v>28.212164986985584</v>
      </c>
      <c r="Q387" s="10">
        <f>testdata[[#This Row],[Q1]]+testdata[[#This Row],[jI]]</f>
        <v>6.1039041314397764</v>
      </c>
      <c r="R387" s="10">
        <f>0.2*testdata[[#This Row],[I2]]+0.8*P386</f>
        <v>27.848875710166325</v>
      </c>
      <c r="S387" s="10">
        <f>0.2*testdata[[#This Row],[Q2]]+0.8*Q386</f>
        <v>6.0843331396758735</v>
      </c>
      <c r="T387" s="10">
        <f>testdata[[#This Row],[I2'']]*R386+testdata[[#This Row],[Q2'']]*S386</f>
        <v>802.29482349074988</v>
      </c>
      <c r="U387" s="10">
        <f>testdata[[#This Row],[I2'']]*S386-testdata[[#This Row],[Q2'']]*R386</f>
        <v>2.2250092894962563</v>
      </c>
      <c r="V387" s="10">
        <f>0.2*testdata[[#This Row],[Re]]+0.8*T386</f>
        <v>787.41948748373716</v>
      </c>
      <c r="W387" s="10">
        <f>0.2*testdata[[#This Row],[Im]]+0.8*U386</f>
        <v>-1.7034969948821299</v>
      </c>
      <c r="X387" s="10"/>
      <c r="Y387" s="10"/>
      <c r="Z387" s="10"/>
      <c r="AA387" s="10"/>
      <c r="AB387" s="10"/>
      <c r="AC387" s="10"/>
      <c r="AD387" s="10"/>
    </row>
    <row r="388" spans="1:30" x14ac:dyDescent="0.25">
      <c r="A388" s="7">
        <v>387</v>
      </c>
      <c r="B388" s="4" t="str">
        <f t="shared" si="12"/>
        <v>new Quote { Date = DateTime.ParseExact("2018-07-17","yyyy-MM-dd",cultureProvider), Open=270.48m, High=272.85m, Low=270.43m, Close=272.43m, Volume = (long)53860032 },</v>
      </c>
      <c r="C388" s="3">
        <v>43298</v>
      </c>
      <c r="D388" s="2">
        <v>270.48</v>
      </c>
      <c r="E388" s="2">
        <v>272.85000000000002</v>
      </c>
      <c r="F388" s="2">
        <v>270.43</v>
      </c>
      <c r="G388" s="2">
        <v>272.43</v>
      </c>
      <c r="H388" s="1">
        <v>53860032</v>
      </c>
      <c r="I388" s="2">
        <f>(testdata[[#This Row],[high]]+testdata[[#This Row],[low]])/2</f>
        <v>271.64</v>
      </c>
      <c r="J388" s="10">
        <f>(4*testdata[[#This Row],[price]]+3*I387+2*I386+I385)/10</f>
        <v>271.35899999999992</v>
      </c>
      <c r="K388" s="10">
        <f>(0.0962*testdata[[#This Row],[smooth]]+0.5769*J386-0.5769*J384+0.0962*J382)*(0.075*$X387+0.54)</f>
        <v>28.333647719999988</v>
      </c>
      <c r="L388" s="10">
        <f t="shared" si="11"/>
        <v>28.905666858000014</v>
      </c>
      <c r="M388" s="10">
        <f>(0.0962*testdata[[#This Row],[detrender]]+0.5769*K386-0.5769*K384+0.0962*K382)*(0.075*$X387+0.54)</f>
        <v>2.8957942225497235</v>
      </c>
      <c r="N388" s="10">
        <f>(0.0962*testdata[[#This Row],[I1]]+0.5769*L386-0.5769*L384+0.0962*L382)*(0.075*$X387+0.54)</f>
        <v>3.1172703825285808</v>
      </c>
      <c r="O388" s="10">
        <f>(0.0962*testdata[[#This Row],[Q1]]+0.5769*M386-0.5769*M384+0.0962*M382)*(0.075*$X387+0.54)</f>
        <v>0.37967918687943464</v>
      </c>
      <c r="P388" s="10">
        <f>testdata[[#This Row],[I1]]-testdata[[#This Row],[JQ]]</f>
        <v>28.525987671120578</v>
      </c>
      <c r="Q388" s="10">
        <f>testdata[[#This Row],[Q1]]+testdata[[#This Row],[jI]]</f>
        <v>6.0130646050783039</v>
      </c>
      <c r="R388" s="10">
        <f>0.2*testdata[[#This Row],[I2]]+0.8*P387</f>
        <v>28.274929523812585</v>
      </c>
      <c r="S388" s="10">
        <f>0.2*testdata[[#This Row],[Q2]]+0.8*Q387</f>
        <v>6.0857362261674819</v>
      </c>
      <c r="T388" s="10">
        <f>testdata[[#This Row],[I2'']]*R387+testdata[[#This Row],[Q2'']]*S387</f>
        <v>824.4526446225658</v>
      </c>
      <c r="U388" s="10">
        <f>testdata[[#This Row],[I2'']]*S387-testdata[[#This Row],[Q2'']]*R387</f>
        <v>2.5531789563378027</v>
      </c>
      <c r="V388" s="10">
        <f>0.2*testdata[[#This Row],[Re]]+0.8*T387</f>
        <v>806.7263877171132</v>
      </c>
      <c r="W388" s="10">
        <f>0.2*testdata[[#This Row],[Im]]+0.8*U387</f>
        <v>2.2906432228645657</v>
      </c>
      <c r="X388" s="10"/>
      <c r="Y388" s="10"/>
      <c r="Z388" s="10"/>
      <c r="AA388" s="10"/>
      <c r="AB388" s="10"/>
      <c r="AC388" s="10"/>
      <c r="AD388" s="10"/>
    </row>
    <row r="389" spans="1:30" x14ac:dyDescent="0.25">
      <c r="A389" s="7">
        <v>388</v>
      </c>
      <c r="B389" s="4" t="str">
        <f t="shared" si="12"/>
        <v>new Quote { Date = DateTime.ParseExact("2018-07-18","yyyy-MM-dd",cultureProvider), Open=272.51m, High=273.12m, Low=272.03m, Close=273m, Volume = (long)45910016 },</v>
      </c>
      <c r="C389" s="3">
        <v>43299</v>
      </c>
      <c r="D389" s="2">
        <v>272.51</v>
      </c>
      <c r="E389" s="2">
        <v>273.12</v>
      </c>
      <c r="F389" s="2">
        <v>272.02999999999997</v>
      </c>
      <c r="G389" s="2">
        <v>273</v>
      </c>
      <c r="H389" s="1">
        <v>45910016</v>
      </c>
      <c r="I389" s="2">
        <f>(testdata[[#This Row],[high]]+testdata[[#This Row],[low]])/2</f>
        <v>272.57499999999999</v>
      </c>
      <c r="J389" s="10">
        <f>(4*testdata[[#This Row],[price]]+3*I388+2*I387+I386)/10</f>
        <v>271.91249999999997</v>
      </c>
      <c r="K389" s="10">
        <f>(0.0962*testdata[[#This Row],[smooth]]+0.5769*J387-0.5769*J385+0.0962*J383)*(0.075*$X388+0.54)</f>
        <v>28.36421585099998</v>
      </c>
      <c r="L389" s="10">
        <f t="shared" si="11"/>
        <v>28.550888370000003</v>
      </c>
      <c r="M389" s="10">
        <f>(0.0962*testdata[[#This Row],[detrender]]+0.5769*K387-0.5769*K385+0.0962*K383)*(0.075*$X388+0.54)</f>
        <v>2.7283019984055326</v>
      </c>
      <c r="N389" s="10">
        <f>(0.0962*testdata[[#This Row],[I1]]+0.5769*L387-0.5769*L385+0.0962*L383)*(0.075*$X388+0.54)</f>
        <v>3.1916090008738656</v>
      </c>
      <c r="O389" s="10">
        <f>(0.0962*testdata[[#This Row],[Q1]]+0.5769*M387-0.5769*M385+0.0962*M383)*(0.075*$X388+0.54)</f>
        <v>0.30299233605453557</v>
      </c>
      <c r="P389" s="10">
        <f>testdata[[#This Row],[I1]]-testdata[[#This Row],[JQ]]</f>
        <v>28.247896033945466</v>
      </c>
      <c r="Q389" s="10">
        <f>testdata[[#This Row],[Q1]]+testdata[[#This Row],[jI]]</f>
        <v>5.9199109992793986</v>
      </c>
      <c r="R389" s="10">
        <f>0.2*testdata[[#This Row],[I2]]+0.8*P388</f>
        <v>28.470369343685554</v>
      </c>
      <c r="S389" s="10">
        <f>0.2*testdata[[#This Row],[Q2]]+0.8*Q388</f>
        <v>5.9944338839185232</v>
      </c>
      <c r="T389" s="10">
        <f>testdata[[#This Row],[I2'']]*R388+testdata[[#This Row],[Q2'']]*S388</f>
        <v>841.47823015235224</v>
      </c>
      <c r="U389" s="10">
        <f>testdata[[#This Row],[I2'']]*S388-testdata[[#This Row],[Q2'']]*R388</f>
        <v>3.7709624842848939</v>
      </c>
      <c r="V389" s="10">
        <f>0.2*testdata[[#This Row],[Re]]+0.8*T388</f>
        <v>827.8577617285232</v>
      </c>
      <c r="W389" s="10">
        <f>0.2*testdata[[#This Row],[Im]]+0.8*U388</f>
        <v>2.796735661927221</v>
      </c>
      <c r="X389" s="10"/>
      <c r="Y389" s="10"/>
      <c r="Z389" s="10"/>
      <c r="AA389" s="10"/>
      <c r="AB389" s="10"/>
      <c r="AC389" s="10"/>
      <c r="AD389" s="10"/>
    </row>
    <row r="390" spans="1:30" x14ac:dyDescent="0.25">
      <c r="A390" s="7">
        <v>389</v>
      </c>
      <c r="B390" s="4" t="str">
        <f t="shared" si="12"/>
        <v>new Quote { Date = DateTime.ParseExact("2018-07-19","yyyy-MM-dd",cultureProvider), Open=272.27m, High=272.69m, Low=271.45m, Close=271.97m, Volume = (long)63225212 },</v>
      </c>
      <c r="C390" s="3">
        <v>43300</v>
      </c>
      <c r="D390" s="2">
        <v>272.27</v>
      </c>
      <c r="E390" s="2">
        <v>272.69</v>
      </c>
      <c r="F390" s="2">
        <v>271.45</v>
      </c>
      <c r="G390" s="2">
        <v>271.97000000000003</v>
      </c>
      <c r="H390" s="1">
        <v>63225212</v>
      </c>
      <c r="I390" s="2">
        <f>(testdata[[#This Row],[high]]+testdata[[#This Row],[low]])/2</f>
        <v>272.07</v>
      </c>
      <c r="J390" s="10">
        <f>(4*testdata[[#This Row],[price]]+3*I389+2*I388+I387)/10</f>
        <v>272.05949999999996</v>
      </c>
      <c r="K390" s="10">
        <f>(0.0962*testdata[[#This Row],[smooth]]+0.5769*J388-0.5769*J386+0.0962*J384)*(0.075*$X389+0.54)</f>
        <v>28.365588125999984</v>
      </c>
      <c r="L390" s="10">
        <f t="shared" si="11"/>
        <v>28.252612782000011</v>
      </c>
      <c r="M390" s="10">
        <f>(0.0962*testdata[[#This Row],[detrender]]+0.5769*K388-0.5769*K386+0.0962*K384)*(0.075*$X389+0.54)</f>
        <v>2.8915687698124626</v>
      </c>
      <c r="N390" s="10">
        <f>(0.0962*testdata[[#This Row],[I1]]+0.5769*L388-0.5769*L386+0.0962*L384)*(0.075*$X389+0.54)</f>
        <v>3.1533682965033889</v>
      </c>
      <c r="O390" s="10">
        <f>(0.0962*testdata[[#This Row],[Q1]]+0.5769*M388-0.5769*M386+0.0962*M384)*(0.075*$X389+0.54)</f>
        <v>0.21133165537528659</v>
      </c>
      <c r="P390" s="10">
        <f>testdata[[#This Row],[I1]]-testdata[[#This Row],[JQ]]</f>
        <v>28.041281126624725</v>
      </c>
      <c r="Q390" s="10">
        <f>testdata[[#This Row],[Q1]]+testdata[[#This Row],[jI]]</f>
        <v>6.0449370663158515</v>
      </c>
      <c r="R390" s="10">
        <f>0.2*testdata[[#This Row],[I2]]+0.8*P389</f>
        <v>28.206573052481318</v>
      </c>
      <c r="S390" s="10">
        <f>0.2*testdata[[#This Row],[Q2]]+0.8*Q389</f>
        <v>5.9449162126866888</v>
      </c>
      <c r="T390" s="10">
        <f>testdata[[#This Row],[I2'']]*R389+testdata[[#This Row],[Q2'']]*S389</f>
        <v>838.68795990617684</v>
      </c>
      <c r="U390" s="10">
        <f>testdata[[#This Row],[I2'']]*S389-testdata[[#This Row],[Q2'']]*R389</f>
        <v>-0.17152303743719699</v>
      </c>
      <c r="V390" s="10">
        <f>0.2*testdata[[#This Row],[Re]]+0.8*T389</f>
        <v>840.92017610311723</v>
      </c>
      <c r="W390" s="10">
        <f>0.2*testdata[[#This Row],[Im]]+0.8*U389</f>
        <v>2.9824653799404759</v>
      </c>
      <c r="X390" s="10"/>
      <c r="Y390" s="10"/>
      <c r="Z390" s="10"/>
      <c r="AA390" s="10"/>
      <c r="AB390" s="10"/>
      <c r="AC390" s="10"/>
      <c r="AD390" s="10"/>
    </row>
    <row r="391" spans="1:30" x14ac:dyDescent="0.25">
      <c r="A391" s="7">
        <v>390</v>
      </c>
      <c r="B391" s="4" t="str">
        <f t="shared" si="12"/>
        <v>new Quote { Date = DateTime.ParseExact("2018-07-20","yyyy-MM-dd",cultureProvider), Open=271.75m, High=272.44m, Low=271.48m, Close=271.66m, Volume = (long)84804656 },</v>
      </c>
      <c r="C391" s="3">
        <v>43301</v>
      </c>
      <c r="D391" s="2">
        <v>271.75</v>
      </c>
      <c r="E391" s="2">
        <v>272.44</v>
      </c>
      <c r="F391" s="2">
        <v>271.48</v>
      </c>
      <c r="G391" s="2">
        <v>271.66000000000003</v>
      </c>
      <c r="H391" s="1">
        <v>84804656</v>
      </c>
      <c r="I391" s="2">
        <f>(testdata[[#This Row],[high]]+testdata[[#This Row],[low]])/2</f>
        <v>271.96000000000004</v>
      </c>
      <c r="J391" s="10">
        <f>(4*testdata[[#This Row],[price]]+3*I390+2*I389+I388)/10</f>
        <v>272.084</v>
      </c>
      <c r="K391" s="10">
        <f>(0.0962*testdata[[#This Row],[smooth]]+0.5769*J389-0.5769*J387+0.0962*J385)*(0.075*$X390+0.54)</f>
        <v>28.463140043999996</v>
      </c>
      <c r="L391" s="10">
        <f t="shared" si="11"/>
        <v>28.333647719999988</v>
      </c>
      <c r="M391" s="10">
        <f>(0.0962*testdata[[#This Row],[detrender]]+0.5769*K389-0.5769*K387+0.0962*K385)*(0.075*$X390+0.54)</f>
        <v>3.0149620386183811</v>
      </c>
      <c r="N391" s="10">
        <f>(0.0962*testdata[[#This Row],[I1]]+0.5769*L389-0.5769*L387+0.0962*L385)*(0.075*$X390+0.54)</f>
        <v>2.8957942225497235</v>
      </c>
      <c r="O391" s="10">
        <f>(0.0962*testdata[[#This Row],[Q1]]+0.5769*M389-0.5769*M387+0.0962*M385)*(0.075*$X390+0.54)</f>
        <v>0.18613800623250959</v>
      </c>
      <c r="P391" s="10">
        <f>testdata[[#This Row],[I1]]-testdata[[#This Row],[JQ]]</f>
        <v>28.147509713767477</v>
      </c>
      <c r="Q391" s="10">
        <f>testdata[[#This Row],[Q1]]+testdata[[#This Row],[jI]]</f>
        <v>5.910756261168105</v>
      </c>
      <c r="R391" s="10">
        <f>0.2*testdata[[#This Row],[I2]]+0.8*P390</f>
        <v>28.062526844053277</v>
      </c>
      <c r="S391" s="10">
        <f>0.2*testdata[[#This Row],[Q2]]+0.8*Q390</f>
        <v>6.0181009052863024</v>
      </c>
      <c r="T391" s="10">
        <f>testdata[[#This Row],[I2'']]*R390+testdata[[#This Row],[Q2'']]*S390</f>
        <v>827.32481910542776</v>
      </c>
      <c r="U391" s="10">
        <f>testdata[[#This Row],[I2'']]*S390-testdata[[#This Row],[Q2'']]*R390</f>
        <v>-2.9206320179942793</v>
      </c>
      <c r="V391" s="10">
        <f>0.2*testdata[[#This Row],[Re]]+0.8*T390</f>
        <v>836.41533174602705</v>
      </c>
      <c r="W391" s="10">
        <f>0.2*testdata[[#This Row],[Im]]+0.8*U390</f>
        <v>-0.72134483354861356</v>
      </c>
      <c r="X391" s="10"/>
      <c r="Y391" s="10"/>
      <c r="Z391" s="10"/>
      <c r="AA391" s="10"/>
      <c r="AB391" s="10"/>
      <c r="AC391" s="10"/>
      <c r="AD391" s="10"/>
    </row>
    <row r="392" spans="1:30" x14ac:dyDescent="0.25">
      <c r="A392" s="7">
        <v>391</v>
      </c>
      <c r="B392" s="4" t="str">
        <f t="shared" si="12"/>
        <v>new Quote { Date = DateTime.ParseExact("2018-07-23","yyyy-MM-dd",cultureProvider), Open=271.44m, High=272.39m, Low=271.06m, Close=272.16m, Volume = (long)48436568 },</v>
      </c>
      <c r="C392" s="3">
        <v>43304</v>
      </c>
      <c r="D392" s="2">
        <v>271.44</v>
      </c>
      <c r="E392" s="2">
        <v>272.39</v>
      </c>
      <c r="F392" s="2">
        <v>271.06</v>
      </c>
      <c r="G392" s="2">
        <v>272.16000000000003</v>
      </c>
      <c r="H392" s="1">
        <v>48436568</v>
      </c>
      <c r="I392" s="2">
        <f>(testdata[[#This Row],[high]]+testdata[[#This Row],[low]])/2</f>
        <v>271.72500000000002</v>
      </c>
      <c r="J392" s="10">
        <f>(4*testdata[[#This Row],[price]]+3*I391+2*I390+I389)/10</f>
        <v>271.9495</v>
      </c>
      <c r="K392" s="10">
        <f>(0.0962*testdata[[#This Row],[smooth]]+0.5769*J390-0.5769*J388+0.0962*J386)*(0.075*$X391+0.54)</f>
        <v>28.402325649000019</v>
      </c>
      <c r="L392" s="10">
        <f t="shared" si="11"/>
        <v>28.36421585099998</v>
      </c>
      <c r="M392" s="10">
        <f>(0.0962*testdata[[#This Row],[detrender]]+0.5769*K390-0.5769*K388+0.0962*K386)*(0.075*$X391+0.54)</f>
        <v>2.9685558287785683</v>
      </c>
      <c r="N392" s="10">
        <f>(0.0962*testdata[[#This Row],[I1]]+0.5769*L390-0.5769*L388+0.0962*L386)*(0.075*$X391+0.54)</f>
        <v>2.7283019984055326</v>
      </c>
      <c r="O392" s="10">
        <f>(0.0962*testdata[[#This Row],[Q1]]+0.5769*M390-0.5769*M388+0.0962*M386)*(0.075*$X391+0.54)</f>
        <v>0.31869190418135662</v>
      </c>
      <c r="P392" s="10">
        <f>testdata[[#This Row],[I1]]-testdata[[#This Row],[JQ]]</f>
        <v>28.045523946818623</v>
      </c>
      <c r="Q392" s="10">
        <f>testdata[[#This Row],[Q1]]+testdata[[#This Row],[jI]]</f>
        <v>5.6968578271841004</v>
      </c>
      <c r="R392" s="10">
        <f>0.2*testdata[[#This Row],[I2]]+0.8*P391</f>
        <v>28.127112560377711</v>
      </c>
      <c r="S392" s="10">
        <f>0.2*testdata[[#This Row],[Q2]]+0.8*Q391</f>
        <v>5.8679765743713048</v>
      </c>
      <c r="T392" s="10">
        <f>testdata[[#This Row],[I2'']]*R391+testdata[[#This Row],[Q2'']]*S391</f>
        <v>824.63192640573038</v>
      </c>
      <c r="U392" s="10">
        <f>testdata[[#This Row],[I2'']]*S391-testdata[[#This Row],[Q2'']]*R391</f>
        <v>4.6015514241283029</v>
      </c>
      <c r="V392" s="10">
        <f>0.2*testdata[[#This Row],[Re]]+0.8*T391</f>
        <v>826.78624056548836</v>
      </c>
      <c r="W392" s="10">
        <f>0.2*testdata[[#This Row],[Im]]+0.8*U391</f>
        <v>-1.4161953295697631</v>
      </c>
      <c r="X392" s="10"/>
      <c r="Y392" s="10"/>
      <c r="Z392" s="10"/>
      <c r="AA392" s="10"/>
      <c r="AB392" s="10"/>
      <c r="AC392" s="10"/>
      <c r="AD392" s="10"/>
    </row>
    <row r="393" spans="1:30" x14ac:dyDescent="0.25">
      <c r="A393" s="7">
        <v>392</v>
      </c>
      <c r="B393" s="4" t="str">
        <f t="shared" si="12"/>
        <v>new Quote { Date = DateTime.ParseExact("2018-07-24","yyyy-MM-dd",cultureProvider), Open=273.71m, High=274.46m, Low=272.58m, Close=273.53m, Volume = (long)70035320 },</v>
      </c>
      <c r="C393" s="3">
        <v>43305</v>
      </c>
      <c r="D393" s="2">
        <v>273.70999999999998</v>
      </c>
      <c r="E393" s="2">
        <v>274.45999999999998</v>
      </c>
      <c r="F393" s="2">
        <v>272.58</v>
      </c>
      <c r="G393" s="2">
        <v>273.52999999999997</v>
      </c>
      <c r="H393" s="1">
        <v>70035320</v>
      </c>
      <c r="I393" s="2">
        <f>(testdata[[#This Row],[high]]+testdata[[#This Row],[low]])/2</f>
        <v>273.52</v>
      </c>
      <c r="J393" s="10">
        <f>(4*testdata[[#This Row],[price]]+3*I392+2*I391+I390)/10</f>
        <v>272.52450000000005</v>
      </c>
      <c r="K393" s="10">
        <f>(0.0962*testdata[[#This Row],[smooth]]+0.5769*J391-0.5769*J389+0.0962*J387)*(0.075*$X392+0.54)</f>
        <v>28.285762113000018</v>
      </c>
      <c r="L393" s="10">
        <f t="shared" si="11"/>
        <v>28.365588125999984</v>
      </c>
      <c r="M393" s="10">
        <f>(0.0962*testdata[[#This Row],[detrender]]+0.5769*K391-0.5769*K389+0.0962*K387)*(0.075*$X392+0.54)</f>
        <v>2.9678729571939848</v>
      </c>
      <c r="N393" s="10">
        <f>(0.0962*testdata[[#This Row],[I1]]+0.5769*L391-0.5769*L389+0.0962*L387)*(0.075*$X392+0.54)</f>
        <v>2.8915687698124626</v>
      </c>
      <c r="O393" s="10">
        <f>(0.0962*testdata[[#This Row],[Q1]]+0.5769*M391-0.5769*M389+0.0962*M387)*(0.075*$X392+0.54)</f>
        <v>0.40728829633441904</v>
      </c>
      <c r="P393" s="10">
        <f>testdata[[#This Row],[I1]]-testdata[[#This Row],[JQ]]</f>
        <v>27.958299829665567</v>
      </c>
      <c r="Q393" s="10">
        <f>testdata[[#This Row],[Q1]]+testdata[[#This Row],[jI]]</f>
        <v>5.8594417270064474</v>
      </c>
      <c r="R393" s="10">
        <f>0.2*testdata[[#This Row],[I2]]+0.8*P392</f>
        <v>28.028079123388014</v>
      </c>
      <c r="S393" s="10">
        <f>0.2*testdata[[#This Row],[Q2]]+0.8*Q392</f>
        <v>5.7293746071485705</v>
      </c>
      <c r="T393" s="10">
        <f>testdata[[#This Row],[I2'']]*R392+testdata[[#This Row],[Q2'']]*S392</f>
        <v>821.96877233525299</v>
      </c>
      <c r="U393" s="10">
        <f>testdata[[#This Row],[I2'']]*S392-testdata[[#This Row],[Q2'']]*R392</f>
        <v>3.3173472448286248</v>
      </c>
      <c r="V393" s="10">
        <f>0.2*testdata[[#This Row],[Re]]+0.8*T392</f>
        <v>824.09929559163493</v>
      </c>
      <c r="W393" s="10">
        <f>0.2*testdata[[#This Row],[Im]]+0.8*U392</f>
        <v>4.3447105882683674</v>
      </c>
      <c r="X393" s="10"/>
      <c r="Y393" s="10"/>
      <c r="Z393" s="10"/>
      <c r="AA393" s="10"/>
      <c r="AB393" s="10"/>
      <c r="AC393" s="10"/>
      <c r="AD393" s="10"/>
    </row>
    <row r="394" spans="1:30" x14ac:dyDescent="0.25">
      <c r="A394" s="7">
        <v>393</v>
      </c>
      <c r="B394" s="4" t="str">
        <f t="shared" si="12"/>
        <v>new Quote { Date = DateTime.ParseExact("2018-07-25","yyyy-MM-dd",cultureProvider), Open=273.26m, High=276.22m, Low=273.21m, Close=275.87m, Volume = (long)81211824 },</v>
      </c>
      <c r="C394" s="3">
        <v>43306</v>
      </c>
      <c r="D394" s="2">
        <v>273.26</v>
      </c>
      <c r="E394" s="2">
        <v>276.22000000000003</v>
      </c>
      <c r="F394" s="2">
        <v>273.20999999999998</v>
      </c>
      <c r="G394" s="2">
        <v>275.87</v>
      </c>
      <c r="H394" s="1">
        <v>81211824</v>
      </c>
      <c r="I394" s="2">
        <f>(testdata[[#This Row],[high]]+testdata[[#This Row],[low]])/2</f>
        <v>274.71500000000003</v>
      </c>
      <c r="J394" s="10">
        <f>(4*testdata[[#This Row],[price]]+3*I393+2*I392+I391)/10</f>
        <v>273.483</v>
      </c>
      <c r="K394" s="10">
        <f>(0.0962*testdata[[#This Row],[smooth]]+0.5769*J392-0.5769*J390+0.0962*J388)*(0.075*$X393+0.54)</f>
        <v>28.269184356000011</v>
      </c>
      <c r="L394" s="10">
        <f t="shared" si="11"/>
        <v>28.463140043999996</v>
      </c>
      <c r="M394" s="10">
        <f>(0.0962*testdata[[#This Row],[detrender]]+0.5769*K392-0.5769*K390+0.0962*K388)*(0.075*$X393+0.54)</f>
        <v>2.9518486142741556</v>
      </c>
      <c r="N394" s="10">
        <f>(0.0962*testdata[[#This Row],[I1]]+0.5769*L392-0.5769*L390+0.0962*L388)*(0.075*$X393+0.54)</f>
        <v>3.0149620386183811</v>
      </c>
      <c r="O394" s="10">
        <f>(0.0962*testdata[[#This Row],[Q1]]+0.5769*M392-0.5769*M390+0.0962*M388)*(0.075*$X393+0.54)</f>
        <v>0.3277568206188019</v>
      </c>
      <c r="P394" s="10">
        <f>testdata[[#This Row],[I1]]-testdata[[#This Row],[JQ]]</f>
        <v>28.135383223381194</v>
      </c>
      <c r="Q394" s="10">
        <f>testdata[[#This Row],[Q1]]+testdata[[#This Row],[jI]]</f>
        <v>5.9668106528925371</v>
      </c>
      <c r="R394" s="10">
        <f>0.2*testdata[[#This Row],[I2]]+0.8*P393</f>
        <v>27.993716508408696</v>
      </c>
      <c r="S394" s="10">
        <f>0.2*testdata[[#This Row],[Q2]]+0.8*Q393</f>
        <v>5.880915512183666</v>
      </c>
      <c r="T394" s="10">
        <f>testdata[[#This Row],[I2'']]*R393+testdata[[#This Row],[Q2'']]*S393</f>
        <v>818.30406925766351</v>
      </c>
      <c r="U394" s="10">
        <f>testdata[[#This Row],[I2'']]*S393-testdata[[#This Row],[Q2'']]*R393</f>
        <v>-4.4442767704512107</v>
      </c>
      <c r="V394" s="10">
        <f>0.2*testdata[[#This Row],[Re]]+0.8*T393</f>
        <v>821.23583171973507</v>
      </c>
      <c r="W394" s="10">
        <f>0.2*testdata[[#This Row],[Im]]+0.8*U393</f>
        <v>1.7650224417726579</v>
      </c>
      <c r="X394" s="10"/>
      <c r="Y394" s="10"/>
      <c r="Z394" s="10"/>
      <c r="AA394" s="10"/>
      <c r="AB394" s="10"/>
      <c r="AC394" s="10"/>
      <c r="AD394" s="10"/>
    </row>
    <row r="395" spans="1:30" x14ac:dyDescent="0.25">
      <c r="A395" s="7">
        <v>394</v>
      </c>
      <c r="B395" s="4" t="str">
        <f t="shared" si="12"/>
        <v>new Quote { Date = DateTime.ParseExact("2018-07-26","yyyy-MM-dd",cultureProvider), Open=275.08m, High=275.96m, Low=274.97m, Close=275.21m, Volume = (long)59629476 },</v>
      </c>
      <c r="C395" s="3">
        <v>43307</v>
      </c>
      <c r="D395" s="2">
        <v>275.08</v>
      </c>
      <c r="E395" s="2">
        <v>275.95999999999998</v>
      </c>
      <c r="F395" s="2">
        <v>274.97000000000003</v>
      </c>
      <c r="G395" s="2">
        <v>275.20999999999998</v>
      </c>
      <c r="H395" s="1">
        <v>59629476</v>
      </c>
      <c r="I395" s="2">
        <f>(testdata[[#This Row],[high]]+testdata[[#This Row],[low]])/2</f>
        <v>275.46500000000003</v>
      </c>
      <c r="J395" s="10">
        <f>(4*testdata[[#This Row],[price]]+3*I394+2*I393+I392)/10</f>
        <v>274.47699999999998</v>
      </c>
      <c r="K395" s="10">
        <f>(0.0962*testdata[[#This Row],[smooth]]+0.5769*J393-0.5769*J391+0.0962*J389)*(0.075*$X394+0.54)</f>
        <v>28.521068949000018</v>
      </c>
      <c r="L395" s="10">
        <f t="shared" si="11"/>
        <v>28.402325649000019</v>
      </c>
      <c r="M395" s="10">
        <f>(0.0962*testdata[[#This Row],[detrender]]+0.5769*K393-0.5769*K391+0.0962*K389)*(0.075*$X394+0.54)</f>
        <v>2.8998189374577001</v>
      </c>
      <c r="N395" s="10">
        <f>(0.0962*testdata[[#This Row],[I1]]+0.5769*L393-0.5769*L391+0.0962*L389)*(0.075*$X394+0.54)</f>
        <v>2.9685558287785683</v>
      </c>
      <c r="O395" s="10">
        <f>(0.0962*testdata[[#This Row],[Q1]]+0.5769*M393-0.5769*M391+0.0962*M389)*(0.075*$X394+0.54)</f>
        <v>0.27770015319640667</v>
      </c>
      <c r="P395" s="10">
        <f>testdata[[#This Row],[I1]]-testdata[[#This Row],[JQ]]</f>
        <v>28.124625495803613</v>
      </c>
      <c r="Q395" s="10">
        <f>testdata[[#This Row],[Q1]]+testdata[[#This Row],[jI]]</f>
        <v>5.8683747662362684</v>
      </c>
      <c r="R395" s="10">
        <f>0.2*testdata[[#This Row],[I2]]+0.8*P394</f>
        <v>28.13323167786568</v>
      </c>
      <c r="S395" s="10">
        <f>0.2*testdata[[#This Row],[Q2]]+0.8*Q394</f>
        <v>5.9471234755612832</v>
      </c>
      <c r="T395" s="10">
        <f>testdata[[#This Row],[I2'']]*R394+testdata[[#This Row],[Q2'']]*S394</f>
        <v>822.52824275585488</v>
      </c>
      <c r="U395" s="10">
        <f>testdata[[#This Row],[I2'']]*S394-testdata[[#This Row],[Q2'']]*R394</f>
        <v>-1.0329300331476077</v>
      </c>
      <c r="V395" s="10">
        <f>0.2*testdata[[#This Row],[Re]]+0.8*T394</f>
        <v>819.14890395730185</v>
      </c>
      <c r="W395" s="10">
        <f>0.2*testdata[[#This Row],[Im]]+0.8*U394</f>
        <v>-3.7620074229904903</v>
      </c>
      <c r="X395" s="10"/>
      <c r="Y395" s="10"/>
      <c r="Z395" s="10"/>
      <c r="AA395" s="10"/>
      <c r="AB395" s="10"/>
      <c r="AC395" s="10"/>
      <c r="AD395" s="10"/>
    </row>
    <row r="396" spans="1:30" x14ac:dyDescent="0.25">
      <c r="A396" s="7">
        <v>395</v>
      </c>
      <c r="B396" s="4" t="str">
        <f t="shared" si="12"/>
        <v>new Quote { Date = DateTime.ParseExact("2018-07-27","yyyy-MM-dd",cultureProvider), Open=275.57m, High=275.68m, Low=272.34m, Close=273.35m, Volume = (long)79050080 },</v>
      </c>
      <c r="C396" s="3">
        <v>43308</v>
      </c>
      <c r="D396" s="2">
        <v>275.57</v>
      </c>
      <c r="E396" s="2">
        <v>275.68</v>
      </c>
      <c r="F396" s="2">
        <v>272.33999999999997</v>
      </c>
      <c r="G396" s="2">
        <v>273.35000000000002</v>
      </c>
      <c r="H396" s="1">
        <v>79050080</v>
      </c>
      <c r="I396" s="2">
        <f>(testdata[[#This Row],[high]]+testdata[[#This Row],[low]])/2</f>
        <v>274.01</v>
      </c>
      <c r="J396" s="10">
        <f>(4*testdata[[#This Row],[price]]+3*I395+2*I394+I393)/10</f>
        <v>274.5385</v>
      </c>
      <c r="K396" s="10">
        <f>(0.0962*testdata[[#This Row],[smooth]]+0.5769*J394-0.5769*J392+0.0962*J390)*(0.075*$X395+0.54)</f>
        <v>28.872398024999992</v>
      </c>
      <c r="L396" s="10">
        <f t="shared" ref="L396:L459" si="13">K393</f>
        <v>28.285762113000018</v>
      </c>
      <c r="M396" s="10">
        <f>(0.0962*testdata[[#This Row],[detrender]]+0.5769*K394-0.5769*K392+0.0962*K390)*(0.075*$X395+0.54)</f>
        <v>2.9319219301290271</v>
      </c>
      <c r="N396" s="10">
        <f>(0.0962*testdata[[#This Row],[I1]]+0.5769*L394-0.5769*L392+0.0962*L390)*(0.075*$X395+0.54)</f>
        <v>2.9678729571939848</v>
      </c>
      <c r="O396" s="10">
        <f>(0.0962*testdata[[#This Row],[Q1]]+0.5769*M394-0.5769*M392+0.0962*M390)*(0.075*$X395+0.54)</f>
        <v>0.29731396317485875</v>
      </c>
      <c r="P396" s="10">
        <f>testdata[[#This Row],[I1]]-testdata[[#This Row],[JQ]]</f>
        <v>27.98844814982516</v>
      </c>
      <c r="Q396" s="10">
        <f>testdata[[#This Row],[Q1]]+testdata[[#This Row],[jI]]</f>
        <v>5.8997948873230115</v>
      </c>
      <c r="R396" s="10">
        <f>0.2*testdata[[#This Row],[I2]]+0.8*P395</f>
        <v>28.097390026607926</v>
      </c>
      <c r="S396" s="10">
        <f>0.2*testdata[[#This Row],[Q2]]+0.8*Q395</f>
        <v>5.8746587904536174</v>
      </c>
      <c r="T396" s="10">
        <f>testdata[[#This Row],[I2'']]*R395+testdata[[#This Row],[Q2'']]*S395</f>
        <v>825.40770436553248</v>
      </c>
      <c r="U396" s="10">
        <f>testdata[[#This Row],[I2'']]*S395-testdata[[#This Row],[Q2'']]*R395</f>
        <v>1.8255110489996582</v>
      </c>
      <c r="V396" s="10">
        <f>0.2*testdata[[#This Row],[Re]]+0.8*T395</f>
        <v>823.10413507779049</v>
      </c>
      <c r="W396" s="10">
        <f>0.2*testdata[[#This Row],[Im]]+0.8*U395</f>
        <v>-0.46124181671815445</v>
      </c>
      <c r="X396" s="10"/>
      <c r="Y396" s="10"/>
      <c r="Z396" s="10"/>
      <c r="AA396" s="10"/>
      <c r="AB396" s="10"/>
      <c r="AC396" s="10"/>
      <c r="AD396" s="10"/>
    </row>
    <row r="397" spans="1:30" x14ac:dyDescent="0.25">
      <c r="A397" s="7">
        <v>396</v>
      </c>
      <c r="B397" s="4" t="str">
        <f t="shared" si="12"/>
        <v>new Quote { Date = DateTime.ParseExact("2018-07-30","yyyy-MM-dd",cultureProvider), Open=273.44m, High=273.61m, Low=271.35m, Close=271.92m, Volume = (long)65624404 },</v>
      </c>
      <c r="C397" s="3">
        <v>43311</v>
      </c>
      <c r="D397" s="2">
        <v>273.44</v>
      </c>
      <c r="E397" s="2">
        <v>273.61</v>
      </c>
      <c r="F397" s="2">
        <v>271.35000000000002</v>
      </c>
      <c r="G397" s="2">
        <v>271.92</v>
      </c>
      <c r="H397" s="1">
        <v>65624404</v>
      </c>
      <c r="I397" s="2">
        <f>(testdata[[#This Row],[high]]+testdata[[#This Row],[low]])/2</f>
        <v>272.48</v>
      </c>
      <c r="J397" s="10">
        <f>(4*testdata[[#This Row],[price]]+3*I396+2*I395+I394)/10</f>
        <v>273.7595</v>
      </c>
      <c r="K397" s="10">
        <f>(0.0962*testdata[[#This Row],[smooth]]+0.5769*J395-0.5769*J393+0.0962*J391)*(0.075*$X396+0.54)</f>
        <v>28.963732652999976</v>
      </c>
      <c r="L397" s="10">
        <f t="shared" si="13"/>
        <v>28.269184356000011</v>
      </c>
      <c r="M397" s="10">
        <f>(0.0962*testdata[[#This Row],[detrender]]+0.5769*K395-0.5769*K393+0.0962*K391)*(0.075*$X396+0.54)</f>
        <v>3.0565153802554921</v>
      </c>
      <c r="N397" s="10">
        <f>(0.0962*testdata[[#This Row],[I1]]+0.5769*L395-0.5769*L393+0.0962*L391)*(0.075*$X396+0.54)</f>
        <v>2.9518486142741556</v>
      </c>
      <c r="O397" s="10">
        <f>(0.0962*testdata[[#This Row],[Q1]]+0.5769*M395-0.5769*M393+0.0962*M391)*(0.075*$X396+0.54)</f>
        <v>0.29420051240329415</v>
      </c>
      <c r="P397" s="10">
        <f>testdata[[#This Row],[I1]]-testdata[[#This Row],[JQ]]</f>
        <v>27.974983843596718</v>
      </c>
      <c r="Q397" s="10">
        <f>testdata[[#This Row],[Q1]]+testdata[[#This Row],[jI]]</f>
        <v>6.0083639945296472</v>
      </c>
      <c r="R397" s="10">
        <f>0.2*testdata[[#This Row],[I2]]+0.8*P396</f>
        <v>27.985755288579472</v>
      </c>
      <c r="S397" s="10">
        <f>0.2*testdata[[#This Row],[Q2]]+0.8*Q396</f>
        <v>5.921508708764339</v>
      </c>
      <c r="T397" s="10">
        <f>testdata[[#This Row],[I2'']]*R396+testdata[[#This Row],[Q2'']]*S396</f>
        <v>821.11352472111298</v>
      </c>
      <c r="U397" s="10">
        <f>testdata[[#This Row],[I2'']]*S396-testdata[[#This Row],[Q2'']]*R396</f>
        <v>-1.9721764225699019</v>
      </c>
      <c r="V397" s="10">
        <f>0.2*testdata[[#This Row],[Re]]+0.8*T396</f>
        <v>824.54886843664872</v>
      </c>
      <c r="W397" s="10">
        <f>0.2*testdata[[#This Row],[Im]]+0.8*U396</f>
        <v>1.0659735546857463</v>
      </c>
      <c r="X397" s="10"/>
      <c r="Y397" s="10"/>
      <c r="Z397" s="10"/>
      <c r="AA397" s="10"/>
      <c r="AB397" s="10"/>
      <c r="AC397" s="10"/>
      <c r="AD397" s="10"/>
    </row>
    <row r="398" spans="1:30" x14ac:dyDescent="0.25">
      <c r="A398" s="7">
        <v>397</v>
      </c>
      <c r="B398" s="4" t="str">
        <f t="shared" si="12"/>
        <v>new Quote { Date = DateTime.ParseExact("2018-07-31","yyyy-MM-dd",cultureProvider), Open=272.76m, High=273.93m, Low=272.34m, Close=273.26m, Volume = (long)70594928 },</v>
      </c>
      <c r="C398" s="3">
        <v>43312</v>
      </c>
      <c r="D398" s="2">
        <v>272.76</v>
      </c>
      <c r="E398" s="2">
        <v>273.93</v>
      </c>
      <c r="F398" s="2">
        <v>272.33999999999997</v>
      </c>
      <c r="G398" s="2">
        <v>273.26</v>
      </c>
      <c r="H398" s="1">
        <v>70594928</v>
      </c>
      <c r="I398" s="2">
        <f>(testdata[[#This Row],[high]]+testdata[[#This Row],[low]])/2</f>
        <v>273.13499999999999</v>
      </c>
      <c r="J398" s="10">
        <f>(4*testdata[[#This Row],[price]]+3*I397+2*I396+I395)/10</f>
        <v>273.34649999999999</v>
      </c>
      <c r="K398" s="10">
        <f>(0.0962*testdata[[#This Row],[smooth]]+0.5769*J396-0.5769*J394+0.0962*J392)*(0.075*$X397+0.54)</f>
        <v>28.655852301000007</v>
      </c>
      <c r="L398" s="10">
        <f t="shared" si="13"/>
        <v>28.521068949000018</v>
      </c>
      <c r="M398" s="10">
        <f>(0.0962*testdata[[#This Row],[detrender]]+0.5769*K396-0.5769*K394+0.0962*K392)*(0.075*$X397+0.54)</f>
        <v>3.1519749695954897</v>
      </c>
      <c r="N398" s="10">
        <f>(0.0962*testdata[[#This Row],[I1]]+0.5769*L396-0.5769*L394+0.0962*L392)*(0.075*$X397+0.54)</f>
        <v>2.8998189374577001</v>
      </c>
      <c r="O398" s="10">
        <f>(0.0962*testdata[[#This Row],[Q1]]+0.5769*M396-0.5769*M394+0.0962*M392)*(0.075*$X397+0.54)</f>
        <v>0.31174165370894041</v>
      </c>
      <c r="P398" s="10">
        <f>testdata[[#This Row],[I1]]-testdata[[#This Row],[JQ]]</f>
        <v>28.209327295291079</v>
      </c>
      <c r="Q398" s="10">
        <f>testdata[[#This Row],[Q1]]+testdata[[#This Row],[jI]]</f>
        <v>6.0517939070531899</v>
      </c>
      <c r="R398" s="10">
        <f>0.2*testdata[[#This Row],[I2]]+0.8*P397</f>
        <v>28.021852533935593</v>
      </c>
      <c r="S398" s="10">
        <f>0.2*testdata[[#This Row],[Q2]]+0.8*Q397</f>
        <v>6.0170499770343557</v>
      </c>
      <c r="T398" s="10">
        <f>testdata[[#This Row],[I2'']]*R397+testdata[[#This Row],[Q2'']]*S397</f>
        <v>819.84272158746137</v>
      </c>
      <c r="U398" s="10">
        <f>testdata[[#This Row],[I2'']]*S397-testdata[[#This Row],[Q2'']]*R397</f>
        <v>-2.4600444010265505</v>
      </c>
      <c r="V398" s="10">
        <f>0.2*testdata[[#This Row],[Re]]+0.8*T397</f>
        <v>820.85936409438273</v>
      </c>
      <c r="W398" s="10">
        <f>0.2*testdata[[#This Row],[Im]]+0.8*U397</f>
        <v>-2.0697500182612316</v>
      </c>
      <c r="X398" s="10"/>
      <c r="Y398" s="10"/>
      <c r="Z398" s="10"/>
      <c r="AA398" s="10"/>
      <c r="AB398" s="10"/>
      <c r="AC398" s="10"/>
      <c r="AD398" s="10"/>
    </row>
    <row r="399" spans="1:30" x14ac:dyDescent="0.25">
      <c r="A399" s="7">
        <v>398</v>
      </c>
      <c r="B399" s="4" t="str">
        <f t="shared" si="12"/>
        <v>new Quote { Date = DateTime.ParseExact("2018-08-01","yyyy-MM-dd",cultureProvider), Open=273.49m, High=274.04m, Low=272.1m, Close=272.81m, Volume = (long)55443260 },</v>
      </c>
      <c r="C399" s="3">
        <v>43313</v>
      </c>
      <c r="D399" s="2">
        <v>273.49</v>
      </c>
      <c r="E399" s="2">
        <v>274.04000000000002</v>
      </c>
      <c r="F399" s="2">
        <v>272.10000000000002</v>
      </c>
      <c r="G399" s="2">
        <v>272.81</v>
      </c>
      <c r="H399" s="1">
        <v>55443260</v>
      </c>
      <c r="I399" s="2">
        <f>(testdata[[#This Row],[high]]+testdata[[#This Row],[low]])/2</f>
        <v>273.07000000000005</v>
      </c>
      <c r="J399" s="10">
        <f>(4*testdata[[#This Row],[price]]+3*I398+2*I397+I396)/10</f>
        <v>273.06550000000004</v>
      </c>
      <c r="K399" s="10">
        <f>(0.0962*testdata[[#This Row],[smooth]]+0.5769*J397-0.5769*J395+0.0962*J393)*(0.075*$X398+0.54)</f>
        <v>28.118789415000013</v>
      </c>
      <c r="L399" s="10">
        <f t="shared" si="13"/>
        <v>28.872398024999992</v>
      </c>
      <c r="M399" s="10">
        <f>(0.0962*testdata[[#This Row],[detrender]]+0.5769*K397-0.5769*K395+0.0962*K393)*(0.075*$X398+0.54)</f>
        <v>3.0680048958288362</v>
      </c>
      <c r="N399" s="10">
        <f>(0.0962*testdata[[#This Row],[I1]]+0.5769*L397-0.5769*L395+0.0962*L393)*(0.075*$X398+0.54)</f>
        <v>2.9319219301290271</v>
      </c>
      <c r="O399" s="10">
        <f>(0.0962*testdata[[#This Row],[Q1]]+0.5769*M397-0.5769*M395+0.0962*M393)*(0.075*$X398+0.54)</f>
        <v>0.36236679874785455</v>
      </c>
      <c r="P399" s="10">
        <f>testdata[[#This Row],[I1]]-testdata[[#This Row],[JQ]]</f>
        <v>28.510031226252138</v>
      </c>
      <c r="Q399" s="10">
        <f>testdata[[#This Row],[Q1]]+testdata[[#This Row],[jI]]</f>
        <v>5.9999268259578633</v>
      </c>
      <c r="R399" s="10">
        <f>0.2*testdata[[#This Row],[I2]]+0.8*P398</f>
        <v>28.269468081483293</v>
      </c>
      <c r="S399" s="10">
        <f>0.2*testdata[[#This Row],[Q2]]+0.8*Q398</f>
        <v>6.0414204908341249</v>
      </c>
      <c r="T399" s="10">
        <f>testdata[[#This Row],[I2'']]*R398+testdata[[#This Row],[Q2'']]*S398</f>
        <v>828.5143948177523</v>
      </c>
      <c r="U399" s="10">
        <f>testdata[[#This Row],[I2'']]*S398-testdata[[#This Row],[Q2'']]*R398</f>
        <v>0.80700818081186299</v>
      </c>
      <c r="V399" s="10">
        <f>0.2*testdata[[#This Row],[Re]]+0.8*T398</f>
        <v>821.57705623351956</v>
      </c>
      <c r="W399" s="10">
        <f>0.2*testdata[[#This Row],[Im]]+0.8*U398</f>
        <v>-1.8066338846588679</v>
      </c>
      <c r="X399" s="10"/>
      <c r="Y399" s="10"/>
      <c r="Z399" s="10"/>
      <c r="AA399" s="10"/>
      <c r="AB399" s="10"/>
      <c r="AC399" s="10"/>
      <c r="AD399" s="10"/>
    </row>
    <row r="400" spans="1:30" x14ac:dyDescent="0.25">
      <c r="A400" s="7">
        <v>399</v>
      </c>
      <c r="B400" s="4" t="str">
        <f t="shared" si="12"/>
        <v>new Quote { Date = DateTime.ParseExact("2018-08-02","yyyy-MM-dd",cultureProvider), Open=271.38m, High=274.48m, Low=271.15m, Close=274.29m, Volume = (long)65298924 },</v>
      </c>
      <c r="C400" s="3">
        <v>43314</v>
      </c>
      <c r="D400" s="2">
        <v>271.38</v>
      </c>
      <c r="E400" s="2">
        <v>274.48</v>
      </c>
      <c r="F400" s="2">
        <v>271.14999999999998</v>
      </c>
      <c r="G400" s="2">
        <v>274.29000000000002</v>
      </c>
      <c r="H400" s="1">
        <v>65298924</v>
      </c>
      <c r="I400" s="2">
        <f>(testdata[[#This Row],[high]]+testdata[[#This Row],[low]])/2</f>
        <v>272.815</v>
      </c>
      <c r="J400" s="10">
        <f>(4*testdata[[#This Row],[price]]+3*I399+2*I398+I397)/10</f>
        <v>272.92200000000003</v>
      </c>
      <c r="K400" s="10">
        <f>(0.0962*testdata[[#This Row],[smooth]]+0.5769*J398-0.5769*J396+0.0962*J394)*(0.075*$X399+0.54)</f>
        <v>28.01330794799998</v>
      </c>
      <c r="L400" s="10">
        <f t="shared" si="13"/>
        <v>28.963732652999976</v>
      </c>
      <c r="M400" s="10">
        <f>(0.0962*testdata[[#This Row],[detrender]]+0.5769*K398-0.5769*K396+0.0962*K394)*(0.075*$X399+0.54)</f>
        <v>2.8563032869933718</v>
      </c>
      <c r="N400" s="10">
        <f>(0.0962*testdata[[#This Row],[I1]]+0.5769*L398-0.5769*L396+0.0962*L394)*(0.075*$X399+0.54)</f>
        <v>3.0565153802554921</v>
      </c>
      <c r="O400" s="10">
        <f>(0.0962*testdata[[#This Row],[Q1]]+0.5769*M398-0.5769*M396+0.0962*M394)*(0.075*$X399+0.54)</f>
        <v>0.37027411813987487</v>
      </c>
      <c r="P400" s="10">
        <f>testdata[[#This Row],[I1]]-testdata[[#This Row],[JQ]]</f>
        <v>28.593458534860101</v>
      </c>
      <c r="Q400" s="10">
        <f>testdata[[#This Row],[Q1]]+testdata[[#This Row],[jI]]</f>
        <v>5.9128186672488638</v>
      </c>
      <c r="R400" s="10">
        <f>0.2*testdata[[#This Row],[I2]]+0.8*P399</f>
        <v>28.526716687973732</v>
      </c>
      <c r="S400" s="10">
        <f>0.2*testdata[[#This Row],[Q2]]+0.8*Q399</f>
        <v>5.9825051942160643</v>
      </c>
      <c r="T400" s="10">
        <f>testdata[[#This Row],[I2'']]*R399+testdata[[#This Row],[Q2'']]*S399</f>
        <v>842.57793634704876</v>
      </c>
      <c r="U400" s="10">
        <f>testdata[[#This Row],[I2'']]*S399-testdata[[#This Row],[Q2'']]*R399</f>
        <v>3.2196510997452492</v>
      </c>
      <c r="V400" s="10">
        <f>0.2*testdata[[#This Row],[Re]]+0.8*T399</f>
        <v>831.32710312361155</v>
      </c>
      <c r="W400" s="10">
        <f>0.2*testdata[[#This Row],[Im]]+0.8*U399</f>
        <v>1.2895367645985403</v>
      </c>
      <c r="X400" s="10"/>
      <c r="Y400" s="10"/>
      <c r="Z400" s="10"/>
      <c r="AA400" s="10"/>
      <c r="AB400" s="10"/>
      <c r="AC400" s="10"/>
      <c r="AD400" s="10"/>
    </row>
    <row r="401" spans="1:30" x14ac:dyDescent="0.25">
      <c r="A401" s="7">
        <v>400</v>
      </c>
      <c r="B401" s="4" t="str">
        <f t="shared" si="12"/>
        <v>new Quote { Date = DateTime.ParseExact("2018-08-03","yyyy-MM-dd",cultureProvider), Open=274.43m, High=275.52m, Low=274.23m, Close=275.47m, Volume = (long)55527740 },</v>
      </c>
      <c r="C401" s="3">
        <v>43315</v>
      </c>
      <c r="D401" s="2">
        <v>274.43</v>
      </c>
      <c r="E401" s="2">
        <v>275.52</v>
      </c>
      <c r="F401" s="2">
        <v>274.23</v>
      </c>
      <c r="G401" s="2">
        <v>275.47000000000003</v>
      </c>
      <c r="H401" s="1">
        <v>55527740</v>
      </c>
      <c r="I401" s="2">
        <f>(testdata[[#This Row],[high]]+testdata[[#This Row],[low]])/2</f>
        <v>274.875</v>
      </c>
      <c r="J401" s="10">
        <f>(4*testdata[[#This Row],[price]]+3*I400+2*I399+I398)/10</f>
        <v>273.72200000000004</v>
      </c>
      <c r="K401" s="10">
        <f>(0.0962*testdata[[#This Row],[smooth]]+0.5769*J399-0.5769*J397+0.0962*J395)*(0.075*$X400+0.54)</f>
        <v>28.261642608000013</v>
      </c>
      <c r="L401" s="10">
        <f t="shared" si="13"/>
        <v>28.655852301000007</v>
      </c>
      <c r="M401" s="10">
        <f>(0.0962*testdata[[#This Row],[detrender]]+0.5769*K399-0.5769*K397+0.0962*K395)*(0.075*$X400+0.54)</f>
        <v>2.6865265128018603</v>
      </c>
      <c r="N401" s="10">
        <f>(0.0962*testdata[[#This Row],[I1]]+0.5769*L399-0.5769*L397+0.0962*L395)*(0.075*$X400+0.54)</f>
        <v>3.1519749695954897</v>
      </c>
      <c r="O401" s="10">
        <f>(0.0962*testdata[[#This Row],[Q1]]+0.5769*M399-0.5769*M397+0.0962*M395)*(0.075*$X400+0.54)</f>
        <v>0.2937787562785853</v>
      </c>
      <c r="P401" s="10">
        <f>testdata[[#This Row],[I1]]-testdata[[#This Row],[JQ]]</f>
        <v>28.362073544721422</v>
      </c>
      <c r="Q401" s="10">
        <f>testdata[[#This Row],[Q1]]+testdata[[#This Row],[jI]]</f>
        <v>5.8385014823973496</v>
      </c>
      <c r="R401" s="10">
        <f>0.2*testdata[[#This Row],[I2]]+0.8*P400</f>
        <v>28.547181536832365</v>
      </c>
      <c r="S401" s="10">
        <f>0.2*testdata[[#This Row],[Q2]]+0.8*Q400</f>
        <v>5.8979552302785612</v>
      </c>
      <c r="T401" s="10">
        <f>testdata[[#This Row],[I2'']]*R400+testdata[[#This Row],[Q2'']]*S400</f>
        <v>849.64190774176677</v>
      </c>
      <c r="U401" s="10">
        <f>testdata[[#This Row],[I2'']]*S400-testdata[[#This Row],[Q2'']]*R400</f>
        <v>2.534363931819172</v>
      </c>
      <c r="V401" s="10">
        <f>0.2*testdata[[#This Row],[Re]]+0.8*T400</f>
        <v>843.99073062599246</v>
      </c>
      <c r="W401" s="10">
        <f>0.2*testdata[[#This Row],[Im]]+0.8*U400</f>
        <v>3.0825936661600339</v>
      </c>
      <c r="X401" s="10"/>
      <c r="Y401" s="10"/>
      <c r="Z401" s="10"/>
      <c r="AA401" s="10"/>
      <c r="AB401" s="10"/>
      <c r="AC401" s="10"/>
      <c r="AD401" s="10"/>
    </row>
    <row r="402" spans="1:30" x14ac:dyDescent="0.25">
      <c r="A402" s="7">
        <v>401</v>
      </c>
      <c r="B402" s="4" t="str">
        <f t="shared" si="12"/>
        <v>new Quote { Date = DateTime.ParseExact("2018-08-06","yyyy-MM-dd",cultureProvider), Open=275.51m, High=276.82m, Low=275.08m, Close=276.48m, Volume = (long)40564136 },</v>
      </c>
      <c r="C402" s="3">
        <v>43318</v>
      </c>
      <c r="D402" s="2">
        <v>275.51</v>
      </c>
      <c r="E402" s="2">
        <v>276.82</v>
      </c>
      <c r="F402" s="2">
        <v>275.08</v>
      </c>
      <c r="G402" s="2">
        <v>276.48</v>
      </c>
      <c r="H402" s="1">
        <v>40564136</v>
      </c>
      <c r="I402" s="2">
        <f>(testdata[[#This Row],[high]]+testdata[[#This Row],[low]])/2</f>
        <v>275.95</v>
      </c>
      <c r="J402" s="10">
        <f>(4*testdata[[#This Row],[price]]+3*I401+2*I400+I399)/10</f>
        <v>274.71249999999998</v>
      </c>
      <c r="K402" s="10">
        <f>(0.0962*testdata[[#This Row],[smooth]]+0.5769*J400-0.5769*J398+0.0962*J396)*(0.075*$X401+0.54)</f>
        <v>28.400248161000004</v>
      </c>
      <c r="L402" s="10">
        <f t="shared" si="13"/>
        <v>28.118789415000013</v>
      </c>
      <c r="M402" s="10">
        <f>(0.0962*testdata[[#This Row],[detrender]]+0.5769*K400-0.5769*K398+0.0962*K396)*(0.075*$X401+0.54)</f>
        <v>2.7750301519576395</v>
      </c>
      <c r="N402" s="10">
        <f>(0.0962*testdata[[#This Row],[I1]]+0.5769*L400-0.5769*L398+0.0962*L396)*(0.075*$X401+0.54)</f>
        <v>3.0680048958288362</v>
      </c>
      <c r="O402" s="10">
        <f>(0.0962*testdata[[#This Row],[Q1]]+0.5769*M400-0.5769*M398+0.0962*M396)*(0.075*$X401+0.54)</f>
        <v>0.20435533016593074</v>
      </c>
      <c r="P402" s="10">
        <f>testdata[[#This Row],[I1]]-testdata[[#This Row],[JQ]]</f>
        <v>27.914434084834081</v>
      </c>
      <c r="Q402" s="10">
        <f>testdata[[#This Row],[Q1]]+testdata[[#This Row],[jI]]</f>
        <v>5.8430350477864756</v>
      </c>
      <c r="R402" s="10">
        <f>0.2*testdata[[#This Row],[I2]]+0.8*P401</f>
        <v>28.272545652743954</v>
      </c>
      <c r="S402" s="10">
        <f>0.2*testdata[[#This Row],[Q2]]+0.8*Q401</f>
        <v>5.8394081954751753</v>
      </c>
      <c r="T402" s="10">
        <f>testdata[[#This Row],[I2'']]*R401+testdata[[#This Row],[Q2'']]*S401</f>
        <v>841.54206136549669</v>
      </c>
      <c r="U402" s="10">
        <f>testdata[[#This Row],[I2'']]*S401-testdata[[#This Row],[Q2'']]*R401</f>
        <v>5.1562681994084869E-2</v>
      </c>
      <c r="V402" s="10">
        <f>0.2*testdata[[#This Row],[Re]]+0.8*T401</f>
        <v>848.02193846651289</v>
      </c>
      <c r="W402" s="10">
        <f>0.2*testdata[[#This Row],[Im]]+0.8*U401</f>
        <v>2.0378036818541543</v>
      </c>
      <c r="X402" s="10"/>
      <c r="Y402" s="10"/>
      <c r="Z402" s="10"/>
      <c r="AA402" s="10"/>
      <c r="AB402" s="10"/>
      <c r="AC402" s="10"/>
      <c r="AD402" s="10"/>
    </row>
    <row r="403" spans="1:30" x14ac:dyDescent="0.25">
      <c r="A403" s="7">
        <v>402</v>
      </c>
      <c r="B403" s="4" t="str">
        <f t="shared" si="12"/>
        <v>new Quote { Date = DateTime.ParseExact("2018-08-07","yyyy-MM-dd",cultureProvider), Open=277.21m, High=277.81m, Low=277.06m, Close=277.39m, Volume = (long)44471960 },</v>
      </c>
      <c r="C403" s="3">
        <v>43319</v>
      </c>
      <c r="D403" s="2">
        <v>277.20999999999998</v>
      </c>
      <c r="E403" s="2">
        <v>277.81</v>
      </c>
      <c r="F403" s="2">
        <v>277.06</v>
      </c>
      <c r="G403" s="2">
        <v>277.39</v>
      </c>
      <c r="H403" s="1">
        <v>44471960</v>
      </c>
      <c r="I403" s="2">
        <f>(testdata[[#This Row],[high]]+testdata[[#This Row],[low]])/2</f>
        <v>277.435</v>
      </c>
      <c r="J403" s="10">
        <f>(4*testdata[[#This Row],[price]]+3*I402+2*I401+I400)/10</f>
        <v>276.01550000000003</v>
      </c>
      <c r="K403" s="10">
        <f>(0.0962*testdata[[#This Row],[smooth]]+0.5769*J401-0.5769*J399+0.0962*J397)*(0.075*$X402+0.54)</f>
        <v>28.764228519000003</v>
      </c>
      <c r="L403" s="10">
        <f t="shared" si="13"/>
        <v>28.01330794799998</v>
      </c>
      <c r="M403" s="10">
        <f>(0.0962*testdata[[#This Row],[detrender]]+0.5769*K401-0.5769*K399+0.0962*K397)*(0.075*$X402+0.54)</f>
        <v>3.0433546107655727</v>
      </c>
      <c r="N403" s="10">
        <f>(0.0962*testdata[[#This Row],[I1]]+0.5769*L401-0.5769*L399+0.0962*L397)*(0.075*$X402+0.54)</f>
        <v>2.8563032869933718</v>
      </c>
      <c r="O403" s="10">
        <f>(0.0962*testdata[[#This Row],[Q1]]+0.5769*M401-0.5769*M399+0.0962*M397)*(0.075*$X402+0.54)</f>
        <v>0.19803561154270052</v>
      </c>
      <c r="P403" s="10">
        <f>testdata[[#This Row],[I1]]-testdata[[#This Row],[JQ]]</f>
        <v>27.81527233645728</v>
      </c>
      <c r="Q403" s="10">
        <f>testdata[[#This Row],[Q1]]+testdata[[#This Row],[jI]]</f>
        <v>5.899657897758944</v>
      </c>
      <c r="R403" s="10">
        <f>0.2*testdata[[#This Row],[I2]]+0.8*P402</f>
        <v>27.894601735158723</v>
      </c>
      <c r="S403" s="10">
        <f>0.2*testdata[[#This Row],[Q2]]+0.8*Q402</f>
        <v>5.8543596177809691</v>
      </c>
      <c r="T403" s="10">
        <f>testdata[[#This Row],[I2'']]*R402+testdata[[#This Row],[Q2'']]*S402</f>
        <v>822.83739655371483</v>
      </c>
      <c r="U403" s="10">
        <f>testdata[[#This Row],[I2'']]*S402-testdata[[#This Row],[Q2'']]*R402</f>
        <v>-2.6296835794911999</v>
      </c>
      <c r="V403" s="10">
        <f>0.2*testdata[[#This Row],[Re]]+0.8*T402</f>
        <v>837.80112840314041</v>
      </c>
      <c r="W403" s="10">
        <f>0.2*testdata[[#This Row],[Im]]+0.8*U402</f>
        <v>-0.48468657030297208</v>
      </c>
      <c r="X403" s="10"/>
      <c r="Y403" s="10"/>
      <c r="Z403" s="10"/>
      <c r="AA403" s="10"/>
      <c r="AB403" s="10"/>
      <c r="AC403" s="10"/>
      <c r="AD403" s="10"/>
    </row>
    <row r="404" spans="1:30" x14ac:dyDescent="0.25">
      <c r="A404" s="7">
        <v>403</v>
      </c>
      <c r="B404" s="4" t="str">
        <f t="shared" si="12"/>
        <v>new Quote { Date = DateTime.ParseExact("2018-08-08","yyyy-MM-dd",cultureProvider), Open=277.21m, High=277.71m, Low=276.77m, Close=277.27m, Volume = (long)43357916 },</v>
      </c>
      <c r="C404" s="3">
        <v>43320</v>
      </c>
      <c r="D404" s="2">
        <v>277.20999999999998</v>
      </c>
      <c r="E404" s="2">
        <v>277.70999999999998</v>
      </c>
      <c r="F404" s="2">
        <v>276.77</v>
      </c>
      <c r="G404" s="2">
        <v>277.27</v>
      </c>
      <c r="H404" s="1">
        <v>43357916</v>
      </c>
      <c r="I404" s="2">
        <f>(testdata[[#This Row],[high]]+testdata[[#This Row],[low]])/2</f>
        <v>277.24</v>
      </c>
      <c r="J404" s="10">
        <f>(4*testdata[[#This Row],[price]]+3*I403+2*I402+I401)/10</f>
        <v>276.80399999999997</v>
      </c>
      <c r="K404" s="10">
        <f>(0.0962*testdata[[#This Row],[smooth]]+0.5769*J402-0.5769*J400+0.0962*J398)*(0.075*$X403+0.54)</f>
        <v>29.137005476999974</v>
      </c>
      <c r="L404" s="10">
        <f t="shared" si="13"/>
        <v>28.261642608000013</v>
      </c>
      <c r="M404" s="10">
        <f>(0.0962*testdata[[#This Row],[detrender]]+0.5769*K402-0.5769*K400+0.0962*K398)*(0.075*$X403+0.54)</f>
        <v>3.122765312646588</v>
      </c>
      <c r="N404" s="10">
        <f>(0.0962*testdata[[#This Row],[I1]]+0.5769*L402-0.5769*L400+0.0962*L398)*(0.075*$X403+0.54)</f>
        <v>2.6865265128018603</v>
      </c>
      <c r="O404" s="10">
        <f>(0.0962*testdata[[#This Row],[Q1]]+0.5769*M402-0.5769*M400+0.0962*M398)*(0.075*$X403+0.54)</f>
        <v>0.30064151351676993</v>
      </c>
      <c r="P404" s="10">
        <f>testdata[[#This Row],[I1]]-testdata[[#This Row],[JQ]]</f>
        <v>27.961001094483244</v>
      </c>
      <c r="Q404" s="10">
        <f>testdata[[#This Row],[Q1]]+testdata[[#This Row],[jI]]</f>
        <v>5.8092918254484482</v>
      </c>
      <c r="R404" s="10">
        <f>0.2*testdata[[#This Row],[I2]]+0.8*P403</f>
        <v>27.844418088062476</v>
      </c>
      <c r="S404" s="10">
        <f>0.2*testdata[[#This Row],[Q2]]+0.8*Q403</f>
        <v>5.881584683296845</v>
      </c>
      <c r="T404" s="10">
        <f>testdata[[#This Row],[I2'']]*R403+testdata[[#This Row],[Q2'']]*S403</f>
        <v>811.14186497220464</v>
      </c>
      <c r="U404" s="10">
        <f>testdata[[#This Row],[I2'']]*S403-testdata[[#This Row],[Q2'']]*R403</f>
        <v>-1.0532254768122016</v>
      </c>
      <c r="V404" s="10">
        <f>0.2*testdata[[#This Row],[Re]]+0.8*T403</f>
        <v>820.4982902374129</v>
      </c>
      <c r="W404" s="10">
        <f>0.2*testdata[[#This Row],[Im]]+0.8*U403</f>
        <v>-2.3143919589554001</v>
      </c>
      <c r="X404" s="10"/>
      <c r="Y404" s="10"/>
      <c r="Z404" s="10"/>
      <c r="AA404" s="10"/>
      <c r="AB404" s="10"/>
      <c r="AC404" s="10"/>
      <c r="AD404" s="10"/>
    </row>
    <row r="405" spans="1:30" x14ac:dyDescent="0.25">
      <c r="A405" s="7">
        <v>404</v>
      </c>
      <c r="B405" s="4" t="str">
        <f t="shared" si="12"/>
        <v>new Quote { Date = DateTime.ParseExact("2018-08-09","yyyy-MM-dd",cultureProvider), Open=277.34m, High=277.77m, Low=276.74m, Close=276.9m, Volume = (long)36771464 },</v>
      </c>
      <c r="C405" s="3">
        <v>43321</v>
      </c>
      <c r="D405" s="2">
        <v>277.33999999999997</v>
      </c>
      <c r="E405" s="2">
        <v>277.77</v>
      </c>
      <c r="F405" s="2">
        <v>276.74</v>
      </c>
      <c r="G405" s="2">
        <v>276.89999999999998</v>
      </c>
      <c r="H405" s="1">
        <v>36771464</v>
      </c>
      <c r="I405" s="2">
        <f>(testdata[[#This Row],[high]]+testdata[[#This Row],[low]])/2</f>
        <v>277.255</v>
      </c>
      <c r="J405" s="10">
        <f>(4*testdata[[#This Row],[price]]+3*I404+2*I403+I402)/10</f>
        <v>277.15600000000001</v>
      </c>
      <c r="K405" s="10">
        <f>(0.0962*testdata[[#This Row],[smooth]]+0.5769*J403-0.5769*J401+0.0962*J399)*(0.075*$X404+0.54)</f>
        <v>29.297391362999992</v>
      </c>
      <c r="L405" s="10">
        <f t="shared" si="13"/>
        <v>28.400248161000004</v>
      </c>
      <c r="M405" s="10">
        <f>(0.0962*testdata[[#This Row],[detrender]]+0.5769*K403-0.5769*K401+0.0962*K399)*(0.075*$X404+0.54)</f>
        <v>3.1392243375657274</v>
      </c>
      <c r="N405" s="10">
        <f>(0.0962*testdata[[#This Row],[I1]]+0.5769*L403-0.5769*L401+0.0962*L399)*(0.075*$X404+0.54)</f>
        <v>2.7750301519576395</v>
      </c>
      <c r="O405" s="10">
        <f>(0.0962*testdata[[#This Row],[Q1]]+0.5769*M403-0.5769*M401+0.0962*M399)*(0.075*$X404+0.54)</f>
        <v>0.43361437426262422</v>
      </c>
      <c r="P405" s="10">
        <f>testdata[[#This Row],[I1]]-testdata[[#This Row],[JQ]]</f>
        <v>27.966633786737379</v>
      </c>
      <c r="Q405" s="10">
        <f>testdata[[#This Row],[Q1]]+testdata[[#This Row],[jI]]</f>
        <v>5.9142544895233673</v>
      </c>
      <c r="R405" s="10">
        <f>0.2*testdata[[#This Row],[I2]]+0.8*P404</f>
        <v>27.962127632934074</v>
      </c>
      <c r="S405" s="10">
        <f>0.2*testdata[[#This Row],[Q2]]+0.8*Q404</f>
        <v>5.8302843582634321</v>
      </c>
      <c r="T405" s="10">
        <f>testdata[[#This Row],[I2'']]*R404+testdata[[#This Row],[Q2'']]*S404</f>
        <v>812.88048362400855</v>
      </c>
      <c r="U405" s="10">
        <f>testdata[[#This Row],[I2'']]*S404-testdata[[#This Row],[Q2'']]*R404</f>
        <v>2.1207463544784559</v>
      </c>
      <c r="V405" s="10">
        <f>0.2*testdata[[#This Row],[Re]]+0.8*T404</f>
        <v>811.48958870256547</v>
      </c>
      <c r="W405" s="10">
        <f>0.2*testdata[[#This Row],[Im]]+0.8*U404</f>
        <v>-0.41843111055407012</v>
      </c>
      <c r="X405" s="10"/>
      <c r="Y405" s="10"/>
      <c r="Z405" s="10"/>
      <c r="AA405" s="10"/>
      <c r="AB405" s="10"/>
      <c r="AC405" s="10"/>
      <c r="AD405" s="10"/>
    </row>
    <row r="406" spans="1:30" x14ac:dyDescent="0.25">
      <c r="A406" s="7">
        <v>405</v>
      </c>
      <c r="B406" s="4" t="str">
        <f t="shared" si="12"/>
        <v>new Quote { Date = DateTime.ParseExact("2018-08-10","yyyy-MM-dd",cultureProvider), Open=275.32m, High=275.91m, Low=274.26m, Close=275.04m, Volume = (long)79351592 },</v>
      </c>
      <c r="C406" s="3">
        <v>43322</v>
      </c>
      <c r="D406" s="2">
        <v>275.32</v>
      </c>
      <c r="E406" s="2">
        <v>275.91000000000003</v>
      </c>
      <c r="F406" s="2">
        <v>274.26</v>
      </c>
      <c r="G406" s="2">
        <v>275.04000000000002</v>
      </c>
      <c r="H406" s="1">
        <v>79351592</v>
      </c>
      <c r="I406" s="2">
        <f>(testdata[[#This Row],[high]]+testdata[[#This Row],[low]])/2</f>
        <v>275.08500000000004</v>
      </c>
      <c r="J406" s="10">
        <f>(4*testdata[[#This Row],[price]]+3*I405+2*I404+I403)/10</f>
        <v>276.40199999999999</v>
      </c>
      <c r="K406" s="10">
        <f>(0.0962*testdata[[#This Row],[smooth]]+0.5769*J404-0.5769*J402+0.0962*J400)*(0.075*$X405+0.54)</f>
        <v>29.187839781000001</v>
      </c>
      <c r="L406" s="10">
        <f t="shared" si="13"/>
        <v>28.764228519000003</v>
      </c>
      <c r="M406" s="10">
        <f>(0.0962*testdata[[#This Row],[detrender]]+0.5769*K404-0.5769*K402+0.0962*K400)*(0.075*$X405+0.54)</f>
        <v>3.201004281850298</v>
      </c>
      <c r="N406" s="10">
        <f>(0.0962*testdata[[#This Row],[I1]]+0.5769*L404-0.5769*L402+0.0962*L400)*(0.075*$X405+0.54)</f>
        <v>3.0433546107655727</v>
      </c>
      <c r="O406" s="10">
        <f>(0.0962*testdata[[#This Row],[Q1]]+0.5769*M404-0.5769*M402+0.0962*M400)*(0.075*$X405+0.54)</f>
        <v>0.42299355725507637</v>
      </c>
      <c r="P406" s="10">
        <f>testdata[[#This Row],[I1]]-testdata[[#This Row],[JQ]]</f>
        <v>28.341234961744927</v>
      </c>
      <c r="Q406" s="10">
        <f>testdata[[#This Row],[Q1]]+testdata[[#This Row],[jI]]</f>
        <v>6.2443588926158711</v>
      </c>
      <c r="R406" s="10">
        <f>0.2*testdata[[#This Row],[I2]]+0.8*P405</f>
        <v>28.041554021738893</v>
      </c>
      <c r="S406" s="10">
        <f>0.2*testdata[[#This Row],[Q2]]+0.8*Q405</f>
        <v>5.9802753701418681</v>
      </c>
      <c r="T406" s="10">
        <f>testdata[[#This Row],[I2'']]*R405+testdata[[#This Row],[Q2'']]*S405</f>
        <v>818.96821853032486</v>
      </c>
      <c r="U406" s="10">
        <f>testdata[[#This Row],[I2'']]*S405-testdata[[#This Row],[Q2'']]*R405</f>
        <v>-3.7309893856556755</v>
      </c>
      <c r="V406" s="10">
        <f>0.2*testdata[[#This Row],[Re]]+0.8*T405</f>
        <v>814.09803060527179</v>
      </c>
      <c r="W406" s="10">
        <f>0.2*testdata[[#This Row],[Im]]+0.8*U405</f>
        <v>0.95039920645162967</v>
      </c>
      <c r="X406" s="10"/>
      <c r="Y406" s="10"/>
      <c r="Z406" s="10"/>
      <c r="AA406" s="10"/>
      <c r="AB406" s="10"/>
      <c r="AC406" s="10"/>
      <c r="AD406" s="10"/>
    </row>
    <row r="407" spans="1:30" x14ac:dyDescent="0.25">
      <c r="A407" s="7">
        <v>406</v>
      </c>
      <c r="B407" s="4" t="str">
        <f t="shared" si="12"/>
        <v>new Quote { Date = DateTime.ParseExact("2018-08-13","yyyy-MM-dd",cultureProvider), Open=275.34m, High=276.01m, Low=273.69m, Close=274.01m, Volume = (long)67673568 },</v>
      </c>
      <c r="C407" s="3">
        <v>43325</v>
      </c>
      <c r="D407" s="2">
        <v>275.33999999999997</v>
      </c>
      <c r="E407" s="2">
        <v>276.01</v>
      </c>
      <c r="F407" s="2">
        <v>273.69</v>
      </c>
      <c r="G407" s="2">
        <v>274.01</v>
      </c>
      <c r="H407" s="1">
        <v>67673568</v>
      </c>
      <c r="I407" s="2">
        <f>(testdata[[#This Row],[high]]+testdata[[#This Row],[low]])/2</f>
        <v>274.85000000000002</v>
      </c>
      <c r="J407" s="10">
        <f>(4*testdata[[#This Row],[price]]+3*I406+2*I405+I404)/10</f>
        <v>275.64049999999997</v>
      </c>
      <c r="K407" s="10">
        <f>(0.0962*testdata[[#This Row],[smooth]]+0.5769*J405-0.5769*J403+0.0962*J401)*(0.075*$X406+0.54)</f>
        <v>28.893578552999987</v>
      </c>
      <c r="L407" s="10">
        <f t="shared" si="13"/>
        <v>29.137005476999974</v>
      </c>
      <c r="M407" s="10">
        <f>(0.0962*testdata[[#This Row],[detrender]]+0.5769*K405-0.5769*K403+0.0962*K401)*(0.075*$X406+0.54)</f>
        <v>3.1351935170115683</v>
      </c>
      <c r="N407" s="10">
        <f>(0.0962*testdata[[#This Row],[I1]]+0.5769*L405-0.5769*L403+0.0962*L401)*(0.075*$X406+0.54)</f>
        <v>3.122765312646588</v>
      </c>
      <c r="O407" s="10">
        <f>(0.0962*testdata[[#This Row],[Q1]]+0.5769*M405-0.5769*M403+0.0962*M401)*(0.075*$X406+0.54)</f>
        <v>0.33229262461989312</v>
      </c>
      <c r="P407" s="10">
        <f>testdata[[#This Row],[I1]]-testdata[[#This Row],[JQ]]</f>
        <v>28.804712852380082</v>
      </c>
      <c r="Q407" s="10">
        <f>testdata[[#This Row],[Q1]]+testdata[[#This Row],[jI]]</f>
        <v>6.2579588296581559</v>
      </c>
      <c r="R407" s="10">
        <f>0.2*testdata[[#This Row],[I2]]+0.8*P406</f>
        <v>28.433930539871959</v>
      </c>
      <c r="S407" s="10">
        <f>0.2*testdata[[#This Row],[Q2]]+0.8*Q406</f>
        <v>6.2470788800243282</v>
      </c>
      <c r="T407" s="10">
        <f>testdata[[#This Row],[I2'']]*R406+testdata[[#This Row],[Q2'']]*S406</f>
        <v>834.69085124573371</v>
      </c>
      <c r="U407" s="10">
        <f>testdata[[#This Row],[I2'']]*S406-testdata[[#This Row],[Q2'']]*R406</f>
        <v>-5.1350654083453549</v>
      </c>
      <c r="V407" s="10">
        <f>0.2*testdata[[#This Row],[Re]]+0.8*T406</f>
        <v>822.1127450734067</v>
      </c>
      <c r="W407" s="10">
        <f>0.2*testdata[[#This Row],[Im]]+0.8*U406</f>
        <v>-4.0118045901936119</v>
      </c>
      <c r="X407" s="10"/>
      <c r="Y407" s="10"/>
      <c r="Z407" s="10"/>
      <c r="AA407" s="10"/>
      <c r="AB407" s="10"/>
      <c r="AC407" s="10"/>
      <c r="AD407" s="10"/>
    </row>
    <row r="408" spans="1:30" x14ac:dyDescent="0.25">
      <c r="A408" s="7">
        <v>407</v>
      </c>
      <c r="B408" s="4" t="str">
        <f t="shared" si="12"/>
        <v>new Quote { Date = DateTime.ParseExact("2018-08-14","yyyy-MM-dd",cultureProvider), Open=274.81m, High=276.02m, Low=274.38m, Close=275.76m, Volume = (long)45136396 },</v>
      </c>
      <c r="C408" s="3">
        <v>43326</v>
      </c>
      <c r="D408" s="2">
        <v>274.81</v>
      </c>
      <c r="E408" s="2">
        <v>276.02</v>
      </c>
      <c r="F408" s="2">
        <v>274.38</v>
      </c>
      <c r="G408" s="2">
        <v>275.76</v>
      </c>
      <c r="H408" s="1">
        <v>45136396</v>
      </c>
      <c r="I408" s="2">
        <f>(testdata[[#This Row],[high]]+testdata[[#This Row],[low]])/2</f>
        <v>275.2</v>
      </c>
      <c r="J408" s="10">
        <f>(4*testdata[[#This Row],[price]]+3*I407+2*I406+I405)/10</f>
        <v>275.27750000000003</v>
      </c>
      <c r="K408" s="10">
        <f>(0.0962*testdata[[#This Row],[smooth]]+0.5769*J406-0.5769*J404+0.0962*J402)*(0.075*$X407+0.54)</f>
        <v>28.445647068</v>
      </c>
      <c r="L408" s="10">
        <f t="shared" si="13"/>
        <v>29.297391362999992</v>
      </c>
      <c r="M408" s="10">
        <f>(0.0962*testdata[[#This Row],[detrender]]+0.5769*K406-0.5769*K404+0.0962*K402)*(0.075*$X407+0.54)</f>
        <v>2.9688667727440041</v>
      </c>
      <c r="N408" s="10">
        <f>(0.0962*testdata[[#This Row],[I1]]+0.5769*L406-0.5769*L404+0.0962*L402)*(0.075*$X407+0.54)</f>
        <v>3.1392243375657274</v>
      </c>
      <c r="O408" s="10">
        <f>(0.0962*testdata[[#This Row],[Q1]]+0.5769*M406-0.5769*M404+0.0962*M402)*(0.075*$X407+0.54)</f>
        <v>0.32275743056455586</v>
      </c>
      <c r="P408" s="10">
        <f>testdata[[#This Row],[I1]]-testdata[[#This Row],[JQ]]</f>
        <v>28.974633932435435</v>
      </c>
      <c r="Q408" s="10">
        <f>testdata[[#This Row],[Q1]]+testdata[[#This Row],[jI]]</f>
        <v>6.1080911103097311</v>
      </c>
      <c r="R408" s="10">
        <f>0.2*testdata[[#This Row],[I2]]+0.8*P407</f>
        <v>28.838697068391156</v>
      </c>
      <c r="S408" s="10">
        <f>0.2*testdata[[#This Row],[Q2]]+0.8*Q407</f>
        <v>6.2279852857884714</v>
      </c>
      <c r="T408" s="10">
        <f>testdata[[#This Row],[I2'']]*R407+testdata[[#This Row],[Q2'']]*S407</f>
        <v>858.90422464699463</v>
      </c>
      <c r="U408" s="10">
        <f>testdata[[#This Row],[I2'']]*S407-testdata[[#This Row],[Q2'']]*R407</f>
        <v>3.0715143639118878</v>
      </c>
      <c r="V408" s="10">
        <f>0.2*testdata[[#This Row],[Re]]+0.8*T407</f>
        <v>839.53352592598594</v>
      </c>
      <c r="W408" s="10">
        <f>0.2*testdata[[#This Row],[Im]]+0.8*U407</f>
        <v>-3.4937494538939067</v>
      </c>
      <c r="X408" s="10"/>
      <c r="Y408" s="10"/>
      <c r="Z408" s="10"/>
      <c r="AA408" s="10"/>
      <c r="AB408" s="10"/>
      <c r="AC408" s="10"/>
      <c r="AD408" s="10"/>
    </row>
    <row r="409" spans="1:30" x14ac:dyDescent="0.25">
      <c r="A409" s="7">
        <v>408</v>
      </c>
      <c r="B409" s="4" t="str">
        <f t="shared" si="12"/>
        <v>new Quote { Date = DateTime.ParseExact("2018-08-15","yyyy-MM-dd",cultureProvider), Open=274.28m, High=274.44m, Low=272.13m, Close=273.7m, Volume = (long)105964064 },</v>
      </c>
      <c r="C409" s="3">
        <v>43327</v>
      </c>
      <c r="D409" s="2">
        <v>274.27999999999997</v>
      </c>
      <c r="E409" s="2">
        <v>274.44</v>
      </c>
      <c r="F409" s="2">
        <v>272.13</v>
      </c>
      <c r="G409" s="2">
        <v>273.7</v>
      </c>
      <c r="H409" s="1">
        <v>105964064</v>
      </c>
      <c r="I409" s="2">
        <f>(testdata[[#This Row],[high]]+testdata[[#This Row],[low]])/2</f>
        <v>273.28499999999997</v>
      </c>
      <c r="J409" s="10">
        <f>(4*testdata[[#This Row],[price]]+3*I408+2*I407+I406)/10</f>
        <v>274.35249999999996</v>
      </c>
      <c r="K409" s="10">
        <f>(0.0962*testdata[[#This Row],[smooth]]+0.5769*J407-0.5769*J405+0.0962*J403)*(0.075*$X408+0.54)</f>
        <v>28.118399210999993</v>
      </c>
      <c r="L409" s="10">
        <f t="shared" si="13"/>
        <v>29.187839781000001</v>
      </c>
      <c r="M409" s="10">
        <f>(0.0962*testdata[[#This Row],[detrender]]+0.5769*K407-0.5769*K405+0.0962*K403)*(0.075*$X408+0.54)</f>
        <v>2.8291405558699796</v>
      </c>
      <c r="N409" s="10">
        <f>(0.0962*testdata[[#This Row],[I1]]+0.5769*L407-0.5769*L405+0.0962*L403)*(0.075*$X408+0.54)</f>
        <v>3.201004281850298</v>
      </c>
      <c r="O409" s="10">
        <f>(0.0962*testdata[[#This Row],[Q1]]+0.5769*M407-0.5769*M405+0.0962*M403)*(0.075*$X408+0.54)</f>
        <v>0.3038086735124288</v>
      </c>
      <c r="P409" s="10">
        <f>testdata[[#This Row],[I1]]-testdata[[#This Row],[JQ]]</f>
        <v>28.884031107487573</v>
      </c>
      <c r="Q409" s="10">
        <f>testdata[[#This Row],[Q1]]+testdata[[#This Row],[jI]]</f>
        <v>6.0301448377202771</v>
      </c>
      <c r="R409" s="10">
        <f>0.2*testdata[[#This Row],[I2]]+0.8*P408</f>
        <v>28.956513367445865</v>
      </c>
      <c r="S409" s="10">
        <f>0.2*testdata[[#This Row],[Q2]]+0.8*Q408</f>
        <v>6.0925018557918404</v>
      </c>
      <c r="T409" s="10">
        <f>testdata[[#This Row],[I2'']]*R408+testdata[[#This Row],[Q2'']]*S408</f>
        <v>873.01212907210095</v>
      </c>
      <c r="U409" s="10">
        <f>testdata[[#This Row],[I2'']]*S408-testdata[[#This Row],[Q2'']]*R408</f>
        <v>4.6409237723982244</v>
      </c>
      <c r="V409" s="10">
        <f>0.2*testdata[[#This Row],[Re]]+0.8*T408</f>
        <v>861.72580553201601</v>
      </c>
      <c r="W409" s="10">
        <f>0.2*testdata[[#This Row],[Im]]+0.8*U408</f>
        <v>3.3853962456091553</v>
      </c>
      <c r="X409" s="10"/>
      <c r="Y409" s="10"/>
      <c r="Z409" s="10"/>
      <c r="AA409" s="10"/>
      <c r="AB409" s="10"/>
      <c r="AC409" s="10"/>
      <c r="AD409" s="10"/>
    </row>
    <row r="410" spans="1:30" x14ac:dyDescent="0.25">
      <c r="A410" s="7">
        <v>409</v>
      </c>
      <c r="B410" s="4" t="str">
        <f t="shared" si="12"/>
        <v>new Quote { Date = DateTime.ParseExact("2018-08-16","yyyy-MM-dd",cultureProvider), Open=275.27m, High=276.87m, Low=275.23m, Close=275.91m, Volume = (long)72033608 },</v>
      </c>
      <c r="C410" s="3">
        <v>43328</v>
      </c>
      <c r="D410" s="2">
        <v>275.27</v>
      </c>
      <c r="E410" s="2">
        <v>276.87</v>
      </c>
      <c r="F410" s="2">
        <v>275.23</v>
      </c>
      <c r="G410" s="2">
        <v>275.91000000000003</v>
      </c>
      <c r="H410" s="1">
        <v>72033608</v>
      </c>
      <c r="I410" s="2">
        <f>(testdata[[#This Row],[high]]+testdata[[#This Row],[low]])/2</f>
        <v>276.05</v>
      </c>
      <c r="J410" s="10">
        <f>(4*testdata[[#This Row],[price]]+3*I409+2*I408+I407)/10</f>
        <v>274.93049999999999</v>
      </c>
      <c r="K410" s="10">
        <f>(0.0962*testdata[[#This Row],[smooth]]+0.5769*J408-0.5769*J406+0.0962*J404)*(0.075*$X409+0.54)</f>
        <v>28.31119281900002</v>
      </c>
      <c r="L410" s="10">
        <f t="shared" si="13"/>
        <v>28.893578552999987</v>
      </c>
      <c r="M410" s="10">
        <f>(0.0962*testdata[[#This Row],[detrender]]+0.5769*K408-0.5769*K406+0.0962*K404)*(0.075*$X409+0.54)</f>
        <v>2.7531066779705697</v>
      </c>
      <c r="N410" s="10">
        <f>(0.0962*testdata[[#This Row],[I1]]+0.5769*L408-0.5769*L406+0.0962*L404)*(0.075*$X409+0.54)</f>
        <v>3.1351935170115683</v>
      </c>
      <c r="O410" s="10">
        <f>(0.0962*testdata[[#This Row],[Q1]]+0.5769*M408-0.5769*M406+0.0962*M404)*(0.075*$X409+0.54)</f>
        <v>0.23292292850673282</v>
      </c>
      <c r="P410" s="10">
        <f>testdata[[#This Row],[I1]]-testdata[[#This Row],[JQ]]</f>
        <v>28.660655624493256</v>
      </c>
      <c r="Q410" s="10">
        <f>testdata[[#This Row],[Q1]]+testdata[[#This Row],[jI]]</f>
        <v>5.8883001949821381</v>
      </c>
      <c r="R410" s="10">
        <f>0.2*testdata[[#This Row],[I2]]+0.8*P409</f>
        <v>28.839356010888711</v>
      </c>
      <c r="S410" s="10">
        <f>0.2*testdata[[#This Row],[Q2]]+0.8*Q409</f>
        <v>6.0017759091726495</v>
      </c>
      <c r="T410" s="10">
        <f>testdata[[#This Row],[I2'']]*R409+testdata[[#This Row],[Q2'']]*S409</f>
        <v>871.65302870251037</v>
      </c>
      <c r="U410" s="10">
        <f>testdata[[#This Row],[I2'']]*S409-testdata[[#This Row],[Q2'']]*R409</f>
        <v>1.9133256738086573</v>
      </c>
      <c r="V410" s="10">
        <f>0.2*testdata[[#This Row],[Re]]+0.8*T409</f>
        <v>872.74030899818285</v>
      </c>
      <c r="W410" s="10">
        <f>0.2*testdata[[#This Row],[Im]]+0.8*U409</f>
        <v>4.0954041526803113</v>
      </c>
      <c r="X410" s="10"/>
      <c r="Y410" s="10"/>
      <c r="Z410" s="10"/>
      <c r="AA410" s="10"/>
      <c r="AB410" s="10"/>
      <c r="AC410" s="10"/>
      <c r="AD410" s="10"/>
    </row>
    <row r="411" spans="1:30" x14ac:dyDescent="0.25">
      <c r="A411" s="7">
        <v>410</v>
      </c>
      <c r="B411" s="4" t="str">
        <f t="shared" si="12"/>
        <v>new Quote { Date = DateTime.ParseExact("2018-08-17","yyyy-MM-dd",cultureProvider), Open=275.69m, High=277.37m, Low=275.24m, Close=276.89m, Volume = (long)67555760 },</v>
      </c>
      <c r="C411" s="3">
        <v>43329</v>
      </c>
      <c r="D411" s="2">
        <v>275.69</v>
      </c>
      <c r="E411" s="2">
        <v>277.37</v>
      </c>
      <c r="F411" s="2">
        <v>275.24</v>
      </c>
      <c r="G411" s="2">
        <v>276.89</v>
      </c>
      <c r="H411" s="1">
        <v>67555760</v>
      </c>
      <c r="I411" s="2">
        <f>(testdata[[#This Row],[high]]+testdata[[#This Row],[low]])/2</f>
        <v>276.30500000000001</v>
      </c>
      <c r="J411" s="10">
        <f>(4*testdata[[#This Row],[price]]+3*I410+2*I409+I408)/10</f>
        <v>275.51400000000001</v>
      </c>
      <c r="K411" s="10">
        <f>(0.0962*testdata[[#This Row],[smooth]]+0.5769*J409-0.5769*J407+0.0962*J405)*(0.075*$X410+0.54)</f>
        <v>28.308855672000007</v>
      </c>
      <c r="L411" s="10">
        <f t="shared" si="13"/>
        <v>28.445647068</v>
      </c>
      <c r="M411" s="10">
        <f>(0.0962*testdata[[#This Row],[detrender]]+0.5769*K409-0.5769*K407+0.0962*K405)*(0.075*$X410+0.54)</f>
        <v>2.7510408012782883</v>
      </c>
      <c r="N411" s="10">
        <f>(0.0962*testdata[[#This Row],[I1]]+0.5769*L409-0.5769*L407+0.0962*L405)*(0.075*$X410+0.54)</f>
        <v>2.9688667727440041</v>
      </c>
      <c r="O411" s="10">
        <f>(0.0962*testdata[[#This Row],[Q1]]+0.5769*M409-0.5769*M407+0.0962*M405)*(0.075*$X410+0.54)</f>
        <v>0.21064403866007447</v>
      </c>
      <c r="P411" s="10">
        <f>testdata[[#This Row],[I1]]-testdata[[#This Row],[JQ]]</f>
        <v>28.235003029339925</v>
      </c>
      <c r="Q411" s="10">
        <f>testdata[[#This Row],[Q1]]+testdata[[#This Row],[jI]]</f>
        <v>5.719907574022292</v>
      </c>
      <c r="R411" s="10">
        <f>0.2*testdata[[#This Row],[I2]]+0.8*P410</f>
        <v>28.575525105462589</v>
      </c>
      <c r="S411" s="10">
        <f>0.2*testdata[[#This Row],[Q2]]+0.8*Q410</f>
        <v>5.854621670790169</v>
      </c>
      <c r="T411" s="10">
        <f>testdata[[#This Row],[I2'']]*R410+testdata[[#This Row],[Q2'']]*S410</f>
        <v>859.23786901559242</v>
      </c>
      <c r="U411" s="10">
        <f>testdata[[#This Row],[I2'']]*S410-testdata[[#This Row],[Q2'']]*R410</f>
        <v>2.6603794969418288</v>
      </c>
      <c r="V411" s="10">
        <f>0.2*testdata[[#This Row],[Re]]+0.8*T410</f>
        <v>869.16999676512683</v>
      </c>
      <c r="W411" s="10">
        <f>0.2*testdata[[#This Row],[Im]]+0.8*U410</f>
        <v>2.0627364384352918</v>
      </c>
      <c r="X411" s="10"/>
      <c r="Y411" s="10"/>
      <c r="Z411" s="10"/>
      <c r="AA411" s="10"/>
      <c r="AB411" s="10"/>
      <c r="AC411" s="10"/>
      <c r="AD411" s="10"/>
    </row>
    <row r="412" spans="1:30" x14ac:dyDescent="0.25">
      <c r="A412" s="7">
        <v>411</v>
      </c>
      <c r="B412" s="4" t="str">
        <f t="shared" si="12"/>
        <v>new Quote { Date = DateTime.ParseExact("2018-08-20","yyyy-MM-dd",cultureProvider), Open=277.38m, High=277.77m, Low=276.89m, Close=277.48m, Volume = (long)40982744 },</v>
      </c>
      <c r="C412" s="3">
        <v>43332</v>
      </c>
      <c r="D412" s="2">
        <v>277.38</v>
      </c>
      <c r="E412" s="2">
        <v>277.77</v>
      </c>
      <c r="F412" s="2">
        <v>276.89</v>
      </c>
      <c r="G412" s="2">
        <v>277.48</v>
      </c>
      <c r="H412" s="1">
        <v>40982744</v>
      </c>
      <c r="I412" s="2">
        <f>(testdata[[#This Row],[high]]+testdata[[#This Row],[low]])/2</f>
        <v>277.33</v>
      </c>
      <c r="J412" s="10">
        <f>(4*testdata[[#This Row],[price]]+3*I411+2*I410+I409)/10</f>
        <v>276.36199999999997</v>
      </c>
      <c r="K412" s="10">
        <f>(0.0962*testdata[[#This Row],[smooth]]+0.5769*J410-0.5769*J408+0.0962*J406)*(0.075*$X411+0.54)</f>
        <v>28.606884749999981</v>
      </c>
      <c r="L412" s="10">
        <f t="shared" si="13"/>
        <v>28.118399210999993</v>
      </c>
      <c r="M412" s="10">
        <f>(0.0962*testdata[[#This Row],[detrender]]+0.5769*K410-0.5769*K408+0.0962*K406)*(0.075*$X411+0.54)</f>
        <v>2.9604343555624197</v>
      </c>
      <c r="N412" s="10">
        <f>(0.0962*testdata[[#This Row],[I1]]+0.5769*L410-0.5769*L408+0.0962*L406)*(0.075*$X411+0.54)</f>
        <v>2.8291405558699796</v>
      </c>
      <c r="O412" s="10">
        <f>(0.0962*testdata[[#This Row],[Q1]]+0.5769*M410-0.5769*M408+0.0962*M406)*(0.075*$X411+0.54)</f>
        <v>0.25285953505192699</v>
      </c>
      <c r="P412" s="10">
        <f>testdata[[#This Row],[I1]]-testdata[[#This Row],[JQ]]</f>
        <v>27.865539675948067</v>
      </c>
      <c r="Q412" s="10">
        <f>testdata[[#This Row],[Q1]]+testdata[[#This Row],[jI]]</f>
        <v>5.7895749114323998</v>
      </c>
      <c r="R412" s="10">
        <f>0.2*testdata[[#This Row],[I2]]+0.8*P411</f>
        <v>28.161110358661556</v>
      </c>
      <c r="S412" s="10">
        <f>0.2*testdata[[#This Row],[Q2]]+0.8*Q411</f>
        <v>5.7338410415043146</v>
      </c>
      <c r="T412" s="10">
        <f>testdata[[#This Row],[I2'']]*R411+testdata[[#This Row],[Q2'']]*S411</f>
        <v>838.2879860700931</v>
      </c>
      <c r="U412" s="10">
        <f>testdata[[#This Row],[I2'']]*S411-testdata[[#This Row],[Q2'']]*R411</f>
        <v>1.0251283470951762</v>
      </c>
      <c r="V412" s="10">
        <f>0.2*testdata[[#This Row],[Re]]+0.8*T411</f>
        <v>855.04789242649269</v>
      </c>
      <c r="W412" s="10">
        <f>0.2*testdata[[#This Row],[Im]]+0.8*U411</f>
        <v>2.3333292669724983</v>
      </c>
      <c r="X412" s="10"/>
      <c r="Y412" s="10"/>
      <c r="Z412" s="10"/>
      <c r="AA412" s="10"/>
      <c r="AB412" s="10"/>
      <c r="AC412" s="10"/>
      <c r="AD412" s="10"/>
    </row>
    <row r="413" spans="1:30" x14ac:dyDescent="0.25">
      <c r="A413" s="7">
        <v>412</v>
      </c>
      <c r="B413" s="4" t="str">
        <f t="shared" si="12"/>
        <v>new Quote { Date = DateTime.ParseExact("2018-08-21","yyyy-MM-dd",cultureProvider), Open=278.04m, High=279.07m, Low=277.52m, Close=278.13m, Volume = (long)69258080 },</v>
      </c>
      <c r="C413" s="3">
        <v>43333</v>
      </c>
      <c r="D413" s="2">
        <v>278.04000000000002</v>
      </c>
      <c r="E413" s="2">
        <v>279.07</v>
      </c>
      <c r="F413" s="2">
        <v>277.52</v>
      </c>
      <c r="G413" s="2">
        <v>278.13</v>
      </c>
      <c r="H413" s="1">
        <v>69258080</v>
      </c>
      <c r="I413" s="2">
        <f>(testdata[[#This Row],[high]]+testdata[[#This Row],[low]])/2</f>
        <v>278.29499999999996</v>
      </c>
      <c r="J413" s="10">
        <f>(4*testdata[[#This Row],[price]]+3*I412+2*I411+I410)/10</f>
        <v>277.38299999999998</v>
      </c>
      <c r="K413" s="10">
        <f>(0.0962*testdata[[#This Row],[smooth]]+0.5769*J411-0.5769*J409+0.0962*J407)*(0.075*$X412+0.54)</f>
        <v>29.090302227000016</v>
      </c>
      <c r="L413" s="10">
        <f t="shared" si="13"/>
        <v>28.31119281900002</v>
      </c>
      <c r="M413" s="10">
        <f>(0.0962*testdata[[#This Row],[detrender]]+0.5769*K411-0.5769*K409+0.0962*K407)*(0.075*$X412+0.54)</f>
        <v>3.0714787782289306</v>
      </c>
      <c r="N413" s="10">
        <f>(0.0962*testdata[[#This Row],[I1]]+0.5769*L411-0.5769*L409+0.0962*L407)*(0.075*$X412+0.54)</f>
        <v>2.7531066779705697</v>
      </c>
      <c r="O413" s="10">
        <f>(0.0962*testdata[[#This Row],[Q1]]+0.5769*M411-0.5769*M409+0.0962*M407)*(0.075*$X412+0.54)</f>
        <v>0.29809410824422217</v>
      </c>
      <c r="P413" s="10">
        <f>testdata[[#This Row],[I1]]-testdata[[#This Row],[JQ]]</f>
        <v>28.013098710755798</v>
      </c>
      <c r="Q413" s="10">
        <f>testdata[[#This Row],[Q1]]+testdata[[#This Row],[jI]]</f>
        <v>5.8245854561995003</v>
      </c>
      <c r="R413" s="10">
        <f>0.2*testdata[[#This Row],[I2]]+0.8*P412</f>
        <v>27.895051482909615</v>
      </c>
      <c r="S413" s="10">
        <f>0.2*testdata[[#This Row],[Q2]]+0.8*Q412</f>
        <v>5.7965770203858202</v>
      </c>
      <c r="T413" s="10">
        <f>testdata[[#This Row],[I2'']]*R412+testdata[[#This Row],[Q2'']]*S412</f>
        <v>818.79227449049233</v>
      </c>
      <c r="U413" s="10">
        <f>testdata[[#This Row],[I2'']]*S412-testdata[[#This Row],[Q2'']]*R412</f>
        <v>-3.2922541259837317</v>
      </c>
      <c r="V413" s="10">
        <f>0.2*testdata[[#This Row],[Re]]+0.8*T412</f>
        <v>834.38884375417297</v>
      </c>
      <c r="W413" s="10">
        <f>0.2*testdata[[#This Row],[Im]]+0.8*U412</f>
        <v>0.16165185247939462</v>
      </c>
      <c r="X413" s="10"/>
      <c r="Y413" s="10"/>
      <c r="Z413" s="10"/>
      <c r="AA413" s="10"/>
      <c r="AB413" s="10"/>
      <c r="AC413" s="10"/>
      <c r="AD413" s="10"/>
    </row>
    <row r="414" spans="1:30" x14ac:dyDescent="0.25">
      <c r="A414" s="7">
        <v>413</v>
      </c>
      <c r="B414" s="4" t="str">
        <f t="shared" si="12"/>
        <v>new Quote { Date = DateTime.ParseExact("2018-08-22","yyyy-MM-dd",cultureProvider), Open=277.68m, High=278.54m, Low=277.39m, Close=277.96m, Volume = (long)46321688 },</v>
      </c>
      <c r="C414" s="3">
        <v>43334</v>
      </c>
      <c r="D414" s="2">
        <v>277.68</v>
      </c>
      <c r="E414" s="2">
        <v>278.54000000000002</v>
      </c>
      <c r="F414" s="2">
        <v>277.39</v>
      </c>
      <c r="G414" s="2">
        <v>277.95999999999998</v>
      </c>
      <c r="H414" s="1">
        <v>46321688</v>
      </c>
      <c r="I414" s="2">
        <f>(testdata[[#This Row],[high]]+testdata[[#This Row],[low]])/2</f>
        <v>277.96500000000003</v>
      </c>
      <c r="J414" s="10">
        <f>(4*testdata[[#This Row],[price]]+3*I413+2*I412+I411)/10</f>
        <v>277.77099999999996</v>
      </c>
      <c r="K414" s="10">
        <f>(0.0962*testdata[[#This Row],[smooth]]+0.5769*J412-0.5769*J410+0.0962*J408)*(0.075*$X413+0.54)</f>
        <v>29.175712946999994</v>
      </c>
      <c r="L414" s="10">
        <f t="shared" si="13"/>
        <v>28.308855672000007</v>
      </c>
      <c r="M414" s="10">
        <f>(0.0962*testdata[[#This Row],[detrender]]+0.5769*K412-0.5769*K410+0.0962*K408)*(0.075*$X413+0.54)</f>
        <v>3.0854301345559123</v>
      </c>
      <c r="N414" s="10">
        <f>(0.0962*testdata[[#This Row],[I1]]+0.5769*L412-0.5769*L410+0.0962*L408)*(0.075*$X413+0.54)</f>
        <v>2.7510408012782883</v>
      </c>
      <c r="O414" s="10">
        <f>(0.0962*testdata[[#This Row],[Q1]]+0.5769*M412-0.5769*M410+0.0962*M408)*(0.075*$X413+0.54)</f>
        <v>0.3790965778298947</v>
      </c>
      <c r="P414" s="10">
        <f>testdata[[#This Row],[I1]]-testdata[[#This Row],[JQ]]</f>
        <v>27.929759094170112</v>
      </c>
      <c r="Q414" s="10">
        <f>testdata[[#This Row],[Q1]]+testdata[[#This Row],[jI]]</f>
        <v>5.8364709358342006</v>
      </c>
      <c r="R414" s="10">
        <f>0.2*testdata[[#This Row],[I2]]+0.8*P413</f>
        <v>27.996430787438662</v>
      </c>
      <c r="S414" s="10">
        <f>0.2*testdata[[#This Row],[Q2]]+0.8*Q413</f>
        <v>5.8269625521264405</v>
      </c>
      <c r="T414" s="10">
        <f>testdata[[#This Row],[I2'']]*R413+testdata[[#This Row],[Q2'']]*S413</f>
        <v>814.7383153816221</v>
      </c>
      <c r="U414" s="10">
        <f>testdata[[#This Row],[I2'']]*S413-testdata[[#This Row],[Q2'']]*R413</f>
        <v>-0.25995302526442288</v>
      </c>
      <c r="V414" s="10">
        <f>0.2*testdata[[#This Row],[Re]]+0.8*T413</f>
        <v>817.9814826687184</v>
      </c>
      <c r="W414" s="10">
        <f>0.2*testdata[[#This Row],[Im]]+0.8*U413</f>
        <v>-2.6857939058398701</v>
      </c>
      <c r="X414" s="10"/>
      <c r="Y414" s="10"/>
      <c r="Z414" s="10"/>
      <c r="AA414" s="10"/>
      <c r="AB414" s="10"/>
      <c r="AC414" s="10"/>
      <c r="AD414" s="10"/>
    </row>
    <row r="415" spans="1:30" x14ac:dyDescent="0.25">
      <c r="A415" s="7">
        <v>414</v>
      </c>
      <c r="B415" s="4" t="str">
        <f t="shared" si="12"/>
        <v>new Quote { Date = DateTime.ParseExact("2018-08-23","yyyy-MM-dd",cultureProvider), Open=277.77m, High=278.71m, Low=277.24m, Close=277.59m, Volume = (long)50657548 },</v>
      </c>
      <c r="C415" s="3">
        <v>43335</v>
      </c>
      <c r="D415" s="2">
        <v>277.77</v>
      </c>
      <c r="E415" s="2">
        <v>278.70999999999998</v>
      </c>
      <c r="F415" s="2">
        <v>277.24</v>
      </c>
      <c r="G415" s="2">
        <v>277.58999999999997</v>
      </c>
      <c r="H415" s="1">
        <v>50657548</v>
      </c>
      <c r="I415" s="2">
        <f>(testdata[[#This Row],[high]]+testdata[[#This Row],[low]])/2</f>
        <v>277.97500000000002</v>
      </c>
      <c r="J415" s="10">
        <f>(4*testdata[[#This Row],[price]]+3*I414+2*I413+I412)/10</f>
        <v>277.97149999999999</v>
      </c>
      <c r="K415" s="10">
        <f>(0.0962*testdata[[#This Row],[smooth]]+0.5769*J413-0.5769*J411+0.0962*J409)*(0.075*$X414+0.54)</f>
        <v>29.274369245999971</v>
      </c>
      <c r="L415" s="10">
        <f t="shared" si="13"/>
        <v>28.606884749999981</v>
      </c>
      <c r="M415" s="10">
        <f>(0.0962*testdata[[#This Row],[detrender]]+0.5769*K413-0.5769*K411+0.0962*K409)*(0.075*$X414+0.54)</f>
        <v>3.2248804552971668</v>
      </c>
      <c r="N415" s="10">
        <f>(0.0962*testdata[[#This Row],[I1]]+0.5769*L413-0.5769*L411+0.0962*L409)*(0.075*$X414+0.54)</f>
        <v>2.9604343555624197</v>
      </c>
      <c r="O415" s="10">
        <f>(0.0962*testdata[[#This Row],[Q1]]+0.5769*M413-0.5769*M411+0.0962*M409)*(0.075*$X414+0.54)</f>
        <v>0.4143190446956368</v>
      </c>
      <c r="P415" s="10">
        <f>testdata[[#This Row],[I1]]-testdata[[#This Row],[JQ]]</f>
        <v>28.192565705304343</v>
      </c>
      <c r="Q415" s="10">
        <f>testdata[[#This Row],[Q1]]+testdata[[#This Row],[jI]]</f>
        <v>6.1853148108595866</v>
      </c>
      <c r="R415" s="10">
        <f>0.2*testdata[[#This Row],[I2]]+0.8*P414</f>
        <v>27.982320416396959</v>
      </c>
      <c r="S415" s="10">
        <f>0.2*testdata[[#This Row],[Q2]]+0.8*Q414</f>
        <v>5.9062397108392775</v>
      </c>
      <c r="T415" s="10">
        <f>testdata[[#This Row],[I2'']]*R414+testdata[[#This Row],[Q2'']]*S414</f>
        <v>817.8205344285318</v>
      </c>
      <c r="U415" s="10">
        <f>testdata[[#This Row],[I2'']]*S414-testdata[[#This Row],[Q2'']]*R414</f>
        <v>-2.3016980905853188</v>
      </c>
      <c r="V415" s="10">
        <f>0.2*testdata[[#This Row],[Re]]+0.8*T414</f>
        <v>815.35475919100406</v>
      </c>
      <c r="W415" s="10">
        <f>0.2*testdata[[#This Row],[Im]]+0.8*U414</f>
        <v>-0.66830203832860213</v>
      </c>
      <c r="X415" s="10"/>
      <c r="Y415" s="10"/>
      <c r="Z415" s="10"/>
      <c r="AA415" s="10"/>
      <c r="AB415" s="10"/>
      <c r="AC415" s="10"/>
      <c r="AD415" s="10"/>
    </row>
    <row r="416" spans="1:30" x14ac:dyDescent="0.25">
      <c r="A416" s="7">
        <v>415</v>
      </c>
      <c r="B416" s="4" t="str">
        <f t="shared" si="12"/>
        <v>new Quote { Date = DateTime.ParseExact("2018-08-24","yyyy-MM-dd",cultureProvider), Open=278.23m, High=279.42m, Low=278.17m, Close=279.27m, Volume = (long)59184624 },</v>
      </c>
      <c r="C416" s="3">
        <v>43336</v>
      </c>
      <c r="D416" s="2">
        <v>278.23</v>
      </c>
      <c r="E416" s="2">
        <v>279.42</v>
      </c>
      <c r="F416" s="2">
        <v>278.17</v>
      </c>
      <c r="G416" s="2">
        <v>279.27</v>
      </c>
      <c r="H416" s="1">
        <v>59184624</v>
      </c>
      <c r="I416" s="2">
        <f>(testdata[[#This Row],[high]]+testdata[[#This Row],[low]])/2</f>
        <v>278.79500000000002</v>
      </c>
      <c r="J416" s="10">
        <f>(4*testdata[[#This Row],[price]]+3*I415+2*I414+I413)/10</f>
        <v>278.33299999999997</v>
      </c>
      <c r="K416" s="10">
        <f>(0.0962*testdata[[#This Row],[smooth]]+0.5769*J414-0.5769*J412+0.0962*J410)*(0.075*$X415+0.54)</f>
        <v>29.179872431999989</v>
      </c>
      <c r="L416" s="10">
        <f t="shared" si="13"/>
        <v>29.090302227000016</v>
      </c>
      <c r="M416" s="10">
        <f>(0.0962*testdata[[#This Row],[detrender]]+0.5769*K414-0.5769*K412+0.0962*K410)*(0.075*$X415+0.54)</f>
        <v>3.1637506305575749</v>
      </c>
      <c r="N416" s="10">
        <f>(0.0962*testdata[[#This Row],[I1]]+0.5769*L414-0.5769*L412+0.0962*L410)*(0.075*$X415+0.54)</f>
        <v>3.0714787782289306</v>
      </c>
      <c r="O416" s="10">
        <f>(0.0962*testdata[[#This Row],[Q1]]+0.5769*M414-0.5769*M412+0.0962*M410)*(0.075*$X415+0.54)</f>
        <v>0.34630833851014686</v>
      </c>
      <c r="P416" s="10">
        <f>testdata[[#This Row],[I1]]-testdata[[#This Row],[JQ]]</f>
        <v>28.743993888489868</v>
      </c>
      <c r="Q416" s="10">
        <f>testdata[[#This Row],[Q1]]+testdata[[#This Row],[jI]]</f>
        <v>6.2352294087865054</v>
      </c>
      <c r="R416" s="10">
        <f>0.2*testdata[[#This Row],[I2]]+0.8*P415</f>
        <v>28.302851341941452</v>
      </c>
      <c r="S416" s="10">
        <f>0.2*testdata[[#This Row],[Q2]]+0.8*Q415</f>
        <v>6.1952977304449703</v>
      </c>
      <c r="T416" s="10">
        <f>testdata[[#This Row],[I2'']]*R415+testdata[[#This Row],[Q2'']]*S415</f>
        <v>828.57036842388288</v>
      </c>
      <c r="U416" s="10">
        <f>testdata[[#This Row],[I2'']]*S415-testdata[[#This Row],[Q2'']]*R415</f>
        <v>-6.1953816425326806</v>
      </c>
      <c r="V416" s="10">
        <f>0.2*testdata[[#This Row],[Re]]+0.8*T415</f>
        <v>819.97050122760209</v>
      </c>
      <c r="W416" s="10">
        <f>0.2*testdata[[#This Row],[Im]]+0.8*U415</f>
        <v>-3.0804348009747917</v>
      </c>
      <c r="X416" s="10"/>
      <c r="Y416" s="10"/>
      <c r="Z416" s="10"/>
      <c r="AA416" s="10"/>
      <c r="AB416" s="10"/>
      <c r="AC416" s="10"/>
      <c r="AD416" s="10"/>
    </row>
    <row r="417" spans="1:30" x14ac:dyDescent="0.25">
      <c r="A417" s="7">
        <v>416</v>
      </c>
      <c r="B417" s="4" t="str">
        <f t="shared" si="12"/>
        <v>new Quote { Date = DateTime.ParseExact("2018-08-27","yyyy-MM-dd",cultureProvider), Open=280.58m, High=281.59m, Low=280.4m, Close=281.47m, Volume = (long)58757348 },</v>
      </c>
      <c r="C417" s="3">
        <v>43339</v>
      </c>
      <c r="D417" s="2">
        <v>280.58</v>
      </c>
      <c r="E417" s="2">
        <v>281.58999999999997</v>
      </c>
      <c r="F417" s="2">
        <v>280.39999999999998</v>
      </c>
      <c r="G417" s="2">
        <v>281.47000000000003</v>
      </c>
      <c r="H417" s="1">
        <v>58757348</v>
      </c>
      <c r="I417" s="2">
        <f>(testdata[[#This Row],[high]]+testdata[[#This Row],[low]])/2</f>
        <v>280.995</v>
      </c>
      <c r="J417" s="10">
        <f>(4*testdata[[#This Row],[price]]+3*I416+2*I415+I414)/10</f>
        <v>279.428</v>
      </c>
      <c r="K417" s="10">
        <f>(0.0962*testdata[[#This Row],[smooth]]+0.5769*J415-0.5769*J413+0.0962*J411)*(0.075*$X416+0.54)</f>
        <v>29.011460067000005</v>
      </c>
      <c r="L417" s="10">
        <f t="shared" si="13"/>
        <v>29.175712946999994</v>
      </c>
      <c r="M417" s="10">
        <f>(0.0962*testdata[[#This Row],[detrender]]+0.5769*K415-0.5769*K413+0.0962*K411)*(0.075*$X416+0.54)</f>
        <v>3.0350174241705536</v>
      </c>
      <c r="N417" s="10">
        <f>(0.0962*testdata[[#This Row],[I1]]+0.5769*L415-0.5769*L413+0.0962*L411)*(0.075*$X416+0.54)</f>
        <v>3.0854301345559123</v>
      </c>
      <c r="O417" s="10">
        <f>(0.0962*testdata[[#This Row],[Q1]]+0.5769*M415-0.5769*M413+0.0962*M411)*(0.075*$X416+0.54)</f>
        <v>0.34836276354597584</v>
      </c>
      <c r="P417" s="10">
        <f>testdata[[#This Row],[I1]]-testdata[[#This Row],[JQ]]</f>
        <v>28.827350183454019</v>
      </c>
      <c r="Q417" s="10">
        <f>testdata[[#This Row],[Q1]]+testdata[[#This Row],[jI]]</f>
        <v>6.1204475587264664</v>
      </c>
      <c r="R417" s="10">
        <f>0.2*testdata[[#This Row],[I2]]+0.8*P416</f>
        <v>28.760665147482701</v>
      </c>
      <c r="S417" s="10">
        <f>0.2*testdata[[#This Row],[Q2]]+0.8*Q416</f>
        <v>6.212273038774498</v>
      </c>
      <c r="T417" s="10">
        <f>testdata[[#This Row],[I2'']]*R416+testdata[[#This Row],[Q2'']]*S416</f>
        <v>852.49571122258362</v>
      </c>
      <c r="U417" s="10">
        <f>testdata[[#This Row],[I2'']]*S416-testdata[[#This Row],[Q2'']]*R416</f>
        <v>2.355843202301827</v>
      </c>
      <c r="V417" s="10">
        <f>0.2*testdata[[#This Row],[Re]]+0.8*T416</f>
        <v>833.35543698362312</v>
      </c>
      <c r="W417" s="10">
        <f>0.2*testdata[[#This Row],[Im]]+0.8*U416</f>
        <v>-4.4851366735657798</v>
      </c>
      <c r="X417" s="10"/>
      <c r="Y417" s="10"/>
      <c r="Z417" s="10"/>
      <c r="AA417" s="10"/>
      <c r="AB417" s="10"/>
      <c r="AC417" s="10"/>
      <c r="AD417" s="10"/>
    </row>
    <row r="418" spans="1:30" x14ac:dyDescent="0.25">
      <c r="A418" s="7">
        <v>417</v>
      </c>
      <c r="B418" s="4" t="str">
        <f t="shared" si="12"/>
        <v>new Quote { Date = DateTime.ParseExact("2018-08-28","yyyy-MM-dd",cultureProvider), Open=281.98m, High=282.09m, Low=281.1m, Close=281.61m, Volume = (long)48329404 },</v>
      </c>
      <c r="C418" s="3">
        <v>43340</v>
      </c>
      <c r="D418" s="2">
        <v>281.98</v>
      </c>
      <c r="E418" s="2">
        <v>282.08999999999997</v>
      </c>
      <c r="F418" s="2">
        <v>281.10000000000002</v>
      </c>
      <c r="G418" s="2">
        <v>281.61</v>
      </c>
      <c r="H418" s="1">
        <v>48329404</v>
      </c>
      <c r="I418" s="2">
        <f>(testdata[[#This Row],[high]]+testdata[[#This Row],[low]])/2</f>
        <v>281.59500000000003</v>
      </c>
      <c r="J418" s="10">
        <f>(4*testdata[[#This Row],[price]]+3*I417+2*I416+I415)/10</f>
        <v>280.49300000000005</v>
      </c>
      <c r="K418" s="10">
        <f>(0.0962*testdata[[#This Row],[smooth]]+0.5769*J416-0.5769*J414+0.0962*J412)*(0.075*$X417+0.54)</f>
        <v>29.10258115200001</v>
      </c>
      <c r="L418" s="10">
        <f t="shared" si="13"/>
        <v>29.274369245999971</v>
      </c>
      <c r="M418" s="10">
        <f>(0.0962*testdata[[#This Row],[detrender]]+0.5769*K416-0.5769*K414+0.0962*K412)*(0.075*$X417+0.54)</f>
        <v>2.9991871224012039</v>
      </c>
      <c r="N418" s="10">
        <f>(0.0962*testdata[[#This Row],[I1]]+0.5769*L416-0.5769*L414+0.0962*L412)*(0.075*$X417+0.54)</f>
        <v>3.2248804552971668</v>
      </c>
      <c r="O418" s="10">
        <f>(0.0962*testdata[[#This Row],[Q1]]+0.5769*M416-0.5769*M414+0.0962*M412)*(0.075*$X417+0.54)</f>
        <v>0.33398928737466832</v>
      </c>
      <c r="P418" s="10">
        <f>testdata[[#This Row],[I1]]-testdata[[#This Row],[JQ]]</f>
        <v>28.940379958625304</v>
      </c>
      <c r="Q418" s="10">
        <f>testdata[[#This Row],[Q1]]+testdata[[#This Row],[jI]]</f>
        <v>6.2240675776983707</v>
      </c>
      <c r="R418" s="10">
        <f>0.2*testdata[[#This Row],[I2]]+0.8*P417</f>
        <v>28.849956138488277</v>
      </c>
      <c r="S418" s="10">
        <f>0.2*testdata[[#This Row],[Q2]]+0.8*Q417</f>
        <v>6.1411715625208476</v>
      </c>
      <c r="T418" s="10">
        <f>testdata[[#This Row],[I2'']]*R417+testdata[[#This Row],[Q2'']]*S417</f>
        <v>867.89456254296135</v>
      </c>
      <c r="U418" s="10">
        <f>testdata[[#This Row],[I2'']]*S417-testdata[[#This Row],[Q2'']]*R417</f>
        <v>2.599625766052327</v>
      </c>
      <c r="V418" s="10">
        <f>0.2*testdata[[#This Row],[Re]]+0.8*T417</f>
        <v>855.57548148665933</v>
      </c>
      <c r="W418" s="10">
        <f>0.2*testdata[[#This Row],[Im]]+0.8*U417</f>
        <v>2.4045997150519272</v>
      </c>
      <c r="X418" s="10"/>
      <c r="Y418" s="10"/>
      <c r="Z418" s="10"/>
      <c r="AA418" s="10"/>
      <c r="AB418" s="10"/>
      <c r="AC418" s="10"/>
      <c r="AD418" s="10"/>
    </row>
    <row r="419" spans="1:30" x14ac:dyDescent="0.25">
      <c r="A419" s="7">
        <v>418</v>
      </c>
      <c r="B419" s="4" t="str">
        <f t="shared" si="12"/>
        <v>new Quote { Date = DateTime.ParseExact("2018-08-29","yyyy-MM-dd",cultureProvider), Open=281.84m, High=283.37m, Low=281.57m, Close=283.12m, Volume = (long)63300776 },</v>
      </c>
      <c r="C419" s="3">
        <v>43341</v>
      </c>
      <c r="D419" s="2">
        <v>281.83999999999997</v>
      </c>
      <c r="E419" s="2">
        <v>283.37</v>
      </c>
      <c r="F419" s="2">
        <v>281.57</v>
      </c>
      <c r="G419" s="2">
        <v>283.12</v>
      </c>
      <c r="H419" s="1">
        <v>63300776</v>
      </c>
      <c r="I419" s="2">
        <f>(testdata[[#This Row],[high]]+testdata[[#This Row],[low]])/2</f>
        <v>282.47000000000003</v>
      </c>
      <c r="J419" s="10">
        <f>(4*testdata[[#This Row],[price]]+3*I418+2*I417+I416)/10</f>
        <v>281.54500000000002</v>
      </c>
      <c r="K419" s="10">
        <f>(0.0962*testdata[[#This Row],[smooth]]+0.5769*J417-0.5769*J415+0.0962*J413)*(0.075*$X418+0.54)</f>
        <v>29.488929363000011</v>
      </c>
      <c r="L419" s="10">
        <f t="shared" si="13"/>
        <v>29.179872431999989</v>
      </c>
      <c r="M419" s="10">
        <f>(0.0962*testdata[[#This Row],[detrender]]+0.5769*K417-0.5769*K415+0.0962*K413)*(0.075*$X418+0.54)</f>
        <v>2.9611708777401793</v>
      </c>
      <c r="N419" s="10">
        <f>(0.0962*testdata[[#This Row],[I1]]+0.5769*L417-0.5769*L415+0.0962*L413)*(0.075*$X418+0.54)</f>
        <v>3.1637506305575749</v>
      </c>
      <c r="O419" s="10">
        <f>(0.0962*testdata[[#This Row],[Q1]]+0.5769*M417-0.5769*M415+0.0962*M413)*(0.075*$X418+0.54)</f>
        <v>0.2542368136935339</v>
      </c>
      <c r="P419" s="10">
        <f>testdata[[#This Row],[I1]]-testdata[[#This Row],[JQ]]</f>
        <v>28.925635618306455</v>
      </c>
      <c r="Q419" s="10">
        <f>testdata[[#This Row],[Q1]]+testdata[[#This Row],[jI]]</f>
        <v>6.1249215082977546</v>
      </c>
      <c r="R419" s="10">
        <f>0.2*testdata[[#This Row],[I2]]+0.8*P418</f>
        <v>28.937431090561535</v>
      </c>
      <c r="S419" s="10">
        <f>0.2*testdata[[#This Row],[Q2]]+0.8*Q418</f>
        <v>6.2042383638182477</v>
      </c>
      <c r="T419" s="10">
        <f>testdata[[#This Row],[I2'']]*R418+testdata[[#This Row],[Q2'']]*S418</f>
        <v>872.94490993020884</v>
      </c>
      <c r="U419" s="10">
        <f>testdata[[#This Row],[I2'']]*S418-testdata[[#This Row],[Q2'']]*R418</f>
        <v>-1.2822757631195714</v>
      </c>
      <c r="V419" s="10">
        <f>0.2*testdata[[#This Row],[Re]]+0.8*T418</f>
        <v>868.90463202041087</v>
      </c>
      <c r="W419" s="10">
        <f>0.2*testdata[[#This Row],[Im]]+0.8*U418</f>
        <v>1.8232454602179473</v>
      </c>
      <c r="X419" s="10"/>
      <c r="Y419" s="10"/>
      <c r="Z419" s="10"/>
      <c r="AA419" s="10"/>
      <c r="AB419" s="10"/>
      <c r="AC419" s="10"/>
      <c r="AD419" s="10"/>
    </row>
    <row r="420" spans="1:30" x14ac:dyDescent="0.25">
      <c r="A420" s="7">
        <v>419</v>
      </c>
      <c r="B420" s="4" t="str">
        <f t="shared" si="12"/>
        <v>new Quote { Date = DateTime.ParseExact("2018-08-30","yyyy-MM-dd",cultureProvider), Open=282.6m, High=283m, Low=281.32m, Close=281.98m, Volume = (long)63037208 },</v>
      </c>
      <c r="C420" s="3">
        <v>43342</v>
      </c>
      <c r="D420" s="2">
        <v>282.60000000000002</v>
      </c>
      <c r="E420" s="2">
        <v>283</v>
      </c>
      <c r="F420" s="2">
        <v>281.32</v>
      </c>
      <c r="G420" s="2">
        <v>281.98</v>
      </c>
      <c r="H420" s="1">
        <v>63037208</v>
      </c>
      <c r="I420" s="2">
        <f>(testdata[[#This Row],[high]]+testdata[[#This Row],[low]])/2</f>
        <v>282.15999999999997</v>
      </c>
      <c r="J420" s="10">
        <f>(4*testdata[[#This Row],[price]]+3*I419+2*I418+I417)/10</f>
        <v>282.02349999999996</v>
      </c>
      <c r="K420" s="10">
        <f>(0.0962*testdata[[#This Row],[smooth]]+0.5769*J418-0.5769*J416+0.0962*J414)*(0.075*$X419+0.54)</f>
        <v>29.753100846000027</v>
      </c>
      <c r="L420" s="10">
        <f t="shared" si="13"/>
        <v>29.011460067000005</v>
      </c>
      <c r="M420" s="10">
        <f>(0.0962*testdata[[#This Row],[detrender]]+0.5769*K418-0.5769*K416+0.0962*K414)*(0.075*$X419+0.54)</f>
        <v>3.0371557756254912</v>
      </c>
      <c r="N420" s="10">
        <f>(0.0962*testdata[[#This Row],[I1]]+0.5769*L418-0.5769*L416+0.0962*L414)*(0.075*$X419+0.54)</f>
        <v>3.0350174241705536</v>
      </c>
      <c r="O420" s="10">
        <f>(0.0962*testdata[[#This Row],[Q1]]+0.5769*M418-0.5769*M416+0.0962*M414)*(0.075*$X419+0.54)</f>
        <v>0.26679028142018196</v>
      </c>
      <c r="P420" s="10">
        <f>testdata[[#This Row],[I1]]-testdata[[#This Row],[JQ]]</f>
        <v>28.744669785579823</v>
      </c>
      <c r="Q420" s="10">
        <f>testdata[[#This Row],[Q1]]+testdata[[#This Row],[jI]]</f>
        <v>6.0721731997960449</v>
      </c>
      <c r="R420" s="10">
        <f>0.2*testdata[[#This Row],[I2]]+0.8*P419</f>
        <v>28.889442451761131</v>
      </c>
      <c r="S420" s="10">
        <f>0.2*testdata[[#This Row],[Q2]]+0.8*Q419</f>
        <v>6.1143718465974128</v>
      </c>
      <c r="T420" s="10">
        <f>testdata[[#This Row],[I2'']]*R419+testdata[[#This Row],[Q2'']]*S419</f>
        <v>873.92127057389064</v>
      </c>
      <c r="U420" s="10">
        <f>testdata[[#This Row],[I2'']]*S419-testdata[[#This Row],[Q2'']]*R419</f>
        <v>2.3027731955537831</v>
      </c>
      <c r="V420" s="10">
        <f>0.2*testdata[[#This Row],[Re]]+0.8*T419</f>
        <v>873.14018205894524</v>
      </c>
      <c r="W420" s="10">
        <f>0.2*testdata[[#This Row],[Im]]+0.8*U419</f>
        <v>-0.56526597138490042</v>
      </c>
      <c r="X420" s="10"/>
      <c r="Y420" s="10"/>
      <c r="Z420" s="10"/>
      <c r="AA420" s="10"/>
      <c r="AB420" s="10"/>
      <c r="AC420" s="10"/>
      <c r="AD420" s="10"/>
    </row>
    <row r="421" spans="1:30" x14ac:dyDescent="0.25">
      <c r="A421" s="7">
        <v>420</v>
      </c>
      <c r="B421" s="4" t="str">
        <f t="shared" si="12"/>
        <v>new Quote { Date = DateTime.ParseExact("2018-08-31","yyyy-MM-dd",cultureProvider), Open=281.53m, High=282.47m, Low=280.99m, Close=281.98m, Volume = (long)68093544 },</v>
      </c>
      <c r="C421" s="3">
        <v>43343</v>
      </c>
      <c r="D421" s="2">
        <v>281.52999999999997</v>
      </c>
      <c r="E421" s="2">
        <v>282.47000000000003</v>
      </c>
      <c r="F421" s="2">
        <v>280.99</v>
      </c>
      <c r="G421" s="2">
        <v>281.98</v>
      </c>
      <c r="H421" s="1">
        <v>68093544</v>
      </c>
      <c r="I421" s="2">
        <f>(testdata[[#This Row],[high]]+testdata[[#This Row],[low]])/2</f>
        <v>281.73</v>
      </c>
      <c r="J421" s="10">
        <f>(4*testdata[[#This Row],[price]]+3*I420+2*I419+I418)/10</f>
        <v>281.99350000000004</v>
      </c>
      <c r="K421" s="10">
        <f>(0.0962*testdata[[#This Row],[smooth]]+0.5769*J419-0.5769*J417+0.0962*J415)*(0.075*$X420+0.54)</f>
        <v>29.748562362000019</v>
      </c>
      <c r="L421" s="10">
        <f t="shared" si="13"/>
        <v>29.10258115200001</v>
      </c>
      <c r="M421" s="10">
        <f>(0.0962*testdata[[#This Row],[detrender]]+0.5769*K419-0.5769*K417+0.0962*K415)*(0.075*$X420+0.54)</f>
        <v>3.2148673510780794</v>
      </c>
      <c r="N421" s="10">
        <f>(0.0962*testdata[[#This Row],[I1]]+0.5769*L419-0.5769*L417+0.0962*L415)*(0.075*$X420+0.54)</f>
        <v>2.9991871224012039</v>
      </c>
      <c r="O421" s="10">
        <f>(0.0962*testdata[[#This Row],[Q1]]+0.5769*M419-0.5769*M417+0.0962*M415)*(0.075*$X420+0.54)</f>
        <v>0.31152689982231246</v>
      </c>
      <c r="P421" s="10">
        <f>testdata[[#This Row],[I1]]-testdata[[#This Row],[JQ]]</f>
        <v>28.791054252177698</v>
      </c>
      <c r="Q421" s="10">
        <f>testdata[[#This Row],[Q1]]+testdata[[#This Row],[jI]]</f>
        <v>6.2140544734792833</v>
      </c>
      <c r="R421" s="10">
        <f>0.2*testdata[[#This Row],[I2]]+0.8*P420</f>
        <v>28.7539466788994</v>
      </c>
      <c r="S421" s="10">
        <f>0.2*testdata[[#This Row],[Q2]]+0.8*Q420</f>
        <v>6.1005494545326924</v>
      </c>
      <c r="T421" s="10">
        <f>testdata[[#This Row],[I2'']]*R420+testdata[[#This Row],[Q2'']]*S420</f>
        <v>867.98651567464219</v>
      </c>
      <c r="U421" s="10">
        <f>testdata[[#This Row],[I2'']]*S420-testdata[[#This Row],[Q2'']]*R420</f>
        <v>-0.42915033881928366</v>
      </c>
      <c r="V421" s="10">
        <f>0.2*testdata[[#This Row],[Re]]+0.8*T420</f>
        <v>872.73431959404104</v>
      </c>
      <c r="W421" s="10">
        <f>0.2*testdata[[#This Row],[Im]]+0.8*U420</f>
        <v>1.7563884886791699</v>
      </c>
      <c r="X421" s="10"/>
      <c r="Y421" s="10"/>
      <c r="Z421" s="10"/>
      <c r="AA421" s="10"/>
      <c r="AB421" s="10"/>
      <c r="AC421" s="10"/>
      <c r="AD421" s="10"/>
    </row>
    <row r="422" spans="1:30" x14ac:dyDescent="0.25">
      <c r="A422" s="7">
        <v>421</v>
      </c>
      <c r="B422" s="4" t="str">
        <f t="shared" si="12"/>
        <v>new Quote { Date = DateTime.ParseExact("2018-09-04","yyyy-MM-dd",cultureProvider), Open=281.53m, High=281.89m, Low=280.4m, Close=281.5m, Volume = (long)59294748 },</v>
      </c>
      <c r="C422" s="3">
        <v>43347</v>
      </c>
      <c r="D422" s="2">
        <v>281.52999999999997</v>
      </c>
      <c r="E422" s="2">
        <v>281.89</v>
      </c>
      <c r="F422" s="2">
        <v>280.39999999999998</v>
      </c>
      <c r="G422" s="2">
        <v>281.5</v>
      </c>
      <c r="H422" s="1">
        <v>59294748</v>
      </c>
      <c r="I422" s="2">
        <f>(testdata[[#This Row],[high]]+testdata[[#This Row],[low]])/2</f>
        <v>281.14499999999998</v>
      </c>
      <c r="J422" s="10">
        <f>(4*testdata[[#This Row],[price]]+3*I421+2*I420+I419)/10</f>
        <v>281.65600000000006</v>
      </c>
      <c r="K422" s="10">
        <f>(0.0962*testdata[[#This Row],[smooth]]+0.5769*J420-0.5769*J418+0.0962*J416)*(0.075*$X421+0.54)</f>
        <v>29.567099114999969</v>
      </c>
      <c r="L422" s="10">
        <f t="shared" si="13"/>
        <v>29.488929363000011</v>
      </c>
      <c r="M422" s="10">
        <f>(0.0962*testdata[[#This Row],[detrender]]+0.5769*K420-0.5769*K418+0.0962*K416)*(0.075*$X421+0.54)</f>
        <v>3.2544414761166043</v>
      </c>
      <c r="N422" s="10">
        <f>(0.0962*testdata[[#This Row],[I1]]+0.5769*L420-0.5769*L418+0.0962*L416)*(0.075*$X421+0.54)</f>
        <v>2.9611708777401793</v>
      </c>
      <c r="O422" s="10">
        <f>(0.0962*testdata[[#This Row],[Q1]]+0.5769*M420-0.5769*M418+0.0962*M416)*(0.075*$X421+0.54)</f>
        <v>0.34524046622185955</v>
      </c>
      <c r="P422" s="10">
        <f>testdata[[#This Row],[I1]]-testdata[[#This Row],[JQ]]</f>
        <v>29.143688896778151</v>
      </c>
      <c r="Q422" s="10">
        <f>testdata[[#This Row],[Q1]]+testdata[[#This Row],[jI]]</f>
        <v>6.215612353856784</v>
      </c>
      <c r="R422" s="10">
        <f>0.2*testdata[[#This Row],[I2]]+0.8*P421</f>
        <v>28.86158118109779</v>
      </c>
      <c r="S422" s="10">
        <f>0.2*testdata[[#This Row],[Q2]]+0.8*Q421</f>
        <v>6.2143660495547834</v>
      </c>
      <c r="T422" s="10">
        <f>testdata[[#This Row],[I2'']]*R421+testdata[[#This Row],[Q2'']]*S421</f>
        <v>867.79541376389011</v>
      </c>
      <c r="U422" s="10">
        <f>testdata[[#This Row],[I2'']]*S421-testdata[[#This Row],[Q2'']]*R421</f>
        <v>-2.6160467007638033</v>
      </c>
      <c r="V422" s="10">
        <f>0.2*testdata[[#This Row],[Re]]+0.8*T421</f>
        <v>867.94829529249182</v>
      </c>
      <c r="W422" s="10">
        <f>0.2*testdata[[#This Row],[Im]]+0.8*U421</f>
        <v>-0.86652961120818761</v>
      </c>
      <c r="X422" s="10"/>
      <c r="Y422" s="10"/>
      <c r="Z422" s="10"/>
      <c r="AA422" s="10"/>
      <c r="AB422" s="10"/>
      <c r="AC422" s="10"/>
      <c r="AD422" s="10"/>
    </row>
    <row r="423" spans="1:30" x14ac:dyDescent="0.25">
      <c r="A423" s="7">
        <v>422</v>
      </c>
      <c r="B423" s="4" t="str">
        <f t="shared" si="12"/>
        <v>new Quote { Date = DateTime.ParseExact("2018-09-05","yyyy-MM-dd",cultureProvider), Open=281.11m, High=281.33m, Low=279.63m, Close=280.74m, Volume = (long)74591480 },</v>
      </c>
      <c r="C423" s="3">
        <v>43348</v>
      </c>
      <c r="D423" s="2">
        <v>281.11</v>
      </c>
      <c r="E423" s="2">
        <v>281.33</v>
      </c>
      <c r="F423" s="2">
        <v>279.63</v>
      </c>
      <c r="G423" s="2">
        <v>280.74</v>
      </c>
      <c r="H423" s="1">
        <v>74591480</v>
      </c>
      <c r="I423" s="2">
        <f>(testdata[[#This Row],[high]]+testdata[[#This Row],[low]])/2</f>
        <v>280.48</v>
      </c>
      <c r="J423" s="10">
        <f>(4*testdata[[#This Row],[price]]+3*I422+2*I421+I420)/10</f>
        <v>281.09749999999997</v>
      </c>
      <c r="K423" s="10">
        <f>(0.0962*testdata[[#This Row],[smooth]]+0.5769*J421-0.5769*J419+0.0962*J417)*(0.075*$X422+0.54)</f>
        <v>29.25789808499999</v>
      </c>
      <c r="L423" s="10">
        <f t="shared" si="13"/>
        <v>29.753100846000027</v>
      </c>
      <c r="M423" s="10">
        <f>(0.0962*testdata[[#This Row],[detrender]]+0.5769*K421-0.5769*K419+0.0962*K417)*(0.075*$X422+0.54)</f>
        <v>3.1078590469265723</v>
      </c>
      <c r="N423" s="10">
        <f>(0.0962*testdata[[#This Row],[I1]]+0.5769*L421-0.5769*L419+0.0962*L417)*(0.075*$X422+0.54)</f>
        <v>3.0371557756254912</v>
      </c>
      <c r="O423" s="10">
        <f>(0.0962*testdata[[#This Row],[Q1]]+0.5769*M421-0.5769*M419+0.0962*M417)*(0.075*$X422+0.54)</f>
        <v>0.39814319447361629</v>
      </c>
      <c r="P423" s="10">
        <f>testdata[[#This Row],[I1]]-testdata[[#This Row],[JQ]]</f>
        <v>29.354957651526412</v>
      </c>
      <c r="Q423" s="10">
        <f>testdata[[#This Row],[Q1]]+testdata[[#This Row],[jI]]</f>
        <v>6.1450148225520635</v>
      </c>
      <c r="R423" s="10">
        <f>0.2*testdata[[#This Row],[I2]]+0.8*P422</f>
        <v>29.185942647727806</v>
      </c>
      <c r="S423" s="10">
        <f>0.2*testdata[[#This Row],[Q2]]+0.8*Q422</f>
        <v>6.2014928475958406</v>
      </c>
      <c r="T423" s="10">
        <f>testdata[[#This Row],[I2'']]*R422+testdata[[#This Row],[Q2'']]*S422</f>
        <v>880.89079968291674</v>
      </c>
      <c r="U423" s="10">
        <f>testdata[[#This Row],[I2'']]*S422-testdata[[#This Row],[Q2'']]*R422</f>
        <v>2.3872418494080705</v>
      </c>
      <c r="V423" s="10">
        <f>0.2*testdata[[#This Row],[Re]]+0.8*T422</f>
        <v>870.41449094769553</v>
      </c>
      <c r="W423" s="10">
        <f>0.2*testdata[[#This Row],[Im]]+0.8*U422</f>
        <v>-1.6153889907294285</v>
      </c>
      <c r="X423" s="10"/>
      <c r="Y423" s="10"/>
      <c r="Z423" s="10"/>
      <c r="AA423" s="10"/>
      <c r="AB423" s="10"/>
      <c r="AC423" s="10"/>
      <c r="AD423" s="10"/>
    </row>
    <row r="424" spans="1:30" x14ac:dyDescent="0.25">
      <c r="A424" s="7">
        <v>423</v>
      </c>
      <c r="B424" s="4" t="str">
        <f t="shared" si="12"/>
        <v>new Quote { Date = DateTime.ParseExact("2018-09-06","yyyy-MM-dd",cultureProvider), Open=280.86m, High=281.19m, Low=278.77m, Close=279.9m, Volume = (long)67855744 },</v>
      </c>
      <c r="C424" s="3">
        <v>43349</v>
      </c>
      <c r="D424" s="2">
        <v>280.86</v>
      </c>
      <c r="E424" s="2">
        <v>281.19</v>
      </c>
      <c r="F424" s="2">
        <v>278.77</v>
      </c>
      <c r="G424" s="2">
        <v>279.89999999999998</v>
      </c>
      <c r="H424" s="1">
        <v>67855744</v>
      </c>
      <c r="I424" s="2">
        <f>(testdata[[#This Row],[high]]+testdata[[#This Row],[low]])/2</f>
        <v>279.98</v>
      </c>
      <c r="J424" s="10">
        <f>(4*testdata[[#This Row],[price]]+3*I423+2*I422+I421)/10</f>
        <v>280.53800000000001</v>
      </c>
      <c r="K424" s="10">
        <f>(0.0962*testdata[[#This Row],[smooth]]+0.5769*J422-0.5769*J420+0.0962*J418)*(0.075*$X423+0.54)</f>
        <v>29.029952583000046</v>
      </c>
      <c r="L424" s="10">
        <f t="shared" si="13"/>
        <v>29.748562362000019</v>
      </c>
      <c r="M424" s="10">
        <f>(0.0962*testdata[[#This Row],[detrender]]+0.5769*K422-0.5769*K420+0.0962*K418)*(0.075*$X423+0.54)</f>
        <v>2.9619244872142581</v>
      </c>
      <c r="N424" s="10">
        <f>(0.0962*testdata[[#This Row],[I1]]+0.5769*L422-0.5769*L420+0.0962*L418)*(0.075*$X423+0.54)</f>
        <v>3.2148673510780794</v>
      </c>
      <c r="O424" s="10">
        <f>(0.0962*testdata[[#This Row],[Q1]]+0.5769*M422-0.5769*M420+0.0962*M418)*(0.075*$X423+0.54)</f>
        <v>0.37735797102749852</v>
      </c>
      <c r="P424" s="10">
        <f>testdata[[#This Row],[I1]]-testdata[[#This Row],[JQ]]</f>
        <v>29.371204390972519</v>
      </c>
      <c r="Q424" s="10">
        <f>testdata[[#This Row],[Q1]]+testdata[[#This Row],[jI]]</f>
        <v>6.1767918382923375</v>
      </c>
      <c r="R424" s="10">
        <f>0.2*testdata[[#This Row],[I2]]+0.8*P423</f>
        <v>29.358206999415636</v>
      </c>
      <c r="S424" s="10">
        <f>0.2*testdata[[#This Row],[Q2]]+0.8*Q423</f>
        <v>6.151370225700119</v>
      </c>
      <c r="T424" s="10">
        <f>testdata[[#This Row],[I2'']]*R423+testdata[[#This Row],[Q2'']]*S423</f>
        <v>894.99462418265909</v>
      </c>
      <c r="U424" s="10">
        <f>testdata[[#This Row],[I2'']]*S423-testdata[[#This Row],[Q2'']]*R423</f>
        <v>2.5311721128900615</v>
      </c>
      <c r="V424" s="10">
        <f>0.2*testdata[[#This Row],[Re]]+0.8*T423</f>
        <v>883.71156458286532</v>
      </c>
      <c r="W424" s="10">
        <f>0.2*testdata[[#This Row],[Im]]+0.8*U423</f>
        <v>2.4160279021044686</v>
      </c>
      <c r="X424" s="10"/>
      <c r="Y424" s="10"/>
      <c r="Z424" s="10"/>
      <c r="AA424" s="10"/>
      <c r="AB424" s="10"/>
      <c r="AC424" s="10"/>
      <c r="AD424" s="10"/>
    </row>
    <row r="425" spans="1:30" x14ac:dyDescent="0.25">
      <c r="A425" s="7">
        <v>424</v>
      </c>
      <c r="B425" s="4" t="str">
        <f t="shared" si="12"/>
        <v>new Quote { Date = DateTime.ParseExact("2018-09-07","yyyy-MM-dd",cultureProvider), Open=278.75m, High=280.42m, Low=278.49m, Close=279.35m, Volume = (long)75695528 },</v>
      </c>
      <c r="C425" s="3">
        <v>43350</v>
      </c>
      <c r="D425" s="2">
        <v>278.75</v>
      </c>
      <c r="E425" s="2">
        <v>280.42</v>
      </c>
      <c r="F425" s="2">
        <v>278.49</v>
      </c>
      <c r="G425" s="2">
        <v>279.35000000000002</v>
      </c>
      <c r="H425" s="1">
        <v>75695528</v>
      </c>
      <c r="I425" s="2">
        <f>(testdata[[#This Row],[high]]+testdata[[#This Row],[low]])/2</f>
        <v>279.45500000000004</v>
      </c>
      <c r="J425" s="10">
        <f>(4*testdata[[#This Row],[price]]+3*I424+2*I423+I422)/10</f>
        <v>279.98650000000004</v>
      </c>
      <c r="K425" s="10">
        <f>(0.0962*testdata[[#This Row],[smooth]]+0.5769*J423-0.5769*J421+0.0962*J419)*(0.075*$X424+0.54)</f>
        <v>28.891311065999975</v>
      </c>
      <c r="L425" s="10">
        <f t="shared" si="13"/>
        <v>29.567099114999969</v>
      </c>
      <c r="M425" s="10">
        <f>(0.0962*testdata[[#This Row],[detrender]]+0.5769*K423-0.5769*K421+0.0962*K419)*(0.075*$X424+0.54)</f>
        <v>2.8798820502489817</v>
      </c>
      <c r="N425" s="10">
        <f>(0.0962*testdata[[#This Row],[I1]]+0.5769*L423-0.5769*L421+0.0962*L419)*(0.075*$X424+0.54)</f>
        <v>3.2544414761166043</v>
      </c>
      <c r="O425" s="10">
        <f>(0.0962*testdata[[#This Row],[Q1]]+0.5769*M423-0.5769*M421+0.0962*M419)*(0.075*$X424+0.54)</f>
        <v>0.27009514854407857</v>
      </c>
      <c r="P425" s="10">
        <f>testdata[[#This Row],[I1]]-testdata[[#This Row],[JQ]]</f>
        <v>29.29700396645589</v>
      </c>
      <c r="Q425" s="10">
        <f>testdata[[#This Row],[Q1]]+testdata[[#This Row],[jI]]</f>
        <v>6.134323526365586</v>
      </c>
      <c r="R425" s="10">
        <f>0.2*testdata[[#This Row],[I2]]+0.8*P424</f>
        <v>29.356364306069196</v>
      </c>
      <c r="S425" s="10">
        <f>0.2*testdata[[#This Row],[Q2]]+0.8*Q424</f>
        <v>6.1682981759069877</v>
      </c>
      <c r="T425" s="10">
        <f>testdata[[#This Row],[I2'']]*R424+testdata[[#This Row],[Q2'']]*S424</f>
        <v>899.7937057903506</v>
      </c>
      <c r="U425" s="10">
        <f>testdata[[#This Row],[I2'']]*S424-testdata[[#This Row],[Q2'']]*R424</f>
        <v>-0.50830935523543985</v>
      </c>
      <c r="V425" s="10">
        <f>0.2*testdata[[#This Row],[Re]]+0.8*T424</f>
        <v>895.95444050419746</v>
      </c>
      <c r="W425" s="10">
        <f>0.2*testdata[[#This Row],[Im]]+0.8*U424</f>
        <v>1.9232758192649613</v>
      </c>
      <c r="X425" s="10"/>
      <c r="Y425" s="10"/>
      <c r="Z425" s="10"/>
      <c r="AA425" s="10"/>
      <c r="AB425" s="10"/>
      <c r="AC425" s="10"/>
      <c r="AD425" s="10"/>
    </row>
    <row r="426" spans="1:30" x14ac:dyDescent="0.25">
      <c r="A426" s="7">
        <v>425</v>
      </c>
      <c r="B426" s="4" t="str">
        <f t="shared" si="12"/>
        <v>new Quote { Date = DateTime.ParseExact("2018-09-10","yyyy-MM-dd",cultureProvider), Open=280.46m, High=280.75m, Low=279.62m, Close=279.84m, Volume = (long)51693300 },</v>
      </c>
      <c r="C426" s="3">
        <v>43353</v>
      </c>
      <c r="D426" s="2">
        <v>280.45999999999998</v>
      </c>
      <c r="E426" s="2">
        <v>280.75</v>
      </c>
      <c r="F426" s="2">
        <v>279.62</v>
      </c>
      <c r="G426" s="2">
        <v>279.83999999999997</v>
      </c>
      <c r="H426" s="1">
        <v>51693300</v>
      </c>
      <c r="I426" s="2">
        <f>(testdata[[#This Row],[high]]+testdata[[#This Row],[low]])/2</f>
        <v>280.185</v>
      </c>
      <c r="J426" s="10">
        <f>(4*testdata[[#This Row],[price]]+3*I425+2*I424+I423)/10</f>
        <v>279.9545</v>
      </c>
      <c r="K426" s="10">
        <f>(0.0962*testdata[[#This Row],[smooth]]+0.5769*J424-0.5769*J422+0.0962*J420)*(0.075*$X425+0.54)</f>
        <v>28.845347075999982</v>
      </c>
      <c r="L426" s="10">
        <f t="shared" si="13"/>
        <v>29.25789808499999</v>
      </c>
      <c r="M426" s="10">
        <f>(0.0962*testdata[[#This Row],[detrender]]+0.5769*K424-0.5769*K422+0.0962*K420)*(0.075*$X425+0.54)</f>
        <v>2.8767370621242474</v>
      </c>
      <c r="N426" s="10">
        <f>(0.0962*testdata[[#This Row],[I1]]+0.5769*L424-0.5769*L422+0.0962*L420)*(0.075*$X425+0.54)</f>
        <v>3.1078590469265723</v>
      </c>
      <c r="O426" s="10">
        <f>(0.0962*testdata[[#This Row],[Q1]]+0.5769*M424-0.5769*M422+0.0962*M420)*(0.075*$X425+0.54)</f>
        <v>0.21608825765063111</v>
      </c>
      <c r="P426" s="10">
        <f>testdata[[#This Row],[I1]]-testdata[[#This Row],[JQ]]</f>
        <v>29.041809827349358</v>
      </c>
      <c r="Q426" s="10">
        <f>testdata[[#This Row],[Q1]]+testdata[[#This Row],[jI]]</f>
        <v>5.9845961090508197</v>
      </c>
      <c r="R426" s="10">
        <f>0.2*testdata[[#This Row],[I2]]+0.8*P425</f>
        <v>29.245965138634585</v>
      </c>
      <c r="S426" s="10">
        <f>0.2*testdata[[#This Row],[Q2]]+0.8*Q425</f>
        <v>6.1043780429026331</v>
      </c>
      <c r="T426" s="10">
        <f>testdata[[#This Row],[I2'']]*R425+testdata[[#This Row],[Q2'']]*S425</f>
        <v>896.20883103943936</v>
      </c>
      <c r="U426" s="10">
        <f>testdata[[#This Row],[I2'']]*S425-testdata[[#This Row],[Q2'']]*R425</f>
        <v>1.1954877278596712</v>
      </c>
      <c r="V426" s="10">
        <f>0.2*testdata[[#This Row],[Re]]+0.8*T425</f>
        <v>899.07673084016835</v>
      </c>
      <c r="W426" s="10">
        <f>0.2*testdata[[#This Row],[Im]]+0.8*U425</f>
        <v>-0.16754993861641765</v>
      </c>
      <c r="X426" s="10"/>
      <c r="Y426" s="10"/>
      <c r="Z426" s="10"/>
      <c r="AA426" s="10"/>
      <c r="AB426" s="10"/>
      <c r="AC426" s="10"/>
      <c r="AD426" s="10"/>
    </row>
    <row r="427" spans="1:30" x14ac:dyDescent="0.25">
      <c r="A427" s="7">
        <v>426</v>
      </c>
      <c r="B427" s="4" t="str">
        <f t="shared" si="12"/>
        <v>new Quote { Date = DateTime.ParseExact("2018-09-11","yyyy-MM-dd",cultureProvider), Open=279.13m, High=281.25m, Low=278.75m, Close=280.76m, Volume = (long)52022324 },</v>
      </c>
      <c r="C427" s="3">
        <v>43354</v>
      </c>
      <c r="D427" s="2">
        <v>279.13</v>
      </c>
      <c r="E427" s="2">
        <v>281.25</v>
      </c>
      <c r="F427" s="2">
        <v>278.75</v>
      </c>
      <c r="G427" s="2">
        <v>280.76</v>
      </c>
      <c r="H427" s="1">
        <v>52022324</v>
      </c>
      <c r="I427" s="2">
        <f>(testdata[[#This Row],[high]]+testdata[[#This Row],[low]])/2</f>
        <v>280</v>
      </c>
      <c r="J427" s="10">
        <f>(4*testdata[[#This Row],[price]]+3*I426+2*I425+I424)/10</f>
        <v>279.94450000000001</v>
      </c>
      <c r="K427" s="10">
        <f>(0.0962*testdata[[#This Row],[smooth]]+0.5769*J425-0.5769*J423+0.0962*J421)*(0.075*$X426+0.54)</f>
        <v>28.845449838000022</v>
      </c>
      <c r="L427" s="10">
        <f t="shared" si="13"/>
        <v>29.029952583000046</v>
      </c>
      <c r="M427" s="10">
        <f>(0.0962*testdata[[#This Row],[detrender]]+0.5769*K425-0.5769*K423+0.0962*K421)*(0.075*$X426+0.54)</f>
        <v>2.9296403580846029</v>
      </c>
      <c r="N427" s="10">
        <f>(0.0962*testdata[[#This Row],[I1]]+0.5769*L425-0.5769*L423+0.0962*L421)*(0.075*$X426+0.54)</f>
        <v>2.9619244872142581</v>
      </c>
      <c r="O427" s="10">
        <f>(0.0962*testdata[[#This Row],[Q1]]+0.5769*M425-0.5769*M423+0.0962*M421)*(0.075*$X426+0.54)</f>
        <v>0.24817412460859994</v>
      </c>
      <c r="P427" s="10">
        <f>testdata[[#This Row],[I1]]-testdata[[#This Row],[JQ]]</f>
        <v>28.781778458391447</v>
      </c>
      <c r="Q427" s="10">
        <f>testdata[[#This Row],[Q1]]+testdata[[#This Row],[jI]]</f>
        <v>5.8915648452988609</v>
      </c>
      <c r="R427" s="10">
        <f>0.2*testdata[[#This Row],[I2]]+0.8*P426</f>
        <v>28.989803553557778</v>
      </c>
      <c r="S427" s="10">
        <f>0.2*testdata[[#This Row],[Q2]]+0.8*Q426</f>
        <v>5.9659898563004283</v>
      </c>
      <c r="T427" s="10">
        <f>testdata[[#This Row],[I2'']]*R426+testdata[[#This Row],[Q2'']]*S426</f>
        <v>884.25344158619589</v>
      </c>
      <c r="U427" s="10">
        <f>testdata[[#This Row],[I2'']]*S426-testdata[[#This Row],[Q2'']]*R426</f>
        <v>2.4835889255889469</v>
      </c>
      <c r="V427" s="10">
        <f>0.2*testdata[[#This Row],[Re]]+0.8*T426</f>
        <v>893.81775314879064</v>
      </c>
      <c r="W427" s="10">
        <f>0.2*testdata[[#This Row],[Im]]+0.8*U426</f>
        <v>1.4531079674055265</v>
      </c>
      <c r="X427" s="10"/>
      <c r="Y427" s="10"/>
      <c r="Z427" s="10"/>
      <c r="AA427" s="10"/>
      <c r="AB427" s="10"/>
      <c r="AC427" s="10"/>
      <c r="AD427" s="10"/>
    </row>
    <row r="428" spans="1:30" x14ac:dyDescent="0.25">
      <c r="A428" s="7">
        <v>427</v>
      </c>
      <c r="B428" s="4" t="str">
        <f t="shared" si="12"/>
        <v>new Quote { Date = DateTime.ParseExact("2018-09-12","yyyy-MM-dd",cultureProvider), Open=280.77m, High=281.49m, Low=279.96m, Close=280.83m, Volume = (long)61576576 },</v>
      </c>
      <c r="C428" s="3">
        <v>43355</v>
      </c>
      <c r="D428" s="2">
        <v>280.77</v>
      </c>
      <c r="E428" s="2">
        <v>281.49</v>
      </c>
      <c r="F428" s="2">
        <v>279.95999999999998</v>
      </c>
      <c r="G428" s="2">
        <v>280.83</v>
      </c>
      <c r="H428" s="1">
        <v>61576576</v>
      </c>
      <c r="I428" s="2">
        <f>(testdata[[#This Row],[high]]+testdata[[#This Row],[low]])/2</f>
        <v>280.72500000000002</v>
      </c>
      <c r="J428" s="10">
        <f>(4*testdata[[#This Row],[price]]+3*I427+2*I426+I425)/10</f>
        <v>280.27249999999998</v>
      </c>
      <c r="K428" s="10">
        <f>(0.0962*testdata[[#This Row],[smooth]]+0.5769*J426-0.5769*J424+0.0962*J422)*(0.075*$X427+0.54)</f>
        <v>29.009286296999992</v>
      </c>
      <c r="L428" s="10">
        <f t="shared" si="13"/>
        <v>28.891311065999975</v>
      </c>
      <c r="M428" s="10">
        <f>(0.0962*testdata[[#This Row],[detrender]]+0.5769*K426-0.5769*K424+0.0962*K422)*(0.075*$X427+0.54)</f>
        <v>2.9854166542088718</v>
      </c>
      <c r="N428" s="10">
        <f>(0.0962*testdata[[#This Row],[I1]]+0.5769*L426-0.5769*L424+0.0962*L422)*(0.075*$X427+0.54)</f>
        <v>2.8798820502489817</v>
      </c>
      <c r="O428" s="10">
        <f>(0.0962*testdata[[#This Row],[Q1]]+0.5769*M426-0.5769*M424+0.0962*M422)*(0.075*$X427+0.54)</f>
        <v>0.29761005236555732</v>
      </c>
      <c r="P428" s="10">
        <f>testdata[[#This Row],[I1]]-testdata[[#This Row],[JQ]]</f>
        <v>28.593701013634419</v>
      </c>
      <c r="Q428" s="10">
        <f>testdata[[#This Row],[Q1]]+testdata[[#This Row],[jI]]</f>
        <v>5.8652987044578531</v>
      </c>
      <c r="R428" s="10">
        <f>0.2*testdata[[#This Row],[I2]]+0.8*P427</f>
        <v>28.744162969440044</v>
      </c>
      <c r="S428" s="10">
        <f>0.2*testdata[[#This Row],[Q2]]+0.8*Q427</f>
        <v>5.8863116171306595</v>
      </c>
      <c r="T428" s="10">
        <f>testdata[[#This Row],[I2'']]*R427+testdata[[#This Row],[Q2'']]*S427</f>
        <v>868.40531319434172</v>
      </c>
      <c r="U428" s="10">
        <f>testdata[[#This Row],[I2'']]*S427-testdata[[#This Row],[Q2'']]*R427</f>
        <v>0.8443672678828591</v>
      </c>
      <c r="V428" s="10">
        <f>0.2*testdata[[#This Row],[Re]]+0.8*T427</f>
        <v>881.08381590782506</v>
      </c>
      <c r="W428" s="10">
        <f>0.2*testdata[[#This Row],[Im]]+0.8*U427</f>
        <v>2.1557445940477296</v>
      </c>
      <c r="X428" s="10"/>
      <c r="Y428" s="10"/>
      <c r="Z428" s="10"/>
      <c r="AA428" s="10"/>
      <c r="AB428" s="10"/>
      <c r="AC428" s="10"/>
      <c r="AD428" s="10"/>
    </row>
    <row r="429" spans="1:30" x14ac:dyDescent="0.25">
      <c r="A429" s="7">
        <v>428</v>
      </c>
      <c r="B429" s="4" t="str">
        <f t="shared" si="12"/>
        <v>new Quote { Date = DateTime.ParseExact("2018-09-13","yyyy-MM-dd",cultureProvider), Open=281.99m, High=282.69m, Low=281.68m, Close=282.49m, Volume = (long)52540928 },</v>
      </c>
      <c r="C429" s="3">
        <v>43356</v>
      </c>
      <c r="D429" s="2">
        <v>281.99</v>
      </c>
      <c r="E429" s="2">
        <v>282.69</v>
      </c>
      <c r="F429" s="2">
        <v>281.68</v>
      </c>
      <c r="G429" s="2">
        <v>282.49</v>
      </c>
      <c r="H429" s="1">
        <v>52540928</v>
      </c>
      <c r="I429" s="2">
        <f>(testdata[[#This Row],[high]]+testdata[[#This Row],[low]])/2</f>
        <v>282.185</v>
      </c>
      <c r="J429" s="10">
        <f>(4*testdata[[#This Row],[price]]+3*I428+2*I427+I426)/10</f>
        <v>281.11</v>
      </c>
      <c r="K429" s="10">
        <f>(0.0962*testdata[[#This Row],[smooth]]+0.5769*J427-0.5769*J425+0.0962*J423)*(0.075*$X428+0.54)</f>
        <v>29.192471117999993</v>
      </c>
      <c r="L429" s="10">
        <f t="shared" si="13"/>
        <v>28.845347075999982</v>
      </c>
      <c r="M429" s="10">
        <f>(0.0962*testdata[[#This Row],[detrender]]+0.5769*K427-0.5769*K425+0.0962*K423)*(0.075*$X428+0.54)</f>
        <v>3.0220928144435311</v>
      </c>
      <c r="N429" s="10">
        <f>(0.0962*testdata[[#This Row],[I1]]+0.5769*L427-0.5769*L425+0.0962*L423)*(0.075*$X428+0.54)</f>
        <v>2.8767370621242474</v>
      </c>
      <c r="O429" s="10">
        <f>(0.0962*testdata[[#This Row],[Q1]]+0.5769*M427-0.5769*M425+0.0962*M423)*(0.075*$X428+0.54)</f>
        <v>0.33393974590125386</v>
      </c>
      <c r="P429" s="10">
        <f>testdata[[#This Row],[I1]]-testdata[[#This Row],[JQ]]</f>
        <v>28.511407330098727</v>
      </c>
      <c r="Q429" s="10">
        <f>testdata[[#This Row],[Q1]]+testdata[[#This Row],[jI]]</f>
        <v>5.8988298765677785</v>
      </c>
      <c r="R429" s="10">
        <f>0.2*testdata[[#This Row],[I2]]+0.8*P428</f>
        <v>28.577242276927283</v>
      </c>
      <c r="S429" s="10">
        <f>0.2*testdata[[#This Row],[Q2]]+0.8*Q428</f>
        <v>5.8720049388798383</v>
      </c>
      <c r="T429" s="10">
        <f>testdata[[#This Row],[I2'']]*R428+testdata[[#This Row],[Q2'']]*S428</f>
        <v>855.9933601127467</v>
      </c>
      <c r="U429" s="10">
        <f>testdata[[#This Row],[I2'']]*S428-testdata[[#This Row],[Q2'']]*R428</f>
        <v>-0.57131372028439387</v>
      </c>
      <c r="V429" s="10">
        <f>0.2*testdata[[#This Row],[Re]]+0.8*T428</f>
        <v>865.92292257802274</v>
      </c>
      <c r="W429" s="10">
        <f>0.2*testdata[[#This Row],[Im]]+0.8*U428</f>
        <v>0.56123107024940855</v>
      </c>
      <c r="X429" s="10"/>
      <c r="Y429" s="10"/>
      <c r="Z429" s="10"/>
      <c r="AA429" s="10"/>
      <c r="AB429" s="10"/>
      <c r="AC429" s="10"/>
      <c r="AD429" s="10"/>
    </row>
    <row r="430" spans="1:30" x14ac:dyDescent="0.25">
      <c r="A430" s="7">
        <v>429</v>
      </c>
      <c r="B430" s="4" t="str">
        <f t="shared" si="12"/>
        <v>new Quote { Date = DateTime.ParseExact("2018-09-14","yyyy-MM-dd",cultureProvider), Open=282.71m, High=282.92m, Low=281.68m, Close=282.54m, Volume = (long)56706020 },</v>
      </c>
      <c r="C430" s="3">
        <v>43357</v>
      </c>
      <c r="D430" s="2">
        <v>282.70999999999998</v>
      </c>
      <c r="E430" s="2">
        <v>282.92</v>
      </c>
      <c r="F430" s="2">
        <v>281.68</v>
      </c>
      <c r="G430" s="2">
        <v>282.54000000000002</v>
      </c>
      <c r="H430" s="1">
        <v>56706020</v>
      </c>
      <c r="I430" s="2">
        <f>(testdata[[#This Row],[high]]+testdata[[#This Row],[low]])/2</f>
        <v>282.3</v>
      </c>
      <c r="J430" s="10">
        <f>(4*testdata[[#This Row],[price]]+3*I429+2*I428+I427)/10</f>
        <v>281.72050000000002</v>
      </c>
      <c r="K430" s="10">
        <f>(0.0962*testdata[[#This Row],[smooth]]+0.5769*J428-0.5769*J426+0.0962*J424)*(0.075*$X429+0.54)</f>
        <v>29.307269826000006</v>
      </c>
      <c r="L430" s="10">
        <f t="shared" si="13"/>
        <v>28.845449838000022</v>
      </c>
      <c r="M430" s="10">
        <f>(0.0962*testdata[[#This Row],[detrender]]+0.5769*K428-0.5769*K426+0.0962*K424)*(0.075*$X429+0.54)</f>
        <v>3.0815733594639836</v>
      </c>
      <c r="N430" s="10">
        <f>(0.0962*testdata[[#This Row],[I1]]+0.5769*L428-0.5769*L426+0.0962*L424)*(0.075*$X429+0.54)</f>
        <v>2.9296403580846029</v>
      </c>
      <c r="O430" s="10">
        <f>(0.0962*testdata[[#This Row],[Q1]]+0.5769*M428-0.5769*M426+0.0962*M424)*(0.075*$X429+0.54)</f>
        <v>0.34780414474299604</v>
      </c>
      <c r="P430" s="10">
        <f>testdata[[#This Row],[I1]]-testdata[[#This Row],[JQ]]</f>
        <v>28.497645693257027</v>
      </c>
      <c r="Q430" s="10">
        <f>testdata[[#This Row],[Q1]]+testdata[[#This Row],[jI]]</f>
        <v>6.0112137175485865</v>
      </c>
      <c r="R430" s="10">
        <f>0.2*testdata[[#This Row],[I2]]+0.8*P429</f>
        <v>28.508655002730389</v>
      </c>
      <c r="S430" s="10">
        <f>0.2*testdata[[#This Row],[Q2]]+0.8*Q429</f>
        <v>5.9213066447639395</v>
      </c>
      <c r="T430" s="10">
        <f>testdata[[#This Row],[I2'']]*R429+testdata[[#This Row],[Q2'']]*S429</f>
        <v>849.46868286503718</v>
      </c>
      <c r="U430" s="10">
        <f>testdata[[#This Row],[I2'']]*S429-testdata[[#This Row],[Q2'']]*R429</f>
        <v>-1.811651606544217</v>
      </c>
      <c r="V430" s="10">
        <f>0.2*testdata[[#This Row],[Re]]+0.8*T429</f>
        <v>854.68842466320484</v>
      </c>
      <c r="W430" s="10">
        <f>0.2*testdata[[#This Row],[Im]]+0.8*U429</f>
        <v>-0.81938129753635858</v>
      </c>
      <c r="X430" s="10"/>
      <c r="Y430" s="10"/>
      <c r="Z430" s="10"/>
      <c r="AA430" s="10"/>
      <c r="AB430" s="10"/>
      <c r="AC430" s="10"/>
      <c r="AD430" s="10"/>
    </row>
    <row r="431" spans="1:30" x14ac:dyDescent="0.25">
      <c r="A431" s="7">
        <v>430</v>
      </c>
      <c r="B431" s="4" t="str">
        <f t="shared" si="12"/>
        <v>new Quote { Date = DateTime.ParseExact("2018-09-17","yyyy-MM-dd",cultureProvider), Open=282.48m, High=282.52m, Low=280.74m, Close=281.04m, Volume = (long)70258840 },</v>
      </c>
      <c r="C431" s="3">
        <v>43360</v>
      </c>
      <c r="D431" s="2">
        <v>282.48</v>
      </c>
      <c r="E431" s="2">
        <v>282.52</v>
      </c>
      <c r="F431" s="2">
        <v>280.74</v>
      </c>
      <c r="G431" s="2">
        <v>281.04000000000002</v>
      </c>
      <c r="H431" s="1">
        <v>70258840</v>
      </c>
      <c r="I431" s="2">
        <f>(testdata[[#This Row],[high]]+testdata[[#This Row],[low]])/2</f>
        <v>281.63</v>
      </c>
      <c r="J431" s="10">
        <f>(4*testdata[[#This Row],[price]]+3*I430+2*I429+I428)/10</f>
        <v>281.85149999999999</v>
      </c>
      <c r="K431" s="10">
        <f>(0.0962*testdata[[#This Row],[smooth]]+0.5769*J429-0.5769*J427+0.0962*J425)*(0.075*$X430+0.54)</f>
        <v>29.54944397700001</v>
      </c>
      <c r="L431" s="10">
        <f t="shared" si="13"/>
        <v>29.009286296999992</v>
      </c>
      <c r="M431" s="10">
        <f>(0.0962*testdata[[#This Row],[detrender]]+0.5769*K429-0.5769*K427+0.0962*K425)*(0.075*$X430+0.54)</f>
        <v>3.1439864942470326</v>
      </c>
      <c r="N431" s="10">
        <f>(0.0962*testdata[[#This Row],[I1]]+0.5769*L429-0.5769*L427+0.0962*L425)*(0.075*$X430+0.54)</f>
        <v>2.9854166542088718</v>
      </c>
      <c r="O431" s="10">
        <f>(0.0962*testdata[[#This Row],[Q1]]+0.5769*M429-0.5769*M427+0.0962*M425)*(0.075*$X430+0.54)</f>
        <v>0.34172926706915036</v>
      </c>
      <c r="P431" s="10">
        <f>testdata[[#This Row],[I1]]-testdata[[#This Row],[JQ]]</f>
        <v>28.66755702993084</v>
      </c>
      <c r="Q431" s="10">
        <f>testdata[[#This Row],[Q1]]+testdata[[#This Row],[jI]]</f>
        <v>6.1294031484559044</v>
      </c>
      <c r="R431" s="10">
        <f>0.2*testdata[[#This Row],[I2]]+0.8*P430</f>
        <v>28.531627960591791</v>
      </c>
      <c r="S431" s="10">
        <f>0.2*testdata[[#This Row],[Q2]]+0.8*Q430</f>
        <v>6.0348516037300506</v>
      </c>
      <c r="T431" s="10">
        <f>testdata[[#This Row],[I2'']]*R430+testdata[[#This Row],[Q2'']]*S430</f>
        <v>849.13254509609851</v>
      </c>
      <c r="U431" s="10">
        <f>testdata[[#This Row],[I2'']]*S430-testdata[[#This Row],[Q2'']]*R430</f>
        <v>-3.1009841344294387</v>
      </c>
      <c r="V431" s="10">
        <f>0.2*testdata[[#This Row],[Re]]+0.8*T430</f>
        <v>849.40145531124949</v>
      </c>
      <c r="W431" s="10">
        <f>0.2*testdata[[#This Row],[Im]]+0.8*U430</f>
        <v>-2.0695181121212611</v>
      </c>
      <c r="X431" s="10"/>
      <c r="Y431" s="10"/>
      <c r="Z431" s="10"/>
      <c r="AA431" s="10"/>
      <c r="AB431" s="10"/>
      <c r="AC431" s="10"/>
      <c r="AD431" s="10"/>
    </row>
    <row r="432" spans="1:30" x14ac:dyDescent="0.25">
      <c r="A432" s="7">
        <v>431</v>
      </c>
      <c r="B432" s="4" t="str">
        <f t="shared" si="12"/>
        <v>new Quote { Date = DateTime.ParseExact("2018-09-18","yyyy-MM-dd",cultureProvider), Open=281.28m, High=283.22m, Low=281.25m, Close=282.57m, Volume = (long)63758804 },</v>
      </c>
      <c r="C432" s="3">
        <v>43361</v>
      </c>
      <c r="D432" s="2">
        <v>281.27999999999997</v>
      </c>
      <c r="E432" s="2">
        <v>283.22000000000003</v>
      </c>
      <c r="F432" s="2">
        <v>281.25</v>
      </c>
      <c r="G432" s="2">
        <v>282.57</v>
      </c>
      <c r="H432" s="1">
        <v>63758804</v>
      </c>
      <c r="I432" s="2">
        <f>(testdata[[#This Row],[high]]+testdata[[#This Row],[low]])/2</f>
        <v>282.23500000000001</v>
      </c>
      <c r="J432" s="10">
        <f>(4*testdata[[#This Row],[price]]+3*I431+2*I430+I429)/10</f>
        <v>282.06149999999997</v>
      </c>
      <c r="K432" s="10">
        <f>(0.0962*testdata[[#This Row],[smooth]]+0.5769*J430-0.5769*J428+0.0962*J426)*(0.075*$X431+0.54)</f>
        <v>29.646696816000006</v>
      </c>
      <c r="L432" s="10">
        <f t="shared" si="13"/>
        <v>29.192471117999993</v>
      </c>
      <c r="M432" s="10">
        <f>(0.0962*testdata[[#This Row],[detrender]]+0.5769*K430-0.5769*K428+0.0962*K426)*(0.075*$X431+0.54)</f>
        <v>3.131374312956873</v>
      </c>
      <c r="N432" s="10">
        <f>(0.0962*testdata[[#This Row],[I1]]+0.5769*L430-0.5769*L428+0.0962*L426)*(0.075*$X431+0.54)</f>
        <v>3.0220928144435311</v>
      </c>
      <c r="O432" s="10">
        <f>(0.0962*testdata[[#This Row],[Q1]]+0.5769*M430-0.5769*M428+0.0962*M426)*(0.075*$X431+0.54)</f>
        <v>0.34206468347401803</v>
      </c>
      <c r="P432" s="10">
        <f>testdata[[#This Row],[I1]]-testdata[[#This Row],[JQ]]</f>
        <v>28.850406434525976</v>
      </c>
      <c r="Q432" s="10">
        <f>testdata[[#This Row],[Q1]]+testdata[[#This Row],[jI]]</f>
        <v>6.153467127400404</v>
      </c>
      <c r="R432" s="10">
        <f>0.2*testdata[[#This Row],[I2]]+0.8*P431</f>
        <v>28.704126910849869</v>
      </c>
      <c r="S432" s="10">
        <f>0.2*testdata[[#This Row],[Q2]]+0.8*Q431</f>
        <v>6.1342159442448052</v>
      </c>
      <c r="T432" s="10">
        <f>testdata[[#This Row],[I2'']]*R431+testdata[[#This Row],[Q2'']]*S431</f>
        <v>855.99455288273168</v>
      </c>
      <c r="U432" s="10">
        <f>testdata[[#This Row],[I2'']]*S431-testdata[[#This Row],[Q2'']]*R431</f>
        <v>-1.794020829509833</v>
      </c>
      <c r="V432" s="10">
        <f>0.2*testdata[[#This Row],[Re]]+0.8*T431</f>
        <v>850.50494665342524</v>
      </c>
      <c r="W432" s="10">
        <f>0.2*testdata[[#This Row],[Im]]+0.8*U431</f>
        <v>-2.8395914734455174</v>
      </c>
      <c r="X432" s="10"/>
      <c r="Y432" s="10"/>
      <c r="Z432" s="10"/>
      <c r="AA432" s="10"/>
      <c r="AB432" s="10"/>
      <c r="AC432" s="10"/>
      <c r="AD432" s="10"/>
    </row>
    <row r="433" spans="1:30" x14ac:dyDescent="0.25">
      <c r="A433" s="7">
        <v>432</v>
      </c>
      <c r="B433" s="4" t="str">
        <f t="shared" si="12"/>
        <v>new Quote { Date = DateTime.ParseExact("2018-09-19","yyyy-MM-dd",cultureProvider), Open=282.63m, High=283.33m, Low=282.48m, Close=282.87m, Volume = (long)50529584 },</v>
      </c>
      <c r="C433" s="3">
        <v>43362</v>
      </c>
      <c r="D433" s="2">
        <v>282.63</v>
      </c>
      <c r="E433" s="2">
        <v>283.33</v>
      </c>
      <c r="F433" s="2">
        <v>282.48</v>
      </c>
      <c r="G433" s="2">
        <v>282.87</v>
      </c>
      <c r="H433" s="1">
        <v>50529584</v>
      </c>
      <c r="I433" s="2">
        <f>(testdata[[#This Row],[high]]+testdata[[#This Row],[low]])/2</f>
        <v>282.90499999999997</v>
      </c>
      <c r="J433" s="10">
        <f>(4*testdata[[#This Row],[price]]+3*I432+2*I431+I430)/10</f>
        <v>282.38850000000002</v>
      </c>
      <c r="K433" s="10">
        <f>(0.0962*testdata[[#This Row],[smooth]]+0.5769*J431-0.5769*J429+0.0962*J427)*(0.075*$X432+0.54)</f>
        <v>29.443071212999982</v>
      </c>
      <c r="L433" s="10">
        <f t="shared" si="13"/>
        <v>29.307269826000006</v>
      </c>
      <c r="M433" s="10">
        <f>(0.0962*testdata[[#This Row],[detrender]]+0.5769*K431-0.5769*K429+0.0962*K427)*(0.075*$X432+0.54)</f>
        <v>3.1391784184301876</v>
      </c>
      <c r="N433" s="10">
        <f>(0.0962*testdata[[#This Row],[I1]]+0.5769*L431-0.5769*L429+0.0962*L427)*(0.075*$X432+0.54)</f>
        <v>3.0815733594639836</v>
      </c>
      <c r="O433" s="10">
        <f>(0.0962*testdata[[#This Row],[Q1]]+0.5769*M431-0.5769*M429+0.0962*M427)*(0.075*$X432+0.54)</f>
        <v>0.35323604829685601</v>
      </c>
      <c r="P433" s="10">
        <f>testdata[[#This Row],[I1]]-testdata[[#This Row],[JQ]]</f>
        <v>28.954033777703149</v>
      </c>
      <c r="Q433" s="10">
        <f>testdata[[#This Row],[Q1]]+testdata[[#This Row],[jI]]</f>
        <v>6.2207517778941712</v>
      </c>
      <c r="R433" s="10">
        <f>0.2*testdata[[#This Row],[I2]]+0.8*P432</f>
        <v>28.871131903161412</v>
      </c>
      <c r="S433" s="10">
        <f>0.2*testdata[[#This Row],[Q2]]+0.8*Q432</f>
        <v>6.1669240574991582</v>
      </c>
      <c r="T433" s="10">
        <f>testdata[[#This Row],[I2'']]*R432+testdata[[#This Row],[Q2'']]*S432</f>
        <v>866.54987808868987</v>
      </c>
      <c r="U433" s="10">
        <f>testdata[[#This Row],[I2'']]*S432-testdata[[#This Row],[Q2'']]*R432</f>
        <v>8.5586852738543939E-2</v>
      </c>
      <c r="V433" s="10">
        <f>0.2*testdata[[#This Row],[Re]]+0.8*T432</f>
        <v>858.10561792392343</v>
      </c>
      <c r="W433" s="10">
        <f>0.2*testdata[[#This Row],[Im]]+0.8*U432</f>
        <v>-1.4180992930601577</v>
      </c>
      <c r="X433" s="10"/>
      <c r="Y433" s="10"/>
      <c r="Z433" s="10"/>
      <c r="AA433" s="10"/>
      <c r="AB433" s="10"/>
      <c r="AC433" s="10"/>
      <c r="AD433" s="10"/>
    </row>
    <row r="434" spans="1:30" x14ac:dyDescent="0.25">
      <c r="A434" s="7">
        <v>433</v>
      </c>
      <c r="B434" s="4" t="str">
        <f t="shared" si="12"/>
        <v>new Quote { Date = DateTime.ParseExact("2018-09-20","yyyy-MM-dd",cultureProvider), Open=284.25m, High=285.51m, Low=282.88m, Close=285.16m, Volume = (long)103323632 },</v>
      </c>
      <c r="C434" s="3">
        <v>43363</v>
      </c>
      <c r="D434" s="2">
        <v>284.25</v>
      </c>
      <c r="E434" s="2">
        <v>285.51</v>
      </c>
      <c r="F434" s="2">
        <v>282.88</v>
      </c>
      <c r="G434" s="2">
        <v>285.16000000000003</v>
      </c>
      <c r="H434" s="1">
        <v>103323632</v>
      </c>
      <c r="I434" s="2">
        <f>(testdata[[#This Row],[high]]+testdata[[#This Row],[low]])/2</f>
        <v>284.19499999999999</v>
      </c>
      <c r="J434" s="10">
        <f>(4*testdata[[#This Row],[price]]+3*I433+2*I432+I431)/10</f>
        <v>283.15950000000004</v>
      </c>
      <c r="K434" s="10">
        <f>(0.0962*testdata[[#This Row],[smooth]]+0.5769*J432-0.5769*J430+0.0962*J428)*(0.075*$X433+0.54)</f>
        <v>29.37539590199999</v>
      </c>
      <c r="L434" s="10">
        <f t="shared" si="13"/>
        <v>29.54944397700001</v>
      </c>
      <c r="M434" s="10">
        <f>(0.0962*testdata[[#This Row],[detrender]]+0.5769*K432-0.5769*K430+0.0962*K428)*(0.075*$X433+0.54)</f>
        <v>3.1387078033603908</v>
      </c>
      <c r="N434" s="10">
        <f>(0.0962*testdata[[#This Row],[I1]]+0.5769*L432-0.5769*L430+0.0962*L428)*(0.075*$X433+0.54)</f>
        <v>3.1439864942470326</v>
      </c>
      <c r="O434" s="10">
        <f>(0.0962*testdata[[#This Row],[Q1]]+0.5769*M432-0.5769*M430+0.0962*M428)*(0.075*$X433+0.54)</f>
        <v>0.33365030915963384</v>
      </c>
      <c r="P434" s="10">
        <f>testdata[[#This Row],[I1]]-testdata[[#This Row],[JQ]]</f>
        <v>29.215793667840376</v>
      </c>
      <c r="Q434" s="10">
        <f>testdata[[#This Row],[Q1]]+testdata[[#This Row],[jI]]</f>
        <v>6.2826942976074234</v>
      </c>
      <c r="R434" s="10">
        <f>0.2*testdata[[#This Row],[I2]]+0.8*P433</f>
        <v>29.006385755730594</v>
      </c>
      <c r="S434" s="10">
        <f>0.2*testdata[[#This Row],[Q2]]+0.8*Q433</f>
        <v>6.233140281836822</v>
      </c>
      <c r="T434" s="10">
        <f>testdata[[#This Row],[I2'']]*R433+testdata[[#This Row],[Q2'']]*S433</f>
        <v>875.88649194550692</v>
      </c>
      <c r="U434" s="10">
        <f>testdata[[#This Row],[I2'']]*S433-testdata[[#This Row],[Q2'']]*R433</f>
        <v>-1.0776371097036872</v>
      </c>
      <c r="V434" s="10">
        <f>0.2*testdata[[#This Row],[Re]]+0.8*T433</f>
        <v>868.4172008600533</v>
      </c>
      <c r="W434" s="10">
        <f>0.2*testdata[[#This Row],[Im]]+0.8*U433</f>
        <v>-0.14705793974990231</v>
      </c>
      <c r="X434" s="10"/>
      <c r="Y434" s="10"/>
      <c r="Z434" s="10"/>
      <c r="AA434" s="10"/>
      <c r="AB434" s="10"/>
      <c r="AC434" s="10"/>
      <c r="AD434" s="10"/>
    </row>
    <row r="435" spans="1:30" x14ac:dyDescent="0.25">
      <c r="A435" s="7">
        <v>434</v>
      </c>
      <c r="B435" s="4" t="str">
        <f t="shared" si="12"/>
        <v>new Quote { Date = DateTime.ParseExact("2018-09-21","yyyy-MM-dd",cultureProvider), Open=285.97m, High=286.1m, Low=284.72m, Close=284.9m, Volume = (long)108104552 },</v>
      </c>
      <c r="C435" s="3">
        <v>43364</v>
      </c>
      <c r="D435" s="2">
        <v>285.97000000000003</v>
      </c>
      <c r="E435" s="2">
        <v>286.10000000000002</v>
      </c>
      <c r="F435" s="2">
        <v>284.72000000000003</v>
      </c>
      <c r="G435" s="2">
        <v>284.89999999999998</v>
      </c>
      <c r="H435" s="1">
        <v>108104552</v>
      </c>
      <c r="I435" s="2">
        <f>(testdata[[#This Row],[high]]+testdata[[#This Row],[low]])/2</f>
        <v>285.41000000000003</v>
      </c>
      <c r="J435" s="10">
        <f>(4*testdata[[#This Row],[price]]+3*I434+2*I433+I432)/10</f>
        <v>284.22699999999998</v>
      </c>
      <c r="K435" s="10">
        <f>(0.0962*testdata[[#This Row],[smooth]]+0.5769*J433-0.5769*J431+0.0962*J429)*(0.075*$X434+0.54)</f>
        <v>29.535415938000014</v>
      </c>
      <c r="L435" s="10">
        <f t="shared" si="13"/>
        <v>29.646696816000006</v>
      </c>
      <c r="M435" s="10">
        <f>(0.0962*testdata[[#This Row],[detrender]]+0.5769*K433-0.5769*K431+0.0962*K429)*(0.075*$X434+0.54)</f>
        <v>3.0176583951072145</v>
      </c>
      <c r="N435" s="10">
        <f>(0.0962*testdata[[#This Row],[I1]]+0.5769*L433-0.5769*L431+0.0962*L429)*(0.075*$X434+0.54)</f>
        <v>3.131374312956873</v>
      </c>
      <c r="O435" s="10">
        <f>(0.0962*testdata[[#This Row],[Q1]]+0.5769*M433-0.5769*M431+0.0962*M429)*(0.075*$X434+0.54)</f>
        <v>0.31225515520682379</v>
      </c>
      <c r="P435" s="10">
        <f>testdata[[#This Row],[I1]]-testdata[[#This Row],[JQ]]</f>
        <v>29.334441660793182</v>
      </c>
      <c r="Q435" s="10">
        <f>testdata[[#This Row],[Q1]]+testdata[[#This Row],[jI]]</f>
        <v>6.1490327080640874</v>
      </c>
      <c r="R435" s="10">
        <f>0.2*testdata[[#This Row],[I2]]+0.8*P434</f>
        <v>29.23952326643094</v>
      </c>
      <c r="S435" s="10">
        <f>0.2*testdata[[#This Row],[Q2]]+0.8*Q434</f>
        <v>6.2559619796987569</v>
      </c>
      <c r="T435" s="10">
        <f>testdata[[#This Row],[I2'']]*R434+testdata[[#This Row],[Q2'']]*S434</f>
        <v>887.12717979705565</v>
      </c>
      <c r="U435" s="10">
        <f>testdata[[#This Row],[I2'']]*S434-testdata[[#This Row],[Q2'']]*R434</f>
        <v>0.79120383736946565</v>
      </c>
      <c r="V435" s="10">
        <f>0.2*testdata[[#This Row],[Re]]+0.8*T434</f>
        <v>878.13462951581675</v>
      </c>
      <c r="W435" s="10">
        <f>0.2*testdata[[#This Row],[Im]]+0.8*U434</f>
        <v>-0.70386892028905668</v>
      </c>
      <c r="X435" s="10"/>
      <c r="Y435" s="10"/>
      <c r="Z435" s="10"/>
      <c r="AA435" s="10"/>
      <c r="AB435" s="10"/>
      <c r="AC435" s="10"/>
      <c r="AD435" s="10"/>
    </row>
    <row r="436" spans="1:30" x14ac:dyDescent="0.25">
      <c r="A436" s="7">
        <v>435</v>
      </c>
      <c r="B436" s="4" t="str">
        <f t="shared" si="12"/>
        <v>new Quote { Date = DateTime.ParseExact("2018-09-24","yyyy-MM-dd",cultureProvider), Open=284.27m, High=284.42m, Low=283.32m, Close=283.95m, Volume = (long)54738760 },</v>
      </c>
      <c r="C436" s="3">
        <v>43367</v>
      </c>
      <c r="D436" s="2">
        <v>284.27</v>
      </c>
      <c r="E436" s="2">
        <v>284.42</v>
      </c>
      <c r="F436" s="2">
        <v>283.32</v>
      </c>
      <c r="G436" s="2">
        <v>283.95</v>
      </c>
      <c r="H436" s="1">
        <v>54738760</v>
      </c>
      <c r="I436" s="2">
        <f>(testdata[[#This Row],[high]]+testdata[[#This Row],[low]])/2</f>
        <v>283.87</v>
      </c>
      <c r="J436" s="10">
        <f>(4*testdata[[#This Row],[price]]+3*I435+2*I434+I433)/10</f>
        <v>284.3005</v>
      </c>
      <c r="K436" s="10">
        <f>(0.0962*testdata[[#This Row],[smooth]]+0.5769*J434-0.5769*J432+0.0962*J430)*(0.075*$X435+0.54)</f>
        <v>29.745714456000012</v>
      </c>
      <c r="L436" s="10">
        <f t="shared" si="13"/>
        <v>29.443071212999982</v>
      </c>
      <c r="M436" s="10">
        <f>(0.0962*testdata[[#This Row],[detrender]]+0.5769*K434-0.5769*K432+0.0962*K430)*(0.075*$X435+0.54)</f>
        <v>2.9831671389465697</v>
      </c>
      <c r="N436" s="10">
        <f>(0.0962*testdata[[#This Row],[I1]]+0.5769*L434-0.5769*L432+0.0962*L430)*(0.075*$X435+0.54)</f>
        <v>3.1391784184301876</v>
      </c>
      <c r="O436" s="10">
        <f>(0.0962*testdata[[#This Row],[Q1]]+0.5769*M434-0.5769*M432+0.0962*M430)*(0.075*$X435+0.54)</f>
        <v>0.31733571234287755</v>
      </c>
      <c r="P436" s="10">
        <f>testdata[[#This Row],[I1]]-testdata[[#This Row],[JQ]]</f>
        <v>29.125735500657104</v>
      </c>
      <c r="Q436" s="10">
        <f>testdata[[#This Row],[Q1]]+testdata[[#This Row],[jI]]</f>
        <v>6.1223455573767573</v>
      </c>
      <c r="R436" s="10">
        <f>0.2*testdata[[#This Row],[I2]]+0.8*P435</f>
        <v>29.292700428765968</v>
      </c>
      <c r="S436" s="10">
        <f>0.2*testdata[[#This Row],[Q2]]+0.8*Q435</f>
        <v>6.1436952779266223</v>
      </c>
      <c r="T436" s="10">
        <f>testdata[[#This Row],[I2'']]*R435+testdata[[#This Row],[Q2'']]*S435</f>
        <v>894.93931979705781</v>
      </c>
      <c r="U436" s="10">
        <f>testdata[[#This Row],[I2'']]*S435-testdata[[#This Row],[Q2'']]*R435</f>
        <v>3.6152991442680218</v>
      </c>
      <c r="V436" s="10">
        <f>0.2*testdata[[#This Row],[Re]]+0.8*T435</f>
        <v>888.68960779705617</v>
      </c>
      <c r="W436" s="10">
        <f>0.2*testdata[[#This Row],[Im]]+0.8*U435</f>
        <v>1.3560228987491771</v>
      </c>
      <c r="X436" s="10"/>
      <c r="Y436" s="10"/>
      <c r="Z436" s="10"/>
      <c r="AA436" s="10"/>
      <c r="AB436" s="10"/>
      <c r="AC436" s="10"/>
      <c r="AD436" s="10"/>
    </row>
    <row r="437" spans="1:30" x14ac:dyDescent="0.25">
      <c r="A437" s="7">
        <v>436</v>
      </c>
      <c r="B437" s="4" t="str">
        <f t="shared" si="12"/>
        <v>new Quote { Date = DateTime.ParseExact("2018-09-25","yyyy-MM-dd",cultureProvider), Open=284.45m, High=284.57m, Low=283.43m, Close=283.69m, Volume = (long)45474200 },</v>
      </c>
      <c r="C437" s="3">
        <v>43368</v>
      </c>
      <c r="D437" s="2">
        <v>284.45</v>
      </c>
      <c r="E437" s="2">
        <v>284.57</v>
      </c>
      <c r="F437" s="2">
        <v>283.43</v>
      </c>
      <c r="G437" s="2">
        <v>283.69</v>
      </c>
      <c r="H437" s="1">
        <v>45474200</v>
      </c>
      <c r="I437" s="2">
        <f>(testdata[[#This Row],[high]]+testdata[[#This Row],[low]])/2</f>
        <v>284</v>
      </c>
      <c r="J437" s="10">
        <f>(4*testdata[[#This Row],[price]]+3*I436+2*I435+I434)/10</f>
        <v>284.26250000000005</v>
      </c>
      <c r="K437" s="10">
        <f>(0.0962*testdata[[#This Row],[smooth]]+0.5769*J435-0.5769*J433+0.0962*J431)*(0.075*$X436+0.54)</f>
        <v>29.981230622999995</v>
      </c>
      <c r="L437" s="10">
        <f t="shared" si="13"/>
        <v>29.37539590199999</v>
      </c>
      <c r="M437" s="10">
        <f>(0.0962*testdata[[#This Row],[detrender]]+0.5769*K435-0.5769*K433+0.0962*K431)*(0.075*$X436+0.54)</f>
        <v>3.1212672669211603</v>
      </c>
      <c r="N437" s="10">
        <f>(0.0962*testdata[[#This Row],[I1]]+0.5769*L435-0.5769*L433+0.0962*L431)*(0.075*$X436+0.54)</f>
        <v>3.1387078033603908</v>
      </c>
      <c r="O437" s="10">
        <f>(0.0962*testdata[[#This Row],[Q1]]+0.5769*M435-0.5769*M433+0.0962*M431)*(0.075*$X436+0.54)</f>
        <v>0.28761075559945271</v>
      </c>
      <c r="P437" s="10">
        <f>testdata[[#This Row],[I1]]-testdata[[#This Row],[JQ]]</f>
        <v>29.087785146400538</v>
      </c>
      <c r="Q437" s="10">
        <f>testdata[[#This Row],[Q1]]+testdata[[#This Row],[jI]]</f>
        <v>6.2599750702815511</v>
      </c>
      <c r="R437" s="10">
        <f>0.2*testdata[[#This Row],[I2]]+0.8*P436</f>
        <v>29.118145429805793</v>
      </c>
      <c r="S437" s="10">
        <f>0.2*testdata[[#This Row],[Q2]]+0.8*Q436</f>
        <v>6.1498714599577173</v>
      </c>
      <c r="T437" s="10">
        <f>testdata[[#This Row],[I2'']]*R436+testdata[[#This Row],[Q2'']]*S436</f>
        <v>890.73204736493994</v>
      </c>
      <c r="U437" s="10">
        <f>testdata[[#This Row],[I2'']]*S436-testdata[[#This Row],[Q2'']]*R436</f>
        <v>-1.2533297728805053</v>
      </c>
      <c r="V437" s="10">
        <f>0.2*testdata[[#This Row],[Re]]+0.8*T436</f>
        <v>894.09786531063435</v>
      </c>
      <c r="W437" s="10">
        <f>0.2*testdata[[#This Row],[Im]]+0.8*U436</f>
        <v>2.6415733608383167</v>
      </c>
      <c r="X437" s="10"/>
      <c r="Y437" s="10"/>
      <c r="Z437" s="10"/>
      <c r="AA437" s="10"/>
      <c r="AB437" s="10"/>
      <c r="AC437" s="10"/>
      <c r="AD437" s="10"/>
    </row>
    <row r="438" spans="1:30" x14ac:dyDescent="0.25">
      <c r="A438" s="7">
        <v>437</v>
      </c>
      <c r="B438" s="4" t="str">
        <f t="shared" si="12"/>
        <v>new Quote { Date = DateTime.ParseExact("2018-09-26","yyyy-MM-dd",cultureProvider), Open=283.85m, High=285.14m, Low=282.38m, Close=282.84m, Volume = (long)81724024 },</v>
      </c>
      <c r="C438" s="3">
        <v>43369</v>
      </c>
      <c r="D438" s="2">
        <v>283.85000000000002</v>
      </c>
      <c r="E438" s="2">
        <v>285.14</v>
      </c>
      <c r="F438" s="2">
        <v>282.38</v>
      </c>
      <c r="G438" s="2">
        <v>282.83999999999997</v>
      </c>
      <c r="H438" s="1">
        <v>81724024</v>
      </c>
      <c r="I438" s="2">
        <f>(testdata[[#This Row],[high]]+testdata[[#This Row],[low]])/2</f>
        <v>283.76</v>
      </c>
      <c r="J438" s="10">
        <f>(4*testdata[[#This Row],[price]]+3*I437+2*I436+I435)/10</f>
        <v>284.01899999999995</v>
      </c>
      <c r="K438" s="10">
        <f>(0.0962*testdata[[#This Row],[smooth]]+0.5769*J436-0.5769*J434+0.0962*J432)*(0.075*$X437+0.54)</f>
        <v>29.762200979999982</v>
      </c>
      <c r="L438" s="10">
        <f t="shared" si="13"/>
        <v>29.535415938000014</v>
      </c>
      <c r="M438" s="10">
        <f>(0.0962*testdata[[#This Row],[detrender]]+0.5769*K436-0.5769*K434+0.0962*K432)*(0.075*$X437+0.54)</f>
        <v>3.2015372805600184</v>
      </c>
      <c r="N438" s="10">
        <f>(0.0962*testdata[[#This Row],[I1]]+0.5769*L436-0.5769*L434+0.0962*L432)*(0.075*$X437+0.54)</f>
        <v>3.0176583951072145</v>
      </c>
      <c r="O438" s="10">
        <f>(0.0962*testdata[[#This Row],[Q1]]+0.5769*M436-0.5769*M434+0.0962*M432)*(0.075*$X437+0.54)</f>
        <v>0.28052713043783567</v>
      </c>
      <c r="P438" s="10">
        <f>testdata[[#This Row],[I1]]-testdata[[#This Row],[JQ]]</f>
        <v>29.254888807562178</v>
      </c>
      <c r="Q438" s="10">
        <f>testdata[[#This Row],[Q1]]+testdata[[#This Row],[jI]]</f>
        <v>6.2191956756672333</v>
      </c>
      <c r="R438" s="10">
        <f>0.2*testdata[[#This Row],[I2]]+0.8*P437</f>
        <v>29.121205878632868</v>
      </c>
      <c r="S438" s="10">
        <f>0.2*testdata[[#This Row],[Q2]]+0.8*Q437</f>
        <v>6.2518191913586882</v>
      </c>
      <c r="T438" s="10">
        <f>testdata[[#This Row],[I2'']]*R437+testdata[[#This Row],[Q2'']]*S437</f>
        <v>886.40339228309995</v>
      </c>
      <c r="U438" s="10">
        <f>testdata[[#This Row],[I2'']]*S437-testdata[[#This Row],[Q2'']]*R437</f>
        <v>-2.9497075022759418</v>
      </c>
      <c r="V438" s="10">
        <f>0.2*testdata[[#This Row],[Re]]+0.8*T437</f>
        <v>889.86631634857201</v>
      </c>
      <c r="W438" s="10">
        <f>0.2*testdata[[#This Row],[Im]]+0.8*U437</f>
        <v>-1.5926053187595928</v>
      </c>
      <c r="X438" s="10"/>
      <c r="Y438" s="10"/>
      <c r="Z438" s="10"/>
      <c r="AA438" s="10"/>
      <c r="AB438" s="10"/>
      <c r="AC438" s="10"/>
      <c r="AD438" s="10"/>
    </row>
    <row r="439" spans="1:30" x14ac:dyDescent="0.25">
      <c r="A439" s="7">
        <v>438</v>
      </c>
      <c r="B439" s="4" t="str">
        <f t="shared" si="12"/>
        <v>new Quote { Date = DateTime.ParseExact("2018-09-27","yyyy-MM-dd",cultureProvider), Open=283.36m, High=284.82m, Low=283.06m, Close=283.63m, Volume = (long)60723896 },</v>
      </c>
      <c r="C439" s="3">
        <v>43370</v>
      </c>
      <c r="D439" s="2">
        <v>283.36</v>
      </c>
      <c r="E439" s="2">
        <v>284.82</v>
      </c>
      <c r="F439" s="2">
        <v>283.06</v>
      </c>
      <c r="G439" s="2">
        <v>283.63</v>
      </c>
      <c r="H439" s="1">
        <v>60723896</v>
      </c>
      <c r="I439" s="2">
        <f>(testdata[[#This Row],[high]]+testdata[[#This Row],[low]])/2</f>
        <v>283.94</v>
      </c>
      <c r="J439" s="10">
        <f>(4*testdata[[#This Row],[price]]+3*I438+2*I437+I436)/10</f>
        <v>283.89099999999996</v>
      </c>
      <c r="K439" s="10">
        <f>(0.0962*testdata[[#This Row],[smooth]]+0.5769*J437-0.5769*J435+0.0962*J433)*(0.075*$X438+0.54)</f>
        <v>29.428146639000019</v>
      </c>
      <c r="L439" s="10">
        <f t="shared" si="13"/>
        <v>29.745714456000012</v>
      </c>
      <c r="M439" s="10">
        <f>(0.0962*testdata[[#This Row],[detrender]]+0.5769*K437-0.5769*K435+0.0962*K433)*(0.075*$X438+0.54)</f>
        <v>3.1971248905349996</v>
      </c>
      <c r="N439" s="10">
        <f>(0.0962*testdata[[#This Row],[I1]]+0.5769*L437-0.5769*L435+0.0962*L433)*(0.075*$X438+0.54)</f>
        <v>2.9831671389465697</v>
      </c>
      <c r="O439" s="10">
        <f>(0.0962*testdata[[#This Row],[Q1]]+0.5769*M437-0.5769*M435+0.0962*M433)*(0.075*$X438+0.54)</f>
        <v>0.36143514169483476</v>
      </c>
      <c r="P439" s="10">
        <f>testdata[[#This Row],[I1]]-testdata[[#This Row],[JQ]]</f>
        <v>29.384279314305179</v>
      </c>
      <c r="Q439" s="10">
        <f>testdata[[#This Row],[Q1]]+testdata[[#This Row],[jI]]</f>
        <v>6.1802920294815689</v>
      </c>
      <c r="R439" s="10">
        <f>0.2*testdata[[#This Row],[I2]]+0.8*P438</f>
        <v>29.280766908910778</v>
      </c>
      <c r="S439" s="10">
        <f>0.2*testdata[[#This Row],[Q2]]+0.8*Q438</f>
        <v>6.2114149464301009</v>
      </c>
      <c r="T439" s="10">
        <f>testdata[[#This Row],[I2'']]*R438+testdata[[#This Row],[Q2'']]*S438</f>
        <v>891.52388460623524</v>
      </c>
      <c r="U439" s="10">
        <f>testdata[[#This Row],[I2'']]*S438-testdata[[#This Row],[Q2'']]*R438</f>
        <v>2.1741670462205036</v>
      </c>
      <c r="V439" s="10">
        <f>0.2*testdata[[#This Row],[Re]]+0.8*T438</f>
        <v>887.42749074772701</v>
      </c>
      <c r="W439" s="10">
        <f>0.2*testdata[[#This Row],[Im]]+0.8*U438</f>
        <v>-1.9249325925766527</v>
      </c>
      <c r="X439" s="10"/>
      <c r="Y439" s="10"/>
      <c r="Z439" s="10"/>
      <c r="AA439" s="10"/>
      <c r="AB439" s="10"/>
      <c r="AC439" s="10"/>
      <c r="AD439" s="10"/>
    </row>
    <row r="440" spans="1:30" x14ac:dyDescent="0.25">
      <c r="A440" s="7">
        <v>439</v>
      </c>
      <c r="B440" s="4" t="str">
        <f t="shared" si="12"/>
        <v>new Quote { Date = DateTime.ParseExact("2018-09-28","yyyy-MM-dd",cultureProvider), Open=282.95m, High=284.21m, Low=282.91m, Close=283.66m, Volume = (long)71835632 },</v>
      </c>
      <c r="C440" s="3">
        <v>43371</v>
      </c>
      <c r="D440" s="2">
        <v>282.95</v>
      </c>
      <c r="E440" s="2">
        <v>284.20999999999998</v>
      </c>
      <c r="F440" s="2">
        <v>282.91000000000003</v>
      </c>
      <c r="G440" s="2">
        <v>283.66000000000003</v>
      </c>
      <c r="H440" s="1">
        <v>71835632</v>
      </c>
      <c r="I440" s="2">
        <f>(testdata[[#This Row],[high]]+testdata[[#This Row],[low]])/2</f>
        <v>283.56</v>
      </c>
      <c r="J440" s="10">
        <f>(4*testdata[[#This Row],[price]]+3*I439+2*I438+I437)/10</f>
        <v>283.75799999999998</v>
      </c>
      <c r="K440" s="10">
        <f>(0.0962*testdata[[#This Row],[smooth]]+0.5769*J438-0.5769*J436+0.0962*J434)*(0.075*$X439+0.54)</f>
        <v>29.362535720999983</v>
      </c>
      <c r="L440" s="10">
        <f t="shared" si="13"/>
        <v>29.981230622999995</v>
      </c>
      <c r="M440" s="10">
        <f>(0.0962*testdata[[#This Row],[detrender]]+0.5769*K438-0.5769*K436+0.0962*K434)*(0.075*$X439+0.54)</f>
        <v>3.0564540528272159</v>
      </c>
      <c r="N440" s="10">
        <f>(0.0962*testdata[[#This Row],[I1]]+0.5769*L438-0.5769*L436+0.0962*L434)*(0.075*$X439+0.54)</f>
        <v>3.1212672669211603</v>
      </c>
      <c r="O440" s="10">
        <f>(0.0962*testdata[[#This Row],[Q1]]+0.5769*M438-0.5769*M436+0.0962*M434)*(0.075*$X439+0.54)</f>
        <v>0.38985424484150499</v>
      </c>
      <c r="P440" s="10">
        <f>testdata[[#This Row],[I1]]-testdata[[#This Row],[JQ]]</f>
        <v>29.59137637815849</v>
      </c>
      <c r="Q440" s="10">
        <f>testdata[[#This Row],[Q1]]+testdata[[#This Row],[jI]]</f>
        <v>6.1777213197483762</v>
      </c>
      <c r="R440" s="10">
        <f>0.2*testdata[[#This Row],[I2]]+0.8*P439</f>
        <v>29.42569872707584</v>
      </c>
      <c r="S440" s="10">
        <f>0.2*testdata[[#This Row],[Q2]]+0.8*Q439</f>
        <v>6.1797778875349305</v>
      </c>
      <c r="T440" s="10">
        <f>testdata[[#This Row],[I2'']]*R439+testdata[[#This Row],[Q2'']]*S439</f>
        <v>899.99219029559299</v>
      </c>
      <c r="U440" s="10">
        <f>testdata[[#This Row],[I2'']]*S439-testdata[[#This Row],[Q2'']]*R439</f>
        <v>1.8265890087567414</v>
      </c>
      <c r="V440" s="10">
        <f>0.2*testdata[[#This Row],[Re]]+0.8*T439</f>
        <v>893.21754574410681</v>
      </c>
      <c r="W440" s="10">
        <f>0.2*testdata[[#This Row],[Im]]+0.8*U439</f>
        <v>2.1046514387277515</v>
      </c>
      <c r="X440" s="10"/>
      <c r="Y440" s="10"/>
      <c r="Z440" s="10"/>
      <c r="AA440" s="10"/>
      <c r="AB440" s="10"/>
      <c r="AC440" s="10"/>
      <c r="AD440" s="10"/>
    </row>
    <row r="441" spans="1:30" x14ac:dyDescent="0.25">
      <c r="A441" s="7">
        <v>440</v>
      </c>
      <c r="B441" s="4" t="str">
        <f t="shared" si="12"/>
        <v>new Quote { Date = DateTime.ParseExact("2018-10-01","yyyy-MM-dd",cultureProvider), Open=285.02m, High=285.82m, Low=283.91m, Close=284.65m, Volume = (long)63623792 },</v>
      </c>
      <c r="C441" s="3">
        <v>43374</v>
      </c>
      <c r="D441" s="2">
        <v>285.02</v>
      </c>
      <c r="E441" s="2">
        <v>285.82</v>
      </c>
      <c r="F441" s="2">
        <v>283.91000000000003</v>
      </c>
      <c r="G441" s="2">
        <v>284.64999999999998</v>
      </c>
      <c r="H441" s="1">
        <v>63623792</v>
      </c>
      <c r="I441" s="2">
        <f>(testdata[[#This Row],[high]]+testdata[[#This Row],[low]])/2</f>
        <v>284.86500000000001</v>
      </c>
      <c r="J441" s="10">
        <f>(4*testdata[[#This Row],[price]]+3*I440+2*I439+I438)/10</f>
        <v>284.178</v>
      </c>
      <c r="K441" s="10">
        <f>(0.0962*testdata[[#This Row],[smooth]]+0.5769*J439-0.5769*J437+0.0962*J435)*(0.075*$X440+0.54)</f>
        <v>29.411771030999969</v>
      </c>
      <c r="L441" s="10">
        <f t="shared" si="13"/>
        <v>29.762200979999982</v>
      </c>
      <c r="M441" s="10">
        <f>(0.0962*testdata[[#This Row],[detrender]]+0.5769*K439-0.5769*K437+0.0962*K435)*(0.075*$X440+0.54)</f>
        <v>2.8898884274660364</v>
      </c>
      <c r="N441" s="10">
        <f>(0.0962*testdata[[#This Row],[I1]]+0.5769*L439-0.5769*L437+0.0962*L435)*(0.075*$X440+0.54)</f>
        <v>3.2015372805600184</v>
      </c>
      <c r="O441" s="10">
        <f>(0.0962*testdata[[#This Row],[Q1]]+0.5769*M439-0.5769*M437+0.0962*M435)*(0.075*$X440+0.54)</f>
        <v>0.33051686439296007</v>
      </c>
      <c r="P441" s="10">
        <f>testdata[[#This Row],[I1]]-testdata[[#This Row],[JQ]]</f>
        <v>29.431684115607023</v>
      </c>
      <c r="Q441" s="10">
        <f>testdata[[#This Row],[Q1]]+testdata[[#This Row],[jI]]</f>
        <v>6.0914257080260548</v>
      </c>
      <c r="R441" s="10">
        <f>0.2*testdata[[#This Row],[I2]]+0.8*P440</f>
        <v>29.559437925648197</v>
      </c>
      <c r="S441" s="10">
        <f>0.2*testdata[[#This Row],[Q2]]+0.8*Q440</f>
        <v>6.1604621974039127</v>
      </c>
      <c r="T441" s="10">
        <f>testdata[[#This Row],[I2'']]*R440+testdata[[#This Row],[Q2'']]*S440</f>
        <v>907.87740300633504</v>
      </c>
      <c r="U441" s="10">
        <f>testdata[[#This Row],[I2'']]*S440-testdata[[#This Row],[Q2'']]*R440</f>
        <v>1.3948562205349901</v>
      </c>
      <c r="V441" s="10">
        <f>0.2*testdata[[#This Row],[Re]]+0.8*T440</f>
        <v>901.56923283774142</v>
      </c>
      <c r="W441" s="10">
        <f>0.2*testdata[[#This Row],[Im]]+0.8*U440</f>
        <v>1.7402424511123913</v>
      </c>
      <c r="X441" s="10"/>
      <c r="Y441" s="10"/>
      <c r="Z441" s="10"/>
      <c r="AA441" s="10"/>
      <c r="AB441" s="10"/>
      <c r="AC441" s="10"/>
      <c r="AD441" s="10"/>
    </row>
    <row r="442" spans="1:30" x14ac:dyDescent="0.25">
      <c r="A442" s="7">
        <v>441</v>
      </c>
      <c r="B442" s="4" t="str">
        <f t="shared" si="12"/>
        <v>new Quote { Date = DateTime.ParseExact("2018-10-02","yyyy-MM-dd",cultureProvider), Open=284.48m, High=285.26m, Low=284.07m, Close=284.48m, Volume = (long)48434264 },</v>
      </c>
      <c r="C442" s="3">
        <v>43375</v>
      </c>
      <c r="D442" s="2">
        <v>284.48</v>
      </c>
      <c r="E442" s="2">
        <v>285.26</v>
      </c>
      <c r="F442" s="2">
        <v>284.07</v>
      </c>
      <c r="G442" s="2">
        <v>284.48</v>
      </c>
      <c r="H442" s="1">
        <v>48434264</v>
      </c>
      <c r="I442" s="2">
        <f>(testdata[[#This Row],[high]]+testdata[[#This Row],[low]])/2</f>
        <v>284.66499999999996</v>
      </c>
      <c r="J442" s="10">
        <f>(4*testdata[[#This Row],[price]]+3*I441+2*I440+I439)/10</f>
        <v>284.43150000000003</v>
      </c>
      <c r="K442" s="10">
        <f>(0.0962*testdata[[#This Row],[smooth]]+0.5769*J440-0.5769*J438+0.0962*J436)*(0.075*$X441+0.54)</f>
        <v>29.463181650000003</v>
      </c>
      <c r="L442" s="10">
        <f t="shared" si="13"/>
        <v>29.428146639000019</v>
      </c>
      <c r="M442" s="10">
        <f>(0.0962*testdata[[#This Row],[detrender]]+0.5769*K440-0.5769*K438+0.0962*K436)*(0.075*$X441+0.54)</f>
        <v>2.9512776154392562</v>
      </c>
      <c r="N442" s="10">
        <f>(0.0962*testdata[[#This Row],[I1]]+0.5769*L440-0.5769*L438+0.0962*L436)*(0.075*$X441+0.54)</f>
        <v>3.1971248905349996</v>
      </c>
      <c r="O442" s="10">
        <f>(0.0962*testdata[[#This Row],[Q1]]+0.5769*M440-0.5769*M438+0.0962*M436)*(0.075*$X441+0.54)</f>
        <v>0.2630853384981458</v>
      </c>
      <c r="P442" s="10">
        <f>testdata[[#This Row],[I1]]-testdata[[#This Row],[JQ]]</f>
        <v>29.165061300501872</v>
      </c>
      <c r="Q442" s="10">
        <f>testdata[[#This Row],[Q1]]+testdata[[#This Row],[jI]]</f>
        <v>6.1484025059742553</v>
      </c>
      <c r="R442" s="10">
        <f>0.2*testdata[[#This Row],[I2]]+0.8*P441</f>
        <v>29.378359552585994</v>
      </c>
      <c r="S442" s="10">
        <f>0.2*testdata[[#This Row],[Q2]]+0.8*Q441</f>
        <v>6.1028210676156949</v>
      </c>
      <c r="T442" s="10">
        <f>testdata[[#This Row],[I2'']]*R441+testdata[[#This Row],[Q2'']]*S441</f>
        <v>906.00399403660617</v>
      </c>
      <c r="U442" s="10">
        <f>testdata[[#This Row],[I2'']]*S441-testdata[[#This Row],[Q2'']]*R441</f>
        <v>0.5883129259219686</v>
      </c>
      <c r="V442" s="10">
        <f>0.2*testdata[[#This Row],[Re]]+0.8*T441</f>
        <v>907.50272121238936</v>
      </c>
      <c r="W442" s="10">
        <f>0.2*testdata[[#This Row],[Im]]+0.8*U441</f>
        <v>1.2335475616123859</v>
      </c>
      <c r="X442" s="10"/>
      <c r="Y442" s="10"/>
      <c r="Z442" s="10"/>
      <c r="AA442" s="10"/>
      <c r="AB442" s="10"/>
      <c r="AC442" s="10"/>
      <c r="AD442" s="10"/>
    </row>
    <row r="443" spans="1:30" x14ac:dyDescent="0.25">
      <c r="A443" s="7">
        <v>442</v>
      </c>
      <c r="B443" s="4" t="str">
        <f t="shared" si="12"/>
        <v>new Quote { Date = DateTime.ParseExact("2018-10-03","yyyy-MM-dd",cultureProvider), Open=285.63m, High=286.09m, Low=284.25m, Close=284.64m, Volume = (long)66304540 },</v>
      </c>
      <c r="C443" s="3">
        <v>43376</v>
      </c>
      <c r="D443" s="2">
        <v>285.63</v>
      </c>
      <c r="E443" s="2">
        <v>286.08999999999997</v>
      </c>
      <c r="F443" s="2">
        <v>284.25</v>
      </c>
      <c r="G443" s="2">
        <v>284.64</v>
      </c>
      <c r="H443" s="1">
        <v>66304540</v>
      </c>
      <c r="I443" s="2">
        <f>(testdata[[#This Row],[high]]+testdata[[#This Row],[low]])/2</f>
        <v>285.16999999999996</v>
      </c>
      <c r="J443" s="10">
        <f>(4*testdata[[#This Row],[price]]+3*I442+2*I441+I440)/10</f>
        <v>284.79649999999998</v>
      </c>
      <c r="K443" s="10">
        <f>(0.0962*testdata[[#This Row],[smooth]]+0.5769*J441-0.5769*J439+0.0962*J437)*(0.075*$X442+0.54)</f>
        <v>29.650884894000001</v>
      </c>
      <c r="L443" s="10">
        <f t="shared" si="13"/>
        <v>29.362535720999983</v>
      </c>
      <c r="M443" s="10">
        <f>(0.0962*testdata[[#This Row],[detrender]]+0.5769*K441-0.5769*K439+0.0962*K437)*(0.075*$X442+0.54)</f>
        <v>3.0926677092192918</v>
      </c>
      <c r="N443" s="10">
        <f>(0.0962*testdata[[#This Row],[I1]]+0.5769*L441-0.5769*L439+0.0962*L437)*(0.075*$X442+0.54)</f>
        <v>3.0564540528272159</v>
      </c>
      <c r="O443" s="10">
        <f>(0.0962*testdata[[#This Row],[Q1]]+0.5769*M441-0.5769*M439+0.0962*M437)*(0.075*$X442+0.54)</f>
        <v>0.22708934774652245</v>
      </c>
      <c r="P443" s="10">
        <f>testdata[[#This Row],[I1]]-testdata[[#This Row],[JQ]]</f>
        <v>29.135446373253462</v>
      </c>
      <c r="Q443" s="10">
        <f>testdata[[#This Row],[Q1]]+testdata[[#This Row],[jI]]</f>
        <v>6.1491217620465077</v>
      </c>
      <c r="R443" s="10">
        <f>0.2*testdata[[#This Row],[I2]]+0.8*P442</f>
        <v>29.159138315052193</v>
      </c>
      <c r="S443" s="10">
        <f>0.2*testdata[[#This Row],[Q2]]+0.8*Q442</f>
        <v>6.1485463571887058</v>
      </c>
      <c r="T443" s="10">
        <f>testdata[[#This Row],[I2'']]*R442+testdata[[#This Row],[Q2'']]*S442</f>
        <v>894.17112790705289</v>
      </c>
      <c r="U443" s="10">
        <f>testdata[[#This Row],[I2'']]*S442-testdata[[#This Row],[Q2'']]*R442</f>
        <v>-2.6812019846121018</v>
      </c>
      <c r="V443" s="10">
        <f>0.2*testdata[[#This Row],[Re]]+0.8*T442</f>
        <v>903.63742081069552</v>
      </c>
      <c r="W443" s="10">
        <f>0.2*testdata[[#This Row],[Im]]+0.8*U442</f>
        <v>-6.5590056184845535E-2</v>
      </c>
      <c r="X443" s="10"/>
      <c r="Y443" s="10"/>
      <c r="Z443" s="10"/>
      <c r="AA443" s="10"/>
      <c r="AB443" s="10"/>
      <c r="AC443" s="10"/>
      <c r="AD443" s="10"/>
    </row>
    <row r="444" spans="1:30" x14ac:dyDescent="0.25">
      <c r="A444" s="7">
        <v>443</v>
      </c>
      <c r="B444" s="4" t="str">
        <f t="shared" si="12"/>
        <v>new Quote { Date = DateTime.ParseExact("2018-10-04","yyyy-MM-dd",cultureProvider), Open=284.11m, High=284.17m, Low=280.68m, Close=282.41m, Volume = (long)114321768 },</v>
      </c>
      <c r="C444" s="3">
        <v>43377</v>
      </c>
      <c r="D444" s="2">
        <v>284.11</v>
      </c>
      <c r="E444" s="2">
        <v>284.17</v>
      </c>
      <c r="F444" s="2">
        <v>280.68</v>
      </c>
      <c r="G444" s="2">
        <v>282.41000000000003</v>
      </c>
      <c r="H444" s="1">
        <v>114321768</v>
      </c>
      <c r="I444" s="2">
        <f>(testdata[[#This Row],[high]]+testdata[[#This Row],[low]])/2</f>
        <v>282.42500000000001</v>
      </c>
      <c r="J444" s="10">
        <f>(4*testdata[[#This Row],[price]]+3*I443+2*I442+I441)/10</f>
        <v>283.94049999999999</v>
      </c>
      <c r="K444" s="10">
        <f>(0.0962*testdata[[#This Row],[smooth]]+0.5769*J442-0.5769*J440+0.0962*J438)*(0.075*$X443+0.54)</f>
        <v>29.714172867000016</v>
      </c>
      <c r="L444" s="10">
        <f t="shared" si="13"/>
        <v>29.411771030999969</v>
      </c>
      <c r="M444" s="10">
        <f>(0.0962*testdata[[#This Row],[detrender]]+0.5769*K442-0.5769*K440+0.0962*K438)*(0.075*$X443+0.54)</f>
        <v>3.1210324922816173</v>
      </c>
      <c r="N444" s="10">
        <f>(0.0962*testdata[[#This Row],[I1]]+0.5769*L442-0.5769*L440+0.0962*L438)*(0.075*$X443+0.54)</f>
        <v>2.8898884274660364</v>
      </c>
      <c r="O444" s="10">
        <f>(0.0962*testdata[[#This Row],[Q1]]+0.5769*M442-0.5769*M440+0.0962*M438)*(0.075*$X443+0.54)</f>
        <v>0.2956796597258558</v>
      </c>
      <c r="P444" s="10">
        <f>testdata[[#This Row],[I1]]-testdata[[#This Row],[JQ]]</f>
        <v>29.116091371274113</v>
      </c>
      <c r="Q444" s="10">
        <f>testdata[[#This Row],[Q1]]+testdata[[#This Row],[jI]]</f>
        <v>6.0109209197476536</v>
      </c>
      <c r="R444" s="10">
        <f>0.2*testdata[[#This Row],[I2]]+0.8*P443</f>
        <v>29.131575372857593</v>
      </c>
      <c r="S444" s="10">
        <f>0.2*testdata[[#This Row],[Q2]]+0.8*Q443</f>
        <v>6.1214815935867373</v>
      </c>
      <c r="T444" s="10">
        <f>testdata[[#This Row],[I2'']]*R443+testdata[[#This Row],[Q2'']]*S443</f>
        <v>887.08984898536823</v>
      </c>
      <c r="U444" s="10">
        <f>testdata[[#This Row],[I2'']]*S443-testdata[[#This Row],[Q2'']]*R443</f>
        <v>0.61971315751000589</v>
      </c>
      <c r="V444" s="10">
        <f>0.2*testdata[[#This Row],[Re]]+0.8*T443</f>
        <v>892.75487212271594</v>
      </c>
      <c r="W444" s="10">
        <f>0.2*testdata[[#This Row],[Im]]+0.8*U443</f>
        <v>-2.0210189561876803</v>
      </c>
      <c r="X444" s="10"/>
      <c r="Y444" s="10"/>
      <c r="Z444" s="10"/>
      <c r="AA444" s="10"/>
      <c r="AB444" s="10"/>
      <c r="AC444" s="10"/>
      <c r="AD444" s="10"/>
    </row>
    <row r="445" spans="1:30" x14ac:dyDescent="0.25">
      <c r="A445" s="7">
        <v>444</v>
      </c>
      <c r="B445" s="4" t="str">
        <f t="shared" si="12"/>
        <v>new Quote { Date = DateTime.ParseExact("2018-10-05","yyyy-MM-dd",cultureProvider), Open=282.66m, High=283.22m, Low=279.27m, Close=280.83m, Volume = (long)108588344 },</v>
      </c>
      <c r="C445" s="3">
        <v>43378</v>
      </c>
      <c r="D445" s="2">
        <v>282.66000000000003</v>
      </c>
      <c r="E445" s="2">
        <v>283.22000000000003</v>
      </c>
      <c r="F445" s="2">
        <v>279.27</v>
      </c>
      <c r="G445" s="2">
        <v>280.83</v>
      </c>
      <c r="H445" s="1">
        <v>108588344</v>
      </c>
      <c r="I445" s="2">
        <f>(testdata[[#This Row],[high]]+testdata[[#This Row],[low]])/2</f>
        <v>281.245</v>
      </c>
      <c r="J445" s="10">
        <f>(4*testdata[[#This Row],[price]]+3*I444+2*I443+I442)/10</f>
        <v>282.726</v>
      </c>
      <c r="K445" s="10">
        <f>(0.0962*testdata[[#This Row],[smooth]]+0.5769*J443-0.5769*J441+0.0962*J439)*(0.075*$X444+0.54)</f>
        <v>29.627298747000001</v>
      </c>
      <c r="L445" s="10">
        <f t="shared" si="13"/>
        <v>29.463181650000003</v>
      </c>
      <c r="M445" s="10">
        <f>(0.0962*testdata[[#This Row],[detrender]]+0.5769*K443-0.5769*K441+0.0962*K439)*(0.075*$X444+0.54)</f>
        <v>3.1423024621968767</v>
      </c>
      <c r="N445" s="10">
        <f>(0.0962*testdata[[#This Row],[I1]]+0.5769*L443-0.5769*L441+0.0962*L439)*(0.075*$X444+0.54)</f>
        <v>2.9512776154392562</v>
      </c>
      <c r="O445" s="10">
        <f>(0.0962*testdata[[#This Row],[Q1]]+0.5769*M443-0.5769*M441+0.0962*M439)*(0.075*$X444+0.54)</f>
        <v>0.39249159064718026</v>
      </c>
      <c r="P445" s="10">
        <f>testdata[[#This Row],[I1]]-testdata[[#This Row],[JQ]]</f>
        <v>29.070690059352824</v>
      </c>
      <c r="Q445" s="10">
        <f>testdata[[#This Row],[Q1]]+testdata[[#This Row],[jI]]</f>
        <v>6.0935800776361333</v>
      </c>
      <c r="R445" s="10">
        <f>0.2*testdata[[#This Row],[I2]]+0.8*P444</f>
        <v>29.107011108889857</v>
      </c>
      <c r="S445" s="10">
        <f>0.2*testdata[[#This Row],[Q2]]+0.8*Q444</f>
        <v>6.0274527513253506</v>
      </c>
      <c r="T445" s="10">
        <f>testdata[[#This Row],[I2'']]*R444+testdata[[#This Row],[Q2'']]*S444</f>
        <v>884.8300290706801</v>
      </c>
      <c r="U445" s="10">
        <f>testdata[[#This Row],[I2'']]*S444-testdata[[#This Row],[Q2'']]*R444</f>
        <v>2.5888386158216292</v>
      </c>
      <c r="V445" s="10">
        <f>0.2*testdata[[#This Row],[Re]]+0.8*T444</f>
        <v>886.63788500243061</v>
      </c>
      <c r="W445" s="10">
        <f>0.2*testdata[[#This Row],[Im]]+0.8*U444</f>
        <v>1.0135382491723306</v>
      </c>
      <c r="X445" s="10"/>
      <c r="Y445" s="10"/>
      <c r="Z445" s="10"/>
      <c r="AA445" s="10"/>
      <c r="AB445" s="10"/>
      <c r="AC445" s="10"/>
      <c r="AD445" s="10"/>
    </row>
    <row r="446" spans="1:30" x14ac:dyDescent="0.25">
      <c r="A446" s="7">
        <v>445</v>
      </c>
      <c r="B446" s="4" t="str">
        <f t="shared" si="12"/>
        <v>new Quote { Date = DateTime.ParseExact("2018-10-08","yyyy-MM-dd",cultureProvider), Open=280.08m, High=281.22m, Low=278.57m, Close=280.83m, Volume = (long)89925664 },</v>
      </c>
      <c r="C446" s="3">
        <v>43381</v>
      </c>
      <c r="D446" s="2">
        <v>280.08</v>
      </c>
      <c r="E446" s="2">
        <v>281.22000000000003</v>
      </c>
      <c r="F446" s="2">
        <v>278.57</v>
      </c>
      <c r="G446" s="2">
        <v>280.83</v>
      </c>
      <c r="H446" s="1">
        <v>89925664</v>
      </c>
      <c r="I446" s="2">
        <f>(testdata[[#This Row],[high]]+testdata[[#This Row],[low]])/2</f>
        <v>279.89499999999998</v>
      </c>
      <c r="J446" s="10">
        <f>(4*testdata[[#This Row],[price]]+3*I445+2*I444+I443)/10</f>
        <v>281.33350000000002</v>
      </c>
      <c r="K446" s="10">
        <f>(0.0962*testdata[[#This Row],[smooth]]+0.5769*J444-0.5769*J442+0.0962*J440)*(0.075*$X445+0.54)</f>
        <v>29.202413975999992</v>
      </c>
      <c r="L446" s="10">
        <f t="shared" si="13"/>
        <v>29.650884894000001</v>
      </c>
      <c r="M446" s="10">
        <f>(0.0962*testdata[[#This Row],[detrender]]+0.5769*K444-0.5769*K442+0.0962*K440)*(0.075*$X445+0.54)</f>
        <v>3.1205222967268997</v>
      </c>
      <c r="N446" s="10">
        <f>(0.0962*testdata[[#This Row],[I1]]+0.5769*L444-0.5769*L442+0.0962*L440)*(0.075*$X445+0.54)</f>
        <v>3.0926677092192918</v>
      </c>
      <c r="O446" s="10">
        <f>(0.0962*testdata[[#This Row],[Q1]]+0.5769*M444-0.5769*M442+0.0962*M440)*(0.075*$X445+0.54)</f>
        <v>0.37376462516983056</v>
      </c>
      <c r="P446" s="10">
        <f>testdata[[#This Row],[I1]]-testdata[[#This Row],[JQ]]</f>
        <v>29.277120268830171</v>
      </c>
      <c r="Q446" s="10">
        <f>testdata[[#This Row],[Q1]]+testdata[[#This Row],[jI]]</f>
        <v>6.213190005946192</v>
      </c>
      <c r="R446" s="10">
        <f>0.2*testdata[[#This Row],[I2]]+0.8*P445</f>
        <v>29.111976101248295</v>
      </c>
      <c r="S446" s="10">
        <f>0.2*testdata[[#This Row],[Q2]]+0.8*Q445</f>
        <v>6.1175020632981454</v>
      </c>
      <c r="T446" s="10">
        <f>testdata[[#This Row],[I2'']]*R445+testdata[[#This Row],[Q2'']]*S445</f>
        <v>884.2355664234351</v>
      </c>
      <c r="U446" s="10">
        <f>testdata[[#This Row],[I2'']]*S445-testdata[[#This Row],[Q2'']]*R445</f>
        <v>-2.591140067088844</v>
      </c>
      <c r="V446" s="10">
        <f>0.2*testdata[[#This Row],[Re]]+0.8*T445</f>
        <v>884.7111365412311</v>
      </c>
      <c r="W446" s="10">
        <f>0.2*testdata[[#This Row],[Im]]+0.8*U445</f>
        <v>1.5528428792395346</v>
      </c>
      <c r="X446" s="10"/>
      <c r="Y446" s="10"/>
      <c r="Z446" s="10"/>
      <c r="AA446" s="10"/>
      <c r="AB446" s="10"/>
      <c r="AC446" s="10"/>
      <c r="AD446" s="10"/>
    </row>
    <row r="447" spans="1:30" x14ac:dyDescent="0.25">
      <c r="A447" s="7">
        <v>446</v>
      </c>
      <c r="B447" s="4" t="str">
        <f t="shared" si="12"/>
        <v>new Quote { Date = DateTime.ParseExact("2018-10-09","yyyy-MM-dd",cultureProvider), Open=280.41m, High=281.85m, Low=279.81m, Close=280.42m, Volume = (long)76188928 },</v>
      </c>
      <c r="C447" s="3">
        <v>43382</v>
      </c>
      <c r="D447" s="2">
        <v>280.41000000000003</v>
      </c>
      <c r="E447" s="2">
        <v>281.85000000000002</v>
      </c>
      <c r="F447" s="2">
        <v>279.81</v>
      </c>
      <c r="G447" s="2">
        <v>280.42</v>
      </c>
      <c r="H447" s="1">
        <v>76188928</v>
      </c>
      <c r="I447" s="2">
        <f>(testdata[[#This Row],[high]]+testdata[[#This Row],[low]])/2</f>
        <v>280.83000000000004</v>
      </c>
      <c r="J447" s="10">
        <f>(4*testdata[[#This Row],[price]]+3*I446+2*I445+I444)/10</f>
        <v>280.79200000000003</v>
      </c>
      <c r="K447" s="10">
        <f>(0.0962*testdata[[#This Row],[smooth]]+0.5769*J445-0.5769*J443+0.0962*J441)*(0.075*$X446+0.54)</f>
        <v>28.704046977000015</v>
      </c>
      <c r="L447" s="10">
        <f t="shared" si="13"/>
        <v>29.714172867000016</v>
      </c>
      <c r="M447" s="10">
        <f>(0.0962*testdata[[#This Row],[detrender]]+0.5769*K445-0.5769*K443+0.0962*K441)*(0.075*$X446+0.54)</f>
        <v>3.0116528158492617</v>
      </c>
      <c r="N447" s="10">
        <f>(0.0962*testdata[[#This Row],[I1]]+0.5769*L445-0.5769*L443+0.0962*L441)*(0.075*$X446+0.54)</f>
        <v>3.1210324922816173</v>
      </c>
      <c r="O447" s="10">
        <f>(0.0962*testdata[[#This Row],[Q1]]+0.5769*M445-0.5769*M443+0.0962*M441)*(0.075*$X446+0.54)</f>
        <v>0.32203578056383814</v>
      </c>
      <c r="P447" s="10">
        <f>testdata[[#This Row],[I1]]-testdata[[#This Row],[JQ]]</f>
        <v>29.392137086436179</v>
      </c>
      <c r="Q447" s="10">
        <f>testdata[[#This Row],[Q1]]+testdata[[#This Row],[jI]]</f>
        <v>6.1326853081308794</v>
      </c>
      <c r="R447" s="10">
        <f>0.2*testdata[[#This Row],[I2]]+0.8*P446</f>
        <v>29.300123632351372</v>
      </c>
      <c r="S447" s="10">
        <f>0.2*testdata[[#This Row],[Q2]]+0.8*Q446</f>
        <v>6.1970890663831293</v>
      </c>
      <c r="T447" s="10">
        <f>testdata[[#This Row],[I2'']]*R446+testdata[[#This Row],[Q2'']]*S446</f>
        <v>890.89520409867475</v>
      </c>
      <c r="U447" s="10">
        <f>testdata[[#This Row],[I2'']]*S446-testdata[[#This Row],[Q2'']]*R446</f>
        <v>-1.1659420220524908</v>
      </c>
      <c r="V447" s="10">
        <f>0.2*testdata[[#This Row],[Re]]+0.8*T446</f>
        <v>885.56749395848306</v>
      </c>
      <c r="W447" s="10">
        <f>0.2*testdata[[#This Row],[Im]]+0.8*U446</f>
        <v>-2.3061004580815734</v>
      </c>
      <c r="X447" s="10"/>
      <c r="Y447" s="10"/>
      <c r="Z447" s="10"/>
      <c r="AA447" s="10"/>
      <c r="AB447" s="10"/>
      <c r="AC447" s="10"/>
      <c r="AD447" s="10"/>
    </row>
    <row r="448" spans="1:30" x14ac:dyDescent="0.25">
      <c r="A448" s="7">
        <v>447</v>
      </c>
      <c r="B448" s="4" t="str">
        <f t="shared" si="12"/>
        <v>new Quote { Date = DateTime.ParseExact("2018-10-10","yyyy-MM-dd",cultureProvider), Open=279.87m, High=279.94m, Low=271.13m, Close=271.54m, Volume = (long)220074688 },</v>
      </c>
      <c r="C448" s="3">
        <v>43383</v>
      </c>
      <c r="D448" s="2">
        <v>279.87</v>
      </c>
      <c r="E448" s="2">
        <v>279.94</v>
      </c>
      <c r="F448" s="2">
        <v>271.13</v>
      </c>
      <c r="G448" s="2">
        <v>271.54000000000002</v>
      </c>
      <c r="H448" s="1">
        <v>220074688</v>
      </c>
      <c r="I448" s="2">
        <f>(testdata[[#This Row],[high]]+testdata[[#This Row],[low]])/2</f>
        <v>275.53499999999997</v>
      </c>
      <c r="J448" s="10">
        <f>(4*testdata[[#This Row],[price]]+3*I447+2*I446+I445)/10</f>
        <v>278.56650000000002</v>
      </c>
      <c r="K448" s="10">
        <f>(0.0962*testdata[[#This Row],[smooth]]+0.5769*J446-0.5769*J444+0.0962*J442)*(0.075*$X447+0.54)</f>
        <v>28.434471822000017</v>
      </c>
      <c r="L448" s="10">
        <f t="shared" si="13"/>
        <v>29.627298747000001</v>
      </c>
      <c r="M448" s="10">
        <f>(0.0962*testdata[[#This Row],[detrender]]+0.5769*K446-0.5769*K444+0.0962*K442)*(0.075*$X447+0.54)</f>
        <v>2.8482411022857828</v>
      </c>
      <c r="N448" s="10">
        <f>(0.0962*testdata[[#This Row],[I1]]+0.5769*L446-0.5769*L444+0.0962*L442)*(0.075*$X447+0.54)</f>
        <v>3.1423024621968767</v>
      </c>
      <c r="O448" s="10">
        <f>(0.0962*testdata[[#This Row],[Q1]]+0.5769*M446-0.5769*M444+0.0962*M442)*(0.075*$X447+0.54)</f>
        <v>0.30111445916800123</v>
      </c>
      <c r="P448" s="10">
        <f>testdata[[#This Row],[I1]]-testdata[[#This Row],[JQ]]</f>
        <v>29.326184287832</v>
      </c>
      <c r="Q448" s="10">
        <f>testdata[[#This Row],[Q1]]+testdata[[#This Row],[jI]]</f>
        <v>5.9905435644826595</v>
      </c>
      <c r="R448" s="10">
        <f>0.2*testdata[[#This Row],[I2]]+0.8*P447</f>
        <v>29.378946526715346</v>
      </c>
      <c r="S448" s="10">
        <f>0.2*testdata[[#This Row],[Q2]]+0.8*Q447</f>
        <v>6.1042569594012352</v>
      </c>
      <c r="T448" s="10">
        <f>testdata[[#This Row],[I2'']]*R447+testdata[[#This Row],[Q2'']]*S447</f>
        <v>898.63538948249811</v>
      </c>
      <c r="U448" s="10">
        <f>testdata[[#This Row],[I2'']]*S447-testdata[[#This Row],[Q2'']]*R447</f>
        <v>3.2084647084648168</v>
      </c>
      <c r="V448" s="10">
        <f>0.2*testdata[[#This Row],[Re]]+0.8*T447</f>
        <v>892.44324117543943</v>
      </c>
      <c r="W448" s="10">
        <f>0.2*testdata[[#This Row],[Im]]+0.8*U447</f>
        <v>-0.29106067594902918</v>
      </c>
      <c r="X448" s="10"/>
      <c r="Y448" s="10"/>
      <c r="Z448" s="10"/>
      <c r="AA448" s="10"/>
      <c r="AB448" s="10"/>
      <c r="AC448" s="10"/>
      <c r="AD448" s="10"/>
    </row>
    <row r="449" spans="1:30" x14ac:dyDescent="0.25">
      <c r="A449" s="7">
        <v>448</v>
      </c>
      <c r="B449" s="4" t="str">
        <f t="shared" si="12"/>
        <v>new Quote { Date = DateTime.ParseExact("2018-10-11","yyyy-MM-dd",cultureProvider), Open=270.35m, High=272.13m, Low=263.8m, Close=265.56m, Volume = (long)281680000 },</v>
      </c>
      <c r="C449" s="3">
        <v>43384</v>
      </c>
      <c r="D449" s="2">
        <v>270.35000000000002</v>
      </c>
      <c r="E449" s="2">
        <v>272.13</v>
      </c>
      <c r="F449" s="2">
        <v>263.8</v>
      </c>
      <c r="G449" s="2">
        <v>265.56</v>
      </c>
      <c r="H449" s="1">
        <v>281680000</v>
      </c>
      <c r="I449" s="2">
        <f>(testdata[[#This Row],[high]]+testdata[[#This Row],[low]])/2</f>
        <v>267.96500000000003</v>
      </c>
      <c r="J449" s="10">
        <f>(4*testdata[[#This Row],[price]]+3*I448+2*I447+I446)/10</f>
        <v>274.00200000000001</v>
      </c>
      <c r="K449" s="10">
        <f>(0.0962*testdata[[#This Row],[smooth]]+0.5769*J447-0.5769*J445+0.0962*J443)*(0.075*$X448+0.54)</f>
        <v>28.425973194000008</v>
      </c>
      <c r="L449" s="10">
        <f t="shared" si="13"/>
        <v>29.202413975999992</v>
      </c>
      <c r="M449" s="10">
        <f>(0.0962*testdata[[#This Row],[detrender]]+0.5769*K447-0.5769*K445+0.0962*K443)*(0.075*$X448+0.54)</f>
        <v>2.7293596930544077</v>
      </c>
      <c r="N449" s="10">
        <f>(0.0962*testdata[[#This Row],[I1]]+0.5769*L447-0.5769*L445+0.0962*L443)*(0.075*$X448+0.54)</f>
        <v>3.1205222967268997</v>
      </c>
      <c r="O449" s="10">
        <f>(0.0962*testdata[[#This Row],[Q1]]+0.5769*M447-0.5769*M445+0.0962*M443)*(0.075*$X448+0.54)</f>
        <v>0.26174191776522698</v>
      </c>
      <c r="P449" s="10">
        <f>testdata[[#This Row],[I1]]-testdata[[#This Row],[JQ]]</f>
        <v>28.940672058234764</v>
      </c>
      <c r="Q449" s="10">
        <f>testdata[[#This Row],[Q1]]+testdata[[#This Row],[jI]]</f>
        <v>5.8498819897813075</v>
      </c>
      <c r="R449" s="10">
        <f>0.2*testdata[[#This Row],[I2]]+0.8*P448</f>
        <v>29.249081841912556</v>
      </c>
      <c r="S449" s="10">
        <f>0.2*testdata[[#This Row],[Q2]]+0.8*Q448</f>
        <v>5.9624112495423898</v>
      </c>
      <c r="T449" s="10">
        <f>testdata[[#This Row],[I2'']]*R448+testdata[[#This Row],[Q2'']]*S448</f>
        <v>895.7033017539012</v>
      </c>
      <c r="U449" s="10">
        <f>testdata[[#This Row],[I2'']]*S448-testdata[[#This Row],[Q2'']]*R448</f>
        <v>3.3745501189991103</v>
      </c>
      <c r="V449" s="10">
        <f>0.2*testdata[[#This Row],[Re]]+0.8*T448</f>
        <v>898.0489719367788</v>
      </c>
      <c r="W449" s="10">
        <f>0.2*testdata[[#This Row],[Im]]+0.8*U448</f>
        <v>3.2416817905716759</v>
      </c>
      <c r="X449" s="10"/>
      <c r="Y449" s="10"/>
      <c r="Z449" s="10"/>
      <c r="AA449" s="10"/>
      <c r="AB449" s="10"/>
      <c r="AC449" s="10"/>
      <c r="AD449" s="10"/>
    </row>
    <row r="450" spans="1:30" x14ac:dyDescent="0.25">
      <c r="A450" s="7">
        <v>449</v>
      </c>
      <c r="B450" s="4" t="str">
        <f t="shared" ref="B450:B503" si="14">"new Quote { Date = DateTime.ParseExact("""&amp;TEXT(C450,"yyyy-mm-dd")&amp;""",""yyyy-MM-dd"",cultureProvider), Open="&amp;D450&amp;"m, High="&amp;E450&amp;"m, Low="&amp;F450&amp;"m, Close="&amp;G450&amp;"m, Volume = (long)"&amp;H450&amp;" },"</f>
        <v>new Quote { Date = DateTime.ParseExact("2018-10-12","yyyy-MM-dd",cultureProvider), Open=270.05m, High=270.36m, Low=265.76m, Close=269.25m, Volume = (long)187745152 },</v>
      </c>
      <c r="C450" s="3">
        <v>43385</v>
      </c>
      <c r="D450" s="2">
        <v>270.05</v>
      </c>
      <c r="E450" s="2">
        <v>270.36</v>
      </c>
      <c r="F450" s="2">
        <v>265.76</v>
      </c>
      <c r="G450" s="2">
        <v>269.25</v>
      </c>
      <c r="H450" s="1">
        <v>187745152</v>
      </c>
      <c r="I450" s="2">
        <f>(testdata[[#This Row],[high]]+testdata[[#This Row],[low]])/2</f>
        <v>268.06</v>
      </c>
      <c r="J450" s="10">
        <f>(4*testdata[[#This Row],[price]]+3*I449+2*I448+I447)/10</f>
        <v>270.80349999999999</v>
      </c>
      <c r="K450" s="10">
        <f>(0.0962*testdata[[#This Row],[smooth]]+0.5769*J448-0.5769*J446+0.0962*J444)*(0.075*$X449+0.54)</f>
        <v>27.95584886999999</v>
      </c>
      <c r="L450" s="10">
        <f t="shared" si="13"/>
        <v>28.704046977000015</v>
      </c>
      <c r="M450" s="10">
        <f>(0.0962*testdata[[#This Row],[detrender]]+0.5769*K448-0.5769*K446+0.0962*K444)*(0.075*$X449+0.54)</f>
        <v>2.7566083417266793</v>
      </c>
      <c r="N450" s="10">
        <f>(0.0962*testdata[[#This Row],[I1]]+0.5769*L448-0.5769*L446+0.0962*L444)*(0.075*$X449+0.54)</f>
        <v>3.0116528158492617</v>
      </c>
      <c r="O450" s="10">
        <f>(0.0962*testdata[[#This Row],[Q1]]+0.5769*M448-0.5769*M446+0.0962*M444)*(0.075*$X449+0.54)</f>
        <v>0.22050901466559961</v>
      </c>
      <c r="P450" s="10">
        <f>testdata[[#This Row],[I1]]-testdata[[#This Row],[JQ]]</f>
        <v>28.483537962334417</v>
      </c>
      <c r="Q450" s="10">
        <f>testdata[[#This Row],[Q1]]+testdata[[#This Row],[jI]]</f>
        <v>5.7682611575759406</v>
      </c>
      <c r="R450" s="10">
        <f>0.2*testdata[[#This Row],[I2]]+0.8*P449</f>
        <v>28.849245239054696</v>
      </c>
      <c r="S450" s="10">
        <f>0.2*testdata[[#This Row],[Q2]]+0.8*Q449</f>
        <v>5.833557823340235</v>
      </c>
      <c r="T450" s="10">
        <f>testdata[[#This Row],[I2'']]*R449+testdata[[#This Row],[Q2'']]*S449</f>
        <v>878.59600586525676</v>
      </c>
      <c r="U450" s="10">
        <f>testdata[[#This Row],[I2'']]*S449-testdata[[#This Row],[Q2'']]*R449</f>
        <v>1.3848541497391409</v>
      </c>
      <c r="V450" s="10">
        <f>0.2*testdata[[#This Row],[Re]]+0.8*T449</f>
        <v>892.28184257617238</v>
      </c>
      <c r="W450" s="10">
        <f>0.2*testdata[[#This Row],[Im]]+0.8*U449</f>
        <v>2.9766109251471167</v>
      </c>
      <c r="X450" s="10"/>
      <c r="Y450" s="10"/>
      <c r="Z450" s="10"/>
      <c r="AA450" s="10"/>
      <c r="AB450" s="10"/>
      <c r="AC450" s="10"/>
      <c r="AD450" s="10"/>
    </row>
    <row r="451" spans="1:30" x14ac:dyDescent="0.25">
      <c r="A451" s="7">
        <v>450</v>
      </c>
      <c r="B451" s="4" t="str">
        <f t="shared" si="14"/>
        <v>new Quote { Date = DateTime.ParseExact("2018-10-15","yyyy-MM-dd",cultureProvider), Open=268.86m, High=270.31m, Low=267.64m, Close=267.74m, Volume = (long)104808584 },</v>
      </c>
      <c r="C451" s="3">
        <v>43388</v>
      </c>
      <c r="D451" s="2">
        <v>268.86</v>
      </c>
      <c r="E451" s="2">
        <v>270.31</v>
      </c>
      <c r="F451" s="2">
        <v>267.64</v>
      </c>
      <c r="G451" s="2">
        <v>267.74</v>
      </c>
      <c r="H451" s="1">
        <v>104808584</v>
      </c>
      <c r="I451" s="2">
        <f>(testdata[[#This Row],[high]]+testdata[[#This Row],[low]])/2</f>
        <v>268.97500000000002</v>
      </c>
      <c r="J451" s="10">
        <f>(4*testdata[[#This Row],[price]]+3*I450+2*I449+I448)/10</f>
        <v>269.15449999999998</v>
      </c>
      <c r="K451" s="10">
        <f>(0.0962*testdata[[#This Row],[smooth]]+0.5769*J449-0.5769*J447+0.0962*J445)*(0.075*$X450+0.54)</f>
        <v>26.55382667400001</v>
      </c>
      <c r="L451" s="10">
        <f t="shared" si="13"/>
        <v>28.434471822000017</v>
      </c>
      <c r="M451" s="10">
        <f>(0.0962*testdata[[#This Row],[detrender]]+0.5769*K449-0.5769*K447+0.0962*K445)*(0.075*$X450+0.54)</f>
        <v>2.8318698900472499</v>
      </c>
      <c r="N451" s="10">
        <f>(0.0962*testdata[[#This Row],[I1]]+0.5769*L449-0.5769*L447+0.0962*L445)*(0.075*$X450+0.54)</f>
        <v>2.8482411022857828</v>
      </c>
      <c r="O451" s="10">
        <f>(0.0962*testdata[[#This Row],[Q1]]+0.5769*M449-0.5769*M447+0.0962*M445)*(0.075*$X450+0.54)</f>
        <v>0.22240465798258827</v>
      </c>
      <c r="P451" s="10">
        <f>testdata[[#This Row],[I1]]-testdata[[#This Row],[JQ]]</f>
        <v>28.21206716401743</v>
      </c>
      <c r="Q451" s="10">
        <f>testdata[[#This Row],[Q1]]+testdata[[#This Row],[jI]]</f>
        <v>5.6801109923330326</v>
      </c>
      <c r="R451" s="10">
        <f>0.2*testdata[[#This Row],[I2]]+0.8*P450</f>
        <v>28.429243802671021</v>
      </c>
      <c r="S451" s="10">
        <f>0.2*testdata[[#This Row],[Q2]]+0.8*Q450</f>
        <v>5.7506311245273594</v>
      </c>
      <c r="T451" s="10">
        <f>testdata[[#This Row],[I2'']]*R450+testdata[[#This Row],[Q2'']]*S450</f>
        <v>853.7088656097626</v>
      </c>
      <c r="U451" s="10">
        <f>testdata[[#This Row],[I2'']]*S450-testdata[[#This Row],[Q2'']]*R450</f>
        <v>-5.7729994112264649E-2</v>
      </c>
      <c r="V451" s="10">
        <f>0.2*testdata[[#This Row],[Re]]+0.8*T450</f>
        <v>873.61857781415802</v>
      </c>
      <c r="W451" s="10">
        <f>0.2*testdata[[#This Row],[Im]]+0.8*U450</f>
        <v>1.0963373209688598</v>
      </c>
      <c r="X451" s="10"/>
      <c r="Y451" s="10"/>
      <c r="Z451" s="10"/>
      <c r="AA451" s="10"/>
      <c r="AB451" s="10"/>
      <c r="AC451" s="10"/>
      <c r="AD451" s="10"/>
    </row>
    <row r="452" spans="1:30" x14ac:dyDescent="0.25">
      <c r="A452" s="7">
        <v>451</v>
      </c>
      <c r="B452" s="4" t="str">
        <f t="shared" si="14"/>
        <v>new Quote { Date = DateTime.ParseExact("2018-10-16","yyyy-MM-dd",cultureProvider), Open=269.88m, High=274m, Low=269.37m, Close=273.59m, Volume = (long)121198672 },</v>
      </c>
      <c r="C452" s="3">
        <v>43389</v>
      </c>
      <c r="D452" s="2">
        <v>269.88</v>
      </c>
      <c r="E452" s="2">
        <v>274</v>
      </c>
      <c r="F452" s="2">
        <v>269.37</v>
      </c>
      <c r="G452" s="2">
        <v>273.58999999999997</v>
      </c>
      <c r="H452" s="1">
        <v>121198672</v>
      </c>
      <c r="I452" s="2">
        <f>(testdata[[#This Row],[high]]+testdata[[#This Row],[low]])/2</f>
        <v>271.685</v>
      </c>
      <c r="J452" s="10">
        <f>(4*testdata[[#This Row],[price]]+3*I451+2*I450+I449)/10</f>
        <v>269.77499999999998</v>
      </c>
      <c r="K452" s="10">
        <f>(0.0962*testdata[[#This Row],[smooth]]+0.5769*J450-0.5769*J448+0.0962*J446)*(0.075*$X451+0.54)</f>
        <v>26.210608019999981</v>
      </c>
      <c r="L452" s="10">
        <f t="shared" si="13"/>
        <v>28.425973194000008</v>
      </c>
      <c r="M452" s="10">
        <f>(0.0962*testdata[[#This Row],[detrender]]+0.5769*K450-0.5769*K448+0.0962*K446)*(0.075*$X451+0.54)</f>
        <v>2.7294921729034471</v>
      </c>
      <c r="N452" s="10">
        <f>(0.0962*testdata[[#This Row],[I1]]+0.5769*L450-0.5769*L448+0.0962*L446)*(0.075*$X451+0.54)</f>
        <v>2.7293596930544077</v>
      </c>
      <c r="O452" s="10">
        <f>(0.0962*testdata[[#This Row],[Q1]]+0.5769*M450-0.5769*M448+0.0962*M446)*(0.075*$X451+0.54)</f>
        <v>0.27535056430242205</v>
      </c>
      <c r="P452" s="10">
        <f>testdata[[#This Row],[I1]]-testdata[[#This Row],[JQ]]</f>
        <v>28.150622629697587</v>
      </c>
      <c r="Q452" s="10">
        <f>testdata[[#This Row],[Q1]]+testdata[[#This Row],[jI]]</f>
        <v>5.4588518659578549</v>
      </c>
      <c r="R452" s="10">
        <f>0.2*testdata[[#This Row],[I2]]+0.8*P451</f>
        <v>28.199778257153465</v>
      </c>
      <c r="S452" s="10">
        <f>0.2*testdata[[#This Row],[Q2]]+0.8*Q451</f>
        <v>5.6358591670579976</v>
      </c>
      <c r="T452" s="10">
        <f>testdata[[#This Row],[I2'']]*R451+testdata[[#This Row],[Q2'']]*S451</f>
        <v>834.10811839341363</v>
      </c>
      <c r="U452" s="10">
        <f>testdata[[#This Row],[I2'']]*S451-testdata[[#This Row],[Q2'']]*R451</f>
        <v>1.943308252546359</v>
      </c>
      <c r="V452" s="10">
        <f>0.2*testdata[[#This Row],[Re]]+0.8*T451</f>
        <v>849.7887161664928</v>
      </c>
      <c r="W452" s="10">
        <f>0.2*testdata[[#This Row],[Im]]+0.8*U451</f>
        <v>0.34247765521946011</v>
      </c>
      <c r="X452" s="10"/>
      <c r="Y452" s="10"/>
      <c r="Z452" s="10"/>
      <c r="AA452" s="10"/>
      <c r="AB452" s="10"/>
      <c r="AC452" s="10"/>
      <c r="AD452" s="10"/>
    </row>
    <row r="453" spans="1:30" x14ac:dyDescent="0.25">
      <c r="A453" s="7">
        <v>452</v>
      </c>
      <c r="B453" s="4" t="str">
        <f t="shared" si="14"/>
        <v>new Quote { Date = DateTime.ParseExact("2018-10-17","yyyy-MM-dd",cultureProvider), Open=273.63m, High=274.32m, Low=270.82m, Close=273.64m, Volume = (long)113378952 },</v>
      </c>
      <c r="C453" s="3">
        <v>43390</v>
      </c>
      <c r="D453" s="2">
        <v>273.63</v>
      </c>
      <c r="E453" s="2">
        <v>274.32</v>
      </c>
      <c r="F453" s="2">
        <v>270.82</v>
      </c>
      <c r="G453" s="2">
        <v>273.64</v>
      </c>
      <c r="H453" s="1">
        <v>113378952</v>
      </c>
      <c r="I453" s="2">
        <f>(testdata[[#This Row],[high]]+testdata[[#This Row],[low]])/2</f>
        <v>272.57</v>
      </c>
      <c r="J453" s="10">
        <f>(4*testdata[[#This Row],[price]]+3*I452+2*I451+I450)/10</f>
        <v>271.1345</v>
      </c>
      <c r="K453" s="10">
        <f>(0.0962*testdata[[#This Row],[smooth]]+0.5769*J451-0.5769*J449+0.0962*J447)*(0.075*$X452+0.54)</f>
        <v>27.161355536999981</v>
      </c>
      <c r="L453" s="10">
        <f t="shared" si="13"/>
        <v>27.95584886999999</v>
      </c>
      <c r="M453" s="10">
        <f>(0.0962*testdata[[#This Row],[detrender]]+0.5769*K451-0.5769*K449+0.0962*K447)*(0.075*$X452+0.54)</f>
        <v>2.3188736130077521</v>
      </c>
      <c r="N453" s="10">
        <f>(0.0962*testdata[[#This Row],[I1]]+0.5769*L451-0.5769*L449+0.0962*L447)*(0.075*$X452+0.54)</f>
        <v>2.7566083417266793</v>
      </c>
      <c r="O453" s="10">
        <f>(0.0962*testdata[[#This Row],[Q1]]+0.5769*M451-0.5769*M449+0.0962*M447)*(0.075*$X452+0.54)</f>
        <v>0.3088447785546562</v>
      </c>
      <c r="P453" s="10">
        <f>testdata[[#This Row],[I1]]-testdata[[#This Row],[JQ]]</f>
        <v>27.647004091445332</v>
      </c>
      <c r="Q453" s="10">
        <f>testdata[[#This Row],[Q1]]+testdata[[#This Row],[jI]]</f>
        <v>5.0754819547344319</v>
      </c>
      <c r="R453" s="10">
        <f>0.2*testdata[[#This Row],[I2]]+0.8*P452</f>
        <v>28.049898922047138</v>
      </c>
      <c r="S453" s="10">
        <f>0.2*testdata[[#This Row],[Q2]]+0.8*Q452</f>
        <v>5.3821778837131706</v>
      </c>
      <c r="T453" s="10">
        <f>testdata[[#This Row],[I2'']]*R452+testdata[[#This Row],[Q2'']]*S452</f>
        <v>821.33412630195892</v>
      </c>
      <c r="U453" s="10">
        <f>testdata[[#This Row],[I2'']]*S452-testdata[[#This Row],[Q2'']]*R452</f>
        <v>6.3090571136027052</v>
      </c>
      <c r="V453" s="10">
        <f>0.2*testdata[[#This Row],[Re]]+0.8*T452</f>
        <v>831.55331997512269</v>
      </c>
      <c r="W453" s="10">
        <f>0.2*testdata[[#This Row],[Im]]+0.8*U452</f>
        <v>2.8164580247576283</v>
      </c>
      <c r="X453" s="10"/>
      <c r="Y453" s="10"/>
      <c r="Z453" s="10"/>
      <c r="AA453" s="10"/>
      <c r="AB453" s="10"/>
      <c r="AC453" s="10"/>
      <c r="AD453" s="10"/>
    </row>
    <row r="454" spans="1:30" x14ac:dyDescent="0.25">
      <c r="A454" s="7">
        <v>453</v>
      </c>
      <c r="B454" s="4" t="str">
        <f t="shared" si="14"/>
        <v>new Quote { Date = DateTime.ParseExact("2018-10-18","yyyy-MM-dd",cultureProvider), Open=272.62m, High=273.27m, Low=268.29m, Close=269.69m, Volume = (long)137906032 },</v>
      </c>
      <c r="C454" s="3">
        <v>43391</v>
      </c>
      <c r="D454" s="2">
        <v>272.62</v>
      </c>
      <c r="E454" s="2">
        <v>273.27</v>
      </c>
      <c r="F454" s="2">
        <v>268.29000000000002</v>
      </c>
      <c r="G454" s="2">
        <v>269.69</v>
      </c>
      <c r="H454" s="1">
        <v>137906032</v>
      </c>
      <c r="I454" s="2">
        <f>(testdata[[#This Row],[high]]+testdata[[#This Row],[low]])/2</f>
        <v>270.77999999999997</v>
      </c>
      <c r="J454" s="10">
        <f>(4*testdata[[#This Row],[price]]+3*I453+2*I452+I451)/10</f>
        <v>271.3175</v>
      </c>
      <c r="K454" s="10">
        <f>(0.0962*testdata[[#This Row],[smooth]]+0.5769*J452-0.5769*J450+0.0962*J448)*(0.075*$X453+0.54)</f>
        <v>28.244969540999989</v>
      </c>
      <c r="L454" s="10">
        <f t="shared" si="13"/>
        <v>26.55382667400001</v>
      </c>
      <c r="M454" s="10">
        <f>(0.0962*testdata[[#This Row],[detrender]]+0.5769*K452-0.5769*K450+0.0962*K448)*(0.075*$X453+0.54)</f>
        <v>2.4006957188880231</v>
      </c>
      <c r="N454" s="10">
        <f>(0.0962*testdata[[#This Row],[I1]]+0.5769*L452-0.5769*L450+0.0962*L448)*(0.075*$X453+0.54)</f>
        <v>2.8318698900472499</v>
      </c>
      <c r="O454" s="10">
        <f>(0.0962*testdata[[#This Row],[Q1]]+0.5769*M452-0.5769*M450+0.0962*M448)*(0.075*$X453+0.54)</f>
        <v>0.26422437837751062</v>
      </c>
      <c r="P454" s="10">
        <f>testdata[[#This Row],[I1]]-testdata[[#This Row],[JQ]]</f>
        <v>26.289602295622501</v>
      </c>
      <c r="Q454" s="10">
        <f>testdata[[#This Row],[Q1]]+testdata[[#This Row],[jI]]</f>
        <v>5.232565608935273</v>
      </c>
      <c r="R454" s="10">
        <f>0.2*testdata[[#This Row],[I2]]+0.8*P453</f>
        <v>27.375523732280769</v>
      </c>
      <c r="S454" s="10">
        <f>0.2*testdata[[#This Row],[Q2]]+0.8*Q453</f>
        <v>5.1068986855746008</v>
      </c>
      <c r="T454" s="10">
        <f>testdata[[#This Row],[I2'']]*R453+testdata[[#This Row],[Q2'']]*S453</f>
        <v>795.3669107884416</v>
      </c>
      <c r="U454" s="10">
        <f>testdata[[#This Row],[I2'']]*S453-testdata[[#This Row],[Q2'']]*R453</f>
        <v>4.091946451443647</v>
      </c>
      <c r="V454" s="10">
        <f>0.2*testdata[[#This Row],[Re]]+0.8*T453</f>
        <v>816.14068319925548</v>
      </c>
      <c r="W454" s="10">
        <f>0.2*testdata[[#This Row],[Im]]+0.8*U453</f>
        <v>5.8656349811708939</v>
      </c>
      <c r="X454" s="10"/>
      <c r="Y454" s="10"/>
      <c r="Z454" s="10"/>
      <c r="AA454" s="10"/>
      <c r="AB454" s="10"/>
      <c r="AC454" s="10"/>
      <c r="AD454" s="10"/>
    </row>
    <row r="455" spans="1:30" x14ac:dyDescent="0.25">
      <c r="A455" s="7">
        <v>454</v>
      </c>
      <c r="B455" s="4" t="str">
        <f t="shared" si="14"/>
        <v>new Quote { Date = DateTime.ParseExact("2018-10-19","yyyy-MM-dd",cultureProvider), Open=270.4m, High=272.52m, Low=268.78m, Close=269.54m, Volume = (long)143383136 },</v>
      </c>
      <c r="C455" s="3">
        <v>43392</v>
      </c>
      <c r="D455" s="2">
        <v>270.39999999999998</v>
      </c>
      <c r="E455" s="2">
        <v>272.52</v>
      </c>
      <c r="F455" s="2">
        <v>268.77999999999997</v>
      </c>
      <c r="G455" s="2">
        <v>269.54000000000002</v>
      </c>
      <c r="H455" s="1">
        <v>143383136</v>
      </c>
      <c r="I455" s="2">
        <f>(testdata[[#This Row],[high]]+testdata[[#This Row],[low]])/2</f>
        <v>270.64999999999998</v>
      </c>
      <c r="J455" s="10">
        <f>(4*testdata[[#This Row],[price]]+3*I454+2*I453+I452)/10</f>
        <v>271.17649999999998</v>
      </c>
      <c r="K455" s="10">
        <f>(0.0962*testdata[[#This Row],[smooth]]+0.5769*J453-0.5769*J451+0.0962*J449)*(0.075*$X454+0.54)</f>
        <v>28.937754198000011</v>
      </c>
      <c r="L455" s="10">
        <f t="shared" si="13"/>
        <v>26.210608019999981</v>
      </c>
      <c r="M455" s="10">
        <f>(0.0962*testdata[[#This Row],[detrender]]+0.5769*K453-0.5769*K451+0.0962*K449)*(0.075*$X454+0.54)</f>
        <v>3.1691919471345451</v>
      </c>
      <c r="N455" s="10">
        <f>(0.0962*testdata[[#This Row],[I1]]+0.5769*L453-0.5769*L451+0.0962*L449)*(0.075*$X454+0.54)</f>
        <v>2.7294921729034471</v>
      </c>
      <c r="O455" s="10">
        <f>(0.0962*testdata[[#This Row],[Q1]]+0.5769*M453-0.5769*M451+0.0962*M449)*(0.075*$X454+0.54)</f>
        <v>0.14660628240352908</v>
      </c>
      <c r="P455" s="10">
        <f>testdata[[#This Row],[I1]]-testdata[[#This Row],[JQ]]</f>
        <v>26.064001737596453</v>
      </c>
      <c r="Q455" s="10">
        <f>testdata[[#This Row],[Q1]]+testdata[[#This Row],[jI]]</f>
        <v>5.8986841200379923</v>
      </c>
      <c r="R455" s="10">
        <f>0.2*testdata[[#This Row],[I2]]+0.8*P454</f>
        <v>26.244482184017293</v>
      </c>
      <c r="S455" s="10">
        <f>0.2*testdata[[#This Row],[Q2]]+0.8*Q454</f>
        <v>5.365789311155817</v>
      </c>
      <c r="T455" s="10">
        <f>testdata[[#This Row],[I2'']]*R454+testdata[[#This Row],[Q2'']]*S454</f>
        <v>745.85898725019717</v>
      </c>
      <c r="U455" s="10">
        <f>testdata[[#This Row],[I2'']]*S454-testdata[[#This Row],[Q2'']]*R454</f>
        <v>-12.863381060820586</v>
      </c>
      <c r="V455" s="10">
        <f>0.2*testdata[[#This Row],[Re]]+0.8*T454</f>
        <v>785.46532608079281</v>
      </c>
      <c r="W455" s="10">
        <f>0.2*testdata[[#This Row],[Im]]+0.8*U454</f>
        <v>0.70088094899080033</v>
      </c>
      <c r="X455" s="10"/>
      <c r="Y455" s="10"/>
      <c r="Z455" s="10"/>
      <c r="AA455" s="10"/>
      <c r="AB455" s="10"/>
      <c r="AC455" s="10"/>
      <c r="AD455" s="10"/>
    </row>
    <row r="456" spans="1:30" x14ac:dyDescent="0.25">
      <c r="A456" s="7">
        <v>455</v>
      </c>
      <c r="B456" s="4" t="str">
        <f t="shared" si="14"/>
        <v>new Quote { Date = DateTime.ParseExact("2018-10-22","yyyy-MM-dd",cultureProvider), Open=270.27m, High=270.63m, Low=267.75m, Close=268.33m, Volume = (long)84466760 },</v>
      </c>
      <c r="C456" s="3">
        <v>43395</v>
      </c>
      <c r="D456" s="2">
        <v>270.27</v>
      </c>
      <c r="E456" s="2">
        <v>270.63</v>
      </c>
      <c r="F456" s="2">
        <v>267.75</v>
      </c>
      <c r="G456" s="2">
        <v>268.33</v>
      </c>
      <c r="H456" s="1">
        <v>84466760</v>
      </c>
      <c r="I456" s="2">
        <f>(testdata[[#This Row],[high]]+testdata[[#This Row],[low]])/2</f>
        <v>269.19</v>
      </c>
      <c r="J456" s="10">
        <f>(4*testdata[[#This Row],[price]]+3*I455+2*I454+I453)/10</f>
        <v>270.28399999999999</v>
      </c>
      <c r="K456" s="10">
        <f>(0.0962*testdata[[#This Row],[smooth]]+0.5769*J454-0.5769*J452+0.0962*J450)*(0.075*$X455+0.54)</f>
        <v>28.588942305000018</v>
      </c>
      <c r="L456" s="10">
        <f t="shared" si="13"/>
        <v>27.161355536999981</v>
      </c>
      <c r="M456" s="10">
        <f>(0.0962*testdata[[#This Row],[detrender]]+0.5769*K454-0.5769*K452+0.0962*K450)*(0.075*$X455+0.54)</f>
        <v>3.5711453191499487</v>
      </c>
      <c r="N456" s="10">
        <f>(0.0962*testdata[[#This Row],[I1]]+0.5769*L454-0.5769*L452+0.0962*L450)*(0.075*$X455+0.54)</f>
        <v>2.3188736130077521</v>
      </c>
      <c r="O456" s="10">
        <f>(0.0962*testdata[[#This Row],[Q1]]+0.5769*M454-0.5769*M452+0.0962*M450)*(0.075*$X455+0.54)</f>
        <v>0.22628550304161005</v>
      </c>
      <c r="P456" s="10">
        <f>testdata[[#This Row],[I1]]-testdata[[#This Row],[JQ]]</f>
        <v>26.935070033958372</v>
      </c>
      <c r="Q456" s="10">
        <f>testdata[[#This Row],[Q1]]+testdata[[#This Row],[jI]]</f>
        <v>5.8900189321577008</v>
      </c>
      <c r="R456" s="10">
        <f>0.2*testdata[[#This Row],[I2]]+0.8*P455</f>
        <v>26.238215396868839</v>
      </c>
      <c r="S456" s="10">
        <f>0.2*testdata[[#This Row],[Q2]]+0.8*Q455</f>
        <v>5.8969510824619338</v>
      </c>
      <c r="T456" s="10">
        <f>testdata[[#This Row],[I2'']]*R455+testdata[[#This Row],[Q2'']]*S455</f>
        <v>720.25017361021537</v>
      </c>
      <c r="U456" s="10">
        <f>testdata[[#This Row],[I2'']]*S455-testdata[[#This Row],[Q2'']]*R455</f>
        <v>-13.973691903370934</v>
      </c>
      <c r="V456" s="10">
        <f>0.2*testdata[[#This Row],[Re]]+0.8*T455</f>
        <v>740.73722452220079</v>
      </c>
      <c r="W456" s="10">
        <f>0.2*testdata[[#This Row],[Im]]+0.8*U455</f>
        <v>-13.085443229330657</v>
      </c>
      <c r="X456" s="10"/>
      <c r="Y456" s="10"/>
      <c r="Z456" s="10"/>
      <c r="AA456" s="10"/>
      <c r="AB456" s="10"/>
      <c r="AC456" s="10"/>
      <c r="AD456" s="10"/>
    </row>
    <row r="457" spans="1:30" x14ac:dyDescent="0.25">
      <c r="A457" s="7">
        <v>456</v>
      </c>
      <c r="B457" s="4" t="str">
        <f t="shared" si="14"/>
        <v>new Quote { Date = DateTime.ParseExact("2018-10-23","yyyy-MM-dd",cultureProvider), Open=264.37m, High=268.2m, Low=262.09m, Close=266.97m, Volume = (long)149994752 },</v>
      </c>
      <c r="C457" s="3">
        <v>43396</v>
      </c>
      <c r="D457" s="2">
        <v>264.37</v>
      </c>
      <c r="E457" s="2">
        <v>268.2</v>
      </c>
      <c r="F457" s="2">
        <v>262.08999999999997</v>
      </c>
      <c r="G457" s="2">
        <v>266.97000000000003</v>
      </c>
      <c r="H457" s="1">
        <v>149994752</v>
      </c>
      <c r="I457" s="2">
        <f>(testdata[[#This Row],[high]]+testdata[[#This Row],[low]])/2</f>
        <v>265.14499999999998</v>
      </c>
      <c r="J457" s="10">
        <f>(4*testdata[[#This Row],[price]]+3*I456+2*I455+I454)/10</f>
        <v>268.02299999999997</v>
      </c>
      <c r="K457" s="10">
        <f>(0.0962*testdata[[#This Row],[smooth]]+0.5769*J455-0.5769*J453+0.0962*J451)*(0.075*$X456+0.54)</f>
        <v>27.918380862000003</v>
      </c>
      <c r="L457" s="10">
        <f t="shared" si="13"/>
        <v>28.244969540999989</v>
      </c>
      <c r="M457" s="10">
        <f>(0.0962*testdata[[#This Row],[detrender]]+0.5769*K455-0.5769*K453+0.0962*K451)*(0.075*$X456+0.54)</f>
        <v>3.3831166063468241</v>
      </c>
      <c r="N457" s="10">
        <f>(0.0962*testdata[[#This Row],[I1]]+0.5769*L455-0.5769*L453+0.0962*L451)*(0.075*$X456+0.54)</f>
        <v>2.4006957188880231</v>
      </c>
      <c r="O457" s="10">
        <f>(0.0962*testdata[[#This Row],[Q1]]+0.5769*M455-0.5769*M453+0.0962*M451)*(0.075*$X456+0.54)</f>
        <v>0.58775238787186268</v>
      </c>
      <c r="P457" s="10">
        <f>testdata[[#This Row],[I1]]-testdata[[#This Row],[JQ]]</f>
        <v>27.657217153128126</v>
      </c>
      <c r="Q457" s="10">
        <f>testdata[[#This Row],[Q1]]+testdata[[#This Row],[jI]]</f>
        <v>5.7838123252348472</v>
      </c>
      <c r="R457" s="10">
        <f>0.2*testdata[[#This Row],[I2]]+0.8*P456</f>
        <v>27.079499457792323</v>
      </c>
      <c r="S457" s="10">
        <f>0.2*testdata[[#This Row],[Q2]]+0.8*Q456</f>
        <v>5.8687776107731304</v>
      </c>
      <c r="T457" s="10">
        <f>testdata[[#This Row],[I2'']]*R456+testdata[[#This Row],[Q2'']]*S456</f>
        <v>745.12563409752488</v>
      </c>
      <c r="U457" s="10">
        <f>testdata[[#This Row],[I2'']]*S456-testdata[[#This Row],[Q2'']]*R456</f>
        <v>5.7002325723691172</v>
      </c>
      <c r="V457" s="10">
        <f>0.2*testdata[[#This Row],[Re]]+0.8*T456</f>
        <v>725.22526570767729</v>
      </c>
      <c r="W457" s="10">
        <f>0.2*testdata[[#This Row],[Im]]+0.8*U456</f>
        <v>-10.038907008222925</v>
      </c>
      <c r="X457" s="10"/>
      <c r="Y457" s="10"/>
      <c r="Z457" s="10"/>
      <c r="AA457" s="10"/>
      <c r="AB457" s="10"/>
      <c r="AC457" s="10"/>
      <c r="AD457" s="10"/>
    </row>
    <row r="458" spans="1:30" x14ac:dyDescent="0.25">
      <c r="A458" s="7">
        <v>457</v>
      </c>
      <c r="B458" s="4" t="str">
        <f t="shared" si="14"/>
        <v>new Quote { Date = DateTime.ParseExact("2018-10-24","yyyy-MM-dd",cultureProvider), Open=266.69m, High=267.11m, Low=258.27m, Close=258.88m, Volume = (long)182231472 },</v>
      </c>
      <c r="C458" s="3">
        <v>43397</v>
      </c>
      <c r="D458" s="2">
        <v>266.69</v>
      </c>
      <c r="E458" s="2">
        <v>267.11</v>
      </c>
      <c r="F458" s="2">
        <v>258.27</v>
      </c>
      <c r="G458" s="2">
        <v>258.88</v>
      </c>
      <c r="H458" s="1">
        <v>182231472</v>
      </c>
      <c r="I458" s="2">
        <f>(testdata[[#This Row],[high]]+testdata[[#This Row],[low]])/2</f>
        <v>262.69</v>
      </c>
      <c r="J458" s="10">
        <f>(4*testdata[[#This Row],[price]]+3*I457+2*I456+I455)/10</f>
        <v>265.52249999999998</v>
      </c>
      <c r="K458" s="10">
        <f>(0.0962*testdata[[#This Row],[smooth]]+0.5769*J456-0.5769*J454+0.0962*J452)*(0.075*$X457+0.54)</f>
        <v>27.485672408999992</v>
      </c>
      <c r="L458" s="10">
        <f t="shared" si="13"/>
        <v>28.937754198000011</v>
      </c>
      <c r="M458" s="10">
        <f>(0.0962*testdata[[#This Row],[detrender]]+0.5769*K456-0.5769*K454+0.0962*K452)*(0.075*$X457+0.54)</f>
        <v>2.8965708350035628</v>
      </c>
      <c r="N458" s="10">
        <f>(0.0962*testdata[[#This Row],[I1]]+0.5769*L456-0.5769*L454+0.0962*L452)*(0.075*$X457+0.54)</f>
        <v>3.1691919471345451</v>
      </c>
      <c r="O458" s="10">
        <f>(0.0962*testdata[[#This Row],[Q1]]+0.5769*M456-0.5769*M454+0.0962*M452)*(0.075*$X457+0.54)</f>
        <v>0.65688820330594988</v>
      </c>
      <c r="P458" s="10">
        <f>testdata[[#This Row],[I1]]-testdata[[#This Row],[JQ]]</f>
        <v>28.280865994694061</v>
      </c>
      <c r="Q458" s="10">
        <f>testdata[[#This Row],[Q1]]+testdata[[#This Row],[jI]]</f>
        <v>6.0657627821381084</v>
      </c>
      <c r="R458" s="10">
        <f>0.2*testdata[[#This Row],[I2]]+0.8*P457</f>
        <v>27.781946921441314</v>
      </c>
      <c r="S458" s="10">
        <f>0.2*testdata[[#This Row],[Q2]]+0.8*Q457</f>
        <v>5.8402024166154991</v>
      </c>
      <c r="T458" s="10">
        <f>testdata[[#This Row],[I2'']]*R457+testdata[[#This Row],[Q2'']]*S457</f>
        <v>786.59606578060129</v>
      </c>
      <c r="U458" s="10">
        <f>testdata[[#This Row],[I2'']]*S457-testdata[[#This Row],[Q2'']]*R457</f>
        <v>4.8963099021054575</v>
      </c>
      <c r="V458" s="10">
        <f>0.2*testdata[[#This Row],[Re]]+0.8*T457</f>
        <v>753.41972043414012</v>
      </c>
      <c r="W458" s="10">
        <f>0.2*testdata[[#This Row],[Im]]+0.8*U457</f>
        <v>5.5394480383163849</v>
      </c>
      <c r="X458" s="10"/>
      <c r="Y458" s="10"/>
      <c r="Z458" s="10"/>
      <c r="AA458" s="10"/>
      <c r="AB458" s="10"/>
      <c r="AC458" s="10"/>
      <c r="AD458" s="10"/>
    </row>
    <row r="459" spans="1:30" x14ac:dyDescent="0.25">
      <c r="A459" s="7">
        <v>458</v>
      </c>
      <c r="B459" s="4" t="str">
        <f t="shared" si="14"/>
        <v>new Quote { Date = DateTime.ParseExact("2018-10-25","yyyy-MM-dd",cultureProvider), Open=260.89m, High=265.21m, Low=259.77m, Close=263.52m, Volume = (long)141497248 },</v>
      </c>
      <c r="C459" s="3">
        <v>43398</v>
      </c>
      <c r="D459" s="2">
        <v>260.89</v>
      </c>
      <c r="E459" s="2">
        <v>265.20999999999998</v>
      </c>
      <c r="F459" s="2">
        <v>259.77</v>
      </c>
      <c r="G459" s="2">
        <v>263.52</v>
      </c>
      <c r="H459" s="1">
        <v>141497248</v>
      </c>
      <c r="I459" s="2">
        <f>(testdata[[#This Row],[high]]+testdata[[#This Row],[low]])/2</f>
        <v>262.49</v>
      </c>
      <c r="J459" s="10">
        <f>(4*testdata[[#This Row],[price]]+3*I458+2*I457+I456)/10</f>
        <v>263.75099999999998</v>
      </c>
      <c r="K459" s="10">
        <f>(0.0962*testdata[[#This Row],[smooth]]+0.5769*J457-0.5769*J455+0.0962*J453)*(0.075*$X458+0.54)</f>
        <v>26.803834712999993</v>
      </c>
      <c r="L459" s="10">
        <f t="shared" si="13"/>
        <v>28.588942305000018</v>
      </c>
      <c r="M459" s="10">
        <f>(0.0962*testdata[[#This Row],[detrender]]+0.5769*K457-0.5769*K455+0.0962*K453)*(0.075*$X458+0.54)</f>
        <v>2.4858224052362599</v>
      </c>
      <c r="N459" s="10">
        <f>(0.0962*testdata[[#This Row],[I1]]+0.5769*L457-0.5769*L455+0.0962*L453)*(0.075*$X458+0.54)</f>
        <v>3.5711453191499487</v>
      </c>
      <c r="O459" s="10">
        <f>(0.0962*testdata[[#This Row],[Q1]]+0.5769*M457-0.5769*M455+0.0962*M453)*(0.075*$X458+0.54)</f>
        <v>0.31623744214150451</v>
      </c>
      <c r="P459" s="10">
        <f>testdata[[#This Row],[I1]]-testdata[[#This Row],[JQ]]</f>
        <v>28.272704862858514</v>
      </c>
      <c r="Q459" s="10">
        <f>testdata[[#This Row],[Q1]]+testdata[[#This Row],[jI]]</f>
        <v>6.0569677243862081</v>
      </c>
      <c r="R459" s="10">
        <f>0.2*testdata[[#This Row],[I2]]+0.8*P458</f>
        <v>28.279233768326954</v>
      </c>
      <c r="S459" s="10">
        <f>0.2*testdata[[#This Row],[Q2]]+0.8*Q458</f>
        <v>6.0640037705877283</v>
      </c>
      <c r="T459" s="10">
        <f>testdata[[#This Row],[I2'']]*R458+testdata[[#This Row],[Q2'']]*S458</f>
        <v>821.06718100604212</v>
      </c>
      <c r="U459" s="10">
        <f>testdata[[#This Row],[I2'']]*S458-testdata[[#This Row],[Q2'']]*R458</f>
        <v>-3.3133814920705618</v>
      </c>
      <c r="V459" s="10">
        <f>0.2*testdata[[#This Row],[Re]]+0.8*T458</f>
        <v>793.4902888256895</v>
      </c>
      <c r="W459" s="10">
        <f>0.2*testdata[[#This Row],[Im]]+0.8*U458</f>
        <v>3.254371623270254</v>
      </c>
      <c r="X459" s="10"/>
      <c r="Y459" s="10"/>
      <c r="Z459" s="10"/>
      <c r="AA459" s="10"/>
      <c r="AB459" s="10"/>
      <c r="AC459" s="10"/>
      <c r="AD459" s="10"/>
    </row>
    <row r="460" spans="1:30" x14ac:dyDescent="0.25">
      <c r="A460" s="7">
        <v>459</v>
      </c>
      <c r="B460" s="4" t="str">
        <f t="shared" si="14"/>
        <v>new Quote { Date = DateTime.ParseExact("2018-10-26","yyyy-MM-dd",cultureProvider), Open=259.46m, High=264.42m, Low=255.92m, Close=258.89m, Volume = (long)206590848 },</v>
      </c>
      <c r="C460" s="3">
        <v>43399</v>
      </c>
      <c r="D460" s="2">
        <v>259.45999999999998</v>
      </c>
      <c r="E460" s="2">
        <v>264.42</v>
      </c>
      <c r="F460" s="2">
        <v>255.92</v>
      </c>
      <c r="G460" s="2">
        <v>258.89</v>
      </c>
      <c r="H460" s="1">
        <v>206590848</v>
      </c>
      <c r="I460" s="2">
        <f>(testdata[[#This Row],[high]]+testdata[[#This Row],[low]])/2</f>
        <v>260.17</v>
      </c>
      <c r="J460" s="10">
        <f>(4*testdata[[#This Row],[price]]+3*I459+2*I458+I457)/10</f>
        <v>261.86750000000001</v>
      </c>
      <c r="K460" s="10">
        <f>(0.0962*testdata[[#This Row],[smooth]]+0.5769*J458-0.5769*J456+0.0962*J454)*(0.075*$X459+0.54)</f>
        <v>26.214563330999994</v>
      </c>
      <c r="L460" s="10">
        <f t="shared" ref="L460:L503" si="15">K457</f>
        <v>27.918380862000003</v>
      </c>
      <c r="M460" s="10">
        <f>(0.0962*testdata[[#This Row],[detrender]]+0.5769*K458-0.5769*K456+0.0962*K454)*(0.075*$X459+0.54)</f>
        <v>2.4853665560133513</v>
      </c>
      <c r="N460" s="10">
        <f>(0.0962*testdata[[#This Row],[I1]]+0.5769*L458-0.5769*L456+0.0962*L454)*(0.075*$X459+0.54)</f>
        <v>3.3831166063468241</v>
      </c>
      <c r="O460" s="10">
        <f>(0.0962*testdata[[#This Row],[Q1]]+0.5769*M458-0.5769*M456+0.0962*M454)*(0.075*$X459+0.54)</f>
        <v>4.3673672308389595E-2</v>
      </c>
      <c r="P460" s="10">
        <f>testdata[[#This Row],[I1]]-testdata[[#This Row],[JQ]]</f>
        <v>27.874707189691613</v>
      </c>
      <c r="Q460" s="10">
        <f>testdata[[#This Row],[Q1]]+testdata[[#This Row],[jI]]</f>
        <v>5.8684831623601754</v>
      </c>
      <c r="R460" s="10">
        <f>0.2*testdata[[#This Row],[I2]]+0.8*P459</f>
        <v>28.193105328225137</v>
      </c>
      <c r="S460" s="10">
        <f>0.2*testdata[[#This Row],[Q2]]+0.8*Q459</f>
        <v>6.0192708119810021</v>
      </c>
      <c r="T460" s="10">
        <f>testdata[[#This Row],[I2'']]*R459+testdata[[#This Row],[Q2'']]*S459</f>
        <v>833.7802971319843</v>
      </c>
      <c r="U460" s="10">
        <f>testdata[[#This Row],[I2'']]*S459-testdata[[#This Row],[Q2'']]*R459</f>
        <v>0.74273060805623459</v>
      </c>
      <c r="V460" s="10">
        <f>0.2*testdata[[#This Row],[Re]]+0.8*T459</f>
        <v>823.60980423123056</v>
      </c>
      <c r="W460" s="10">
        <f>0.2*testdata[[#This Row],[Im]]+0.8*U459</f>
        <v>-2.5021590720452025</v>
      </c>
      <c r="X460" s="10"/>
      <c r="Y460" s="10"/>
      <c r="Z460" s="10"/>
      <c r="AA460" s="10"/>
      <c r="AB460" s="10"/>
      <c r="AC460" s="10"/>
      <c r="AD460" s="10"/>
    </row>
    <row r="461" spans="1:30" x14ac:dyDescent="0.25">
      <c r="A461" s="7">
        <v>460</v>
      </c>
      <c r="B461" s="4" t="str">
        <f t="shared" si="14"/>
        <v>new Quote { Date = DateTime.ParseExact("2018-10-29","yyyy-MM-dd",cultureProvider), Open=262.27m, High=263.69m, Low=253.54m, Close=257.45m, Volume = (long)164749392 },</v>
      </c>
      <c r="C461" s="3">
        <v>43402</v>
      </c>
      <c r="D461" s="2">
        <v>262.27</v>
      </c>
      <c r="E461" s="2">
        <v>263.69</v>
      </c>
      <c r="F461" s="2">
        <v>253.54</v>
      </c>
      <c r="G461" s="2">
        <v>257.45</v>
      </c>
      <c r="H461" s="1">
        <v>164749392</v>
      </c>
      <c r="I461" s="2">
        <f>(testdata[[#This Row],[high]]+testdata[[#This Row],[low]])/2</f>
        <v>258.61500000000001</v>
      </c>
      <c r="J461" s="10">
        <f>(4*testdata[[#This Row],[price]]+3*I460+2*I459+I458)/10</f>
        <v>260.26400000000001</v>
      </c>
      <c r="K461" s="10">
        <f>(0.0962*testdata[[#This Row],[smooth]]+0.5769*J459-0.5769*J457+0.0962*J455)*(0.075*$X460+0.54)</f>
        <v>26.276432021999998</v>
      </c>
      <c r="L461" s="10">
        <f t="shared" si="15"/>
        <v>27.485672408999992</v>
      </c>
      <c r="M461" s="10">
        <f>(0.0962*testdata[[#This Row],[detrender]]+0.5769*K459-0.5769*K457+0.0962*K455)*(0.075*$X460+0.54)</f>
        <v>2.5210564421431836</v>
      </c>
      <c r="N461" s="10">
        <f>(0.0962*testdata[[#This Row],[I1]]+0.5769*L459-0.5769*L457+0.0962*L455)*(0.075*$X460+0.54)</f>
        <v>2.8965708350035628</v>
      </c>
      <c r="O461" s="10">
        <f>(0.0962*testdata[[#This Row],[Q1]]+0.5769*M459-0.5769*M457+0.0962*M455)*(0.075*$X460+0.54)</f>
        <v>1.6066550031029841E-2</v>
      </c>
      <c r="P461" s="10">
        <f>testdata[[#This Row],[I1]]-testdata[[#This Row],[JQ]]</f>
        <v>27.469605858968961</v>
      </c>
      <c r="Q461" s="10">
        <f>testdata[[#This Row],[Q1]]+testdata[[#This Row],[jI]]</f>
        <v>5.417627277146746</v>
      </c>
      <c r="R461" s="10">
        <f>0.2*testdata[[#This Row],[I2]]+0.8*P460</f>
        <v>27.793686923547085</v>
      </c>
      <c r="S461" s="10">
        <f>0.2*testdata[[#This Row],[Q2]]+0.8*Q460</f>
        <v>5.7783119853174894</v>
      </c>
      <c r="T461" s="10">
        <f>testdata[[#This Row],[I2'']]*R460+testdata[[#This Row],[Q2'']]*S460</f>
        <v>818.3715675710182</v>
      </c>
      <c r="U461" s="10">
        <f>testdata[[#This Row],[I2'']]*S460-testdata[[#This Row],[Q2'']]*R460</f>
        <v>4.389170034843346</v>
      </c>
      <c r="V461" s="10">
        <f>0.2*testdata[[#This Row],[Re]]+0.8*T460</f>
        <v>830.69855121979106</v>
      </c>
      <c r="W461" s="10">
        <f>0.2*testdata[[#This Row],[Im]]+0.8*U460</f>
        <v>1.4720184934136569</v>
      </c>
      <c r="X461" s="10"/>
      <c r="Y461" s="10"/>
      <c r="Z461" s="10"/>
      <c r="AA461" s="10"/>
      <c r="AB461" s="10"/>
      <c r="AC461" s="10"/>
      <c r="AD461" s="10"/>
    </row>
    <row r="462" spans="1:30" x14ac:dyDescent="0.25">
      <c r="A462" s="7">
        <v>461</v>
      </c>
      <c r="B462" s="4" t="str">
        <f t="shared" si="14"/>
        <v>new Quote { Date = DateTime.ParseExact("2018-10-30","yyyy-MM-dd",cultureProvider), Open=257.27m, High=261.61m, Low=256.73m, Close=261.27m, Volume = (long)161025888 },</v>
      </c>
      <c r="C462" s="3">
        <v>43403</v>
      </c>
      <c r="D462" s="2">
        <v>257.27</v>
      </c>
      <c r="E462" s="2">
        <v>261.61</v>
      </c>
      <c r="F462" s="2">
        <v>256.73</v>
      </c>
      <c r="G462" s="2">
        <v>261.27</v>
      </c>
      <c r="H462" s="1">
        <v>161025888</v>
      </c>
      <c r="I462" s="2">
        <f>(testdata[[#This Row],[high]]+testdata[[#This Row],[low]])/2</f>
        <v>259.17</v>
      </c>
      <c r="J462" s="10">
        <f>(4*testdata[[#This Row],[price]]+3*I461+2*I460+I459)/10</f>
        <v>259.53550000000007</v>
      </c>
      <c r="K462" s="10">
        <f>(0.0962*testdata[[#This Row],[smooth]]+0.5769*J460-0.5769*J458+0.0962*J456)*(0.075*$X461+0.54)</f>
        <v>26.384435856000014</v>
      </c>
      <c r="L462" s="10">
        <f t="shared" si="15"/>
        <v>26.803834712999993</v>
      </c>
      <c r="M462" s="10">
        <f>(0.0962*testdata[[#This Row],[detrender]]+0.5769*K460-0.5769*K458+0.0962*K456)*(0.075*$X461+0.54)</f>
        <v>2.4597735220746033</v>
      </c>
      <c r="N462" s="10">
        <f>(0.0962*testdata[[#This Row],[I1]]+0.5769*L460-0.5769*L458+0.0962*L456)*(0.075*$X461+0.54)</f>
        <v>2.4858224052362599</v>
      </c>
      <c r="O462" s="10">
        <f>(0.0962*testdata[[#This Row],[Q1]]+0.5769*M460-0.5769*M458+0.0962*M456)*(0.075*$X461+0.54)</f>
        <v>0.18519334774722843</v>
      </c>
      <c r="P462" s="10">
        <f>testdata[[#This Row],[I1]]-testdata[[#This Row],[JQ]]</f>
        <v>26.618641365252763</v>
      </c>
      <c r="Q462" s="10">
        <f>testdata[[#This Row],[Q1]]+testdata[[#This Row],[jI]]</f>
        <v>4.9455959273108636</v>
      </c>
      <c r="R462" s="10">
        <f>0.2*testdata[[#This Row],[I2]]+0.8*P461</f>
        <v>27.299412960225723</v>
      </c>
      <c r="S462" s="10">
        <f>0.2*testdata[[#This Row],[Q2]]+0.8*Q461</f>
        <v>5.3232210071795691</v>
      </c>
      <c r="T462" s="10">
        <f>testdata[[#This Row],[I2'']]*R461+testdata[[#This Row],[Q2'']]*S461</f>
        <v>789.51056875941697</v>
      </c>
      <c r="U462" s="10">
        <f>testdata[[#This Row],[I2'']]*S461-testdata[[#This Row],[Q2'']]*R461</f>
        <v>9.7925870018059697</v>
      </c>
      <c r="V462" s="10">
        <f>0.2*testdata[[#This Row],[Re]]+0.8*T461</f>
        <v>812.59936780869793</v>
      </c>
      <c r="W462" s="10">
        <f>0.2*testdata[[#This Row],[Im]]+0.8*U461</f>
        <v>5.4698534282358704</v>
      </c>
      <c r="X462" s="10"/>
      <c r="Y462" s="10"/>
      <c r="Z462" s="10"/>
      <c r="AA462" s="10"/>
      <c r="AB462" s="10"/>
      <c r="AC462" s="10"/>
      <c r="AD462" s="10"/>
    </row>
    <row r="463" spans="1:30" x14ac:dyDescent="0.25">
      <c r="A463" s="7">
        <v>462</v>
      </c>
      <c r="B463" s="4" t="str">
        <f t="shared" si="14"/>
        <v>new Quote { Date = DateTime.ParseExact("2018-10-31","yyyy-MM-dd",cultureProvider), Open=264.08m, High=266.6m, Low=263.56m, Close=264.06m, Volume = (long)131489024 },</v>
      </c>
      <c r="C463" s="3">
        <v>43404</v>
      </c>
      <c r="D463" s="2">
        <v>264.08</v>
      </c>
      <c r="E463" s="2">
        <v>266.60000000000002</v>
      </c>
      <c r="F463" s="2">
        <v>263.56</v>
      </c>
      <c r="G463" s="2">
        <v>264.06</v>
      </c>
      <c r="H463" s="1">
        <v>131489024</v>
      </c>
      <c r="I463" s="2">
        <f>(testdata[[#This Row],[high]]+testdata[[#This Row],[low]])/2</f>
        <v>265.08000000000004</v>
      </c>
      <c r="J463" s="10">
        <f>(4*testdata[[#This Row],[price]]+3*I462+2*I461+I460)/10</f>
        <v>261.52300000000002</v>
      </c>
      <c r="K463" s="10">
        <f>(0.0962*testdata[[#This Row],[smooth]]+0.5769*J461-0.5769*J459+0.0962*J457)*(0.075*$X462+0.54)</f>
        <v>26.422564446000003</v>
      </c>
      <c r="L463" s="10">
        <f t="shared" si="15"/>
        <v>26.214563330999994</v>
      </c>
      <c r="M463" s="10">
        <f>(0.0962*testdata[[#This Row],[detrender]]+0.5769*K461-0.5769*K459+0.0962*K457)*(0.075*$X462+0.54)</f>
        <v>2.6586037761435195</v>
      </c>
      <c r="N463" s="10">
        <f>(0.0962*testdata[[#This Row],[I1]]+0.5769*L461-0.5769*L459+0.0962*L457)*(0.075*$X462+0.54)</f>
        <v>2.4853665560133513</v>
      </c>
      <c r="O463" s="10">
        <f>(0.0962*testdata[[#This Row],[Q1]]+0.5769*M461-0.5769*M459+0.0962*M457)*(0.075*$X462+0.54)</f>
        <v>0.32483160901107461</v>
      </c>
      <c r="P463" s="10">
        <f>testdata[[#This Row],[I1]]-testdata[[#This Row],[JQ]]</f>
        <v>25.88973172198892</v>
      </c>
      <c r="Q463" s="10">
        <f>testdata[[#This Row],[Q1]]+testdata[[#This Row],[jI]]</f>
        <v>5.1439703321568704</v>
      </c>
      <c r="R463" s="10">
        <f>0.2*testdata[[#This Row],[I2]]+0.8*P462</f>
        <v>26.472859436599997</v>
      </c>
      <c r="S463" s="10">
        <f>0.2*testdata[[#This Row],[Q2]]+0.8*Q462</f>
        <v>4.985270808280065</v>
      </c>
      <c r="T463" s="10">
        <f>testdata[[#This Row],[I2'']]*R462+testdata[[#This Row],[Q2'']]*S462</f>
        <v>749.23122029086721</v>
      </c>
      <c r="U463" s="10">
        <f>testdata[[#This Row],[I2'']]*S462-testdata[[#This Row],[Q2'']]*R462</f>
        <v>4.8259149592252015</v>
      </c>
      <c r="V463" s="10">
        <f>0.2*testdata[[#This Row],[Re]]+0.8*T462</f>
        <v>781.45469906570702</v>
      </c>
      <c r="W463" s="10">
        <f>0.2*testdata[[#This Row],[Im]]+0.8*U462</f>
        <v>8.7992525932898165</v>
      </c>
      <c r="X463" s="10"/>
      <c r="Y463" s="10"/>
      <c r="Z463" s="10"/>
      <c r="AA463" s="10"/>
      <c r="AB463" s="10"/>
      <c r="AC463" s="10"/>
      <c r="AD463" s="10"/>
    </row>
    <row r="464" spans="1:30" x14ac:dyDescent="0.25">
      <c r="A464" s="7">
        <v>463</v>
      </c>
      <c r="B464" s="4" t="str">
        <f t="shared" si="14"/>
        <v>new Quote { Date = DateTime.ParseExact("2018-11-01","yyyy-MM-dd",cultureProvider), Open=265.01m, High=267.08m, Low=263.81m, Close=266.87m, Volume = (long)101971008 },</v>
      </c>
      <c r="C464" s="3">
        <v>43405</v>
      </c>
      <c r="D464" s="2">
        <v>265.01</v>
      </c>
      <c r="E464" s="2">
        <v>267.08</v>
      </c>
      <c r="F464" s="2">
        <v>263.81</v>
      </c>
      <c r="G464" s="2">
        <v>266.87</v>
      </c>
      <c r="H464" s="1">
        <v>101971008</v>
      </c>
      <c r="I464" s="2">
        <f>(testdata[[#This Row],[high]]+testdata[[#This Row],[low]])/2</f>
        <v>265.44499999999999</v>
      </c>
      <c r="J464" s="10">
        <f>(4*testdata[[#This Row],[price]]+3*I463+2*I462+I461)/10</f>
        <v>263.39750000000004</v>
      </c>
      <c r="K464" s="10">
        <f>(0.0962*testdata[[#This Row],[smooth]]+0.5769*J462-0.5769*J460+0.0962*J458)*(0.075*$X463+0.54)</f>
        <v>26.749857528000017</v>
      </c>
      <c r="L464" s="10">
        <f t="shared" si="15"/>
        <v>26.276432021999998</v>
      </c>
      <c r="M464" s="10">
        <f>(0.0962*testdata[[#This Row],[detrender]]+0.5769*K462-0.5769*K460+0.0962*K458)*(0.075*$X463+0.54)</f>
        <v>2.8703470173904329</v>
      </c>
      <c r="N464" s="10">
        <f>(0.0962*testdata[[#This Row],[I1]]+0.5769*L462-0.5769*L460+0.0962*L458)*(0.075*$X463+0.54)</f>
        <v>2.5210564421431836</v>
      </c>
      <c r="O464" s="10">
        <f>(0.0962*testdata[[#This Row],[Q1]]+0.5769*M462-0.5769*M460+0.0962*M458)*(0.075*$X463+0.54)</f>
        <v>0.29160695310536083</v>
      </c>
      <c r="P464" s="10">
        <f>testdata[[#This Row],[I1]]-testdata[[#This Row],[JQ]]</f>
        <v>25.984825068894637</v>
      </c>
      <c r="Q464" s="10">
        <f>testdata[[#This Row],[Q1]]+testdata[[#This Row],[jI]]</f>
        <v>5.3914034595336169</v>
      </c>
      <c r="R464" s="10">
        <f>0.2*testdata[[#This Row],[I2]]+0.8*P463</f>
        <v>25.908750391370067</v>
      </c>
      <c r="S464" s="10">
        <f>0.2*testdata[[#This Row],[Q2]]+0.8*Q463</f>
        <v>5.19345695763222</v>
      </c>
      <c r="T464" s="10">
        <f>testdata[[#This Row],[I2'']]*R463+testdata[[#This Row],[Q2'']]*S463</f>
        <v>711.76949665363782</v>
      </c>
      <c r="U464" s="10">
        <f>testdata[[#This Row],[I2'']]*S463-testdata[[#This Row],[Q2'']]*R463</f>
        <v>-8.3235190243181307</v>
      </c>
      <c r="V464" s="10">
        <f>0.2*testdata[[#This Row],[Re]]+0.8*T463</f>
        <v>741.7388755634214</v>
      </c>
      <c r="W464" s="10">
        <f>0.2*testdata[[#This Row],[Im]]+0.8*U463</f>
        <v>2.196028162516535</v>
      </c>
      <c r="X464" s="10"/>
      <c r="Y464" s="10"/>
      <c r="Z464" s="10"/>
      <c r="AA464" s="10"/>
      <c r="AB464" s="10"/>
      <c r="AC464" s="10"/>
      <c r="AD464" s="10"/>
    </row>
    <row r="465" spans="1:30" x14ac:dyDescent="0.25">
      <c r="A465" s="7">
        <v>464</v>
      </c>
      <c r="B465" s="4" t="str">
        <f t="shared" si="14"/>
        <v>new Quote { Date = DateTime.ParseExact("2018-11-02","yyyy-MM-dd",cultureProvider), Open=268.08m, High=268.55m, Low=263.04m, Close=265.29m, Volume = (long)125685896 },</v>
      </c>
      <c r="C465" s="3">
        <v>43406</v>
      </c>
      <c r="D465" s="2">
        <v>268.08</v>
      </c>
      <c r="E465" s="2">
        <v>268.55</v>
      </c>
      <c r="F465" s="2">
        <v>263.04000000000002</v>
      </c>
      <c r="G465" s="2">
        <v>265.29000000000002</v>
      </c>
      <c r="H465" s="1">
        <v>125685896</v>
      </c>
      <c r="I465" s="2">
        <f>(testdata[[#This Row],[high]]+testdata[[#This Row],[low]])/2</f>
        <v>265.79500000000002</v>
      </c>
      <c r="J465" s="10">
        <f>(4*testdata[[#This Row],[price]]+3*I464+2*I463+I462)/10</f>
        <v>264.8845</v>
      </c>
      <c r="K465" s="10">
        <f>(0.0962*testdata[[#This Row],[smooth]]+0.5769*J463-0.5769*J461+0.0962*J459)*(0.075*$X464+0.54)</f>
        <v>27.853768188000011</v>
      </c>
      <c r="L465" s="10">
        <f t="shared" si="15"/>
        <v>26.384435856000014</v>
      </c>
      <c r="M465" s="10">
        <f>(0.0962*testdata[[#This Row],[detrender]]+0.5769*K463-0.5769*K461+0.0962*K459)*(0.075*$X464+0.54)</f>
        <v>2.8848772050201732</v>
      </c>
      <c r="N465" s="10">
        <f>(0.0962*testdata[[#This Row],[I1]]+0.5769*L463-0.5769*L461+0.0962*L459)*(0.075*$X464+0.54)</f>
        <v>2.4597735220746033</v>
      </c>
      <c r="O465" s="10">
        <f>(0.0962*testdata[[#This Row],[Q1]]+0.5769*M463-0.5769*M461+0.0962*M459)*(0.075*$X464+0.54)</f>
        <v>0.32184667412538992</v>
      </c>
      <c r="P465" s="10">
        <f>testdata[[#This Row],[I1]]-testdata[[#This Row],[JQ]]</f>
        <v>26.062589181874625</v>
      </c>
      <c r="Q465" s="10">
        <f>testdata[[#This Row],[Q1]]+testdata[[#This Row],[jI]]</f>
        <v>5.344650727094777</v>
      </c>
      <c r="R465" s="10">
        <f>0.2*testdata[[#This Row],[I2]]+0.8*P464</f>
        <v>26.000377891490636</v>
      </c>
      <c r="S465" s="10">
        <f>0.2*testdata[[#This Row],[Q2]]+0.8*Q464</f>
        <v>5.3820529130458485</v>
      </c>
      <c r="T465" s="10">
        <f>testdata[[#This Row],[I2'']]*R464+testdata[[#This Row],[Q2'']]*S464</f>
        <v>701.58876101953035</v>
      </c>
      <c r="U465" s="10">
        <f>testdata[[#This Row],[I2'']]*S464-testdata[[#This Row],[Q2'']]*R464</f>
        <v>-4.4104220556220355</v>
      </c>
      <c r="V465" s="10">
        <f>0.2*testdata[[#This Row],[Re]]+0.8*T464</f>
        <v>709.73334952681626</v>
      </c>
      <c r="W465" s="10">
        <f>0.2*testdata[[#This Row],[Im]]+0.8*U464</f>
        <v>-7.5408996305789122</v>
      </c>
      <c r="X465" s="10"/>
      <c r="Y465" s="10"/>
      <c r="Z465" s="10"/>
      <c r="AA465" s="10"/>
      <c r="AB465" s="10"/>
      <c r="AC465" s="10"/>
      <c r="AD465" s="10"/>
    </row>
    <row r="466" spans="1:30" x14ac:dyDescent="0.25">
      <c r="A466" s="7">
        <v>465</v>
      </c>
      <c r="B466" s="4" t="str">
        <f t="shared" si="14"/>
        <v>new Quote { Date = DateTime.ParseExact("2018-11-05","yyyy-MM-dd",cultureProvider), Open=265.82m, High=267.36m, Low=264.76m, Close=266.75m, Volume = (long)67255520 },</v>
      </c>
      <c r="C466" s="3">
        <v>43409</v>
      </c>
      <c r="D466" s="2">
        <v>265.82</v>
      </c>
      <c r="E466" s="2">
        <v>267.36</v>
      </c>
      <c r="F466" s="2">
        <v>264.76</v>
      </c>
      <c r="G466" s="2">
        <v>266.75</v>
      </c>
      <c r="H466" s="1">
        <v>67255520</v>
      </c>
      <c r="I466" s="2">
        <f>(testdata[[#This Row],[high]]+testdata[[#This Row],[low]])/2</f>
        <v>266.06</v>
      </c>
      <c r="J466" s="10">
        <f>(4*testdata[[#This Row],[price]]+3*I465+2*I464+I463)/10</f>
        <v>265.7595</v>
      </c>
      <c r="K466" s="10">
        <f>(0.0962*testdata[[#This Row],[smooth]]+0.5769*J464-0.5769*J462+0.0962*J460)*(0.075*$X465+0.54)</f>
        <v>28.612280807999994</v>
      </c>
      <c r="L466" s="10">
        <f t="shared" si="15"/>
        <v>26.422564446000003</v>
      </c>
      <c r="M466" s="10">
        <f>(0.0962*testdata[[#This Row],[detrender]]+0.5769*K464-0.5769*K462+0.0962*K460)*(0.075*$X465+0.54)</f>
        <v>2.9619832511242437</v>
      </c>
      <c r="N466" s="10">
        <f>(0.0962*testdata[[#This Row],[I1]]+0.5769*L464-0.5769*L462+0.0962*L460)*(0.075*$X465+0.54)</f>
        <v>2.6586037761435195</v>
      </c>
      <c r="O466" s="10">
        <f>(0.0962*testdata[[#This Row],[Q1]]+0.5769*M464-0.5769*M462+0.0962*M460)*(0.075*$X465+0.54)</f>
        <v>0.41088324648294289</v>
      </c>
      <c r="P466" s="10">
        <f>testdata[[#This Row],[I1]]-testdata[[#This Row],[JQ]]</f>
        <v>26.01168119951706</v>
      </c>
      <c r="Q466" s="10">
        <f>testdata[[#This Row],[Q1]]+testdata[[#This Row],[jI]]</f>
        <v>5.6205870272677636</v>
      </c>
      <c r="R466" s="10">
        <f>0.2*testdata[[#This Row],[I2]]+0.8*P465</f>
        <v>26.052407585403113</v>
      </c>
      <c r="S466" s="10">
        <f>0.2*testdata[[#This Row],[Q2]]+0.8*Q465</f>
        <v>5.3998379871293745</v>
      </c>
      <c r="T466" s="10">
        <f>testdata[[#This Row],[I2'']]*R465+testdata[[#This Row],[Q2'']]*S465</f>
        <v>706.43465597222337</v>
      </c>
      <c r="U466" s="10">
        <f>testdata[[#This Row],[I2'']]*S465-testdata[[#This Row],[Q2'']]*R465</f>
        <v>-0.18239208131330997</v>
      </c>
      <c r="V466" s="10">
        <f>0.2*testdata[[#This Row],[Re]]+0.8*T465</f>
        <v>702.55794001006905</v>
      </c>
      <c r="W466" s="10">
        <f>0.2*testdata[[#This Row],[Im]]+0.8*U465</f>
        <v>-3.5648160607602906</v>
      </c>
      <c r="X466" s="10"/>
      <c r="Y466" s="10"/>
      <c r="Z466" s="10"/>
      <c r="AA466" s="10"/>
      <c r="AB466" s="10"/>
      <c r="AC466" s="10"/>
      <c r="AD466" s="10"/>
    </row>
    <row r="467" spans="1:30" x14ac:dyDescent="0.25">
      <c r="A467" s="7">
        <v>466</v>
      </c>
      <c r="B467" s="4" t="str">
        <f t="shared" si="14"/>
        <v>new Quote { Date = DateTime.ParseExact("2018-11-06","yyyy-MM-dd",cultureProvider), Open=266.68m, High=268.62m, Low=266.62m, Close=268.44m, Volume = (long)61581152 },</v>
      </c>
      <c r="C467" s="3">
        <v>43410</v>
      </c>
      <c r="D467" s="2">
        <v>266.68</v>
      </c>
      <c r="E467" s="2">
        <v>268.62</v>
      </c>
      <c r="F467" s="2">
        <v>266.62</v>
      </c>
      <c r="G467" s="2">
        <v>268.44</v>
      </c>
      <c r="H467" s="1">
        <v>61581152</v>
      </c>
      <c r="I467" s="2">
        <f>(testdata[[#This Row],[high]]+testdata[[#This Row],[low]])/2</f>
        <v>267.62</v>
      </c>
      <c r="J467" s="10">
        <f>(4*testdata[[#This Row],[price]]+3*I466+2*I465+I464)/10</f>
        <v>266.56950000000001</v>
      </c>
      <c r="K467" s="10">
        <f>(0.0962*testdata[[#This Row],[smooth]]+0.5769*J465-0.5769*J463+0.0962*J461)*(0.075*$X466+0.54)</f>
        <v>28.415141306999985</v>
      </c>
      <c r="L467" s="10">
        <f t="shared" si="15"/>
        <v>26.749857528000017</v>
      </c>
      <c r="M467" s="10">
        <f>(0.0962*testdata[[#This Row],[detrender]]+0.5769*K465-0.5769*K463+0.0962*K461)*(0.075*$X466+0.54)</f>
        <v>3.2869750282251857</v>
      </c>
      <c r="N467" s="10">
        <f>(0.0962*testdata[[#This Row],[I1]]+0.5769*L465-0.5769*L463+0.0962*L461)*(0.075*$X466+0.54)</f>
        <v>2.8703470173904329</v>
      </c>
      <c r="O467" s="10">
        <f>(0.0962*testdata[[#This Row],[Q1]]+0.5769*M465-0.5769*M463+0.0962*M461)*(0.075*$X466+0.54)</f>
        <v>0.37220567502692437</v>
      </c>
      <c r="P467" s="10">
        <f>testdata[[#This Row],[I1]]-testdata[[#This Row],[JQ]]</f>
        <v>26.377651852973091</v>
      </c>
      <c r="Q467" s="10">
        <f>testdata[[#This Row],[Q1]]+testdata[[#This Row],[jI]]</f>
        <v>6.1573220456156186</v>
      </c>
      <c r="R467" s="10">
        <f>0.2*testdata[[#This Row],[I2]]+0.8*P466</f>
        <v>26.08487533020827</v>
      </c>
      <c r="S467" s="10">
        <f>0.2*testdata[[#This Row],[Q2]]+0.8*Q466</f>
        <v>5.7279340309373348</v>
      </c>
      <c r="T467" s="10">
        <f>testdata[[#This Row],[I2'']]*R466+testdata[[#This Row],[Q2'']]*S466</f>
        <v>710.50371968503896</v>
      </c>
      <c r="U467" s="10">
        <f>testdata[[#This Row],[I2'']]*S466-testdata[[#This Row],[Q2'']]*R466</f>
        <v>-8.3723712986879377</v>
      </c>
      <c r="V467" s="10">
        <f>0.2*testdata[[#This Row],[Re]]+0.8*T466</f>
        <v>707.24846871478655</v>
      </c>
      <c r="W467" s="10">
        <f>0.2*testdata[[#This Row],[Im]]+0.8*U466</f>
        <v>-1.8203879247882357</v>
      </c>
      <c r="X467" s="10"/>
      <c r="Y467" s="10"/>
      <c r="Z467" s="10"/>
      <c r="AA467" s="10"/>
      <c r="AB467" s="10"/>
      <c r="AC467" s="10"/>
      <c r="AD467" s="10"/>
    </row>
    <row r="468" spans="1:30" x14ac:dyDescent="0.25">
      <c r="A468" s="7">
        <v>467</v>
      </c>
      <c r="B468" s="4" t="str">
        <f t="shared" si="14"/>
        <v>new Quote { Date = DateTime.ParseExact("2018-11-07","yyyy-MM-dd",cultureProvider), Open=270.82m, High=274.27m, Low=270.35m, Close=274.19m, Volume = (long)105309120 },</v>
      </c>
      <c r="C468" s="3">
        <v>43411</v>
      </c>
      <c r="D468" s="2">
        <v>270.82</v>
      </c>
      <c r="E468" s="2">
        <v>274.27</v>
      </c>
      <c r="F468" s="2">
        <v>270.35000000000002</v>
      </c>
      <c r="G468" s="2">
        <v>274.19</v>
      </c>
      <c r="H468" s="1">
        <v>105309120</v>
      </c>
      <c r="I468" s="2">
        <f>(testdata[[#This Row],[high]]+testdata[[#This Row],[low]])/2</f>
        <v>272.31</v>
      </c>
      <c r="J468" s="10">
        <f>(4*testdata[[#This Row],[price]]+3*I467+2*I466+I465)/10</f>
        <v>269.00149999999996</v>
      </c>
      <c r="K468" s="10">
        <f>(0.0962*testdata[[#This Row],[smooth]]+0.5769*J466-0.5769*J464+0.0962*J462)*(0.075*$X467+0.54)</f>
        <v>28.192264487999996</v>
      </c>
      <c r="L468" s="10">
        <f t="shared" si="15"/>
        <v>27.853768188000011</v>
      </c>
      <c r="M468" s="10">
        <f>(0.0962*testdata[[#This Row],[detrender]]+0.5769*K466-0.5769*K464+0.0962*K462)*(0.075*$X467+0.54)</f>
        <v>3.4153437041953847</v>
      </c>
      <c r="N468" s="10">
        <f>(0.0962*testdata[[#This Row],[I1]]+0.5769*L466-0.5769*L464+0.0962*L462)*(0.075*$X467+0.54)</f>
        <v>2.8848772050201732</v>
      </c>
      <c r="O468" s="10">
        <f>(0.0962*testdata[[#This Row],[Q1]]+0.5769*M466-0.5769*M464+0.0962*M462)*(0.075*$X467+0.54)</f>
        <v>0.33374765902043257</v>
      </c>
      <c r="P468" s="10">
        <f>testdata[[#This Row],[I1]]-testdata[[#This Row],[JQ]]</f>
        <v>27.520020528979579</v>
      </c>
      <c r="Q468" s="10">
        <f>testdata[[#This Row],[Q1]]+testdata[[#This Row],[jI]]</f>
        <v>6.3002209092155574</v>
      </c>
      <c r="R468" s="10">
        <f>0.2*testdata[[#This Row],[I2]]+0.8*P467</f>
        <v>26.606125588174393</v>
      </c>
      <c r="S468" s="10">
        <f>0.2*testdata[[#This Row],[Q2]]+0.8*Q467</f>
        <v>6.1859018183356067</v>
      </c>
      <c r="T468" s="10">
        <f>testdata[[#This Row],[I2'']]*R467+testdata[[#This Row],[Q2'']]*S467</f>
        <v>729.44990652467493</v>
      </c>
      <c r="U468" s="10">
        <f>testdata[[#This Row],[I2'']]*S467-testdata[[#This Row],[Q2'']]*R467</f>
        <v>-8.9603455482962318</v>
      </c>
      <c r="V468" s="10">
        <f>0.2*testdata[[#This Row],[Re]]+0.8*T467</f>
        <v>714.29295705296613</v>
      </c>
      <c r="W468" s="10">
        <f>0.2*testdata[[#This Row],[Im]]+0.8*U467</f>
        <v>-8.4899661486095965</v>
      </c>
      <c r="X468" s="10"/>
      <c r="Y468" s="10"/>
      <c r="Z468" s="10"/>
      <c r="AA468" s="10"/>
      <c r="AB468" s="10"/>
      <c r="AC468" s="10"/>
      <c r="AD468" s="10"/>
    </row>
    <row r="469" spans="1:30" x14ac:dyDescent="0.25">
      <c r="A469" s="7">
        <v>468</v>
      </c>
      <c r="B469" s="4" t="str">
        <f t="shared" si="14"/>
        <v>new Quote { Date = DateTime.ParseExact("2018-11-08","yyyy-MM-dd",cultureProvider), Open=273.31m, High=274.39m, Low=272.44m, Close=273.69m, Volume = (long)67216992 },</v>
      </c>
      <c r="C469" s="3">
        <v>43412</v>
      </c>
      <c r="D469" s="2">
        <v>273.31</v>
      </c>
      <c r="E469" s="2">
        <v>274.39</v>
      </c>
      <c r="F469" s="2">
        <v>272.44</v>
      </c>
      <c r="G469" s="2">
        <v>273.69</v>
      </c>
      <c r="H469" s="1">
        <v>67216992</v>
      </c>
      <c r="I469" s="2">
        <f>(testdata[[#This Row],[high]]+testdata[[#This Row],[low]])/2</f>
        <v>273.41499999999996</v>
      </c>
      <c r="J469" s="10">
        <f>(4*testdata[[#This Row],[price]]+3*I468+2*I467+I466)/10</f>
        <v>271.18899999999996</v>
      </c>
      <c r="K469" s="10">
        <f>(0.0962*testdata[[#This Row],[smooth]]+0.5769*J467-0.5769*J465+0.0962*J463)*(0.075*$X468+0.54)</f>
        <v>28.198244285999998</v>
      </c>
      <c r="L469" s="10">
        <f t="shared" si="15"/>
        <v>28.612280807999994</v>
      </c>
      <c r="M469" s="10">
        <f>(0.0962*testdata[[#This Row],[detrender]]+0.5769*K467-0.5769*K465+0.0962*K463)*(0.075*$X468+0.54)</f>
        <v>3.0123240942795229</v>
      </c>
      <c r="N469" s="10">
        <f>(0.0962*testdata[[#This Row],[I1]]+0.5769*L467-0.5769*L465+0.0962*L463)*(0.075*$X468+0.54)</f>
        <v>2.9619832511242437</v>
      </c>
      <c r="O469" s="10">
        <f>(0.0962*testdata[[#This Row],[Q1]]+0.5769*M467-0.5769*M465+0.0962*M463)*(0.075*$X468+0.54)</f>
        <v>0.41985728748450113</v>
      </c>
      <c r="P469" s="10">
        <f>testdata[[#This Row],[I1]]-testdata[[#This Row],[JQ]]</f>
        <v>28.192423520515494</v>
      </c>
      <c r="Q469" s="10">
        <f>testdata[[#This Row],[Q1]]+testdata[[#This Row],[jI]]</f>
        <v>5.9743073454037665</v>
      </c>
      <c r="R469" s="10">
        <f>0.2*testdata[[#This Row],[I2]]+0.8*P468</f>
        <v>27.654501127286764</v>
      </c>
      <c r="S469" s="10">
        <f>0.2*testdata[[#This Row],[Q2]]+0.8*Q468</f>
        <v>6.2350381964531998</v>
      </c>
      <c r="T469" s="10">
        <f>testdata[[#This Row],[I2'']]*R468+testdata[[#This Row],[Q2'']]*S468</f>
        <v>774.34846418773373</v>
      </c>
      <c r="U469" s="10">
        <f>testdata[[#This Row],[I2'']]*S468-testdata[[#This Row],[Q2'']]*R468</f>
        <v>5.1778195065490706</v>
      </c>
      <c r="V469" s="10">
        <f>0.2*testdata[[#This Row],[Re]]+0.8*T468</f>
        <v>738.42961805728669</v>
      </c>
      <c r="W469" s="10">
        <f>0.2*testdata[[#This Row],[Im]]+0.8*U468</f>
        <v>-6.1327125373271718</v>
      </c>
      <c r="X469" s="10"/>
      <c r="Y469" s="10"/>
      <c r="Z469" s="10"/>
      <c r="AA469" s="10"/>
      <c r="AB469" s="10"/>
      <c r="AC469" s="10"/>
      <c r="AD469" s="10"/>
    </row>
    <row r="470" spans="1:30" x14ac:dyDescent="0.25">
      <c r="A470" s="7">
        <v>469</v>
      </c>
      <c r="B470" s="4" t="str">
        <f t="shared" si="14"/>
        <v>new Quote { Date = DateTime.ParseExact("2018-11-09","yyyy-MM-dd",cultureProvider), Open=272.25m, High=272.46m, Low=269.47m, Close=271.02m, Volume = (long)101271544 },</v>
      </c>
      <c r="C470" s="3">
        <v>43413</v>
      </c>
      <c r="D470" s="2">
        <v>272.25</v>
      </c>
      <c r="E470" s="2">
        <v>272.45999999999998</v>
      </c>
      <c r="F470" s="2">
        <v>269.47000000000003</v>
      </c>
      <c r="G470" s="2">
        <v>271.02</v>
      </c>
      <c r="H470" s="1">
        <v>101271544</v>
      </c>
      <c r="I470" s="2">
        <f>(testdata[[#This Row],[high]]+testdata[[#This Row],[low]])/2</f>
        <v>270.96500000000003</v>
      </c>
      <c r="J470" s="10">
        <f>(4*testdata[[#This Row],[price]]+3*I469+2*I468+I467)/10</f>
        <v>271.6345</v>
      </c>
      <c r="K470" s="10">
        <f>(0.0962*testdata[[#This Row],[smooth]]+0.5769*J468-0.5769*J466+0.0962*J464)*(0.075*$X469+0.54)</f>
        <v>28.803809627999989</v>
      </c>
      <c r="L470" s="10">
        <f t="shared" si="15"/>
        <v>28.415141306999985</v>
      </c>
      <c r="M470" s="10">
        <f>(0.0962*testdata[[#This Row],[detrender]]+0.5769*K468-0.5769*K466+0.0962*K464)*(0.075*$X469+0.54)</f>
        <v>2.755055897315569</v>
      </c>
      <c r="N470" s="10">
        <f>(0.0962*testdata[[#This Row],[I1]]+0.5769*L468-0.5769*L466+0.0962*L464)*(0.075*$X469+0.54)</f>
        <v>3.2869750282251857</v>
      </c>
      <c r="O470" s="10">
        <f>(0.0962*testdata[[#This Row],[Q1]]+0.5769*M468-0.5769*M466+0.0962*M464)*(0.075*$X469+0.54)</f>
        <v>0.43346199911658773</v>
      </c>
      <c r="P470" s="10">
        <f>testdata[[#This Row],[I1]]-testdata[[#This Row],[JQ]]</f>
        <v>27.981679307883397</v>
      </c>
      <c r="Q470" s="10">
        <f>testdata[[#This Row],[Q1]]+testdata[[#This Row],[jI]]</f>
        <v>6.0420309255407547</v>
      </c>
      <c r="R470" s="10">
        <f>0.2*testdata[[#This Row],[I2]]+0.8*P469</f>
        <v>28.150274677989078</v>
      </c>
      <c r="S470" s="10">
        <f>0.2*testdata[[#This Row],[Q2]]+0.8*Q469</f>
        <v>5.9878520614311643</v>
      </c>
      <c r="T470" s="10">
        <f>testdata[[#This Row],[I2'']]*R469+testdata[[#This Row],[Q2'']]*S469</f>
        <v>815.81628913361533</v>
      </c>
      <c r="U470" s="10">
        <f>testdata[[#This Row],[I2'']]*S469-testdata[[#This Row],[Q2'']]*R469</f>
        <v>9.9269762750366795</v>
      </c>
      <c r="V470" s="10">
        <f>0.2*testdata[[#This Row],[Re]]+0.8*T469</f>
        <v>782.64202917691011</v>
      </c>
      <c r="W470" s="10">
        <f>0.2*testdata[[#This Row],[Im]]+0.8*U469</f>
        <v>6.1276508602465922</v>
      </c>
      <c r="X470" s="10"/>
      <c r="Y470" s="10"/>
      <c r="Z470" s="10"/>
      <c r="AA470" s="10"/>
      <c r="AB470" s="10"/>
      <c r="AC470" s="10"/>
      <c r="AD470" s="10"/>
    </row>
    <row r="471" spans="1:30" x14ac:dyDescent="0.25">
      <c r="A471" s="7">
        <v>470</v>
      </c>
      <c r="B471" s="4" t="str">
        <f t="shared" si="14"/>
        <v>new Quote { Date = DateTime.ParseExact("2018-11-12","yyyy-MM-dd",cultureProvider), Open=270.46m, High=270.72m, Low=265.39m, Close=265.95m, Volume = (long)102153984 },</v>
      </c>
      <c r="C471" s="3">
        <v>43416</v>
      </c>
      <c r="D471" s="2">
        <v>270.45999999999998</v>
      </c>
      <c r="E471" s="2">
        <v>270.72000000000003</v>
      </c>
      <c r="F471" s="2">
        <v>265.39</v>
      </c>
      <c r="G471" s="2">
        <v>265.95</v>
      </c>
      <c r="H471" s="1">
        <v>102153984</v>
      </c>
      <c r="I471" s="2">
        <f>(testdata[[#This Row],[high]]+testdata[[#This Row],[low]])/2</f>
        <v>268.05500000000001</v>
      </c>
      <c r="J471" s="10">
        <f>(4*testdata[[#This Row],[price]]+3*I470+2*I469+I468)/10</f>
        <v>270.4255</v>
      </c>
      <c r="K471" s="10">
        <f>(0.0962*testdata[[#This Row],[smooth]]+0.5769*J469-0.5769*J467+0.0962*J465)*(0.075*$X470+0.54)</f>
        <v>29.247378236999992</v>
      </c>
      <c r="L471" s="10">
        <f t="shared" si="15"/>
        <v>28.192264487999996</v>
      </c>
      <c r="M471" s="10">
        <f>(0.0962*testdata[[#This Row],[detrender]]+0.5769*K469-0.5769*K467+0.0962*K465)*(0.075*$X470+0.54)</f>
        <v>2.8987212931218589</v>
      </c>
      <c r="N471" s="10">
        <f>(0.0962*testdata[[#This Row],[I1]]+0.5769*L469-0.5769*L467+0.0962*L465)*(0.075*$X470+0.54)</f>
        <v>3.4153437041953847</v>
      </c>
      <c r="O471" s="10">
        <f>(0.0962*testdata[[#This Row],[Q1]]+0.5769*M469-0.5769*M467+0.0962*M465)*(0.075*$X470+0.54)</f>
        <v>0.21488546793312582</v>
      </c>
      <c r="P471" s="10">
        <f>testdata[[#This Row],[I1]]-testdata[[#This Row],[JQ]]</f>
        <v>27.97737902006687</v>
      </c>
      <c r="Q471" s="10">
        <f>testdata[[#This Row],[Q1]]+testdata[[#This Row],[jI]]</f>
        <v>6.314064997317244</v>
      </c>
      <c r="R471" s="10">
        <f>0.2*testdata[[#This Row],[I2]]+0.8*P470</f>
        <v>27.980819250320096</v>
      </c>
      <c r="S471" s="10">
        <f>0.2*testdata[[#This Row],[Q2]]+0.8*Q470</f>
        <v>6.0964377398960536</v>
      </c>
      <c r="T471" s="10">
        <f>testdata[[#This Row],[I2'']]*R470+testdata[[#This Row],[Q2'']]*S470</f>
        <v>824.17231489989854</v>
      </c>
      <c r="U471" s="10">
        <f>testdata[[#This Row],[I2'']]*S470-testdata[[#This Row],[Q2'']]*R470</f>
        <v>-4.0713907067708419</v>
      </c>
      <c r="V471" s="10">
        <f>0.2*testdata[[#This Row],[Re]]+0.8*T470</f>
        <v>817.48749428687211</v>
      </c>
      <c r="W471" s="10">
        <f>0.2*testdata[[#This Row],[Im]]+0.8*U470</f>
        <v>7.1273028786751755</v>
      </c>
      <c r="X471" s="10"/>
      <c r="Y471" s="10"/>
      <c r="Z471" s="10"/>
      <c r="AA471" s="10"/>
      <c r="AB471" s="10"/>
      <c r="AC471" s="10"/>
      <c r="AD471" s="10"/>
    </row>
    <row r="472" spans="1:30" x14ac:dyDescent="0.25">
      <c r="A472" s="7">
        <v>471</v>
      </c>
      <c r="B472" s="4" t="str">
        <f t="shared" si="14"/>
        <v>new Quote { Date = DateTime.ParseExact("2018-11-13","yyyy-MM-dd",cultureProvider), Open=266.46m, High=268.64m, Low=264.66m, Close=265.45m, Volume = (long)100619768 },</v>
      </c>
      <c r="C472" s="3">
        <v>43417</v>
      </c>
      <c r="D472" s="2">
        <v>266.45999999999998</v>
      </c>
      <c r="E472" s="2">
        <v>268.64</v>
      </c>
      <c r="F472" s="2">
        <v>264.66000000000003</v>
      </c>
      <c r="G472" s="2">
        <v>265.45</v>
      </c>
      <c r="H472" s="1">
        <v>100619768</v>
      </c>
      <c r="I472" s="2">
        <f>(testdata[[#This Row],[high]]+testdata[[#This Row],[low]])/2</f>
        <v>266.64999999999998</v>
      </c>
      <c r="J472" s="10">
        <f>(4*testdata[[#This Row],[price]]+3*I471+2*I470+I469)/10</f>
        <v>268.61099999999999</v>
      </c>
      <c r="K472" s="10">
        <f>(0.0962*testdata[[#This Row],[smooth]]+0.5769*J470-0.5769*J468+0.0962*J466)*(0.075*$X471+0.54)</f>
        <v>28.579726692000019</v>
      </c>
      <c r="L472" s="10">
        <f t="shared" si="15"/>
        <v>28.198244285999998</v>
      </c>
      <c r="M472" s="10">
        <f>(0.0962*testdata[[#This Row],[detrender]]+0.5769*K470-0.5769*K468+0.0962*K466)*(0.075*$X471+0.54)</f>
        <v>3.1615226168936394</v>
      </c>
      <c r="N472" s="10">
        <f>(0.0962*testdata[[#This Row],[I1]]+0.5769*L470-0.5769*L468+0.0962*L466)*(0.075*$X471+0.54)</f>
        <v>3.0123240942795229</v>
      </c>
      <c r="O472" s="10">
        <f>(0.0962*testdata[[#This Row],[Q1]]+0.5769*M470-0.5769*M468+0.0962*M466)*(0.075*$X471+0.54)</f>
        <v>0.11240706350575153</v>
      </c>
      <c r="P472" s="10">
        <f>testdata[[#This Row],[I1]]-testdata[[#This Row],[JQ]]</f>
        <v>28.085837222494245</v>
      </c>
      <c r="Q472" s="10">
        <f>testdata[[#This Row],[Q1]]+testdata[[#This Row],[jI]]</f>
        <v>6.1738467111731623</v>
      </c>
      <c r="R472" s="10">
        <f>0.2*testdata[[#This Row],[I2]]+0.8*P471</f>
        <v>27.999070660552348</v>
      </c>
      <c r="S472" s="10">
        <f>0.2*testdata[[#This Row],[Q2]]+0.8*Q471</f>
        <v>6.2860213400884284</v>
      </c>
      <c r="T472" s="10">
        <f>testdata[[#This Row],[I2'']]*R471+testdata[[#This Row],[Q2'']]*S471</f>
        <v>821.75927306136282</v>
      </c>
      <c r="U472" s="10">
        <f>testdata[[#This Row],[I2'']]*S471-testdata[[#This Row],[Q2'']]*R471</f>
        <v>-5.1934358636615627</v>
      </c>
      <c r="V472" s="10">
        <f>0.2*testdata[[#This Row],[Re]]+0.8*T471</f>
        <v>823.68970653219139</v>
      </c>
      <c r="W472" s="10">
        <f>0.2*testdata[[#This Row],[Im]]+0.8*U471</f>
        <v>-4.2957997381489861</v>
      </c>
      <c r="X472" s="10"/>
      <c r="Y472" s="10"/>
      <c r="Z472" s="10"/>
      <c r="AA472" s="10"/>
      <c r="AB472" s="10"/>
      <c r="AC472" s="10"/>
      <c r="AD472" s="10"/>
    </row>
    <row r="473" spans="1:30" x14ac:dyDescent="0.25">
      <c r="A473" s="7">
        <v>472</v>
      </c>
      <c r="B473" s="4" t="str">
        <f t="shared" si="14"/>
        <v>new Quote { Date = DateTime.ParseExact("2018-11-14","yyyy-MM-dd",cultureProvider), Open=267.5m, High=267.94m, Low=261.93m, Close=263.64m, Volume = (long)128454960 },</v>
      </c>
      <c r="C473" s="3">
        <v>43418</v>
      </c>
      <c r="D473" s="2">
        <v>267.5</v>
      </c>
      <c r="E473" s="2">
        <v>267.94</v>
      </c>
      <c r="F473" s="2">
        <v>261.93</v>
      </c>
      <c r="G473" s="2">
        <v>263.64</v>
      </c>
      <c r="H473" s="1">
        <v>128454960</v>
      </c>
      <c r="I473" s="2">
        <f>(testdata[[#This Row],[high]]+testdata[[#This Row],[low]])/2</f>
        <v>264.935</v>
      </c>
      <c r="J473" s="10">
        <f>(4*testdata[[#This Row],[price]]+3*I472+2*I471+I470)/10</f>
        <v>266.67650000000003</v>
      </c>
      <c r="K473" s="10">
        <f>(0.0962*testdata[[#This Row],[smooth]]+0.5769*J471-0.5769*J469+0.0962*J467)*(0.075*$X472+0.54)</f>
        <v>27.463213107000026</v>
      </c>
      <c r="L473" s="10">
        <f t="shared" si="15"/>
        <v>28.803809627999989</v>
      </c>
      <c r="M473" s="10">
        <f>(0.0962*testdata[[#This Row],[detrender]]+0.5769*K471-0.5769*K469+0.0962*K467)*(0.075*$X472+0.54)</f>
        <v>3.2296012583176963</v>
      </c>
      <c r="N473" s="10">
        <f>(0.0962*testdata[[#This Row],[I1]]+0.5769*L471-0.5769*L469+0.0962*L467)*(0.075*$X472+0.54)</f>
        <v>2.755055897315569</v>
      </c>
      <c r="O473" s="10">
        <f>(0.0962*testdata[[#This Row],[Q1]]+0.5769*M471-0.5769*M469+0.0962*M467)*(0.075*$X472+0.54)</f>
        <v>0.30313287869988725</v>
      </c>
      <c r="P473" s="10">
        <f>testdata[[#This Row],[I1]]-testdata[[#This Row],[JQ]]</f>
        <v>28.500676749300101</v>
      </c>
      <c r="Q473" s="10">
        <f>testdata[[#This Row],[Q1]]+testdata[[#This Row],[jI]]</f>
        <v>5.9846571556332648</v>
      </c>
      <c r="R473" s="10">
        <f>0.2*testdata[[#This Row],[I2]]+0.8*P472</f>
        <v>28.168805127855418</v>
      </c>
      <c r="S473" s="10">
        <f>0.2*testdata[[#This Row],[Q2]]+0.8*Q472</f>
        <v>6.1360088000651833</v>
      </c>
      <c r="T473" s="10">
        <f>testdata[[#This Row],[I2'']]*R472+testdata[[#This Row],[Q2'']]*S472</f>
        <v>827.27144745833323</v>
      </c>
      <c r="U473" s="10">
        <f>testdata[[#This Row],[I2'']]*S472-testdata[[#This Row],[Q2'']]*R472</f>
        <v>5.2671661916954235</v>
      </c>
      <c r="V473" s="10">
        <f>0.2*testdata[[#This Row],[Re]]+0.8*T472</f>
        <v>822.86170794075701</v>
      </c>
      <c r="W473" s="10">
        <f>0.2*testdata[[#This Row],[Im]]+0.8*U472</f>
        <v>-3.1013154525901658</v>
      </c>
      <c r="X473" s="10"/>
      <c r="Y473" s="10"/>
      <c r="Z473" s="10"/>
      <c r="AA473" s="10"/>
      <c r="AB473" s="10"/>
      <c r="AC473" s="10"/>
      <c r="AD473" s="10"/>
    </row>
    <row r="474" spans="1:30" x14ac:dyDescent="0.25">
      <c r="A474" s="7">
        <v>473</v>
      </c>
      <c r="B474" s="4" t="str">
        <f t="shared" si="14"/>
        <v>new Quote { Date = DateTime.ParseExact("2018-11-15","yyyy-MM-dd",cultureProvider), Open=262.25m, High=266.9m, Low=260.53m, Close=266.39m, Volume = (long)138463488 },</v>
      </c>
      <c r="C474" s="3">
        <v>43419</v>
      </c>
      <c r="D474" s="2">
        <v>262.25</v>
      </c>
      <c r="E474" s="2">
        <v>266.89999999999998</v>
      </c>
      <c r="F474" s="2">
        <v>260.52999999999997</v>
      </c>
      <c r="G474" s="2">
        <v>266.39</v>
      </c>
      <c r="H474" s="1">
        <v>138463488</v>
      </c>
      <c r="I474" s="2">
        <f>(testdata[[#This Row],[high]]+testdata[[#This Row],[low]])/2</f>
        <v>263.71499999999997</v>
      </c>
      <c r="J474" s="10">
        <f>(4*testdata[[#This Row],[price]]+3*I473+2*I472+I471)/10</f>
        <v>265.10199999999998</v>
      </c>
      <c r="K474" s="10">
        <f>(0.0962*testdata[[#This Row],[smooth]]+0.5769*J472-0.5769*J470+0.0962*J468)*(0.075*$X473+0.54)</f>
        <v>26.803709757</v>
      </c>
      <c r="L474" s="10">
        <f t="shared" si="15"/>
        <v>29.247378236999992</v>
      </c>
      <c r="M474" s="10">
        <f>(0.0962*testdata[[#This Row],[detrender]]+0.5769*K472-0.5769*K470+0.0962*K468)*(0.075*$X473+0.54)</f>
        <v>2.7871232093589322</v>
      </c>
      <c r="N474" s="10">
        <f>(0.0962*testdata[[#This Row],[I1]]+0.5769*L472-0.5769*L470+0.0962*L468)*(0.075*$X473+0.54)</f>
        <v>2.8987212931218589</v>
      </c>
      <c r="O474" s="10">
        <f>(0.0962*testdata[[#This Row],[Q1]]+0.5769*M472-0.5769*M470+0.0962*M468)*(0.075*$X473+0.54)</f>
        <v>0.44883070250859763</v>
      </c>
      <c r="P474" s="10">
        <f>testdata[[#This Row],[I1]]-testdata[[#This Row],[JQ]]</f>
        <v>28.798547534491394</v>
      </c>
      <c r="Q474" s="10">
        <f>testdata[[#This Row],[Q1]]+testdata[[#This Row],[jI]]</f>
        <v>5.6858445024807907</v>
      </c>
      <c r="R474" s="10">
        <f>0.2*testdata[[#This Row],[I2]]+0.8*P473</f>
        <v>28.560250906338361</v>
      </c>
      <c r="S474" s="10">
        <f>0.2*testdata[[#This Row],[Q2]]+0.8*Q473</f>
        <v>5.9248946250027705</v>
      </c>
      <c r="T474" s="10">
        <f>testdata[[#This Row],[I2'']]*R473+testdata[[#This Row],[Q2'']]*S473</f>
        <v>840.86334774177726</v>
      </c>
      <c r="U474" s="10">
        <f>testdata[[#This Row],[I2'']]*S473-testdata[[#This Row],[Q2'']]*R473</f>
        <v>8.3487487985807718</v>
      </c>
      <c r="V474" s="10">
        <f>0.2*testdata[[#This Row],[Re]]+0.8*T473</f>
        <v>829.98982751502206</v>
      </c>
      <c r="W474" s="10">
        <f>0.2*testdata[[#This Row],[Im]]+0.8*U473</f>
        <v>5.8834827130724934</v>
      </c>
      <c r="X474" s="10"/>
      <c r="Y474" s="10"/>
      <c r="Z474" s="10"/>
      <c r="AA474" s="10"/>
      <c r="AB474" s="10"/>
      <c r="AC474" s="10"/>
      <c r="AD474" s="10"/>
    </row>
    <row r="475" spans="1:30" x14ac:dyDescent="0.25">
      <c r="A475" s="7">
        <v>474</v>
      </c>
      <c r="B475" s="4" t="str">
        <f t="shared" si="14"/>
        <v>new Quote { Date = DateTime.ParseExact("2018-11-16","yyyy-MM-dd",cultureProvider), Open=265.19m, High=268.08m, Low=264.62m, Close=267.08m, Volume = (long)129820216 },</v>
      </c>
      <c r="C475" s="3">
        <v>43420</v>
      </c>
      <c r="D475" s="2">
        <v>265.19</v>
      </c>
      <c r="E475" s="2">
        <v>268.08</v>
      </c>
      <c r="F475" s="2">
        <v>264.62</v>
      </c>
      <c r="G475" s="2">
        <v>267.08</v>
      </c>
      <c r="H475" s="1">
        <v>129820216</v>
      </c>
      <c r="I475" s="2">
        <f>(testdata[[#This Row],[high]]+testdata[[#This Row],[low]])/2</f>
        <v>266.35000000000002</v>
      </c>
      <c r="J475" s="10">
        <f>(4*testdata[[#This Row],[price]]+3*I474+2*I473+I472)/10</f>
        <v>265.30650000000003</v>
      </c>
      <c r="K475" s="10">
        <f>(0.0962*testdata[[#This Row],[smooth]]+0.5769*J473-0.5769*J471+0.0962*J469)*(0.075*$X474+0.54)</f>
        <v>26.701957259999997</v>
      </c>
      <c r="L475" s="10">
        <f t="shared" si="15"/>
        <v>28.579726692000019</v>
      </c>
      <c r="M475" s="10">
        <f>(0.0962*testdata[[#This Row],[detrender]]+0.5769*K473-0.5769*K471+0.0962*K469)*(0.075*$X474+0.54)</f>
        <v>2.2961418436232375</v>
      </c>
      <c r="N475" s="10">
        <f>(0.0962*testdata[[#This Row],[I1]]+0.5769*L473-0.5769*L471+0.0962*L469)*(0.075*$X474+0.54)</f>
        <v>3.1615226168936394</v>
      </c>
      <c r="O475" s="10">
        <f>(0.0962*testdata[[#This Row],[Q1]]+0.5769*M473-0.5769*M471+0.0962*M469)*(0.075*$X474+0.54)</f>
        <v>0.37884190057977102</v>
      </c>
      <c r="P475" s="10">
        <f>testdata[[#This Row],[I1]]-testdata[[#This Row],[JQ]]</f>
        <v>28.200884791420247</v>
      </c>
      <c r="Q475" s="10">
        <f>testdata[[#This Row],[Q1]]+testdata[[#This Row],[jI]]</f>
        <v>5.4576644605168774</v>
      </c>
      <c r="R475" s="10">
        <f>0.2*testdata[[#This Row],[I2]]+0.8*P474</f>
        <v>28.679014985877167</v>
      </c>
      <c r="S475" s="10">
        <f>0.2*testdata[[#This Row],[Q2]]+0.8*Q474</f>
        <v>5.6402084940880091</v>
      </c>
      <c r="T475" s="10">
        <f>testdata[[#This Row],[I2'']]*R474+testdata[[#This Row],[Q2'']]*S474</f>
        <v>852.49750473380686</v>
      </c>
      <c r="U475" s="10">
        <f>testdata[[#This Row],[I2'']]*S474-testdata[[#This Row],[Q2'']]*R474</f>
        <v>8.8343719849831359</v>
      </c>
      <c r="V475" s="10">
        <f>0.2*testdata[[#This Row],[Re]]+0.8*T474</f>
        <v>843.1901791401832</v>
      </c>
      <c r="W475" s="10">
        <f>0.2*testdata[[#This Row],[Im]]+0.8*U474</f>
        <v>8.4458734358612446</v>
      </c>
      <c r="X475" s="10"/>
      <c r="Y475" s="10"/>
      <c r="Z475" s="10"/>
      <c r="AA475" s="10"/>
      <c r="AB475" s="10"/>
      <c r="AC475" s="10"/>
      <c r="AD475" s="10"/>
    </row>
    <row r="476" spans="1:30" x14ac:dyDescent="0.25">
      <c r="A476" s="7">
        <v>475</v>
      </c>
      <c r="B476" s="4" t="str">
        <f t="shared" si="14"/>
        <v>new Quote { Date = DateTime.ParseExact("2018-11-19","yyyy-MM-dd",cultureProvider), Open=266.42m, High=266.74m, Low=261.56m, Close=262.57m, Volume = (long)105626432 },</v>
      </c>
      <c r="C476" s="3">
        <v>43423</v>
      </c>
      <c r="D476" s="2">
        <v>266.42</v>
      </c>
      <c r="E476" s="2">
        <v>266.74</v>
      </c>
      <c r="F476" s="2">
        <v>261.56</v>
      </c>
      <c r="G476" s="2">
        <v>262.57</v>
      </c>
      <c r="H476" s="1">
        <v>105626432</v>
      </c>
      <c r="I476" s="2">
        <f>(testdata[[#This Row],[high]]+testdata[[#This Row],[low]])/2</f>
        <v>264.14999999999998</v>
      </c>
      <c r="J476" s="10">
        <f>(4*testdata[[#This Row],[price]]+3*I475+2*I474+I473)/10</f>
        <v>264.80149999999998</v>
      </c>
      <c r="K476" s="10">
        <f>(0.0962*testdata[[#This Row],[smooth]]+0.5769*J474-0.5769*J472+0.0962*J470)*(0.075*$X475+0.54)</f>
        <v>26.773632593999988</v>
      </c>
      <c r="L476" s="10">
        <f t="shared" si="15"/>
        <v>27.463213107000026</v>
      </c>
      <c r="M476" s="10">
        <f>(0.0962*testdata[[#This Row],[detrender]]+0.5769*K474-0.5769*K472+0.0962*K470)*(0.075*$X475+0.54)</f>
        <v>2.3338615168556398</v>
      </c>
      <c r="N476" s="10">
        <f>(0.0962*testdata[[#This Row],[I1]]+0.5769*L474-0.5769*L472+0.0962*L470)*(0.075*$X475+0.54)</f>
        <v>3.2296012583176963</v>
      </c>
      <c r="O476" s="10">
        <f>(0.0962*testdata[[#This Row],[Q1]]+0.5769*M474-0.5769*M472+0.0962*M470)*(0.075*$X475+0.54)</f>
        <v>0.14772393199970871</v>
      </c>
      <c r="P476" s="10">
        <f>testdata[[#This Row],[I1]]-testdata[[#This Row],[JQ]]</f>
        <v>27.315489175000316</v>
      </c>
      <c r="Q476" s="10">
        <f>testdata[[#This Row],[Q1]]+testdata[[#This Row],[jI]]</f>
        <v>5.5634627751733365</v>
      </c>
      <c r="R476" s="10">
        <f>0.2*testdata[[#This Row],[I2]]+0.8*P475</f>
        <v>28.023805668136262</v>
      </c>
      <c r="S476" s="10">
        <f>0.2*testdata[[#This Row],[Q2]]+0.8*Q475</f>
        <v>5.4788241234481694</v>
      </c>
      <c r="T476" s="10">
        <f>testdata[[#This Row],[I2'']]*R475+testdata[[#This Row],[Q2'']]*S475</f>
        <v>834.59685307647601</v>
      </c>
      <c r="U476" s="10">
        <f>testdata[[#This Row],[I2'']]*S475-testdata[[#This Row],[Q2'']]*R475</f>
        <v>0.93282762473845082</v>
      </c>
      <c r="V476" s="10">
        <f>0.2*testdata[[#This Row],[Re]]+0.8*T475</f>
        <v>848.91737440234067</v>
      </c>
      <c r="W476" s="10">
        <f>0.2*testdata[[#This Row],[Im]]+0.8*U475</f>
        <v>7.2540631129341993</v>
      </c>
      <c r="X476" s="10"/>
      <c r="Y476" s="10"/>
      <c r="Z476" s="10"/>
      <c r="AA476" s="10"/>
      <c r="AB476" s="10"/>
      <c r="AC476" s="10"/>
      <c r="AD476" s="10"/>
    </row>
    <row r="477" spans="1:30" x14ac:dyDescent="0.25">
      <c r="A477" s="7">
        <v>476</v>
      </c>
      <c r="B477" s="4" t="str">
        <f t="shared" si="14"/>
        <v>new Quote { Date = DateTime.ParseExact("2018-11-20","yyyy-MM-dd",cultureProvider), Open=258.92m, High=260.52m, Low=256.76m, Close=257.71m, Volume = (long)139406240 },</v>
      </c>
      <c r="C477" s="3">
        <v>43424</v>
      </c>
      <c r="D477" s="2">
        <v>258.92</v>
      </c>
      <c r="E477" s="2">
        <v>260.52</v>
      </c>
      <c r="F477" s="2">
        <v>256.76</v>
      </c>
      <c r="G477" s="2">
        <v>257.70999999999998</v>
      </c>
      <c r="H477" s="1">
        <v>139406240</v>
      </c>
      <c r="I477" s="2">
        <f>(testdata[[#This Row],[high]]+testdata[[#This Row],[low]])/2</f>
        <v>258.64</v>
      </c>
      <c r="J477" s="10">
        <f>(4*testdata[[#This Row],[price]]+3*I476+2*I475+I474)/10</f>
        <v>262.34250000000003</v>
      </c>
      <c r="K477" s="10">
        <f>(0.0962*testdata[[#This Row],[smooth]]+0.5769*J475-0.5769*J473+0.0962*J471)*(0.075*$X476+0.54)</f>
        <v>27.249441444000006</v>
      </c>
      <c r="L477" s="10">
        <f t="shared" si="15"/>
        <v>26.803709757</v>
      </c>
      <c r="M477" s="10">
        <f>(0.0962*testdata[[#This Row],[detrender]]+0.5769*K475-0.5769*K473+0.0962*K471)*(0.075*$X476+0.54)</f>
        <v>2.6977457997960568</v>
      </c>
      <c r="N477" s="10">
        <f>(0.0962*testdata[[#This Row],[I1]]+0.5769*L475-0.5769*L473+0.0962*L471)*(0.075*$X476+0.54)</f>
        <v>2.7871232093589322</v>
      </c>
      <c r="O477" s="10">
        <f>(0.0962*testdata[[#This Row],[Q1]]+0.5769*M475-0.5769*M473+0.0962*M471)*(0.075*$X476+0.54)</f>
        <v>-7.1605079206015231E-5</v>
      </c>
      <c r="P477" s="10">
        <f>testdata[[#This Row],[I1]]-testdata[[#This Row],[JQ]]</f>
        <v>26.803781362079206</v>
      </c>
      <c r="Q477" s="10">
        <f>testdata[[#This Row],[Q1]]+testdata[[#This Row],[jI]]</f>
        <v>5.4848690091549894</v>
      </c>
      <c r="R477" s="10">
        <f>0.2*testdata[[#This Row],[I2]]+0.8*P476</f>
        <v>27.213147612416094</v>
      </c>
      <c r="S477" s="10">
        <f>0.2*testdata[[#This Row],[Q2]]+0.8*Q476</f>
        <v>5.5477440219696676</v>
      </c>
      <c r="T477" s="10">
        <f>testdata[[#This Row],[I2'']]*R476+testdata[[#This Row],[Q2'']]*S476</f>
        <v>793.0110740869377</v>
      </c>
      <c r="U477" s="10">
        <f>testdata[[#This Row],[I2'']]*S476-testdata[[#This Row],[Q2'']]*R476</f>
        <v>-6.3728507543813748</v>
      </c>
      <c r="V477" s="10">
        <f>0.2*testdata[[#This Row],[Re]]+0.8*T476</f>
        <v>826.27969727856839</v>
      </c>
      <c r="W477" s="10">
        <f>0.2*testdata[[#This Row],[Im]]+0.8*U476</f>
        <v>-0.52830805108551426</v>
      </c>
      <c r="X477" s="10"/>
      <c r="Y477" s="10"/>
      <c r="Z477" s="10"/>
      <c r="AA477" s="10"/>
      <c r="AB477" s="10"/>
      <c r="AC477" s="10"/>
      <c r="AD477" s="10"/>
    </row>
    <row r="478" spans="1:30" x14ac:dyDescent="0.25">
      <c r="A478" s="7">
        <v>477</v>
      </c>
      <c r="B478" s="4" t="str">
        <f t="shared" si="14"/>
        <v>new Quote { Date = DateTime.ParseExact("2018-11-21","yyyy-MM-dd",cultureProvider), Open=259.4m, High=260.66m, Low=258.58m, Close=258.58m, Volume = (long)77444168 },</v>
      </c>
      <c r="C478" s="3">
        <v>43425</v>
      </c>
      <c r="D478" s="2">
        <v>259.39999999999998</v>
      </c>
      <c r="E478" s="2">
        <v>260.66000000000003</v>
      </c>
      <c r="F478" s="2">
        <v>258.58</v>
      </c>
      <c r="G478" s="2">
        <v>258.58</v>
      </c>
      <c r="H478" s="1">
        <v>77444168</v>
      </c>
      <c r="I478" s="2">
        <f>(testdata[[#This Row],[high]]+testdata[[#This Row],[low]])/2</f>
        <v>259.62</v>
      </c>
      <c r="J478" s="10">
        <f>(4*testdata[[#This Row],[price]]+3*I477+2*I476+I475)/10</f>
        <v>260.90499999999997</v>
      </c>
      <c r="K478" s="10">
        <f>(0.0962*testdata[[#This Row],[smooth]]+0.5769*J476-0.5769*J474+0.0962*J472)*(0.075*$X477+0.54)</f>
        <v>27.413683605000006</v>
      </c>
      <c r="L478" s="10">
        <f t="shared" si="15"/>
        <v>26.701957259999997</v>
      </c>
      <c r="M478" s="10">
        <f>(0.0962*testdata[[#This Row],[detrender]]+0.5769*K476-0.5769*K474+0.0962*K472)*(0.075*$X477+0.54)</f>
        <v>2.8993758598278156</v>
      </c>
      <c r="N478" s="10">
        <f>(0.0962*testdata[[#This Row],[I1]]+0.5769*L476-0.5769*L474+0.0962*L472)*(0.075*$X477+0.54)</f>
        <v>2.2961418436232375</v>
      </c>
      <c r="O478" s="10">
        <f>(0.0962*testdata[[#This Row],[Q1]]+0.5769*M476-0.5769*M474+0.0962*M472)*(0.075*$X477+0.54)</f>
        <v>0.17364875204994548</v>
      </c>
      <c r="P478" s="10">
        <f>testdata[[#This Row],[I1]]-testdata[[#This Row],[JQ]]</f>
        <v>26.528308507950051</v>
      </c>
      <c r="Q478" s="10">
        <f>testdata[[#This Row],[Q1]]+testdata[[#This Row],[jI]]</f>
        <v>5.1955177034510527</v>
      </c>
      <c r="R478" s="10">
        <f>0.2*testdata[[#This Row],[I2]]+0.8*P477</f>
        <v>26.748686791253377</v>
      </c>
      <c r="S478" s="10">
        <f>0.2*testdata[[#This Row],[Q2]]+0.8*Q477</f>
        <v>5.4269987480142028</v>
      </c>
      <c r="T478" s="10">
        <f>testdata[[#This Row],[I2'']]*R477+testdata[[#This Row],[Q2'']]*S477</f>
        <v>758.02356195019536</v>
      </c>
      <c r="U478" s="10">
        <f>testdata[[#This Row],[I2'']]*S477-testdata[[#This Row],[Q2'']]*R477</f>
        <v>0.70914921960709876</v>
      </c>
      <c r="V478" s="10">
        <f>0.2*testdata[[#This Row],[Re]]+0.8*T477</f>
        <v>786.01357165958939</v>
      </c>
      <c r="W478" s="10">
        <f>0.2*testdata[[#This Row],[Im]]+0.8*U477</f>
        <v>-4.9564507595836806</v>
      </c>
      <c r="X478" s="10"/>
      <c r="Y478" s="10"/>
      <c r="Z478" s="10"/>
      <c r="AA478" s="10"/>
      <c r="AB478" s="10"/>
      <c r="AC478" s="10"/>
      <c r="AD478" s="10"/>
    </row>
    <row r="479" spans="1:30" x14ac:dyDescent="0.25">
      <c r="A479" s="7">
        <v>478</v>
      </c>
      <c r="B479" s="4" t="str">
        <f t="shared" si="14"/>
        <v>new Quote { Date = DateTime.ParseExact("2018-11-23","yyyy-MM-dd",cultureProvider), Open=256.79m, High=258.39m, Low=256.68m, Close=256.86m, Volume = (long)43873168 },</v>
      </c>
      <c r="C479" s="3">
        <v>43427</v>
      </c>
      <c r="D479" s="2">
        <v>256.79000000000002</v>
      </c>
      <c r="E479" s="2">
        <v>258.39</v>
      </c>
      <c r="F479" s="2">
        <v>256.68</v>
      </c>
      <c r="G479" s="2">
        <v>256.86</v>
      </c>
      <c r="H479" s="1">
        <v>43873168</v>
      </c>
      <c r="I479" s="2">
        <f>(testdata[[#This Row],[high]]+testdata[[#This Row],[low]])/2</f>
        <v>257.53499999999997</v>
      </c>
      <c r="J479" s="10">
        <f>(4*testdata[[#This Row],[price]]+3*I478+2*I477+I476)/10</f>
        <v>259.04300000000001</v>
      </c>
      <c r="K479" s="10">
        <f>(0.0962*testdata[[#This Row],[smooth]]+0.5769*J477-0.5769*J475+0.0962*J473)*(0.075*$X478+0.54)</f>
        <v>26.386713521999997</v>
      </c>
      <c r="L479" s="10">
        <f t="shared" si="15"/>
        <v>26.773632593999988</v>
      </c>
      <c r="M479" s="10">
        <f>(0.0962*testdata[[#This Row],[detrender]]+0.5769*K477-0.5769*K475+0.0962*K473)*(0.075*$X478+0.54)</f>
        <v>2.9679515464280799</v>
      </c>
      <c r="N479" s="10">
        <f>(0.0962*testdata[[#This Row],[I1]]+0.5769*L477-0.5769*L475+0.0962*L473)*(0.075*$X478+0.54)</f>
        <v>2.3338615168556398</v>
      </c>
      <c r="O479" s="10">
        <f>(0.0962*testdata[[#This Row],[Q1]]+0.5769*M477-0.5769*M475+0.0962*M473)*(0.075*$X478+0.54)</f>
        <v>0.4470605471516273</v>
      </c>
      <c r="P479" s="10">
        <f>testdata[[#This Row],[I1]]-testdata[[#This Row],[JQ]]</f>
        <v>26.326572046848362</v>
      </c>
      <c r="Q479" s="10">
        <f>testdata[[#This Row],[Q1]]+testdata[[#This Row],[jI]]</f>
        <v>5.3018130632837197</v>
      </c>
      <c r="R479" s="10">
        <f>0.2*testdata[[#This Row],[I2]]+0.8*P478</f>
        <v>26.487961215729715</v>
      </c>
      <c r="S479" s="10">
        <f>0.2*testdata[[#This Row],[Q2]]+0.8*Q478</f>
        <v>5.2167767754175856</v>
      </c>
      <c r="T479" s="10">
        <f>testdata[[#This Row],[I2'']]*R478+testdata[[#This Row],[Q2'']]*S478</f>
        <v>736.82961932728199</v>
      </c>
      <c r="U479" s="10">
        <f>testdata[[#This Row],[I2'']]*S478-testdata[[#This Row],[Q2'']]*R478</f>
        <v>4.2082043296841789</v>
      </c>
      <c r="V479" s="10">
        <f>0.2*testdata[[#This Row],[Re]]+0.8*T478</f>
        <v>753.78477342561268</v>
      </c>
      <c r="W479" s="10">
        <f>0.2*testdata[[#This Row],[Im]]+0.8*U478</f>
        <v>1.4089602416225149</v>
      </c>
      <c r="X479" s="10"/>
      <c r="Y479" s="10"/>
      <c r="Z479" s="10"/>
      <c r="AA479" s="10"/>
      <c r="AB479" s="10"/>
      <c r="AC479" s="10"/>
      <c r="AD479" s="10"/>
    </row>
    <row r="480" spans="1:30" x14ac:dyDescent="0.25">
      <c r="A480" s="7">
        <v>479</v>
      </c>
      <c r="B480" s="4" t="str">
        <f t="shared" si="14"/>
        <v>new Quote { Date = DateTime.ParseExact("2018-11-26","yyyy-MM-dd",cultureProvider), Open=259.33m, High=261.25m, Low=258.9m, Close=261m, Volume = (long)81971728 },</v>
      </c>
      <c r="C480" s="3">
        <v>43430</v>
      </c>
      <c r="D480" s="2">
        <v>259.33</v>
      </c>
      <c r="E480" s="2">
        <v>261.25</v>
      </c>
      <c r="F480" s="2">
        <v>258.89999999999998</v>
      </c>
      <c r="G480" s="2">
        <v>261</v>
      </c>
      <c r="H480" s="1">
        <v>81971728</v>
      </c>
      <c r="I480" s="2">
        <f>(testdata[[#This Row],[high]]+testdata[[#This Row],[low]])/2</f>
        <v>260.07499999999999</v>
      </c>
      <c r="J480" s="10">
        <f>(4*testdata[[#This Row],[price]]+3*I479+2*I478+I477)/10</f>
        <v>259.07849999999996</v>
      </c>
      <c r="K480" s="10">
        <f>(0.0962*testdata[[#This Row],[smooth]]+0.5769*J478-0.5769*J476+0.0962*J474)*(0.075*$X479+0.54)</f>
        <v>26.016267554999988</v>
      </c>
      <c r="L480" s="10">
        <f t="shared" si="15"/>
        <v>27.249441444000006</v>
      </c>
      <c r="M480" s="10">
        <f>(0.0962*testdata[[#This Row],[detrender]]+0.5769*K478-0.5769*K476+0.0962*K474)*(0.075*$X479+0.54)</f>
        <v>2.943284712656566</v>
      </c>
      <c r="N480" s="10">
        <f>(0.0962*testdata[[#This Row],[I1]]+0.5769*L478-0.5769*L476+0.0962*L474)*(0.075*$X479+0.54)</f>
        <v>2.6977457997960568</v>
      </c>
      <c r="O480" s="10">
        <f>(0.0962*testdata[[#This Row],[Q1]]+0.5769*M478-0.5769*M476+0.0962*M474)*(0.075*$X479+0.54)</f>
        <v>0.47385565194161111</v>
      </c>
      <c r="P480" s="10">
        <f>testdata[[#This Row],[I1]]-testdata[[#This Row],[JQ]]</f>
        <v>26.775585792058394</v>
      </c>
      <c r="Q480" s="10">
        <f>testdata[[#This Row],[Q1]]+testdata[[#This Row],[jI]]</f>
        <v>5.6410305124526232</v>
      </c>
      <c r="R480" s="10">
        <f>0.2*testdata[[#This Row],[I2]]+0.8*P479</f>
        <v>26.41637479589037</v>
      </c>
      <c r="S480" s="10">
        <f>0.2*testdata[[#This Row],[Q2]]+0.8*Q479</f>
        <v>5.3696565531175011</v>
      </c>
      <c r="T480" s="10">
        <f>testdata[[#This Row],[I2'']]*R479+testdata[[#This Row],[Q2'']]*S479</f>
        <v>727.72821065199628</v>
      </c>
      <c r="U480" s="10">
        <f>testdata[[#This Row],[I2'']]*S479-testdata[[#This Row],[Q2'']]*R479</f>
        <v>-4.4229239948379302</v>
      </c>
      <c r="V480" s="10">
        <f>0.2*testdata[[#This Row],[Re]]+0.8*T479</f>
        <v>735.00933759222494</v>
      </c>
      <c r="W480" s="10">
        <f>0.2*testdata[[#This Row],[Im]]+0.8*U479</f>
        <v>2.4819786647797573</v>
      </c>
      <c r="X480" s="10"/>
      <c r="Y480" s="10"/>
      <c r="Z480" s="10"/>
      <c r="AA480" s="10"/>
      <c r="AB480" s="10"/>
      <c r="AC480" s="10"/>
      <c r="AD480" s="10"/>
    </row>
    <row r="481" spans="1:30" x14ac:dyDescent="0.25">
      <c r="A481" s="7">
        <v>480</v>
      </c>
      <c r="B481" s="4" t="str">
        <f t="shared" si="14"/>
        <v>new Quote { Date = DateTime.ParseExact("2018-11-27","yyyy-MM-dd",cultureProvider), Open=259.87m, High=261.88m, Low=259.21m, Close=261.88m, Volume = (long)77381344 },</v>
      </c>
      <c r="C481" s="3">
        <v>43431</v>
      </c>
      <c r="D481" s="2">
        <v>259.87</v>
      </c>
      <c r="E481" s="2">
        <v>261.88</v>
      </c>
      <c r="F481" s="2">
        <v>259.20999999999998</v>
      </c>
      <c r="G481" s="2">
        <v>261.88</v>
      </c>
      <c r="H481" s="1">
        <v>77381344</v>
      </c>
      <c r="I481" s="2">
        <f>(testdata[[#This Row],[high]]+testdata[[#This Row],[low]])/2</f>
        <v>260.54499999999996</v>
      </c>
      <c r="J481" s="10">
        <f>(4*testdata[[#This Row],[price]]+3*I480+2*I479+I478)/10</f>
        <v>259.70949999999993</v>
      </c>
      <c r="K481" s="10">
        <f>(0.0962*testdata[[#This Row],[smooth]]+0.5769*J479-0.5769*J477+0.0962*J475)*(0.075*$X480+0.54)</f>
        <v>26.245651130999992</v>
      </c>
      <c r="L481" s="10">
        <f t="shared" si="15"/>
        <v>27.413683605000006</v>
      </c>
      <c r="M481" s="10">
        <f>(0.0962*testdata[[#This Row],[detrender]]+0.5769*K479-0.5769*K477+0.0962*K475)*(0.075*$X480+0.54)</f>
        <v>2.4817601820666928</v>
      </c>
      <c r="N481" s="10">
        <f>(0.0962*testdata[[#This Row],[I1]]+0.5769*L479-0.5769*L477+0.0962*L475)*(0.075*$X480+0.54)</f>
        <v>2.8993758598278156</v>
      </c>
      <c r="O481" s="10">
        <f>(0.0962*testdata[[#This Row],[Q1]]+0.5769*M479-0.5769*M477+0.0962*M475)*(0.075*$X480+0.54)</f>
        <v>0.33237856985582814</v>
      </c>
      <c r="P481" s="10">
        <f>testdata[[#This Row],[I1]]-testdata[[#This Row],[JQ]]</f>
        <v>27.08130503514418</v>
      </c>
      <c r="Q481" s="10">
        <f>testdata[[#This Row],[Q1]]+testdata[[#This Row],[jI]]</f>
        <v>5.3811360418945089</v>
      </c>
      <c r="R481" s="10">
        <f>0.2*testdata[[#This Row],[I2]]+0.8*P480</f>
        <v>26.836729640675554</v>
      </c>
      <c r="S481" s="10">
        <f>0.2*testdata[[#This Row],[Q2]]+0.8*Q480</f>
        <v>5.5890516183410011</v>
      </c>
      <c r="T481" s="10">
        <f>testdata[[#This Row],[I2'']]*R480+testdata[[#This Row],[Q2'']]*S480</f>
        <v>738.94039613220252</v>
      </c>
      <c r="U481" s="10">
        <f>testdata[[#This Row],[I2'']]*S480-testdata[[#This Row],[Q2'']]*R480</f>
        <v>-3.538461124377335</v>
      </c>
      <c r="V481" s="10">
        <f>0.2*testdata[[#This Row],[Re]]+0.8*T480</f>
        <v>729.97064774803766</v>
      </c>
      <c r="W481" s="10">
        <f>0.2*testdata[[#This Row],[Im]]+0.8*U480</f>
        <v>-4.2460314207458119</v>
      </c>
      <c r="X481" s="10"/>
      <c r="Y481" s="10"/>
      <c r="Z481" s="10"/>
      <c r="AA481" s="10"/>
      <c r="AB481" s="10"/>
      <c r="AC481" s="10"/>
      <c r="AD481" s="10"/>
    </row>
    <row r="482" spans="1:30" x14ac:dyDescent="0.25">
      <c r="A482" s="7">
        <v>481</v>
      </c>
      <c r="B482" s="4" t="str">
        <f t="shared" si="14"/>
        <v>new Quote { Date = DateTime.ParseExact("2018-11-28","yyyy-MM-dd",cultureProvider), Open=263.05m, High=267.91m, Low=261.81m, Close=267.91m, Volume = (long)130805744 },</v>
      </c>
      <c r="C482" s="3">
        <v>43432</v>
      </c>
      <c r="D482" s="2">
        <v>263.05</v>
      </c>
      <c r="E482" s="2">
        <v>267.91000000000003</v>
      </c>
      <c r="F482" s="2">
        <v>261.81</v>
      </c>
      <c r="G482" s="2">
        <v>267.91000000000003</v>
      </c>
      <c r="H482" s="1">
        <v>130805744</v>
      </c>
      <c r="I482" s="2">
        <f>(testdata[[#This Row],[high]]+testdata[[#This Row],[low]])/2</f>
        <v>264.86</v>
      </c>
      <c r="J482" s="10">
        <f>(4*testdata[[#This Row],[price]]+3*I481+2*I480+I479)/10</f>
        <v>261.87599999999998</v>
      </c>
      <c r="K482" s="10">
        <f>(0.0962*testdata[[#This Row],[smooth]]+0.5769*J480-0.5769*J478+0.0962*J476)*(0.075*$X481+0.54)</f>
        <v>26.79084053099999</v>
      </c>
      <c r="L482" s="10">
        <f t="shared" si="15"/>
        <v>26.386713521999997</v>
      </c>
      <c r="M482" s="10">
        <f>(0.0962*testdata[[#This Row],[detrender]]+0.5769*K480-0.5769*K478+0.0962*K476)*(0.075*$X481+0.54)</f>
        <v>2.3472358175051933</v>
      </c>
      <c r="N482" s="10">
        <f>(0.0962*testdata[[#This Row],[I1]]+0.5769*L480-0.5769*L478+0.0962*L476)*(0.075*$X481+0.54)</f>
        <v>2.9679515464280799</v>
      </c>
      <c r="O482" s="10">
        <f>(0.0962*testdata[[#This Row],[Q1]]+0.5769*M480-0.5769*M478+0.0962*M476)*(0.075*$X481+0.54)</f>
        <v>0.25685239361170586</v>
      </c>
      <c r="P482" s="10">
        <f>testdata[[#This Row],[I1]]-testdata[[#This Row],[JQ]]</f>
        <v>26.129861128388292</v>
      </c>
      <c r="Q482" s="10">
        <f>testdata[[#This Row],[Q1]]+testdata[[#This Row],[jI]]</f>
        <v>5.3151873639332727</v>
      </c>
      <c r="R482" s="10">
        <f>0.2*testdata[[#This Row],[I2]]+0.8*P481</f>
        <v>26.891016253793005</v>
      </c>
      <c r="S482" s="10">
        <f>0.2*testdata[[#This Row],[Q2]]+0.8*Q481</f>
        <v>5.3679463063022617</v>
      </c>
      <c r="T482" s="10">
        <f>testdata[[#This Row],[I2'']]*R481+testdata[[#This Row],[Q2'']]*S481</f>
        <v>751.66866195646105</v>
      </c>
      <c r="U482" s="10">
        <f>testdata[[#This Row],[I2'']]*S481-testdata[[#This Row],[Q2'']]*R481</f>
        <v>6.237154164199211</v>
      </c>
      <c r="V482" s="10">
        <f>0.2*testdata[[#This Row],[Re]]+0.8*T481</f>
        <v>741.48604929705425</v>
      </c>
      <c r="W482" s="10">
        <f>0.2*testdata[[#This Row],[Im]]+0.8*U481</f>
        <v>-1.5833380666620258</v>
      </c>
      <c r="X482" s="10"/>
      <c r="Y482" s="10"/>
      <c r="Z482" s="10"/>
      <c r="AA482" s="10"/>
      <c r="AB482" s="10"/>
      <c r="AC482" s="10"/>
      <c r="AD482" s="10"/>
    </row>
    <row r="483" spans="1:30" x14ac:dyDescent="0.25">
      <c r="A483" s="7">
        <v>482</v>
      </c>
      <c r="B483" s="4" t="str">
        <f t="shared" si="14"/>
        <v>new Quote { Date = DateTime.ParseExact("2018-11-29","yyyy-MM-dd",cultureProvider), Open=267.06m, High=268.86m, Low=265.82m, Close=267.33m, Volume = (long)84395640 },</v>
      </c>
      <c r="C483" s="3">
        <v>43433</v>
      </c>
      <c r="D483" s="2">
        <v>267.06</v>
      </c>
      <c r="E483" s="2">
        <v>268.86</v>
      </c>
      <c r="F483" s="2">
        <v>265.82</v>
      </c>
      <c r="G483" s="2">
        <v>267.33</v>
      </c>
      <c r="H483" s="1">
        <v>84395640</v>
      </c>
      <c r="I483" s="2">
        <f>(testdata[[#This Row],[high]]+testdata[[#This Row],[low]])/2</f>
        <v>267.34000000000003</v>
      </c>
      <c r="J483" s="10">
        <f>(4*testdata[[#This Row],[price]]+3*I482+2*I481+I480)/10</f>
        <v>264.51049999999998</v>
      </c>
      <c r="K483" s="10">
        <f>(0.0962*testdata[[#This Row],[smooth]]+0.5769*J481-0.5769*J479+0.0962*J477)*(0.075*$X482+0.54)</f>
        <v>27.576591722999972</v>
      </c>
      <c r="L483" s="10">
        <f t="shared" si="15"/>
        <v>26.016267554999988</v>
      </c>
      <c r="M483" s="10">
        <f>(0.0962*testdata[[#This Row],[detrender]]+0.5769*K481-0.5769*K479+0.0962*K477)*(0.075*$X482+0.54)</f>
        <v>2.8041581685406469</v>
      </c>
      <c r="N483" s="10">
        <f>(0.0962*testdata[[#This Row],[I1]]+0.5769*L481-0.5769*L479+0.0962*L477)*(0.075*$X482+0.54)</f>
        <v>2.943284712656566</v>
      </c>
      <c r="O483" s="10">
        <f>(0.0962*testdata[[#This Row],[Q1]]+0.5769*M481-0.5769*M479+0.0962*M477)*(0.075*$X482+0.54)</f>
        <v>0.1343516563731097</v>
      </c>
      <c r="P483" s="10">
        <f>testdata[[#This Row],[I1]]-testdata[[#This Row],[JQ]]</f>
        <v>25.881915898626879</v>
      </c>
      <c r="Q483" s="10">
        <f>testdata[[#This Row],[Q1]]+testdata[[#This Row],[jI]]</f>
        <v>5.7474428811972125</v>
      </c>
      <c r="R483" s="10">
        <f>0.2*testdata[[#This Row],[I2]]+0.8*P482</f>
        <v>26.080272082436011</v>
      </c>
      <c r="S483" s="10">
        <f>0.2*testdata[[#This Row],[Q2]]+0.8*Q482</f>
        <v>5.4016384673860607</v>
      </c>
      <c r="T483" s="10">
        <f>testdata[[#This Row],[I2'']]*R482+testdata[[#This Row],[Q2'']]*S482</f>
        <v>730.320725731116</v>
      </c>
      <c r="U483" s="10">
        <f>testdata[[#This Row],[I2'']]*S482-testdata[[#This Row],[Q2'']]*R482</f>
        <v>-5.2580476313217162</v>
      </c>
      <c r="V483" s="10">
        <f>0.2*testdata[[#This Row],[Re]]+0.8*T482</f>
        <v>747.39907471139213</v>
      </c>
      <c r="W483" s="10">
        <f>0.2*testdata[[#This Row],[Im]]+0.8*U482</f>
        <v>3.9381138050950257</v>
      </c>
      <c r="X483" s="10"/>
      <c r="Y483" s="10"/>
      <c r="Z483" s="10"/>
      <c r="AA483" s="10"/>
      <c r="AB483" s="10"/>
      <c r="AC483" s="10"/>
      <c r="AD483" s="10"/>
    </row>
    <row r="484" spans="1:30" x14ac:dyDescent="0.25">
      <c r="A484" s="7">
        <v>483</v>
      </c>
      <c r="B484" s="4" t="str">
        <f t="shared" si="14"/>
        <v>new Quote { Date = DateTime.ParseExact("2018-11-30","yyyy-MM-dd",cultureProvider), Open=267.16m, High=269.57m, Low=266.81m, Close=268.96m, Volume = (long)100648032 },</v>
      </c>
      <c r="C484" s="3">
        <v>43434</v>
      </c>
      <c r="D484" s="2">
        <v>267.16000000000003</v>
      </c>
      <c r="E484" s="2">
        <v>269.57</v>
      </c>
      <c r="F484" s="2">
        <v>266.81</v>
      </c>
      <c r="G484" s="2">
        <v>268.95999999999998</v>
      </c>
      <c r="H484" s="1">
        <v>100648032</v>
      </c>
      <c r="I484" s="2">
        <f>(testdata[[#This Row],[high]]+testdata[[#This Row],[low]])/2</f>
        <v>268.19</v>
      </c>
      <c r="J484" s="10">
        <f>(4*testdata[[#This Row],[price]]+3*I483+2*I482+I481)/10</f>
        <v>266.50450000000001</v>
      </c>
      <c r="K484" s="10">
        <f>(0.0962*testdata[[#This Row],[smooth]]+0.5769*J482-0.5769*J480+0.0962*J478)*(0.075*$X483+0.54)</f>
        <v>28.269362691000016</v>
      </c>
      <c r="L484" s="10">
        <f t="shared" si="15"/>
        <v>26.245651130999992</v>
      </c>
      <c r="M484" s="10">
        <f>(0.0962*testdata[[#This Row],[detrender]]+0.5769*K482-0.5769*K480+0.0962*K478)*(0.075*$X483+0.54)</f>
        <v>3.1339225099059864</v>
      </c>
      <c r="N484" s="10">
        <f>(0.0962*testdata[[#This Row],[I1]]+0.5769*L482-0.5769*L480+0.0962*L478)*(0.075*$X483+0.54)</f>
        <v>2.4817601820666928</v>
      </c>
      <c r="O484" s="10">
        <f>(0.0962*testdata[[#This Row],[Q1]]+0.5769*M482-0.5769*M480+0.0962*M478)*(0.075*$X483+0.54)</f>
        <v>0.12773305560000489</v>
      </c>
      <c r="P484" s="10">
        <f>testdata[[#This Row],[I1]]-testdata[[#This Row],[JQ]]</f>
        <v>26.117918075399988</v>
      </c>
      <c r="Q484" s="10">
        <f>testdata[[#This Row],[Q1]]+testdata[[#This Row],[jI]]</f>
        <v>5.6156826919726797</v>
      </c>
      <c r="R484" s="10">
        <f>0.2*testdata[[#This Row],[I2]]+0.8*P483</f>
        <v>25.929116333981504</v>
      </c>
      <c r="S484" s="10">
        <f>0.2*testdata[[#This Row],[Q2]]+0.8*Q483</f>
        <v>5.7210908433523056</v>
      </c>
      <c r="T484" s="10">
        <f>testdata[[#This Row],[I2'']]*R483+testdata[[#This Row],[Q2'']]*S483</f>
        <v>707.14167322223534</v>
      </c>
      <c r="U484" s="10">
        <f>testdata[[#This Row],[I2'']]*S483-testdata[[#This Row],[Q2'']]*R483</f>
        <v>-9.1478935879987091</v>
      </c>
      <c r="V484" s="10">
        <f>0.2*testdata[[#This Row],[Re]]+0.8*T483</f>
        <v>725.68491522933994</v>
      </c>
      <c r="W484" s="10">
        <f>0.2*testdata[[#This Row],[Im]]+0.8*U483</f>
        <v>-6.0360168226571149</v>
      </c>
      <c r="X484" s="10"/>
      <c r="Y484" s="10"/>
      <c r="Z484" s="10"/>
      <c r="AA484" s="10"/>
      <c r="AB484" s="10"/>
      <c r="AC484" s="10"/>
      <c r="AD484" s="10"/>
    </row>
    <row r="485" spans="1:30" x14ac:dyDescent="0.25">
      <c r="A485" s="7">
        <v>484</v>
      </c>
      <c r="B485" s="4" t="str">
        <f t="shared" si="14"/>
        <v>new Quote { Date = DateTime.ParseExact("2018-12-03","yyyy-MM-dd",cultureProvider), Open=273.47m, High=273.59m, Low=270.77m, Close=272.52m, Volume = (long)105581352 },</v>
      </c>
      <c r="C485" s="3">
        <v>43437</v>
      </c>
      <c r="D485" s="2">
        <v>273.47000000000003</v>
      </c>
      <c r="E485" s="2">
        <v>273.58999999999997</v>
      </c>
      <c r="F485" s="2">
        <v>270.77</v>
      </c>
      <c r="G485" s="2">
        <v>272.52</v>
      </c>
      <c r="H485" s="1">
        <v>105581352</v>
      </c>
      <c r="I485" s="2">
        <f>(testdata[[#This Row],[high]]+testdata[[#This Row],[low]])/2</f>
        <v>272.17999999999995</v>
      </c>
      <c r="J485" s="10">
        <f>(4*testdata[[#This Row],[price]]+3*I484+2*I483+I482)/10</f>
        <v>269.28300000000002</v>
      </c>
      <c r="K485" s="10">
        <f>(0.0962*testdata[[#This Row],[smooth]]+0.5769*J483-0.5769*J481+0.0962*J479)*(0.075*$X484+0.54)</f>
        <v>28.941115374000002</v>
      </c>
      <c r="L485" s="10">
        <f t="shared" si="15"/>
        <v>26.79084053099999</v>
      </c>
      <c r="M485" s="10">
        <f>(0.0962*testdata[[#This Row],[detrender]]+0.5769*K483-0.5769*K481+0.0962*K479)*(0.075*$X484+0.54)</f>
        <v>3.288792654352795</v>
      </c>
      <c r="N485" s="10">
        <f>(0.0962*testdata[[#This Row],[I1]]+0.5769*L483-0.5769*L481+0.0962*L479)*(0.075*$X484+0.54)</f>
        <v>2.3472358175051933</v>
      </c>
      <c r="O485" s="10">
        <f>(0.0962*testdata[[#This Row],[Q1]]+0.5769*M483-0.5769*M481+0.0962*M479)*(0.075*$X484+0.54)</f>
        <v>0.42546070287644983</v>
      </c>
      <c r="P485" s="10">
        <f>testdata[[#This Row],[I1]]-testdata[[#This Row],[JQ]]</f>
        <v>26.36537982812354</v>
      </c>
      <c r="Q485" s="10">
        <f>testdata[[#This Row],[Q1]]+testdata[[#This Row],[jI]]</f>
        <v>5.6360284718579887</v>
      </c>
      <c r="R485" s="10">
        <f>0.2*testdata[[#This Row],[I2]]+0.8*P484</f>
        <v>26.167410425944702</v>
      </c>
      <c r="S485" s="10">
        <f>0.2*testdata[[#This Row],[Q2]]+0.8*Q484</f>
        <v>5.6197518479497415</v>
      </c>
      <c r="T485" s="10">
        <f>testdata[[#This Row],[I2'']]*R484+testdata[[#This Row],[Q2'']]*S484</f>
        <v>710.64893993257817</v>
      </c>
      <c r="U485" s="10">
        <f>testdata[[#This Row],[I2'']]*S484-testdata[[#This Row],[Q2'']]*R484</f>
        <v>3.9909327485175083</v>
      </c>
      <c r="V485" s="10">
        <f>0.2*testdata[[#This Row],[Re]]+0.8*T484</f>
        <v>707.84312656430393</v>
      </c>
      <c r="W485" s="10">
        <f>0.2*testdata[[#This Row],[Im]]+0.8*U484</f>
        <v>-6.5201283206954663</v>
      </c>
      <c r="X485" s="10"/>
      <c r="Y485" s="10"/>
      <c r="Z485" s="10"/>
      <c r="AA485" s="10"/>
      <c r="AB485" s="10"/>
      <c r="AC485" s="10"/>
      <c r="AD485" s="10"/>
    </row>
    <row r="486" spans="1:30" x14ac:dyDescent="0.25">
      <c r="A486" s="7">
        <v>485</v>
      </c>
      <c r="B486" s="4" t="str">
        <f t="shared" si="14"/>
        <v>new Quote { Date = DateTime.ParseExact("2018-12-04","yyyy-MM-dd",cultureProvider), Open=271.61m, High=272.08m, Low=263.35m, Close=263.69m, Volume = (long)182415248 },</v>
      </c>
      <c r="C486" s="3">
        <v>43438</v>
      </c>
      <c r="D486" s="2">
        <v>271.61</v>
      </c>
      <c r="E486" s="2">
        <v>272.08</v>
      </c>
      <c r="F486" s="2">
        <v>263.35000000000002</v>
      </c>
      <c r="G486" s="2">
        <v>263.69</v>
      </c>
      <c r="H486" s="1">
        <v>182415248</v>
      </c>
      <c r="I486" s="2">
        <f>(testdata[[#This Row],[high]]+testdata[[#This Row],[low]])/2</f>
        <v>267.71500000000003</v>
      </c>
      <c r="J486" s="10">
        <f>(4*testdata[[#This Row],[price]]+3*I485+2*I484+I483)/10</f>
        <v>269.11200000000002</v>
      </c>
      <c r="K486" s="10">
        <f>(0.0962*testdata[[#This Row],[smooth]]+0.5769*J484-0.5769*J482+0.0962*J480)*(0.075*$X485+0.54)</f>
        <v>28.880338185000017</v>
      </c>
      <c r="L486" s="10">
        <f t="shared" si="15"/>
        <v>27.576591722999972</v>
      </c>
      <c r="M486" s="10">
        <f>(0.0962*testdata[[#This Row],[detrender]]+0.5769*K484-0.5769*K482+0.0962*K480)*(0.075*$X485+0.54)</f>
        <v>3.3123669693976883</v>
      </c>
      <c r="N486" s="10">
        <f>(0.0962*testdata[[#This Row],[I1]]+0.5769*L484-0.5769*L482+0.0962*L480)*(0.075*$X485+0.54)</f>
        <v>2.8041581685406469</v>
      </c>
      <c r="O486" s="10">
        <f>(0.0962*testdata[[#This Row],[Q1]]+0.5769*M484-0.5769*M482+0.0962*M480)*(0.075*$X485+0.54)</f>
        <v>0.5700419521162039</v>
      </c>
      <c r="P486" s="10">
        <f>testdata[[#This Row],[I1]]-testdata[[#This Row],[JQ]]</f>
        <v>27.006549770883769</v>
      </c>
      <c r="Q486" s="10">
        <f>testdata[[#This Row],[Q1]]+testdata[[#This Row],[jI]]</f>
        <v>6.1165251379383356</v>
      </c>
      <c r="R486" s="10">
        <f>0.2*testdata[[#This Row],[I2]]+0.8*P485</f>
        <v>26.493613816675587</v>
      </c>
      <c r="S486" s="10">
        <f>0.2*testdata[[#This Row],[Q2]]+0.8*Q485</f>
        <v>5.7321278050740583</v>
      </c>
      <c r="T486" s="10">
        <f>testdata[[#This Row],[I2'']]*R485+testdata[[#This Row],[Q2'']]*S485</f>
        <v>725.48240223267851</v>
      </c>
      <c r="U486" s="10">
        <f>testdata[[#This Row],[I2'']]*S485-testdata[[#This Row],[Q2'']]*R485</f>
        <v>-1.1074056842130062</v>
      </c>
      <c r="V486" s="10">
        <f>0.2*testdata[[#This Row],[Re]]+0.8*T485</f>
        <v>713.61563239259829</v>
      </c>
      <c r="W486" s="10">
        <f>0.2*testdata[[#This Row],[Im]]+0.8*U485</f>
        <v>2.9712650619714056</v>
      </c>
      <c r="X486" s="10"/>
      <c r="Y486" s="10"/>
      <c r="Z486" s="10"/>
      <c r="AA486" s="10"/>
      <c r="AB486" s="10"/>
      <c r="AC486" s="10"/>
      <c r="AD486" s="10"/>
    </row>
    <row r="487" spans="1:30" x14ac:dyDescent="0.25">
      <c r="A487" s="7">
        <v>486</v>
      </c>
      <c r="B487" s="4" t="str">
        <f t="shared" si="14"/>
        <v>new Quote { Date = DateTime.ParseExact("2018-12-06","yyyy-MM-dd",cultureProvider), Open=259.46m, High=263.41m, Low=256.07m, Close=263.29m, Volume = (long)209266640 },</v>
      </c>
      <c r="C487" s="3">
        <v>43440</v>
      </c>
      <c r="D487" s="2">
        <v>259.45999999999998</v>
      </c>
      <c r="E487" s="2">
        <v>263.41000000000003</v>
      </c>
      <c r="F487" s="2">
        <v>256.07</v>
      </c>
      <c r="G487" s="2">
        <v>263.29000000000002</v>
      </c>
      <c r="H487" s="1">
        <v>209266640</v>
      </c>
      <c r="I487" s="2">
        <f>(testdata[[#This Row],[high]]+testdata[[#This Row],[low]])/2</f>
        <v>259.74</v>
      </c>
      <c r="J487" s="10">
        <f>(4*testdata[[#This Row],[price]]+3*I486+2*I485+I484)/10</f>
        <v>265.46550000000002</v>
      </c>
      <c r="K487" s="10">
        <f>(0.0962*testdata[[#This Row],[smooth]]+0.5769*J485-0.5769*J483+0.0962*J481)*(0.075*$X486+0.54)</f>
        <v>28.768548735000003</v>
      </c>
      <c r="L487" s="10">
        <f t="shared" si="15"/>
        <v>28.269362691000016</v>
      </c>
      <c r="M487" s="10">
        <f>(0.0962*testdata[[#This Row],[detrender]]+0.5769*K485-0.5769*K483+0.0962*K481)*(0.075*$X486+0.54)</f>
        <v>3.2829622495404043</v>
      </c>
      <c r="N487" s="10">
        <f>(0.0962*testdata[[#This Row],[I1]]+0.5769*L485-0.5769*L483+0.0962*L481)*(0.075*$X486+0.54)</f>
        <v>3.1339225099059864</v>
      </c>
      <c r="O487" s="10">
        <f>(0.0962*testdata[[#This Row],[Q1]]+0.5769*M485-0.5769*M483+0.0962*M481)*(0.075*$X486+0.54)</f>
        <v>0.45044204370424079</v>
      </c>
      <c r="P487" s="10">
        <f>testdata[[#This Row],[I1]]-testdata[[#This Row],[JQ]]</f>
        <v>27.818920647295776</v>
      </c>
      <c r="Q487" s="10">
        <f>testdata[[#This Row],[Q1]]+testdata[[#This Row],[jI]]</f>
        <v>6.4168847594463907</v>
      </c>
      <c r="R487" s="10">
        <f>0.2*testdata[[#This Row],[I2]]+0.8*P486</f>
        <v>27.16902394616617</v>
      </c>
      <c r="S487" s="10">
        <f>0.2*testdata[[#This Row],[Q2]]+0.8*Q486</f>
        <v>6.1765970622399466</v>
      </c>
      <c r="T487" s="10">
        <f>testdata[[#This Row],[I2'']]*R486+testdata[[#This Row],[Q2'']]*S486</f>
        <v>755.21067196694219</v>
      </c>
      <c r="U487" s="10">
        <f>testdata[[#This Row],[I2'']]*S486-testdata[[#This Row],[Q2'']]*R486</f>
        <v>-7.9040596696560499</v>
      </c>
      <c r="V487" s="10">
        <f>0.2*testdata[[#This Row],[Re]]+0.8*T486</f>
        <v>731.42805617953127</v>
      </c>
      <c r="W487" s="10">
        <f>0.2*testdata[[#This Row],[Im]]+0.8*U486</f>
        <v>-2.466736481301615</v>
      </c>
      <c r="X487" s="10"/>
      <c r="Y487" s="10"/>
      <c r="Z487" s="10"/>
      <c r="AA487" s="10"/>
      <c r="AB487" s="10"/>
      <c r="AC487" s="10"/>
      <c r="AD487" s="10"/>
    </row>
    <row r="488" spans="1:30" x14ac:dyDescent="0.25">
      <c r="A488" s="7">
        <v>487</v>
      </c>
      <c r="B488" s="4" t="str">
        <f t="shared" si="14"/>
        <v>new Quote { Date = DateTime.ParseExact("2018-12-07","yyyy-MM-dd",cultureProvider), Open=262.92m, High=264.63m, Low=256.25m, Close=257.17m, Volume = (long)165025936 },</v>
      </c>
      <c r="C488" s="3">
        <v>43441</v>
      </c>
      <c r="D488" s="2">
        <v>262.92</v>
      </c>
      <c r="E488" s="2">
        <v>264.63</v>
      </c>
      <c r="F488" s="2">
        <v>256.25</v>
      </c>
      <c r="G488" s="2">
        <v>257.17</v>
      </c>
      <c r="H488" s="1">
        <v>165025936</v>
      </c>
      <c r="I488" s="2">
        <f>(testdata[[#This Row],[high]]+testdata[[#This Row],[low]])/2</f>
        <v>260.44</v>
      </c>
      <c r="J488" s="10">
        <f>(4*testdata[[#This Row],[price]]+3*I487+2*I486+I485)/10</f>
        <v>262.85899999999998</v>
      </c>
      <c r="K488" s="10">
        <f>(0.0962*testdata[[#This Row],[smooth]]+0.5769*J486-0.5769*J484+0.0962*J482)*(0.075*$X487+0.54)</f>
        <v>28.071237824999994</v>
      </c>
      <c r="L488" s="10">
        <f t="shared" si="15"/>
        <v>28.941115374000002</v>
      </c>
      <c r="M488" s="10">
        <f>(0.0962*testdata[[#This Row],[detrender]]+0.5769*K486-0.5769*K484+0.0962*K482)*(0.075*$X487+0.54)</f>
        <v>3.0403099981813333</v>
      </c>
      <c r="N488" s="10">
        <f>(0.0962*testdata[[#This Row],[I1]]+0.5769*L486-0.5769*L484+0.0962*L482)*(0.075*$X487+0.54)</f>
        <v>3.288792654352795</v>
      </c>
      <c r="O488" s="10">
        <f>(0.0962*testdata[[#This Row],[Q1]]+0.5769*M486-0.5769*M484+0.0962*M482)*(0.075*$X487+0.54)</f>
        <v>0.33546231872089566</v>
      </c>
      <c r="P488" s="10">
        <f>testdata[[#This Row],[I1]]-testdata[[#This Row],[JQ]]</f>
        <v>28.605653055279106</v>
      </c>
      <c r="Q488" s="10">
        <f>testdata[[#This Row],[Q1]]+testdata[[#This Row],[jI]]</f>
        <v>6.3291026525341287</v>
      </c>
      <c r="R488" s="10">
        <f>0.2*testdata[[#This Row],[I2]]+0.8*P487</f>
        <v>27.976267128892445</v>
      </c>
      <c r="S488" s="10">
        <f>0.2*testdata[[#This Row],[Q2]]+0.8*Q487</f>
        <v>6.3993283380639383</v>
      </c>
      <c r="T488" s="10">
        <f>testdata[[#This Row],[I2'']]*R487+testdata[[#This Row],[Q2'']]*S487</f>
        <v>799.6139441624149</v>
      </c>
      <c r="U488" s="10">
        <f>testdata[[#This Row],[I2'']]*S487-testdata[[#This Row],[Q2'']]*R487</f>
        <v>-1.0653754954818453</v>
      </c>
      <c r="V488" s="10">
        <f>0.2*testdata[[#This Row],[Re]]+0.8*T487</f>
        <v>764.09132640603673</v>
      </c>
      <c r="W488" s="10">
        <f>0.2*testdata[[#This Row],[Im]]+0.8*U487</f>
        <v>-6.5363228348212097</v>
      </c>
      <c r="X488" s="10"/>
      <c r="Y488" s="10"/>
      <c r="Z488" s="10"/>
      <c r="AA488" s="10"/>
      <c r="AB488" s="10"/>
      <c r="AC488" s="10"/>
      <c r="AD488" s="10"/>
    </row>
    <row r="489" spans="1:30" x14ac:dyDescent="0.25">
      <c r="A489" s="7">
        <v>488</v>
      </c>
      <c r="B489" s="4" t="str">
        <f t="shared" si="14"/>
        <v>new Quote { Date = DateTime.ParseExact("2018-12-10","yyyy-MM-dd",cultureProvider), Open=256.98m, High=258.72m, Low=252.34m, Close=257.66m, Volume = (long)155214672 },</v>
      </c>
      <c r="C489" s="3">
        <v>43444</v>
      </c>
      <c r="D489" s="2">
        <v>256.98</v>
      </c>
      <c r="E489" s="2">
        <v>258.72000000000003</v>
      </c>
      <c r="F489" s="2">
        <v>252.34</v>
      </c>
      <c r="G489" s="2">
        <v>257.66000000000003</v>
      </c>
      <c r="H489" s="1">
        <v>155214672</v>
      </c>
      <c r="I489" s="2">
        <f>(testdata[[#This Row],[high]]+testdata[[#This Row],[low]])/2</f>
        <v>255.53000000000003</v>
      </c>
      <c r="J489" s="10">
        <f>(4*testdata[[#This Row],[price]]+3*I488+2*I487+I486)/10</f>
        <v>259.06350000000003</v>
      </c>
      <c r="K489" s="10">
        <f>(0.0962*testdata[[#This Row],[smooth]]+0.5769*J487-0.5769*J485+0.0962*J483)*(0.075*$X488+0.54)</f>
        <v>26.009371647000009</v>
      </c>
      <c r="L489" s="10">
        <f t="shared" si="15"/>
        <v>28.880338185000017</v>
      </c>
      <c r="M489" s="10">
        <f>(0.0962*testdata[[#This Row],[detrender]]+0.5769*K487-0.5769*K485+0.0962*K483)*(0.075*$X488+0.54)</f>
        <v>2.7299246303636471</v>
      </c>
      <c r="N489" s="10">
        <f>(0.0962*testdata[[#This Row],[I1]]+0.5769*L487-0.5769*L485+0.0962*L483)*(0.075*$X488+0.54)</f>
        <v>3.3123669693976883</v>
      </c>
      <c r="O489" s="10">
        <f>(0.0962*testdata[[#This Row],[Q1]]+0.5769*M487-0.5769*M485+0.0962*M483)*(0.075*$X488+0.54)</f>
        <v>0.28566821054789548</v>
      </c>
      <c r="P489" s="10">
        <f>testdata[[#This Row],[I1]]-testdata[[#This Row],[JQ]]</f>
        <v>28.59466997445212</v>
      </c>
      <c r="Q489" s="10">
        <f>testdata[[#This Row],[Q1]]+testdata[[#This Row],[jI]]</f>
        <v>6.0422915997613353</v>
      </c>
      <c r="R489" s="10">
        <f>0.2*testdata[[#This Row],[I2]]+0.8*P488</f>
        <v>28.60345643911371</v>
      </c>
      <c r="S489" s="10">
        <f>0.2*testdata[[#This Row],[Q2]]+0.8*Q488</f>
        <v>6.2717404419795706</v>
      </c>
      <c r="T489" s="10">
        <f>testdata[[#This Row],[I2'']]*R488+testdata[[#This Row],[Q2'']]*S488</f>
        <v>840.3528644896254</v>
      </c>
      <c r="U489" s="10">
        <f>testdata[[#This Row],[I2'']]*S488-testdata[[#This Row],[Q2'']]*R488</f>
        <v>7.5830233894993739</v>
      </c>
      <c r="V489" s="10">
        <f>0.2*testdata[[#This Row],[Re]]+0.8*T488</f>
        <v>807.76172822785702</v>
      </c>
      <c r="W489" s="10">
        <f>0.2*testdata[[#This Row],[Im]]+0.8*U488</f>
        <v>0.66430428151439869</v>
      </c>
      <c r="X489" s="10"/>
      <c r="Y489" s="10"/>
      <c r="Z489" s="10"/>
      <c r="AA489" s="10"/>
      <c r="AB489" s="10"/>
      <c r="AC489" s="10"/>
      <c r="AD489" s="10"/>
    </row>
    <row r="490" spans="1:30" x14ac:dyDescent="0.25">
      <c r="A490" s="7">
        <v>489</v>
      </c>
      <c r="B490" s="4" t="str">
        <f t="shared" si="14"/>
        <v>new Quote { Date = DateTime.ParseExact("2018-12-11","yyyy-MM-dd",cultureProvider), Open=261.16m, High=261.37m, Low=256.11m, Close=257.72m, Volume = (long)124528112 },</v>
      </c>
      <c r="C490" s="3">
        <v>43445</v>
      </c>
      <c r="D490" s="2">
        <v>261.16000000000003</v>
      </c>
      <c r="E490" s="2">
        <v>261.37</v>
      </c>
      <c r="F490" s="2">
        <v>256.11</v>
      </c>
      <c r="G490" s="2">
        <v>257.72000000000003</v>
      </c>
      <c r="H490" s="1">
        <v>124528112</v>
      </c>
      <c r="I490" s="2">
        <f>(testdata[[#This Row],[high]]+testdata[[#This Row],[low]])/2</f>
        <v>258.74</v>
      </c>
      <c r="J490" s="10">
        <f>(4*testdata[[#This Row],[price]]+3*I489+2*I488+I487)/10</f>
        <v>258.21699999999998</v>
      </c>
      <c r="K490" s="10">
        <f>(0.0962*testdata[[#This Row],[smooth]]+0.5769*J488-0.5769*J486+0.0962*J484)*(0.075*$X489+0.54)</f>
        <v>25.31026040399999</v>
      </c>
      <c r="L490" s="10">
        <f t="shared" si="15"/>
        <v>28.768548735000003</v>
      </c>
      <c r="M490" s="10">
        <f>(0.0962*testdata[[#This Row],[detrender]]+0.5769*K488-0.5769*K486+0.0962*K484)*(0.075*$X489+0.54)</f>
        <v>2.5312984617896928</v>
      </c>
      <c r="N490" s="10">
        <f>(0.0962*testdata[[#This Row],[I1]]+0.5769*L488-0.5769*L486+0.0962*L484)*(0.075*$X489+0.54)</f>
        <v>3.2829622495404043</v>
      </c>
      <c r="O490" s="10">
        <f>(0.0962*testdata[[#This Row],[Q1]]+0.5769*M488-0.5769*M486+0.0962*M484)*(0.075*$X489+0.54)</f>
        <v>0.20954407902250097</v>
      </c>
      <c r="P490" s="10">
        <f>testdata[[#This Row],[I1]]-testdata[[#This Row],[JQ]]</f>
        <v>28.559004655977503</v>
      </c>
      <c r="Q490" s="10">
        <f>testdata[[#This Row],[Q1]]+testdata[[#This Row],[jI]]</f>
        <v>5.814260711330097</v>
      </c>
      <c r="R490" s="10">
        <f>0.2*testdata[[#This Row],[I2]]+0.8*P489</f>
        <v>28.587536910757198</v>
      </c>
      <c r="S490" s="10">
        <f>0.2*testdata[[#This Row],[Q2]]+0.8*Q489</f>
        <v>5.996685422075088</v>
      </c>
      <c r="T490" s="10">
        <f>testdata[[#This Row],[I2'']]*R489+testdata[[#This Row],[Q2'']]*S489</f>
        <v>855.31202120785645</v>
      </c>
      <c r="U490" s="10">
        <f>testdata[[#This Row],[I2'']]*S489-testdata[[#This Row],[Q2'']]*R489</f>
        <v>7.7676811303866486</v>
      </c>
      <c r="V490" s="10">
        <f>0.2*testdata[[#This Row],[Re]]+0.8*T489</f>
        <v>843.34469583327177</v>
      </c>
      <c r="W490" s="10">
        <f>0.2*testdata[[#This Row],[Im]]+0.8*U489</f>
        <v>7.6199549376768294</v>
      </c>
      <c r="X490" s="10"/>
      <c r="Y490" s="10"/>
      <c r="Z490" s="10"/>
      <c r="AA490" s="10"/>
      <c r="AB490" s="10"/>
      <c r="AC490" s="10"/>
      <c r="AD490" s="10"/>
    </row>
    <row r="491" spans="1:30" x14ac:dyDescent="0.25">
      <c r="A491" s="7">
        <v>490</v>
      </c>
      <c r="B491" s="4" t="str">
        <f t="shared" si="14"/>
        <v>new Quote { Date = DateTime.ParseExact("2018-12-12","yyyy-MM-dd",cultureProvider), Open=260.98m, High=262.47m, Low=258.93m, Close=259.01m, Volume = (long)100414888 },</v>
      </c>
      <c r="C491" s="3">
        <v>43446</v>
      </c>
      <c r="D491" s="2">
        <v>260.98</v>
      </c>
      <c r="E491" s="2">
        <v>262.47000000000003</v>
      </c>
      <c r="F491" s="2">
        <v>258.93</v>
      </c>
      <c r="G491" s="2">
        <v>259.01</v>
      </c>
      <c r="H491" s="1">
        <v>100414888</v>
      </c>
      <c r="I491" s="2">
        <f>(testdata[[#This Row],[high]]+testdata[[#This Row],[low]])/2</f>
        <v>260.70000000000005</v>
      </c>
      <c r="J491" s="10">
        <f>(4*testdata[[#This Row],[price]]+3*I490+2*I489+I488)/10</f>
        <v>259.05200000000002</v>
      </c>
      <c r="K491" s="10">
        <f>(0.0962*testdata[[#This Row],[smooth]]+0.5769*J489-0.5769*J487+0.0962*J485)*(0.075*$X490+0.54)</f>
        <v>25.451557128000012</v>
      </c>
      <c r="L491" s="10">
        <f t="shared" si="15"/>
        <v>28.071237824999994</v>
      </c>
      <c r="M491" s="10">
        <f>(0.0962*testdata[[#This Row],[detrender]]+0.5769*K489-0.5769*K487+0.0962*K485)*(0.075*$X490+0.54)</f>
        <v>1.9660351496176107</v>
      </c>
      <c r="N491" s="10">
        <f>(0.0962*testdata[[#This Row],[I1]]+0.5769*L489-0.5769*L487+0.0962*L485)*(0.075*$X490+0.54)</f>
        <v>3.0403099981813333</v>
      </c>
      <c r="O491" s="10">
        <f>(0.0962*testdata[[#This Row],[Q1]]+0.5769*M489-0.5769*M487+0.0962*M485)*(0.075*$X490+0.54)</f>
        <v>0.10069219740899617</v>
      </c>
      <c r="P491" s="10">
        <f>testdata[[#This Row],[I1]]-testdata[[#This Row],[JQ]]</f>
        <v>27.970545627590997</v>
      </c>
      <c r="Q491" s="10">
        <f>testdata[[#This Row],[Q1]]+testdata[[#This Row],[jI]]</f>
        <v>5.0063451477989442</v>
      </c>
      <c r="R491" s="10">
        <f>0.2*testdata[[#This Row],[I2]]+0.8*P490</f>
        <v>28.441312850300207</v>
      </c>
      <c r="S491" s="10">
        <f>0.2*testdata[[#This Row],[Q2]]+0.8*Q490</f>
        <v>5.6526775986238667</v>
      </c>
      <c r="T491" s="10">
        <f>testdata[[#This Row],[I2'']]*R490+testdata[[#This Row],[Q2'']]*S490</f>
        <v>846.96441024970829</v>
      </c>
      <c r="U491" s="10">
        <f>testdata[[#This Row],[I2'']]*S490-testdata[[#This Row],[Q2'']]*R490</f>
        <v>8.9574766588019941</v>
      </c>
      <c r="V491" s="10">
        <f>0.2*testdata[[#This Row],[Re]]+0.8*T490</f>
        <v>853.64249901622691</v>
      </c>
      <c r="W491" s="10">
        <f>0.2*testdata[[#This Row],[Im]]+0.8*U490</f>
        <v>8.0056402360697181</v>
      </c>
      <c r="X491" s="10"/>
      <c r="Y491" s="10"/>
      <c r="Z491" s="10"/>
      <c r="AA491" s="10"/>
      <c r="AB491" s="10"/>
      <c r="AC491" s="10"/>
      <c r="AD491" s="10"/>
    </row>
    <row r="492" spans="1:30" x14ac:dyDescent="0.25">
      <c r="A492" s="7">
        <v>491</v>
      </c>
      <c r="B492" s="4" t="str">
        <f t="shared" si="14"/>
        <v>new Quote { Date = DateTime.ParseExact("2018-12-13","yyyy-MM-dd",cultureProvider), Open=260.05m, High=260.99m, Low=257.71m, Close=258.93m, Volume = (long)99068200 },</v>
      </c>
      <c r="C492" s="3">
        <v>43447</v>
      </c>
      <c r="D492" s="2">
        <v>260.05</v>
      </c>
      <c r="E492" s="2">
        <v>260.99</v>
      </c>
      <c r="F492" s="2">
        <v>257.70999999999998</v>
      </c>
      <c r="G492" s="2">
        <v>258.93</v>
      </c>
      <c r="H492" s="1">
        <v>99068200</v>
      </c>
      <c r="I492" s="2">
        <f>(testdata[[#This Row],[high]]+testdata[[#This Row],[low]])/2</f>
        <v>259.35000000000002</v>
      </c>
      <c r="J492" s="10">
        <f>(4*testdata[[#This Row],[price]]+3*I491+2*I490+I489)/10</f>
        <v>259.25100000000009</v>
      </c>
      <c r="K492" s="10">
        <f>(0.0962*testdata[[#This Row],[smooth]]+0.5769*J490-0.5769*J488+0.0962*J486)*(0.075*$X491+0.54)</f>
        <v>26.001297432000005</v>
      </c>
      <c r="L492" s="10">
        <f t="shared" si="15"/>
        <v>26.009371647000009</v>
      </c>
      <c r="M492" s="10">
        <f>(0.0962*testdata[[#This Row],[detrender]]+0.5769*K490-0.5769*K488+0.0962*K486)*(0.075*$X491+0.54)</f>
        <v>1.9908749549774707</v>
      </c>
      <c r="N492" s="10">
        <f>(0.0962*testdata[[#This Row],[I1]]+0.5769*L490-0.5769*L488+0.0962*L486)*(0.075*$X491+0.54)</f>
        <v>2.7299246303636471</v>
      </c>
      <c r="O492" s="10">
        <f>(0.0962*testdata[[#This Row],[Q1]]+0.5769*M490-0.5769*M488+0.0962*M486)*(0.075*$X491+0.54)</f>
        <v>0.11692248360149862</v>
      </c>
      <c r="P492" s="10">
        <f>testdata[[#This Row],[I1]]-testdata[[#This Row],[JQ]]</f>
        <v>25.89244916339851</v>
      </c>
      <c r="Q492" s="10">
        <f>testdata[[#This Row],[Q1]]+testdata[[#This Row],[jI]]</f>
        <v>4.7207995853411173</v>
      </c>
      <c r="R492" s="10">
        <f>0.2*testdata[[#This Row],[I2]]+0.8*P491</f>
        <v>27.554926334752501</v>
      </c>
      <c r="S492" s="10">
        <f>0.2*testdata[[#This Row],[Q2]]+0.8*Q491</f>
        <v>4.9492360353073792</v>
      </c>
      <c r="T492" s="10">
        <f>testdata[[#This Row],[I2'']]*R491+testdata[[#This Row],[Q2'']]*S491</f>
        <v>811.67471612075599</v>
      </c>
      <c r="U492" s="10">
        <f>testdata[[#This Row],[I2'']]*S491-testdata[[#This Row],[Q2'']]*R491</f>
        <v>14.996344374029718</v>
      </c>
      <c r="V492" s="10">
        <f>0.2*testdata[[#This Row],[Re]]+0.8*T491</f>
        <v>839.90647142391788</v>
      </c>
      <c r="W492" s="10">
        <f>0.2*testdata[[#This Row],[Im]]+0.8*U491</f>
        <v>10.16525020184754</v>
      </c>
      <c r="X492" s="10"/>
      <c r="Y492" s="10"/>
      <c r="Z492" s="10"/>
      <c r="AA492" s="10"/>
      <c r="AB492" s="10"/>
      <c r="AC492" s="10"/>
      <c r="AD492" s="10"/>
    </row>
    <row r="493" spans="1:30" x14ac:dyDescent="0.25">
      <c r="A493" s="7">
        <v>492</v>
      </c>
      <c r="B493" s="4" t="str">
        <f t="shared" si="14"/>
        <v>new Quote { Date = DateTime.ParseExact("2018-12-14","yyyy-MM-dd",cultureProvider), Open=256.58m, High=257.62m, Low=253.54m, Close=254.15m, Volume = (long)119871688 },</v>
      </c>
      <c r="C493" s="3">
        <v>43448</v>
      </c>
      <c r="D493" s="2">
        <v>256.58</v>
      </c>
      <c r="E493" s="2">
        <v>257.62</v>
      </c>
      <c r="F493" s="2">
        <v>253.54</v>
      </c>
      <c r="G493" s="2">
        <v>254.15</v>
      </c>
      <c r="H493" s="1">
        <v>119871688</v>
      </c>
      <c r="I493" s="2">
        <f>(testdata[[#This Row],[high]]+testdata[[#This Row],[low]])/2</f>
        <v>255.57999999999998</v>
      </c>
      <c r="J493" s="10">
        <f>(4*testdata[[#This Row],[price]]+3*I492+2*I491+I490)/10</f>
        <v>258.05100000000004</v>
      </c>
      <c r="K493" s="10">
        <f>(0.0962*testdata[[#This Row],[smooth]]+0.5769*J491-0.5769*J489+0.0962*J487)*(0.075*$X492+0.54)</f>
        <v>27.192052592999996</v>
      </c>
      <c r="L493" s="10">
        <f t="shared" si="15"/>
        <v>25.31026040399999</v>
      </c>
      <c r="M493" s="10">
        <f>(0.0962*testdata[[#This Row],[detrender]]+0.5769*K491-0.5769*K489+0.0962*K487)*(0.075*$X492+0.54)</f>
        <v>2.7332675919409506</v>
      </c>
      <c r="N493" s="10">
        <f>(0.0962*testdata[[#This Row],[I1]]+0.5769*L491-0.5769*L489+0.0962*L487)*(0.075*$X492+0.54)</f>
        <v>2.5312984617896928</v>
      </c>
      <c r="O493" s="10">
        <f>(0.0962*testdata[[#This Row],[Q1]]+0.5769*M491-0.5769*M489+0.0962*M487)*(0.075*$X492+0.54)</f>
        <v>7.4559673426383741E-2</v>
      </c>
      <c r="P493" s="10">
        <f>testdata[[#This Row],[I1]]-testdata[[#This Row],[JQ]]</f>
        <v>25.235700730573608</v>
      </c>
      <c r="Q493" s="10">
        <f>testdata[[#This Row],[Q1]]+testdata[[#This Row],[jI]]</f>
        <v>5.2645660537306433</v>
      </c>
      <c r="R493" s="10">
        <f>0.2*testdata[[#This Row],[I2]]+0.8*P492</f>
        <v>25.761099476833529</v>
      </c>
      <c r="S493" s="10">
        <f>0.2*testdata[[#This Row],[Q2]]+0.8*Q492</f>
        <v>4.8295528790190225</v>
      </c>
      <c r="T493" s="10">
        <f>testdata[[#This Row],[I2'']]*R492+testdata[[#This Row],[Q2'']]*S492</f>
        <v>733.74779552964253</v>
      </c>
      <c r="U493" s="10">
        <f>testdata[[#This Row],[I2'']]*S492-testdata[[#This Row],[Q2'']]*R492</f>
        <v>-5.5802119712784588</v>
      </c>
      <c r="V493" s="10">
        <f>0.2*testdata[[#This Row],[Re]]+0.8*T492</f>
        <v>796.0893320025333</v>
      </c>
      <c r="W493" s="10">
        <f>0.2*testdata[[#This Row],[Im]]+0.8*U492</f>
        <v>10.881033104968084</v>
      </c>
      <c r="X493" s="10"/>
      <c r="Y493" s="10"/>
      <c r="Z493" s="10"/>
      <c r="AA493" s="10"/>
      <c r="AB493" s="10"/>
      <c r="AC493" s="10"/>
      <c r="AD493" s="10"/>
    </row>
    <row r="494" spans="1:30" x14ac:dyDescent="0.25">
      <c r="A494" s="7">
        <v>493</v>
      </c>
      <c r="B494" s="4" t="str">
        <f t="shared" si="14"/>
        <v>new Quote { Date = DateTime.ParseExact("2018-12-17","yyyy-MM-dd",cultureProvider), Open=253.1m, High=254.32m, Low=247.37m, Close=249.16m, Volume = (long)169610592 },</v>
      </c>
      <c r="C494" s="3">
        <v>43451</v>
      </c>
      <c r="D494" s="2">
        <v>253.1</v>
      </c>
      <c r="E494" s="2">
        <v>254.32</v>
      </c>
      <c r="F494" s="2">
        <v>247.37</v>
      </c>
      <c r="G494" s="2">
        <v>249.16</v>
      </c>
      <c r="H494" s="1">
        <v>169610592</v>
      </c>
      <c r="I494" s="2">
        <f>(testdata[[#This Row],[high]]+testdata[[#This Row],[low]])/2</f>
        <v>250.845</v>
      </c>
      <c r="J494" s="10">
        <f>(4*testdata[[#This Row],[price]]+3*I493+2*I492+I491)/10</f>
        <v>254.95199999999994</v>
      </c>
      <c r="K494" s="10">
        <f>(0.0962*testdata[[#This Row],[smooth]]+0.5769*J492-0.5769*J490+0.0962*J488)*(0.075*$X493+0.54)</f>
        <v>27.221363712000027</v>
      </c>
      <c r="L494" s="10">
        <f t="shared" si="15"/>
        <v>25.451557128000012</v>
      </c>
      <c r="M494" s="10">
        <f>(0.0962*testdata[[#This Row],[detrender]]+0.5769*K492-0.5769*K490+0.0962*K488)*(0.075*$X493+0.54)</f>
        <v>3.0876160658288088</v>
      </c>
      <c r="N494" s="10">
        <f>(0.0962*testdata[[#This Row],[I1]]+0.5769*L492-0.5769*L490+0.0962*L488)*(0.075*$X493+0.54)</f>
        <v>1.9660351496176107</v>
      </c>
      <c r="O494" s="10">
        <f>(0.0962*testdata[[#This Row],[Q1]]+0.5769*M492-0.5769*M490+0.0962*M488)*(0.075*$X493+0.54)</f>
        <v>0.14997752979001455</v>
      </c>
      <c r="P494" s="10">
        <f>testdata[[#This Row],[I1]]-testdata[[#This Row],[JQ]]</f>
        <v>25.301579598209997</v>
      </c>
      <c r="Q494" s="10">
        <f>testdata[[#This Row],[Q1]]+testdata[[#This Row],[jI]]</f>
        <v>5.0536512154464193</v>
      </c>
      <c r="R494" s="10">
        <f>0.2*testdata[[#This Row],[I2]]+0.8*P493</f>
        <v>25.248876504100888</v>
      </c>
      <c r="S494" s="10">
        <f>0.2*testdata[[#This Row],[Q2]]+0.8*Q493</f>
        <v>5.2223830860737994</v>
      </c>
      <c r="T494" s="10">
        <f>testdata[[#This Row],[I2'']]*R493+testdata[[#This Row],[Q2'']]*S493</f>
        <v>675.6605945691158</v>
      </c>
      <c r="U494" s="10">
        <f>testdata[[#This Row],[I2'']]*S493-testdata[[#This Row],[Q2'']]*R493</f>
        <v>-12.593545974103819</v>
      </c>
      <c r="V494" s="10">
        <f>0.2*testdata[[#This Row],[Re]]+0.8*T493</f>
        <v>722.13035533753725</v>
      </c>
      <c r="W494" s="10">
        <f>0.2*testdata[[#This Row],[Im]]+0.8*U493</f>
        <v>-6.9828787718435308</v>
      </c>
      <c r="X494" s="10"/>
      <c r="Y494" s="10"/>
      <c r="Z494" s="10"/>
      <c r="AA494" s="10"/>
      <c r="AB494" s="10"/>
      <c r="AC494" s="10"/>
      <c r="AD494" s="10"/>
    </row>
    <row r="495" spans="1:30" x14ac:dyDescent="0.25">
      <c r="A495" s="7">
        <v>494</v>
      </c>
      <c r="B495" s="4" t="str">
        <f t="shared" si="14"/>
        <v>new Quote { Date = DateTime.ParseExact("2018-12-18","yyyy-MM-dd",cultureProvider), Open=250.95m, High=251.69m, Low=247.13m, Close=248.89m, Volume = (long)137862544 },</v>
      </c>
      <c r="C495" s="3">
        <v>43452</v>
      </c>
      <c r="D495" s="2">
        <v>250.95</v>
      </c>
      <c r="E495" s="2">
        <v>251.69</v>
      </c>
      <c r="F495" s="2">
        <v>247.13</v>
      </c>
      <c r="G495" s="2">
        <v>248.89</v>
      </c>
      <c r="H495" s="1">
        <v>137862544</v>
      </c>
      <c r="I495" s="2">
        <f>(testdata[[#This Row],[high]]+testdata[[#This Row],[low]])/2</f>
        <v>249.41</v>
      </c>
      <c r="J495" s="10">
        <f>(4*testdata[[#This Row],[price]]+3*I494+2*I493+I492)/10</f>
        <v>252.0685</v>
      </c>
      <c r="K495" s="10">
        <f>(0.0962*testdata[[#This Row],[smooth]]+0.5769*J493-0.5769*J491+0.0962*J489)*(0.075*$X494+0.54)</f>
        <v>26.240447610000029</v>
      </c>
      <c r="L495" s="10">
        <f t="shared" si="15"/>
        <v>26.001297432000005</v>
      </c>
      <c r="M495" s="10">
        <f>(0.0962*testdata[[#This Row],[detrender]]+0.5769*K493-0.5769*K491+0.0962*K489)*(0.075*$X494+0.54)</f>
        <v>3.2564832009922222</v>
      </c>
      <c r="N495" s="10">
        <f>(0.0962*testdata[[#This Row],[I1]]+0.5769*L493-0.5769*L491+0.0962*L489)*(0.075*$X494+0.54)</f>
        <v>1.9908749549774707</v>
      </c>
      <c r="O495" s="10">
        <f>(0.0962*testdata[[#This Row],[Q1]]+0.5769*M493-0.5769*M491+0.0962*M489)*(0.075*$X494+0.54)</f>
        <v>0.5499947678504955</v>
      </c>
      <c r="P495" s="10">
        <f>testdata[[#This Row],[I1]]-testdata[[#This Row],[JQ]]</f>
        <v>25.451302664149509</v>
      </c>
      <c r="Q495" s="10">
        <f>testdata[[#This Row],[Q1]]+testdata[[#This Row],[jI]]</f>
        <v>5.2473581559696925</v>
      </c>
      <c r="R495" s="10">
        <f>0.2*testdata[[#This Row],[I2]]+0.8*P494</f>
        <v>25.331524211397902</v>
      </c>
      <c r="S495" s="10">
        <f>0.2*testdata[[#This Row],[Q2]]+0.8*Q494</f>
        <v>5.0923926035510743</v>
      </c>
      <c r="T495" s="10">
        <f>testdata[[#This Row],[I2'']]*R494+testdata[[#This Row],[Q2'']]*S494</f>
        <v>666.18695147465974</v>
      </c>
      <c r="U495" s="10">
        <f>testdata[[#This Row],[I2'']]*S494-testdata[[#This Row],[Q2'']]*R494</f>
        <v>3.7137316286154771</v>
      </c>
      <c r="V495" s="10">
        <f>0.2*testdata[[#This Row],[Re]]+0.8*T494</f>
        <v>673.76586595022468</v>
      </c>
      <c r="W495" s="10">
        <f>0.2*testdata[[#This Row],[Im]]+0.8*U494</f>
        <v>-9.3320904535599603</v>
      </c>
      <c r="X495" s="10"/>
      <c r="Y495" s="10"/>
      <c r="Z495" s="10"/>
      <c r="AA495" s="10"/>
      <c r="AB495" s="10"/>
      <c r="AC495" s="10"/>
      <c r="AD495" s="10"/>
    </row>
    <row r="496" spans="1:30" x14ac:dyDescent="0.25">
      <c r="A496" s="7">
        <v>495</v>
      </c>
      <c r="B496" s="4" t="str">
        <f t="shared" si="14"/>
        <v>new Quote { Date = DateTime.ParseExact("2018-12-19","yyyy-MM-dd",cultureProvider), Open=248.97m, High=253.1m, Low=243.3m, Close=245.16m, Volume = (long)220342928 },</v>
      </c>
      <c r="C496" s="3">
        <v>43453</v>
      </c>
      <c r="D496" s="2">
        <v>248.97</v>
      </c>
      <c r="E496" s="2">
        <v>253.1</v>
      </c>
      <c r="F496" s="2">
        <v>243.3</v>
      </c>
      <c r="G496" s="2">
        <v>245.16</v>
      </c>
      <c r="H496" s="1">
        <v>220342928</v>
      </c>
      <c r="I496" s="2">
        <f>(testdata[[#This Row],[high]]+testdata[[#This Row],[low]])/2</f>
        <v>248.2</v>
      </c>
      <c r="J496" s="10">
        <f>(4*testdata[[#This Row],[price]]+3*I495+2*I494+I493)/10</f>
        <v>249.82999999999998</v>
      </c>
      <c r="K496" s="10">
        <f>(0.0962*testdata[[#This Row],[smooth]]+0.5769*J494-0.5769*J492+0.0962*J490)*(0.075*$X495+0.54)</f>
        <v>25.052775281999953</v>
      </c>
      <c r="L496" s="10">
        <f t="shared" si="15"/>
        <v>27.192052592999996</v>
      </c>
      <c r="M496" s="10">
        <f>(0.0962*testdata[[#This Row],[detrender]]+0.5769*K494-0.5769*K492+0.0962*K490)*(0.075*$X495+0.54)</f>
        <v>2.9963413457596122</v>
      </c>
      <c r="N496" s="10">
        <f>(0.0962*testdata[[#This Row],[I1]]+0.5769*L494-0.5769*L492+0.0962*L490)*(0.075*$X495+0.54)</f>
        <v>2.7332675919409506</v>
      </c>
      <c r="O496" s="10">
        <f>(0.0962*testdata[[#This Row],[Q1]]+0.5769*M494-0.5769*M492+0.0962*M490)*(0.075*$X495+0.54)</f>
        <v>0.62881320402164531</v>
      </c>
      <c r="P496" s="10">
        <f>testdata[[#This Row],[I1]]-testdata[[#This Row],[JQ]]</f>
        <v>26.563239388978349</v>
      </c>
      <c r="Q496" s="10">
        <f>testdata[[#This Row],[Q1]]+testdata[[#This Row],[jI]]</f>
        <v>5.7296089377005632</v>
      </c>
      <c r="R496" s="10">
        <f>0.2*testdata[[#This Row],[I2]]+0.8*P495</f>
        <v>25.673690009115276</v>
      </c>
      <c r="S496" s="10">
        <f>0.2*testdata[[#This Row],[Q2]]+0.8*Q495</f>
        <v>5.3438083123158666</v>
      </c>
      <c r="T496" s="10">
        <f>testdata[[#This Row],[I2'']]*R495+testdata[[#This Row],[Q2'']]*S495</f>
        <v>677.56646998626013</v>
      </c>
      <c r="U496" s="10">
        <f>testdata[[#This Row],[I2'']]*S495-testdata[[#This Row],[Q2'']]*R495</f>
        <v>-4.626300536217002</v>
      </c>
      <c r="V496" s="10">
        <f>0.2*testdata[[#This Row],[Re]]+0.8*T495</f>
        <v>668.46285517697982</v>
      </c>
      <c r="W496" s="10">
        <f>0.2*testdata[[#This Row],[Im]]+0.8*U495</f>
        <v>2.0457251956489815</v>
      </c>
      <c r="X496" s="10"/>
      <c r="Y496" s="10"/>
      <c r="Z496" s="10"/>
      <c r="AA496" s="10"/>
      <c r="AB496" s="10"/>
      <c r="AC496" s="10"/>
      <c r="AD496" s="10"/>
    </row>
    <row r="497" spans="1:30" x14ac:dyDescent="0.25">
      <c r="A497" s="7">
        <v>496</v>
      </c>
      <c r="B497" s="4" t="str">
        <f t="shared" si="14"/>
        <v>new Quote { Date = DateTime.ParseExact("2018-12-20","yyyy-MM-dd",cultureProvider), Open=243.79m, High=245.51m, Low=238.71m, Close=241.17m, Volume = (long)258325808 },</v>
      </c>
      <c r="C497" s="3">
        <v>43454</v>
      </c>
      <c r="D497" s="2">
        <v>243.79</v>
      </c>
      <c r="E497" s="2">
        <v>245.51</v>
      </c>
      <c r="F497" s="2">
        <v>238.71</v>
      </c>
      <c r="G497" s="2">
        <v>241.17</v>
      </c>
      <c r="H497" s="1">
        <v>258325808</v>
      </c>
      <c r="I497" s="2">
        <f>(testdata[[#This Row],[high]]+testdata[[#This Row],[low]])/2</f>
        <v>242.11</v>
      </c>
      <c r="J497" s="10">
        <f>(4*testdata[[#This Row],[price]]+3*I496+2*I495+I494)/10</f>
        <v>246.2705</v>
      </c>
      <c r="K497" s="10">
        <f>(0.0962*testdata[[#This Row],[smooth]]+0.5769*J495-0.5769*J493+0.0962*J491)*(0.075*$X496+0.54)</f>
        <v>24.386788934999991</v>
      </c>
      <c r="L497" s="10">
        <f t="shared" si="15"/>
        <v>27.221363712000027</v>
      </c>
      <c r="M497" s="10">
        <f>(0.0962*testdata[[#This Row],[detrender]]+0.5769*K495-0.5769*K493+0.0962*K491)*(0.075*$X496+0.54)</f>
        <v>2.2925527073466765</v>
      </c>
      <c r="N497" s="10">
        <f>(0.0962*testdata[[#This Row],[I1]]+0.5769*L495-0.5769*L493+0.0962*L491)*(0.075*$X496+0.54)</f>
        <v>3.0876160658288088</v>
      </c>
      <c r="O497" s="10">
        <f>(0.0962*testdata[[#This Row],[Q1]]+0.5769*M495-0.5769*M493+0.0962*M491)*(0.075*$X496+0.54)</f>
        <v>0.38422038781888723</v>
      </c>
      <c r="P497" s="10">
        <f>testdata[[#This Row],[I1]]-testdata[[#This Row],[JQ]]</f>
        <v>26.837143324181142</v>
      </c>
      <c r="Q497" s="10">
        <f>testdata[[#This Row],[Q1]]+testdata[[#This Row],[jI]]</f>
        <v>5.3801687731754857</v>
      </c>
      <c r="R497" s="10">
        <f>0.2*testdata[[#This Row],[I2]]+0.8*P496</f>
        <v>26.618020176018909</v>
      </c>
      <c r="S497" s="10">
        <f>0.2*testdata[[#This Row],[Q2]]+0.8*Q496</f>
        <v>5.6597209047955479</v>
      </c>
      <c r="T497" s="10">
        <f>testdata[[#This Row],[I2'']]*R496+testdata[[#This Row],[Q2'']]*S496</f>
        <v>713.6272622719199</v>
      </c>
      <c r="U497" s="10">
        <f>testdata[[#This Row],[I2'']]*S496-testdata[[#This Row],[Q2'']]*R496</f>
        <v>-3.0643225738290596</v>
      </c>
      <c r="V497" s="10">
        <f>0.2*testdata[[#This Row],[Re]]+0.8*T496</f>
        <v>684.77862844339211</v>
      </c>
      <c r="W497" s="10">
        <f>0.2*testdata[[#This Row],[Im]]+0.8*U496</f>
        <v>-4.3139049437394137</v>
      </c>
      <c r="X497" s="10"/>
      <c r="Y497" s="10"/>
      <c r="Z497" s="10"/>
      <c r="AA497" s="10"/>
      <c r="AB497" s="10"/>
      <c r="AC497" s="10"/>
      <c r="AD497" s="10"/>
    </row>
    <row r="498" spans="1:30" x14ac:dyDescent="0.25">
      <c r="A498" s="7">
        <v>497</v>
      </c>
      <c r="B498" s="4" t="str">
        <f t="shared" si="14"/>
        <v>new Quote { Date = DateTime.ParseExact("2018-12-21","yyyy-MM-dd",cultureProvider), Open=242.16m, High=245.07m, Low=235.52m, Close=236.23m, Volume = (long)260180208 },</v>
      </c>
      <c r="C498" s="3">
        <v>43455</v>
      </c>
      <c r="D498" s="2">
        <v>242.16</v>
      </c>
      <c r="E498" s="2">
        <v>245.07</v>
      </c>
      <c r="F498" s="2">
        <v>235.52</v>
      </c>
      <c r="G498" s="2">
        <v>236.23</v>
      </c>
      <c r="H498" s="1">
        <v>260180208</v>
      </c>
      <c r="I498" s="2">
        <f>(testdata[[#This Row],[high]]+testdata[[#This Row],[low]])/2</f>
        <v>240.29500000000002</v>
      </c>
      <c r="J498" s="10">
        <f>(4*testdata[[#This Row],[price]]+3*I497+2*I496+I495)/10</f>
        <v>243.33200000000002</v>
      </c>
      <c r="K498" s="10">
        <f>(0.0962*testdata[[#This Row],[smooth]]+0.5769*J496-0.5769*J494+0.0962*J492)*(0.075*$X497+0.54)</f>
        <v>24.512545512000031</v>
      </c>
      <c r="L498" s="10">
        <f t="shared" si="15"/>
        <v>26.240447610000029</v>
      </c>
      <c r="M498" s="10">
        <f>(0.0962*testdata[[#This Row],[detrender]]+0.5769*K496-0.5769*K494+0.0962*K492)*(0.075*$X497+0.54)</f>
        <v>1.9485214340107098</v>
      </c>
      <c r="N498" s="10">
        <f>(0.0962*testdata[[#This Row],[I1]]+0.5769*L496-0.5769*L494+0.0962*L492)*(0.075*$X497+0.54)</f>
        <v>3.2564832009922222</v>
      </c>
      <c r="O498" s="10">
        <f>(0.0962*testdata[[#This Row],[Q1]]+0.5769*M496-0.5769*M494+0.0962*M492)*(0.075*$X497+0.54)</f>
        <v>0.17620931517088137</v>
      </c>
      <c r="P498" s="10">
        <f>testdata[[#This Row],[I1]]-testdata[[#This Row],[JQ]]</f>
        <v>26.064238294829149</v>
      </c>
      <c r="Q498" s="10">
        <f>testdata[[#This Row],[Q1]]+testdata[[#This Row],[jI]]</f>
        <v>5.2050046350029318</v>
      </c>
      <c r="R498" s="10">
        <f>0.2*testdata[[#This Row],[I2]]+0.8*P497</f>
        <v>26.682562318310747</v>
      </c>
      <c r="S498" s="10">
        <f>0.2*testdata[[#This Row],[Q2]]+0.8*Q497</f>
        <v>5.3451359455409744</v>
      </c>
      <c r="T498" s="10">
        <f>testdata[[#This Row],[I2'']]*R497+testdata[[#This Row],[Q2'']]*S497</f>
        <v>740.48895978662972</v>
      </c>
      <c r="U498" s="10">
        <f>testdata[[#This Row],[I2'']]*S497-testdata[[#This Row],[Q2'']]*R497</f>
        <v>8.7389193044797366</v>
      </c>
      <c r="V498" s="10">
        <f>0.2*testdata[[#This Row],[Re]]+0.8*T497</f>
        <v>718.99960177486196</v>
      </c>
      <c r="W498" s="10">
        <f>0.2*testdata[[#This Row],[Im]]+0.8*U497</f>
        <v>-0.70367419816730026</v>
      </c>
      <c r="X498" s="10"/>
      <c r="Y498" s="10"/>
      <c r="Z498" s="10"/>
      <c r="AA498" s="10"/>
      <c r="AB498" s="10"/>
      <c r="AC498" s="10"/>
      <c r="AD498" s="10"/>
    </row>
    <row r="499" spans="1:30" x14ac:dyDescent="0.25">
      <c r="A499" s="7">
        <v>498</v>
      </c>
      <c r="B499" s="4" t="str">
        <f t="shared" si="14"/>
        <v>new Quote { Date = DateTime.ParseExact("2018-12-24","yyyy-MM-dd",cultureProvider), Open=234.6m, High=236.36m, Low=229.92m, Close=229.99m, Volume = (long)150100704 },</v>
      </c>
      <c r="C499" s="3">
        <v>43458</v>
      </c>
      <c r="D499" s="2">
        <v>234.6</v>
      </c>
      <c r="E499" s="2">
        <v>236.36</v>
      </c>
      <c r="F499" s="2">
        <v>229.92</v>
      </c>
      <c r="G499" s="2">
        <v>229.99</v>
      </c>
      <c r="H499" s="1">
        <v>150100704</v>
      </c>
      <c r="I499" s="2">
        <f>(testdata[[#This Row],[high]]+testdata[[#This Row],[low]])/2</f>
        <v>233.14</v>
      </c>
      <c r="J499" s="10">
        <f>(4*testdata[[#This Row],[price]]+3*I498+2*I497+I496)/10</f>
        <v>238.58649999999997</v>
      </c>
      <c r="K499" s="10">
        <f>(0.0962*testdata[[#This Row],[smooth]]+0.5769*J497-0.5769*J495+0.0962*J493)*(0.075*$X498+0.54)</f>
        <v>23.993097101999986</v>
      </c>
      <c r="L499" s="10">
        <f t="shared" si="15"/>
        <v>25.052775281999953</v>
      </c>
      <c r="M499" s="10">
        <f>(0.0962*testdata[[#This Row],[detrender]]+0.5769*K497-0.5769*K495+0.0962*K493)*(0.075*$X498+0.54)</f>
        <v>2.0815032839677969</v>
      </c>
      <c r="N499" s="10">
        <f>(0.0962*testdata[[#This Row],[I1]]+0.5769*L497-0.5769*L495+0.0962*L493)*(0.075*$X498+0.54)</f>
        <v>2.9963413457596122</v>
      </c>
      <c r="O499" s="10">
        <f>(0.0962*testdata[[#This Row],[Q1]]+0.5769*M497-0.5769*M495+0.0962*M493)*(0.075*$X498+0.54)</f>
        <v>-5.0171693501714604E-2</v>
      </c>
      <c r="P499" s="10">
        <f>testdata[[#This Row],[I1]]-testdata[[#This Row],[JQ]]</f>
        <v>25.102946975501666</v>
      </c>
      <c r="Q499" s="10">
        <f>testdata[[#This Row],[Q1]]+testdata[[#This Row],[jI]]</f>
        <v>5.0778446297274087</v>
      </c>
      <c r="R499" s="10">
        <f>0.2*testdata[[#This Row],[I2]]+0.8*P498</f>
        <v>25.871980030963655</v>
      </c>
      <c r="S499" s="10">
        <f>0.2*testdata[[#This Row],[Q2]]+0.8*Q498</f>
        <v>5.1795726339478279</v>
      </c>
      <c r="T499" s="10">
        <f>testdata[[#This Row],[I2'']]*R498+testdata[[#This Row],[Q2'']]*S498</f>
        <v>718.01623934253382</v>
      </c>
      <c r="U499" s="10">
        <f>testdata[[#This Row],[I2'']]*S498-testdata[[#This Row],[Q2'']]*R498</f>
        <v>8.4980858292254879E-2</v>
      </c>
      <c r="V499" s="10">
        <f>0.2*testdata[[#This Row],[Re]]+0.8*T498</f>
        <v>735.9944156978105</v>
      </c>
      <c r="W499" s="10">
        <f>0.2*testdata[[#This Row],[Im]]+0.8*U498</f>
        <v>7.0081316152422408</v>
      </c>
      <c r="X499" s="10"/>
      <c r="Y499" s="10"/>
      <c r="Z499" s="10"/>
      <c r="AA499" s="10"/>
      <c r="AB499" s="10"/>
      <c r="AC499" s="10"/>
      <c r="AD499" s="10"/>
    </row>
    <row r="500" spans="1:30" x14ac:dyDescent="0.25">
      <c r="A500" s="7">
        <v>499</v>
      </c>
      <c r="B500" s="4" t="str">
        <f t="shared" si="14"/>
        <v>new Quote { Date = DateTime.ParseExact("2018-12-26","yyyy-MM-dd",cultureProvider), Open=231.59m, High=241.61m, Low=229.42m, Close=241.61m, Volume = (long)222622048 },</v>
      </c>
      <c r="C500" s="3">
        <v>43460</v>
      </c>
      <c r="D500" s="2">
        <v>231.59</v>
      </c>
      <c r="E500" s="2">
        <v>241.61</v>
      </c>
      <c r="F500" s="2">
        <v>229.42</v>
      </c>
      <c r="G500" s="2">
        <v>241.61</v>
      </c>
      <c r="H500" s="1">
        <v>222622048</v>
      </c>
      <c r="I500" s="2">
        <f>(testdata[[#This Row],[high]]+testdata[[#This Row],[low]])/2</f>
        <v>235.51499999999999</v>
      </c>
      <c r="J500" s="10">
        <f>(4*testdata[[#This Row],[price]]+3*I499+2*I498+I497)/10</f>
        <v>236.41800000000003</v>
      </c>
      <c r="K500" s="10">
        <f>(0.0962*testdata[[#This Row],[smooth]]+0.5769*J498-0.5769*J496+0.0962*J494)*(0.075*$X499+0.54)</f>
        <v>23.501392812000006</v>
      </c>
      <c r="L500" s="10">
        <f t="shared" si="15"/>
        <v>24.386788934999991</v>
      </c>
      <c r="M500" s="10">
        <f>(0.0962*testdata[[#This Row],[detrender]]+0.5769*K498-0.5769*K496+0.0962*K494)*(0.075*$X499+0.54)</f>
        <v>2.4666501365797582</v>
      </c>
      <c r="N500" s="10">
        <f>(0.0962*testdata[[#This Row],[I1]]+0.5769*L498-0.5769*L496+0.0962*L494)*(0.075*$X499+0.54)</f>
        <v>2.2925527073466765</v>
      </c>
      <c r="O500" s="10">
        <f>(0.0962*testdata[[#This Row],[Q1]]+0.5769*M498-0.5769*M496+0.0962*M494)*(0.075*$X499+0.54)</f>
        <v>-3.7890125144768326E-2</v>
      </c>
      <c r="P500" s="10">
        <f>testdata[[#This Row],[I1]]-testdata[[#This Row],[JQ]]</f>
        <v>24.424679060144761</v>
      </c>
      <c r="Q500" s="10">
        <f>testdata[[#This Row],[Q1]]+testdata[[#This Row],[jI]]</f>
        <v>4.7592028439264347</v>
      </c>
      <c r="R500" s="10">
        <f>0.2*testdata[[#This Row],[I2]]+0.8*P499</f>
        <v>24.967293392430289</v>
      </c>
      <c r="S500" s="10">
        <f>0.2*testdata[[#This Row],[Q2]]+0.8*Q499</f>
        <v>5.0141162725672146</v>
      </c>
      <c r="T500" s="10">
        <f>testdata[[#This Row],[I2'']]*R499+testdata[[#This Row],[Q2'']]*S499</f>
        <v>671.92429550498878</v>
      </c>
      <c r="U500" s="10">
        <f>testdata[[#This Row],[I2'']]*S499-testdata[[#This Row],[Q2'']]*R499</f>
        <v>-0.40520647761053397</v>
      </c>
      <c r="V500" s="10">
        <f>0.2*testdata[[#This Row],[Re]]+0.8*T499</f>
        <v>708.79785057502488</v>
      </c>
      <c r="W500" s="10">
        <f>0.2*testdata[[#This Row],[Im]]+0.8*U499</f>
        <v>-1.3056608888302901E-2</v>
      </c>
      <c r="X500" s="10"/>
      <c r="Y500" s="10"/>
      <c r="Z500" s="10"/>
      <c r="AA500" s="10"/>
      <c r="AB500" s="10"/>
      <c r="AC500" s="10"/>
      <c r="AD500" s="10"/>
    </row>
    <row r="501" spans="1:30" x14ac:dyDescent="0.25">
      <c r="A501" s="7">
        <v>500</v>
      </c>
      <c r="B501" s="4" t="str">
        <f t="shared" si="14"/>
        <v>new Quote { Date = DateTime.ParseExact("2018-12-27","yyyy-MM-dd",cultureProvider), Open=238.06m, High=243.68m, Low=234.52m, Close=243.46m, Volume = (long)189794032 },</v>
      </c>
      <c r="C501" s="3">
        <v>43461</v>
      </c>
      <c r="D501" s="2">
        <v>238.06</v>
      </c>
      <c r="E501" s="2">
        <v>243.68</v>
      </c>
      <c r="F501" s="2">
        <v>234.52</v>
      </c>
      <c r="G501" s="2">
        <v>243.46</v>
      </c>
      <c r="H501" s="1">
        <v>189794032</v>
      </c>
      <c r="I501" s="2">
        <f>(testdata[[#This Row],[high]]+testdata[[#This Row],[low]])/2</f>
        <v>239.10000000000002</v>
      </c>
      <c r="J501" s="10">
        <f>(4*testdata[[#This Row],[price]]+3*I500+2*I499+I498)/10</f>
        <v>236.95200000000006</v>
      </c>
      <c r="K501" s="10">
        <f>(0.0962*testdata[[#This Row],[smooth]]+0.5769*J499-0.5769*J497+0.0962*J495)*(0.075*$X500+0.54)</f>
        <v>23.009871149999995</v>
      </c>
      <c r="L501" s="10">
        <f t="shared" si="15"/>
        <v>24.512545512000031</v>
      </c>
      <c r="M501" s="10">
        <f>(0.0962*testdata[[#This Row],[detrender]]+0.5769*K499-0.5769*K497+0.0962*K495)*(0.075*$X500+0.54)</f>
        <v>2.4358103169773222</v>
      </c>
      <c r="N501" s="10">
        <f>(0.0962*testdata[[#This Row],[I1]]+0.5769*L499-0.5769*L497+0.0962*L495)*(0.075*$X500+0.54)</f>
        <v>1.9485214340107098</v>
      </c>
      <c r="O501" s="10">
        <f>(0.0962*testdata[[#This Row],[Q1]]+0.5769*M499-0.5769*M497+0.0962*M495)*(0.075*$X500+0.54)</f>
        <v>0.22995588100395301</v>
      </c>
      <c r="P501" s="10">
        <f>testdata[[#This Row],[I1]]-testdata[[#This Row],[JQ]]</f>
        <v>24.282589630996078</v>
      </c>
      <c r="Q501" s="10">
        <f>testdata[[#This Row],[Q1]]+testdata[[#This Row],[jI]]</f>
        <v>4.3843317509880322</v>
      </c>
      <c r="R501" s="10">
        <f>0.2*testdata[[#This Row],[I2]]+0.8*P500</f>
        <v>24.396261174315029</v>
      </c>
      <c r="S501" s="10">
        <f>0.2*testdata[[#This Row],[Q2]]+0.8*Q500</f>
        <v>4.6842286253387542</v>
      </c>
      <c r="T501" s="10">
        <f>testdata[[#This Row],[I2'']]*R500+testdata[[#This Row],[Q2'']]*S500</f>
        <v>632.59587739221547</v>
      </c>
      <c r="U501" s="10">
        <f>testdata[[#This Row],[I2'']]*S500-testdata[[#This Row],[Q2'']]*R500</f>
        <v>5.3731797378796387</v>
      </c>
      <c r="V501" s="10">
        <f>0.2*testdata[[#This Row],[Re]]+0.8*T500</f>
        <v>664.05861188243421</v>
      </c>
      <c r="W501" s="10">
        <f>0.2*testdata[[#This Row],[Im]]+0.8*U500</f>
        <v>0.75047076548750047</v>
      </c>
      <c r="X501" s="10"/>
      <c r="Y501" s="10"/>
      <c r="Z501" s="10"/>
      <c r="AA501" s="10"/>
      <c r="AB501" s="10"/>
      <c r="AC501" s="10"/>
      <c r="AD501" s="10"/>
    </row>
    <row r="502" spans="1:30" x14ac:dyDescent="0.25">
      <c r="A502" s="7">
        <v>501</v>
      </c>
      <c r="B502" s="4" t="str">
        <f t="shared" si="14"/>
        <v>new Quote { Date = DateTime.ParseExact("2018-12-28","yyyy-MM-dd",cultureProvider), Open=244.94m, High=246.73m, Low=241.87m, Close=243.15m, Volume = (long)155998912 },</v>
      </c>
      <c r="C502" s="3">
        <v>43462</v>
      </c>
      <c r="D502" s="2">
        <v>244.94</v>
      </c>
      <c r="E502" s="2">
        <v>246.73</v>
      </c>
      <c r="F502" s="2">
        <v>241.87</v>
      </c>
      <c r="G502" s="2">
        <v>243.15</v>
      </c>
      <c r="H502" s="1">
        <v>155998912</v>
      </c>
      <c r="I502" s="2">
        <f>(testdata[[#This Row],[high]]+testdata[[#This Row],[low]])/2</f>
        <v>244.3</v>
      </c>
      <c r="J502" s="10">
        <f>(4*testdata[[#This Row],[price]]+3*I501+2*I500+I499)/10</f>
        <v>239.86699999999996</v>
      </c>
      <c r="K502" s="10">
        <f>(0.0962*testdata[[#This Row],[smooth]]+0.5769*J500-0.5769*J498+0.0962*J496)*(0.075*$X501+0.54)</f>
        <v>23.284888991999996</v>
      </c>
      <c r="L502" s="10">
        <f t="shared" si="15"/>
        <v>23.993097101999986</v>
      </c>
      <c r="M502" s="10">
        <f>(0.0962*testdata[[#This Row],[detrender]]+0.5769*K500-0.5769*K498+0.0962*K496)*(0.075*$X501+0.54)</f>
        <v>2.196044627685541</v>
      </c>
      <c r="N502" s="10">
        <f>(0.0962*testdata[[#This Row],[I1]]+0.5769*L500-0.5769*L498+0.0962*L496)*(0.075*$X501+0.54)</f>
        <v>2.0815032839677969</v>
      </c>
      <c r="O502" s="10">
        <f>(0.0962*testdata[[#This Row],[Q1]]+0.5769*M500-0.5769*M498+0.0962*M496)*(0.075*$X501+0.54)</f>
        <v>0.43114462874505416</v>
      </c>
      <c r="P502" s="10">
        <f>testdata[[#This Row],[I1]]-testdata[[#This Row],[JQ]]</f>
        <v>23.56195247325493</v>
      </c>
      <c r="Q502" s="10">
        <f>testdata[[#This Row],[Q1]]+testdata[[#This Row],[jI]]</f>
        <v>4.2775479116533379</v>
      </c>
      <c r="R502" s="10">
        <f>0.2*testdata[[#This Row],[I2]]+0.8*P501</f>
        <v>24.138462199447851</v>
      </c>
      <c r="S502" s="10">
        <f>0.2*testdata[[#This Row],[Q2]]+0.8*Q501</f>
        <v>4.3629749831210933</v>
      </c>
      <c r="T502" s="10">
        <f>testdata[[#This Row],[I2'']]*R501+testdata[[#This Row],[Q2'']]*S501</f>
        <v>609.32540047163332</v>
      </c>
      <c r="U502" s="10">
        <f>testdata[[#This Row],[I2'']]*S501-testdata[[#This Row],[Q2'']]*R501</f>
        <v>6.6297984210861927</v>
      </c>
      <c r="V502" s="10">
        <f>0.2*testdata[[#This Row],[Re]]+0.8*T501</f>
        <v>627.94178200809904</v>
      </c>
      <c r="W502" s="10">
        <f>0.2*testdata[[#This Row],[Im]]+0.8*U501</f>
        <v>5.6245034745209495</v>
      </c>
      <c r="X502" s="10"/>
      <c r="Y502" s="10"/>
      <c r="Z502" s="10"/>
      <c r="AA502" s="10"/>
      <c r="AB502" s="10"/>
      <c r="AC502" s="10"/>
      <c r="AD502" s="10"/>
    </row>
    <row r="503" spans="1:30" x14ac:dyDescent="0.25">
      <c r="A503" s="7">
        <v>502</v>
      </c>
      <c r="B503" s="4" t="str">
        <f t="shared" si="14"/>
        <v>new Quote { Date = DateTime.ParseExact("2018-12-31","yyyy-MM-dd",cultureProvider), Open=244.92m, High=245.54m, Low=242.87m, Close=245.28m, Volume = (long)147031456 },</v>
      </c>
      <c r="C503" s="3">
        <v>43465</v>
      </c>
      <c r="D503" s="2">
        <v>244.92</v>
      </c>
      <c r="E503" s="2">
        <v>245.54</v>
      </c>
      <c r="F503" s="2">
        <v>242.87</v>
      </c>
      <c r="G503" s="2">
        <v>245.28</v>
      </c>
      <c r="H503" s="1">
        <v>147031456</v>
      </c>
      <c r="I503" s="2">
        <f>(testdata[[#This Row],[high]]+testdata[[#This Row],[low]])/2</f>
        <v>244.20499999999998</v>
      </c>
      <c r="J503" s="10">
        <f>(4*testdata[[#This Row],[price]]+3*I502+2*I501+I500)/10</f>
        <v>242.34350000000001</v>
      </c>
      <c r="K503" s="10">
        <f>(0.0962*testdata[[#This Row],[smooth]]+0.5769*J501-0.5769*J499+0.0962*J497)*(0.075*$X502+0.54)</f>
        <v>24.873330825000014</v>
      </c>
      <c r="L503" s="10">
        <f t="shared" si="15"/>
        <v>23.501392812000006</v>
      </c>
      <c r="M503" s="10">
        <f>(0.0962*testdata[[#This Row],[detrender]]+0.5769*K501-0.5769*K499+0.0962*K497)*(0.075*$X502+0.54)</f>
        <v>2.2526642533697316</v>
      </c>
      <c r="N503" s="10">
        <f>(0.0962*testdata[[#This Row],[I1]]+0.5769*L501-0.5769*L499+0.0962*L497)*(0.075*$X502+0.54)</f>
        <v>2.4666501365797582</v>
      </c>
      <c r="O503" s="10">
        <f>(0.0962*testdata[[#This Row],[Q1]]+0.5769*M501-0.5769*M499+0.0962*M497)*(0.075*$X502+0.54)</f>
        <v>0.34649078344062134</v>
      </c>
      <c r="P503" s="10">
        <f>testdata[[#This Row],[I1]]-testdata[[#This Row],[JQ]]</f>
        <v>23.154902028559384</v>
      </c>
      <c r="Q503" s="10">
        <f>testdata[[#This Row],[Q1]]+testdata[[#This Row],[jI]]</f>
        <v>4.7193143899494903</v>
      </c>
      <c r="R503" s="10">
        <f>0.2*testdata[[#This Row],[I2]]+0.8*P502</f>
        <v>23.480542384315822</v>
      </c>
      <c r="S503" s="10">
        <f>0.2*testdata[[#This Row],[Q2]]+0.8*Q502</f>
        <v>4.3659012073125689</v>
      </c>
      <c r="T503" s="10">
        <f>testdata[[#This Row],[I2'']]*R502+testdata[[#This Row],[Q2'']]*S502</f>
        <v>585.83250251262348</v>
      </c>
      <c r="U503" s="10">
        <f>testdata[[#This Row],[I2'']]*S502-testdata[[#This Row],[Q2'']]*R502</f>
        <v>-2.9411222463537285</v>
      </c>
      <c r="V503" s="10">
        <f>0.2*testdata[[#This Row],[Re]]+0.8*T502</f>
        <v>604.62682087983137</v>
      </c>
      <c r="W503" s="10">
        <f>0.2*testdata[[#This Row],[Im]]+0.8*U502</f>
        <v>4.7156142875982088</v>
      </c>
      <c r="X503" s="10"/>
      <c r="Y503" s="10"/>
      <c r="Z503" s="10"/>
      <c r="AA503" s="10"/>
      <c r="AB503" s="10"/>
      <c r="AC503" s="10"/>
      <c r="AD503" s="10"/>
    </row>
  </sheetData>
  <phoneticPr fontId="18" type="noConversion"/>
  <pageMargins left="0.7" right="0.7" top="0.75" bottom="0.75" header="0.3" footer="0.3"/>
  <pageSetup orientation="portrait" r:id="rId1"/>
  <ignoredErrors>
    <ignoredError sqref="P2:P7 Q2:W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2020-12-10T23:47:43Z</dcterms:modified>
</cp:coreProperties>
</file>