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filterPrivacy="1" defaultThemeVersion="166925"/>
  <xr:revisionPtr revIDLastSave="0" documentId="13_ncr:1_{D63F25B7-94F2-4ABA-9E50-803B208879D9}" xr6:coauthVersionLast="47" xr6:coauthVersionMax="47" xr10:uidLastSave="{00000000-0000-0000-0000-000000000000}"/>
  <bookViews>
    <workbookView xWindow="-25395" yWindow="0" windowWidth="19065" windowHeight="15600" xr2:uid="{00000000-000D-0000-FFFF-FFFF00000000}"/>
  </bookViews>
  <sheets>
    <sheet name="Volatility SAR" sheetId="1" r:id="rId1"/>
  </sheets>
  <definedNames>
    <definedName name="multiplier">Table2[Multiplier]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6" i="1" l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75" i="1"/>
  <c r="N513" i="1"/>
  <c r="N514" i="1" s="1"/>
  <c r="O513" i="1"/>
  <c r="N509" i="1"/>
  <c r="N510" i="1" s="1"/>
  <c r="O509" i="1"/>
  <c r="N508" i="1"/>
  <c r="O507" i="1"/>
  <c r="N507" i="1"/>
  <c r="N506" i="1"/>
  <c r="O506" i="1"/>
  <c r="P506" i="1" s="1"/>
  <c r="N505" i="1"/>
  <c r="O504" i="1"/>
  <c r="N504" i="1"/>
  <c r="N498" i="1"/>
  <c r="N499" i="1" s="1"/>
  <c r="O498" i="1"/>
  <c r="N497" i="1"/>
  <c r="O496" i="1"/>
  <c r="N496" i="1"/>
  <c r="N493" i="1"/>
  <c r="N494" i="1" s="1"/>
  <c r="O493" i="1"/>
  <c r="N489" i="1"/>
  <c r="N490" i="1" s="1"/>
  <c r="O489" i="1"/>
  <c r="N488" i="1"/>
  <c r="O487" i="1"/>
  <c r="N487" i="1"/>
  <c r="N480" i="1"/>
  <c r="N481" i="1" s="1"/>
  <c r="O480" i="1"/>
  <c r="N469" i="1"/>
  <c r="N470" i="1" s="1"/>
  <c r="O469" i="1"/>
  <c r="N468" i="1"/>
  <c r="O467" i="1"/>
  <c r="N467" i="1"/>
  <c r="N465" i="1"/>
  <c r="N466" i="1" s="1"/>
  <c r="O465" i="1"/>
  <c r="N451" i="1"/>
  <c r="N452" i="1" s="1"/>
  <c r="O451" i="1"/>
  <c r="N433" i="1"/>
  <c r="N434" i="1" s="1"/>
  <c r="O433" i="1"/>
  <c r="N423" i="1"/>
  <c r="N424" i="1" s="1"/>
  <c r="O423" i="1"/>
  <c r="N403" i="1"/>
  <c r="N404" i="1" s="1"/>
  <c r="O403" i="1"/>
  <c r="P403" i="1" s="1"/>
  <c r="O401" i="1"/>
  <c r="N401" i="1"/>
  <c r="N398" i="1"/>
  <c r="N399" i="1" s="1"/>
  <c r="O398" i="1"/>
  <c r="N394" i="1"/>
  <c r="N395" i="1" s="1"/>
  <c r="O394" i="1"/>
  <c r="N393" i="1"/>
  <c r="O392" i="1"/>
  <c r="N392" i="1"/>
  <c r="N391" i="1"/>
  <c r="O391" i="1"/>
  <c r="N376" i="1"/>
  <c r="N377" i="1" s="1"/>
  <c r="O376" i="1"/>
  <c r="N367" i="1"/>
  <c r="N368" i="1" s="1"/>
  <c r="O367" i="1"/>
  <c r="N362" i="1"/>
  <c r="N363" i="1" s="1"/>
  <c r="O362" i="1"/>
  <c r="N361" i="1"/>
  <c r="O360" i="1"/>
  <c r="N360" i="1"/>
  <c r="N353" i="1"/>
  <c r="N354" i="1" s="1"/>
  <c r="O353" i="1"/>
  <c r="N341" i="1"/>
  <c r="N342" i="1" s="1"/>
  <c r="O341" i="1"/>
  <c r="N329" i="1"/>
  <c r="N330" i="1" s="1"/>
  <c r="O329" i="1"/>
  <c r="N328" i="1"/>
  <c r="O327" i="1"/>
  <c r="N327" i="1"/>
  <c r="N322" i="1"/>
  <c r="N323" i="1" s="1"/>
  <c r="O322" i="1"/>
  <c r="N316" i="1"/>
  <c r="N317" i="1" s="1"/>
  <c r="O316" i="1"/>
  <c r="N305" i="1"/>
  <c r="N306" i="1" s="1"/>
  <c r="O305" i="1"/>
  <c r="N304" i="1"/>
  <c r="O303" i="1"/>
  <c r="N303" i="1"/>
  <c r="N296" i="1"/>
  <c r="N297" i="1" s="1"/>
  <c r="O296" i="1"/>
  <c r="N295" i="1"/>
  <c r="O294" i="1"/>
  <c r="N294" i="1"/>
  <c r="N282" i="1"/>
  <c r="N283" i="1" s="1"/>
  <c r="O282" i="1"/>
  <c r="N263" i="1"/>
  <c r="N264" i="1" s="1"/>
  <c r="O263" i="1"/>
  <c r="N243" i="1"/>
  <c r="N244" i="1" s="1"/>
  <c r="O243" i="1"/>
  <c r="P243" i="1" s="1"/>
  <c r="N210" i="1"/>
  <c r="N211" i="1" s="1"/>
  <c r="O210" i="1"/>
  <c r="N195" i="1"/>
  <c r="N196" i="1" s="1"/>
  <c r="O195" i="1"/>
  <c r="N191" i="1"/>
  <c r="N192" i="1" s="1"/>
  <c r="O191" i="1"/>
  <c r="N190" i="1"/>
  <c r="O189" i="1"/>
  <c r="N189" i="1"/>
  <c r="N183" i="1"/>
  <c r="N184" i="1" s="1"/>
  <c r="O183" i="1"/>
  <c r="N175" i="1"/>
  <c r="N176" i="1" s="1"/>
  <c r="O175" i="1"/>
  <c r="N174" i="1"/>
  <c r="O173" i="1"/>
  <c r="N173" i="1"/>
  <c r="N162" i="1"/>
  <c r="N163" i="1" s="1"/>
  <c r="O162" i="1"/>
  <c r="N151" i="1"/>
  <c r="N152" i="1" s="1"/>
  <c r="O151" i="1"/>
  <c r="N141" i="1"/>
  <c r="N142" i="1" s="1"/>
  <c r="O141" i="1"/>
  <c r="N128" i="1"/>
  <c r="N129" i="1" s="1"/>
  <c r="O128" i="1"/>
  <c r="N121" i="1"/>
  <c r="N122" i="1" s="1"/>
  <c r="O121" i="1"/>
  <c r="N120" i="1"/>
  <c r="O119" i="1"/>
  <c r="N119" i="1"/>
  <c r="N116" i="1"/>
  <c r="N117" i="1" s="1"/>
  <c r="O116" i="1"/>
  <c r="N115" i="1"/>
  <c r="O114" i="1"/>
  <c r="N114" i="1"/>
  <c r="N100" i="1"/>
  <c r="N101" i="1" s="1"/>
  <c r="O100" i="1"/>
  <c r="O99" i="1"/>
  <c r="N99" i="1"/>
  <c r="N98" i="1"/>
  <c r="N97" i="1"/>
  <c r="O97" i="1"/>
  <c r="N89" i="1"/>
  <c r="N90" i="1" s="1"/>
  <c r="O89" i="1"/>
  <c r="N76" i="1"/>
  <c r="N77" i="1" s="1"/>
  <c r="O76" i="1"/>
  <c r="N75" i="1"/>
  <c r="O75" i="1"/>
  <c r="N74" i="1"/>
  <c r="N36" i="1"/>
  <c r="N37" i="1" s="1"/>
  <c r="O36" i="1"/>
  <c r="P183" i="1"/>
  <c r="P210" i="1"/>
  <c r="P263" i="1"/>
  <c r="P282" i="1"/>
  <c r="P316" i="1"/>
  <c r="P322" i="1"/>
  <c r="P341" i="1"/>
  <c r="P353" i="1"/>
  <c r="P367" i="1"/>
  <c r="P376" i="1"/>
  <c r="P391" i="1"/>
  <c r="P398" i="1"/>
  <c r="P423" i="1"/>
  <c r="P433" i="1"/>
  <c r="P451" i="1"/>
  <c r="P465" i="1"/>
  <c r="P480" i="1"/>
  <c r="P493" i="1"/>
  <c r="P504" i="1"/>
  <c r="P509" i="1"/>
  <c r="P513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N34" i="1"/>
  <c r="N35" i="1" s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G21" i="1"/>
  <c r="J21" i="1" s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N515" i="1" l="1"/>
  <c r="N511" i="1"/>
  <c r="N500" i="1"/>
  <c r="N495" i="1"/>
  <c r="N491" i="1"/>
  <c r="N482" i="1"/>
  <c r="N471" i="1"/>
  <c r="N453" i="1"/>
  <c r="N435" i="1"/>
  <c r="N425" i="1"/>
  <c r="N405" i="1"/>
  <c r="N402" i="1"/>
  <c r="N400" i="1"/>
  <c r="N396" i="1"/>
  <c r="N378" i="1"/>
  <c r="N369" i="1"/>
  <c r="N364" i="1"/>
  <c r="N355" i="1"/>
  <c r="N343" i="1"/>
  <c r="N331" i="1"/>
  <c r="N324" i="1"/>
  <c r="N318" i="1"/>
  <c r="N307" i="1"/>
  <c r="N298" i="1"/>
  <c r="N284" i="1"/>
  <c r="N265" i="1"/>
  <c r="N245" i="1"/>
  <c r="N212" i="1"/>
  <c r="N197" i="1"/>
  <c r="N193" i="1"/>
  <c r="N185" i="1"/>
  <c r="N177" i="1"/>
  <c r="N164" i="1"/>
  <c r="N153" i="1"/>
  <c r="N143" i="1"/>
  <c r="N130" i="1"/>
  <c r="N123" i="1"/>
  <c r="N118" i="1"/>
  <c r="N102" i="1"/>
  <c r="N91" i="1"/>
  <c r="N78" i="1"/>
  <c r="N38" i="1"/>
  <c r="J521" i="1"/>
  <c r="J489" i="1"/>
  <c r="J449" i="1"/>
  <c r="J409" i="1"/>
  <c r="J369" i="1"/>
  <c r="J321" i="1"/>
  <c r="J273" i="1"/>
  <c r="J473" i="1"/>
  <c r="J417" i="1"/>
  <c r="J361" i="1"/>
  <c r="J313" i="1"/>
  <c r="J297" i="1"/>
  <c r="J265" i="1"/>
  <c r="J241" i="1"/>
  <c r="J233" i="1"/>
  <c r="J225" i="1"/>
  <c r="J217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513" i="1"/>
  <c r="J465" i="1"/>
  <c r="J433" i="1"/>
  <c r="J385" i="1"/>
  <c r="J353" i="1"/>
  <c r="J305" i="1"/>
  <c r="J289" i="1"/>
  <c r="J209" i="1"/>
  <c r="J505" i="1"/>
  <c r="J441" i="1"/>
  <c r="J393" i="1"/>
  <c r="J337" i="1"/>
  <c r="J257" i="1"/>
  <c r="J497" i="1"/>
  <c r="J457" i="1"/>
  <c r="J401" i="1"/>
  <c r="J345" i="1"/>
  <c r="J249" i="1"/>
  <c r="J481" i="1"/>
  <c r="J425" i="1"/>
  <c r="J377" i="1"/>
  <c r="J329" i="1"/>
  <c r="J281" i="1"/>
  <c r="J516" i="1"/>
  <c r="J508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44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268" i="1"/>
  <c r="J260" i="1"/>
  <c r="J252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482" i="1"/>
  <c r="J442" i="1"/>
  <c r="J402" i="1"/>
  <c r="J354" i="1"/>
  <c r="J306" i="1"/>
  <c r="J266" i="1"/>
  <c r="J234" i="1"/>
  <c r="J194" i="1"/>
  <c r="J154" i="1"/>
  <c r="J106" i="1"/>
  <c r="J50" i="1"/>
  <c r="J522" i="1"/>
  <c r="J490" i="1"/>
  <c r="J450" i="1"/>
  <c r="J410" i="1"/>
  <c r="J370" i="1"/>
  <c r="J322" i="1"/>
  <c r="J274" i="1"/>
  <c r="J226" i="1"/>
  <c r="J186" i="1"/>
  <c r="J146" i="1"/>
  <c r="J114" i="1"/>
  <c r="J58" i="1"/>
  <c r="J498" i="1"/>
  <c r="J458" i="1"/>
  <c r="J418" i="1"/>
  <c r="J378" i="1"/>
  <c r="J346" i="1"/>
  <c r="J314" i="1"/>
  <c r="J282" i="1"/>
  <c r="J242" i="1"/>
  <c r="J202" i="1"/>
  <c r="J170" i="1"/>
  <c r="J130" i="1"/>
  <c r="J98" i="1"/>
  <c r="J74" i="1"/>
  <c r="J26" i="1"/>
  <c r="J511" i="1"/>
  <c r="J487" i="1"/>
  <c r="J471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506" i="1"/>
  <c r="J474" i="1"/>
  <c r="J434" i="1"/>
  <c r="J394" i="1"/>
  <c r="J362" i="1"/>
  <c r="J330" i="1"/>
  <c r="J290" i="1"/>
  <c r="J250" i="1"/>
  <c r="J210" i="1"/>
  <c r="J162" i="1"/>
  <c r="J122" i="1"/>
  <c r="J90" i="1"/>
  <c r="J66" i="1"/>
  <c r="J34" i="1"/>
  <c r="J503" i="1"/>
  <c r="J479" i="1"/>
  <c r="J514" i="1"/>
  <c r="J466" i="1"/>
  <c r="J426" i="1"/>
  <c r="J386" i="1"/>
  <c r="J338" i="1"/>
  <c r="J298" i="1"/>
  <c r="J258" i="1"/>
  <c r="J218" i="1"/>
  <c r="J178" i="1"/>
  <c r="J138" i="1"/>
  <c r="J82" i="1"/>
  <c r="J42" i="1"/>
  <c r="J519" i="1"/>
  <c r="J495" i="1"/>
  <c r="J463" i="1"/>
  <c r="J504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496" i="1"/>
  <c r="J520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512" i="1"/>
  <c r="J517" i="1"/>
  <c r="N516" i="1" l="1"/>
  <c r="N512" i="1"/>
  <c r="N501" i="1"/>
  <c r="N492" i="1"/>
  <c r="N483" i="1"/>
  <c r="N472" i="1"/>
  <c r="N454" i="1"/>
  <c r="N436" i="1"/>
  <c r="N426" i="1"/>
  <c r="N406" i="1"/>
  <c r="N397" i="1"/>
  <c r="N379" i="1"/>
  <c r="N370" i="1"/>
  <c r="N365" i="1"/>
  <c r="N356" i="1"/>
  <c r="N344" i="1"/>
  <c r="N332" i="1"/>
  <c r="N325" i="1"/>
  <c r="N319" i="1"/>
  <c r="N308" i="1"/>
  <c r="N299" i="1"/>
  <c r="N285" i="1"/>
  <c r="N266" i="1"/>
  <c r="N246" i="1"/>
  <c r="N213" i="1"/>
  <c r="N198" i="1"/>
  <c r="N194" i="1"/>
  <c r="N186" i="1"/>
  <c r="N178" i="1"/>
  <c r="N165" i="1"/>
  <c r="N154" i="1"/>
  <c r="N144" i="1"/>
  <c r="N131" i="1"/>
  <c r="N124" i="1"/>
  <c r="N103" i="1"/>
  <c r="N92" i="1"/>
  <c r="N79" i="1"/>
  <c r="N39" i="1"/>
  <c r="K34" i="1"/>
  <c r="L34" i="1" s="1"/>
  <c r="O35" i="1" s="1"/>
  <c r="P35" i="1" s="1"/>
  <c r="N517" i="1" l="1"/>
  <c r="N502" i="1"/>
  <c r="N484" i="1"/>
  <c r="N473" i="1"/>
  <c r="N455" i="1"/>
  <c r="N437" i="1"/>
  <c r="N427" i="1"/>
  <c r="N407" i="1"/>
  <c r="N380" i="1"/>
  <c r="N371" i="1"/>
  <c r="N366" i="1"/>
  <c r="N357" i="1"/>
  <c r="N345" i="1"/>
  <c r="N333" i="1"/>
  <c r="N326" i="1"/>
  <c r="N320" i="1"/>
  <c r="N309" i="1"/>
  <c r="N300" i="1"/>
  <c r="N286" i="1"/>
  <c r="N267" i="1"/>
  <c r="N247" i="1"/>
  <c r="N214" i="1"/>
  <c r="N199" i="1"/>
  <c r="N187" i="1"/>
  <c r="N179" i="1"/>
  <c r="N166" i="1"/>
  <c r="N155" i="1"/>
  <c r="N145" i="1"/>
  <c r="N132" i="1"/>
  <c r="N125" i="1"/>
  <c r="N104" i="1"/>
  <c r="N93" i="1"/>
  <c r="N80" i="1"/>
  <c r="N40" i="1"/>
  <c r="K35" i="1"/>
  <c r="L35" i="1" s="1"/>
  <c r="N518" i="1" l="1"/>
  <c r="N503" i="1"/>
  <c r="N485" i="1"/>
  <c r="N474" i="1"/>
  <c r="N456" i="1"/>
  <c r="N438" i="1"/>
  <c r="N428" i="1"/>
  <c r="N408" i="1"/>
  <c r="N381" i="1"/>
  <c r="N372" i="1"/>
  <c r="N358" i="1"/>
  <c r="N346" i="1"/>
  <c r="N334" i="1"/>
  <c r="N321" i="1"/>
  <c r="N310" i="1"/>
  <c r="N301" i="1"/>
  <c r="N287" i="1"/>
  <c r="N268" i="1"/>
  <c r="N248" i="1"/>
  <c r="N215" i="1"/>
  <c r="N200" i="1"/>
  <c r="N188" i="1"/>
  <c r="N180" i="1"/>
  <c r="N167" i="1"/>
  <c r="N156" i="1"/>
  <c r="N146" i="1"/>
  <c r="N133" i="1"/>
  <c r="N126" i="1"/>
  <c r="N105" i="1"/>
  <c r="N94" i="1"/>
  <c r="N81" i="1"/>
  <c r="N41" i="1"/>
  <c r="P36" i="1"/>
  <c r="K36" i="1"/>
  <c r="L36" i="1" s="1"/>
  <c r="O37" i="1" s="1"/>
  <c r="N519" i="1" l="1"/>
  <c r="N486" i="1"/>
  <c r="N475" i="1"/>
  <c r="N457" i="1"/>
  <c r="N439" i="1"/>
  <c r="N429" i="1"/>
  <c r="N409" i="1"/>
  <c r="N382" i="1"/>
  <c r="N373" i="1"/>
  <c r="N359" i="1"/>
  <c r="N347" i="1"/>
  <c r="N335" i="1"/>
  <c r="N311" i="1"/>
  <c r="N302" i="1"/>
  <c r="N288" i="1"/>
  <c r="N269" i="1"/>
  <c r="N249" i="1"/>
  <c r="N216" i="1"/>
  <c r="N201" i="1"/>
  <c r="N181" i="1"/>
  <c r="N168" i="1"/>
  <c r="N157" i="1"/>
  <c r="N147" i="1"/>
  <c r="N134" i="1"/>
  <c r="N127" i="1"/>
  <c r="N106" i="1"/>
  <c r="N95" i="1"/>
  <c r="N82" i="1"/>
  <c r="N42" i="1"/>
  <c r="P37" i="1"/>
  <c r="R35" i="1"/>
  <c r="K37" i="1"/>
  <c r="L37" i="1" s="1"/>
  <c r="O38" i="1" s="1"/>
  <c r="N520" i="1" l="1"/>
  <c r="N476" i="1"/>
  <c r="N458" i="1"/>
  <c r="N440" i="1"/>
  <c r="N430" i="1"/>
  <c r="N410" i="1"/>
  <c r="N383" i="1"/>
  <c r="N374" i="1"/>
  <c r="N348" i="1"/>
  <c r="N336" i="1"/>
  <c r="N312" i="1"/>
  <c r="N289" i="1"/>
  <c r="N270" i="1"/>
  <c r="N250" i="1"/>
  <c r="N217" i="1"/>
  <c r="N202" i="1"/>
  <c r="N182" i="1"/>
  <c r="N169" i="1"/>
  <c r="N158" i="1"/>
  <c r="N148" i="1"/>
  <c r="N135" i="1"/>
  <c r="N107" i="1"/>
  <c r="N96" i="1"/>
  <c r="N83" i="1"/>
  <c r="N43" i="1"/>
  <c r="P38" i="1"/>
  <c r="R36" i="1"/>
  <c r="Q36" i="1"/>
  <c r="Q35" i="1"/>
  <c r="K38" i="1"/>
  <c r="L38" i="1" s="1"/>
  <c r="O39" i="1" s="1"/>
  <c r="N521" i="1" l="1"/>
  <c r="N477" i="1"/>
  <c r="N459" i="1"/>
  <c r="N441" i="1"/>
  <c r="N431" i="1"/>
  <c r="N411" i="1"/>
  <c r="N384" i="1"/>
  <c r="N375" i="1"/>
  <c r="N349" i="1"/>
  <c r="N337" i="1"/>
  <c r="N313" i="1"/>
  <c r="N290" i="1"/>
  <c r="N271" i="1"/>
  <c r="N251" i="1"/>
  <c r="N218" i="1"/>
  <c r="N203" i="1"/>
  <c r="N170" i="1"/>
  <c r="N159" i="1"/>
  <c r="N149" i="1"/>
  <c r="N136" i="1"/>
  <c r="N108" i="1"/>
  <c r="N84" i="1"/>
  <c r="N44" i="1"/>
  <c r="P39" i="1"/>
  <c r="R37" i="1"/>
  <c r="Q37" i="1"/>
  <c r="K39" i="1"/>
  <c r="L39" i="1" s="1"/>
  <c r="O40" i="1" s="1"/>
  <c r="N522" i="1" l="1"/>
  <c r="N478" i="1"/>
  <c r="N460" i="1"/>
  <c r="N442" i="1"/>
  <c r="N432" i="1"/>
  <c r="N412" i="1"/>
  <c r="N385" i="1"/>
  <c r="N350" i="1"/>
  <c r="N338" i="1"/>
  <c r="N314" i="1"/>
  <c r="N291" i="1"/>
  <c r="N272" i="1"/>
  <c r="N252" i="1"/>
  <c r="N219" i="1"/>
  <c r="N204" i="1"/>
  <c r="N171" i="1"/>
  <c r="N160" i="1"/>
  <c r="N150" i="1"/>
  <c r="N137" i="1"/>
  <c r="N109" i="1"/>
  <c r="N85" i="1"/>
  <c r="N45" i="1"/>
  <c r="P40" i="1"/>
  <c r="R38" i="1"/>
  <c r="Q38" i="1"/>
  <c r="K40" i="1"/>
  <c r="L40" i="1" s="1"/>
  <c r="O41" i="1" s="1"/>
  <c r="N479" i="1" l="1"/>
  <c r="N461" i="1"/>
  <c r="N443" i="1"/>
  <c r="N413" i="1"/>
  <c r="N386" i="1"/>
  <c r="N351" i="1"/>
  <c r="N339" i="1"/>
  <c r="N315" i="1"/>
  <c r="N292" i="1"/>
  <c r="N273" i="1"/>
  <c r="N253" i="1"/>
  <c r="N220" i="1"/>
  <c r="N205" i="1"/>
  <c r="N172" i="1"/>
  <c r="N161" i="1"/>
  <c r="N138" i="1"/>
  <c r="N110" i="1"/>
  <c r="N86" i="1"/>
  <c r="N46" i="1"/>
  <c r="P41" i="1"/>
  <c r="R39" i="1"/>
  <c r="Q39" i="1"/>
  <c r="K41" i="1"/>
  <c r="L41" i="1" s="1"/>
  <c r="O42" i="1" s="1"/>
  <c r="N462" i="1" l="1"/>
  <c r="N444" i="1"/>
  <c r="N414" i="1"/>
  <c r="N387" i="1"/>
  <c r="N352" i="1"/>
  <c r="N340" i="1"/>
  <c r="N293" i="1"/>
  <c r="N274" i="1"/>
  <c r="N254" i="1"/>
  <c r="N221" i="1"/>
  <c r="N206" i="1"/>
  <c r="N139" i="1"/>
  <c r="N111" i="1"/>
  <c r="N87" i="1"/>
  <c r="N47" i="1"/>
  <c r="P42" i="1"/>
  <c r="R40" i="1"/>
  <c r="Q40" i="1"/>
  <c r="K42" i="1"/>
  <c r="L42" i="1" s="1"/>
  <c r="O43" i="1" s="1"/>
  <c r="N463" i="1" l="1"/>
  <c r="N445" i="1"/>
  <c r="N415" i="1"/>
  <c r="N388" i="1"/>
  <c r="N275" i="1"/>
  <c r="N255" i="1"/>
  <c r="N222" i="1"/>
  <c r="N207" i="1"/>
  <c r="N140" i="1"/>
  <c r="N112" i="1"/>
  <c r="N88" i="1"/>
  <c r="N48" i="1"/>
  <c r="P43" i="1"/>
  <c r="R41" i="1"/>
  <c r="Q41" i="1"/>
  <c r="K43" i="1"/>
  <c r="L43" i="1" s="1"/>
  <c r="O44" i="1" s="1"/>
  <c r="N464" i="1" l="1"/>
  <c r="N446" i="1"/>
  <c r="N416" i="1"/>
  <c r="N389" i="1"/>
  <c r="N276" i="1"/>
  <c r="N256" i="1"/>
  <c r="N223" i="1"/>
  <c r="N208" i="1"/>
  <c r="N113" i="1"/>
  <c r="N49" i="1"/>
  <c r="P44" i="1"/>
  <c r="R43" i="1"/>
  <c r="R42" i="1"/>
  <c r="Q42" i="1"/>
  <c r="K44" i="1"/>
  <c r="L44" i="1" s="1"/>
  <c r="O45" i="1" s="1"/>
  <c r="N447" i="1" l="1"/>
  <c r="N417" i="1"/>
  <c r="N390" i="1"/>
  <c r="N277" i="1"/>
  <c r="N257" i="1"/>
  <c r="N224" i="1"/>
  <c r="N209" i="1"/>
  <c r="N50" i="1"/>
  <c r="P45" i="1"/>
  <c r="Q43" i="1"/>
  <c r="K45" i="1"/>
  <c r="L45" i="1" s="1"/>
  <c r="O46" i="1" s="1"/>
  <c r="N448" i="1" l="1"/>
  <c r="N418" i="1"/>
  <c r="N278" i="1"/>
  <c r="N258" i="1"/>
  <c r="N225" i="1"/>
  <c r="N51" i="1"/>
  <c r="P46" i="1"/>
  <c r="R45" i="1"/>
  <c r="R44" i="1"/>
  <c r="Q44" i="1"/>
  <c r="K46" i="1"/>
  <c r="L46" i="1" s="1"/>
  <c r="N449" i="1" l="1"/>
  <c r="N419" i="1"/>
  <c r="N279" i="1"/>
  <c r="N259" i="1"/>
  <c r="N226" i="1"/>
  <c r="P47" i="1"/>
  <c r="O47" i="1"/>
  <c r="N52" i="1"/>
  <c r="Q45" i="1"/>
  <c r="K47" i="1"/>
  <c r="N450" i="1" l="1"/>
  <c r="N420" i="1"/>
  <c r="N280" i="1"/>
  <c r="N260" i="1"/>
  <c r="N227" i="1"/>
  <c r="N53" i="1"/>
  <c r="L47" i="1"/>
  <c r="R46" i="1"/>
  <c r="Q46" i="1"/>
  <c r="K48" i="1"/>
  <c r="N421" i="1" l="1"/>
  <c r="N281" i="1"/>
  <c r="N261" i="1"/>
  <c r="N228" i="1"/>
  <c r="P48" i="1"/>
  <c r="O48" i="1"/>
  <c r="N54" i="1"/>
  <c r="L48" i="1"/>
  <c r="O49" i="1" s="1"/>
  <c r="P49" i="1" s="1"/>
  <c r="R47" i="1"/>
  <c r="Q47" i="1"/>
  <c r="K49" i="1"/>
  <c r="N422" i="1" l="1"/>
  <c r="N262" i="1"/>
  <c r="N229" i="1"/>
  <c r="N55" i="1"/>
  <c r="L49" i="1"/>
  <c r="R48" i="1"/>
  <c r="Q48" i="1"/>
  <c r="K50" i="1"/>
  <c r="N230" i="1" l="1"/>
  <c r="P50" i="1"/>
  <c r="O50" i="1"/>
  <c r="N56" i="1"/>
  <c r="L50" i="1"/>
  <c r="R49" i="1"/>
  <c r="Q49" i="1"/>
  <c r="K51" i="1"/>
  <c r="L51" i="1" s="1"/>
  <c r="O52" i="1" s="1"/>
  <c r="N231" i="1" l="1"/>
  <c r="P51" i="1"/>
  <c r="O51" i="1"/>
  <c r="N57" i="1"/>
  <c r="P52" i="1"/>
  <c r="R50" i="1"/>
  <c r="Q50" i="1"/>
  <c r="K52" i="1"/>
  <c r="L52" i="1" s="1"/>
  <c r="N232" i="1" l="1"/>
  <c r="P53" i="1"/>
  <c r="O53" i="1"/>
  <c r="N58" i="1"/>
  <c r="R52" i="1"/>
  <c r="R51" i="1"/>
  <c r="Q51" i="1"/>
  <c r="K53" i="1"/>
  <c r="N233" i="1" l="1"/>
  <c r="N59" i="1"/>
  <c r="L53" i="1"/>
  <c r="Q52" i="1"/>
  <c r="K54" i="1"/>
  <c r="L54" i="1" s="1"/>
  <c r="O55" i="1" s="1"/>
  <c r="N234" i="1" l="1"/>
  <c r="N60" i="1"/>
  <c r="P54" i="1"/>
  <c r="O54" i="1"/>
  <c r="P55" i="1"/>
  <c r="R53" i="1"/>
  <c r="Q53" i="1"/>
  <c r="K55" i="1"/>
  <c r="L55" i="1" s="1"/>
  <c r="O56" i="1" s="1"/>
  <c r="N235" i="1" l="1"/>
  <c r="N61" i="1"/>
  <c r="P56" i="1"/>
  <c r="R54" i="1"/>
  <c r="Q54" i="1"/>
  <c r="K56" i="1"/>
  <c r="L56" i="1" s="1"/>
  <c r="N236" i="1" l="1"/>
  <c r="P57" i="1"/>
  <c r="O57" i="1"/>
  <c r="N62" i="1"/>
  <c r="R55" i="1"/>
  <c r="Q55" i="1"/>
  <c r="K57" i="1"/>
  <c r="N237" i="1" l="1"/>
  <c r="N63" i="1"/>
  <c r="L57" i="1"/>
  <c r="R56" i="1"/>
  <c r="Q56" i="1"/>
  <c r="K58" i="1"/>
  <c r="L58" i="1" s="1"/>
  <c r="O59" i="1" s="1"/>
  <c r="N238" i="1" l="1"/>
  <c r="P58" i="1"/>
  <c r="O58" i="1"/>
  <c r="N64" i="1"/>
  <c r="P59" i="1"/>
  <c r="R57" i="1"/>
  <c r="Q57" i="1"/>
  <c r="K59" i="1"/>
  <c r="L59" i="1" s="1"/>
  <c r="N239" i="1" l="1"/>
  <c r="P60" i="1"/>
  <c r="O60" i="1"/>
  <c r="N65" i="1"/>
  <c r="R58" i="1"/>
  <c r="Q58" i="1"/>
  <c r="K60" i="1"/>
  <c r="L60" i="1" s="1"/>
  <c r="O61" i="1" s="1"/>
  <c r="N240" i="1" l="1"/>
  <c r="N66" i="1"/>
  <c r="P61" i="1"/>
  <c r="R59" i="1"/>
  <c r="Q59" i="1"/>
  <c r="K61" i="1"/>
  <c r="L61" i="1" s="1"/>
  <c r="O62" i="1" s="1"/>
  <c r="N241" i="1" l="1"/>
  <c r="N67" i="1"/>
  <c r="P62" i="1"/>
  <c r="R61" i="1"/>
  <c r="R60" i="1"/>
  <c r="Q60" i="1"/>
  <c r="K62" i="1"/>
  <c r="L62" i="1" s="1"/>
  <c r="O63" i="1" s="1"/>
  <c r="N242" i="1" l="1"/>
  <c r="N68" i="1"/>
  <c r="P63" i="1"/>
  <c r="Q61" i="1"/>
  <c r="K63" i="1"/>
  <c r="L63" i="1" s="1"/>
  <c r="O64" i="1" s="1"/>
  <c r="N69" i="1" l="1"/>
  <c r="P64" i="1"/>
  <c r="R62" i="1"/>
  <c r="Q62" i="1"/>
  <c r="K64" i="1"/>
  <c r="L64" i="1" s="1"/>
  <c r="O65" i="1" s="1"/>
  <c r="N70" i="1" l="1"/>
  <c r="P65" i="1"/>
  <c r="R63" i="1"/>
  <c r="Q63" i="1"/>
  <c r="K65" i="1"/>
  <c r="L65" i="1" s="1"/>
  <c r="O66" i="1" s="1"/>
  <c r="N71" i="1" l="1"/>
  <c r="P66" i="1"/>
  <c r="R64" i="1"/>
  <c r="Q64" i="1"/>
  <c r="K66" i="1"/>
  <c r="L66" i="1" s="1"/>
  <c r="O67" i="1" s="1"/>
  <c r="N72" i="1" l="1"/>
  <c r="P67" i="1"/>
  <c r="R65" i="1"/>
  <c r="Q65" i="1"/>
  <c r="K67" i="1"/>
  <c r="L67" i="1" s="1"/>
  <c r="O68" i="1" s="1"/>
  <c r="N73" i="1" l="1"/>
  <c r="P68" i="1"/>
  <c r="R66" i="1"/>
  <c r="Q66" i="1"/>
  <c r="K68" i="1"/>
  <c r="L68" i="1" s="1"/>
  <c r="O69" i="1" s="1"/>
  <c r="P69" i="1" l="1"/>
  <c r="R67" i="1"/>
  <c r="Q67" i="1"/>
  <c r="K69" i="1"/>
  <c r="L69" i="1" s="1"/>
  <c r="O70" i="1" s="1"/>
  <c r="P70" i="1" l="1"/>
  <c r="R68" i="1"/>
  <c r="Q68" i="1"/>
  <c r="K70" i="1"/>
  <c r="L70" i="1" s="1"/>
  <c r="O71" i="1" s="1"/>
  <c r="P71" i="1" l="1"/>
  <c r="R69" i="1"/>
  <c r="Q69" i="1"/>
  <c r="K71" i="1"/>
  <c r="L71" i="1" s="1"/>
  <c r="O72" i="1" s="1"/>
  <c r="P72" i="1" l="1"/>
  <c r="R70" i="1"/>
  <c r="Q70" i="1"/>
  <c r="K72" i="1"/>
  <c r="L72" i="1" s="1"/>
  <c r="O73" i="1" s="1"/>
  <c r="P73" i="1" l="1"/>
  <c r="R71" i="1"/>
  <c r="Q71" i="1"/>
  <c r="R72" i="1"/>
  <c r="K73" i="1"/>
  <c r="L73" i="1" s="1"/>
  <c r="P74" i="1" l="1"/>
  <c r="O74" i="1"/>
  <c r="Q72" i="1"/>
  <c r="K74" i="1"/>
  <c r="L74" i="1" l="1"/>
  <c r="R73" i="1"/>
  <c r="Q73" i="1"/>
  <c r="K75" i="1"/>
  <c r="L75" i="1" s="1"/>
  <c r="P76" i="1" l="1"/>
  <c r="P75" i="1"/>
  <c r="Q74" i="1"/>
  <c r="K76" i="1"/>
  <c r="L76" i="1" l="1"/>
  <c r="R74" i="1"/>
  <c r="R75" i="1"/>
  <c r="Q75" i="1"/>
  <c r="K77" i="1"/>
  <c r="P77" i="1" l="1"/>
  <c r="O77" i="1"/>
  <c r="L77" i="1"/>
  <c r="R76" i="1"/>
  <c r="Q76" i="1"/>
  <c r="K78" i="1"/>
  <c r="L78" i="1" s="1"/>
  <c r="O79" i="1" s="1"/>
  <c r="P78" i="1" l="1"/>
  <c r="O78" i="1"/>
  <c r="R77" i="1"/>
  <c r="Q77" i="1"/>
  <c r="K79" i="1"/>
  <c r="L79" i="1" s="1"/>
  <c r="O80" i="1" s="1"/>
  <c r="P79" i="1" l="1"/>
  <c r="Q78" i="1"/>
  <c r="R78" i="1"/>
  <c r="K80" i="1"/>
  <c r="L80" i="1" s="1"/>
  <c r="O81" i="1" s="1"/>
  <c r="P80" i="1" l="1"/>
  <c r="R79" i="1"/>
  <c r="K81" i="1"/>
  <c r="L81" i="1" s="1"/>
  <c r="O82" i="1" s="1"/>
  <c r="P81" i="1" l="1"/>
  <c r="Q79" i="1"/>
  <c r="Q80" i="1"/>
  <c r="R80" i="1"/>
  <c r="K82" i="1"/>
  <c r="L82" i="1" s="1"/>
  <c r="O83" i="1" s="1"/>
  <c r="P82" i="1" l="1"/>
  <c r="R81" i="1"/>
  <c r="Q81" i="1"/>
  <c r="K83" i="1"/>
  <c r="L83" i="1" s="1"/>
  <c r="O84" i="1" s="1"/>
  <c r="P83" i="1" l="1"/>
  <c r="R82" i="1"/>
  <c r="Q82" i="1"/>
  <c r="K84" i="1"/>
  <c r="L84" i="1" s="1"/>
  <c r="O85" i="1" s="1"/>
  <c r="P84" i="1" l="1"/>
  <c r="R83" i="1"/>
  <c r="Q83" i="1"/>
  <c r="K85" i="1"/>
  <c r="L85" i="1" s="1"/>
  <c r="O86" i="1" s="1"/>
  <c r="P85" i="1" l="1"/>
  <c r="R84" i="1"/>
  <c r="Q84" i="1"/>
  <c r="K86" i="1"/>
  <c r="L86" i="1" s="1"/>
  <c r="O87" i="1" s="1"/>
  <c r="P86" i="1" l="1"/>
  <c r="R85" i="1"/>
  <c r="Q85" i="1"/>
  <c r="K87" i="1"/>
  <c r="L87" i="1" s="1"/>
  <c r="O88" i="1" s="1"/>
  <c r="P87" i="1" l="1"/>
  <c r="R86" i="1"/>
  <c r="Q86" i="1"/>
  <c r="K88" i="1"/>
  <c r="L88" i="1" s="1"/>
  <c r="P88" i="1" l="1"/>
  <c r="R87" i="1"/>
  <c r="Q87" i="1"/>
  <c r="K89" i="1"/>
  <c r="L89" i="1" s="1"/>
  <c r="O90" i="1" s="1"/>
  <c r="P89" i="1" l="1"/>
  <c r="Q88" i="1"/>
  <c r="R88" i="1"/>
  <c r="K90" i="1"/>
  <c r="L90" i="1" s="1"/>
  <c r="O91" i="1" s="1"/>
  <c r="P91" i="1" l="1"/>
  <c r="P90" i="1"/>
  <c r="R89" i="1"/>
  <c r="Q89" i="1"/>
  <c r="K91" i="1"/>
  <c r="L91" i="1" s="1"/>
  <c r="O92" i="1" s="1"/>
  <c r="P92" i="1" l="1"/>
  <c r="R90" i="1"/>
  <c r="Q90" i="1"/>
  <c r="K92" i="1"/>
  <c r="L92" i="1" s="1"/>
  <c r="O93" i="1" s="1"/>
  <c r="P93" i="1" l="1"/>
  <c r="R91" i="1"/>
  <c r="Q91" i="1"/>
  <c r="K93" i="1"/>
  <c r="L93" i="1" s="1"/>
  <c r="O94" i="1" s="1"/>
  <c r="P94" i="1" l="1"/>
  <c r="R92" i="1"/>
  <c r="K94" i="1"/>
  <c r="L94" i="1" s="1"/>
  <c r="O95" i="1" s="1"/>
  <c r="P95" i="1" l="1"/>
  <c r="Q92" i="1"/>
  <c r="R93" i="1"/>
  <c r="Q93" i="1"/>
  <c r="K95" i="1"/>
  <c r="L95" i="1" s="1"/>
  <c r="P96" i="1" l="1"/>
  <c r="O96" i="1"/>
  <c r="R94" i="1"/>
  <c r="Q94" i="1"/>
  <c r="K96" i="1"/>
  <c r="L96" i="1" s="1"/>
  <c r="P97" i="1" l="1"/>
  <c r="R95" i="1"/>
  <c r="Q95" i="1"/>
  <c r="K97" i="1"/>
  <c r="L97" i="1" s="1"/>
  <c r="O98" i="1" l="1"/>
  <c r="P98" i="1" s="1"/>
  <c r="Q96" i="1"/>
  <c r="R96" i="1"/>
  <c r="K98" i="1"/>
  <c r="L98" i="1" l="1"/>
  <c r="R97" i="1"/>
  <c r="Q97" i="1"/>
  <c r="K99" i="1"/>
  <c r="P99" i="1" l="1"/>
  <c r="L99" i="1"/>
  <c r="R98" i="1"/>
  <c r="K100" i="1"/>
  <c r="L100" i="1" s="1"/>
  <c r="O101" i="1" s="1"/>
  <c r="P100" i="1" l="1"/>
  <c r="Q98" i="1"/>
  <c r="Q99" i="1"/>
  <c r="R99" i="1"/>
  <c r="K101" i="1"/>
  <c r="L101" i="1" s="1"/>
  <c r="O102" i="1" s="1"/>
  <c r="P102" i="1" l="1"/>
  <c r="P101" i="1"/>
  <c r="R100" i="1"/>
  <c r="Q100" i="1"/>
  <c r="R101" i="1"/>
  <c r="K102" i="1"/>
  <c r="L102" i="1" s="1"/>
  <c r="O103" i="1" s="1"/>
  <c r="P103" i="1" l="1"/>
  <c r="Q101" i="1"/>
  <c r="K103" i="1"/>
  <c r="L103" i="1" s="1"/>
  <c r="O104" i="1" s="1"/>
  <c r="Q102" i="1" l="1"/>
  <c r="R102" i="1"/>
  <c r="K104" i="1"/>
  <c r="L104" i="1" s="1"/>
  <c r="O105" i="1" s="1"/>
  <c r="P104" i="1" l="1"/>
  <c r="R103" i="1"/>
  <c r="Q103" i="1"/>
  <c r="K105" i="1"/>
  <c r="L105" i="1" s="1"/>
  <c r="O106" i="1" s="1"/>
  <c r="P106" i="1" l="1"/>
  <c r="P105" i="1"/>
  <c r="R104" i="1"/>
  <c r="Q104" i="1"/>
  <c r="K106" i="1"/>
  <c r="L106" i="1" s="1"/>
  <c r="O107" i="1" s="1"/>
  <c r="R105" i="1" l="1"/>
  <c r="Q105" i="1"/>
  <c r="K107" i="1"/>
  <c r="L107" i="1" s="1"/>
  <c r="O108" i="1" s="1"/>
  <c r="P107" i="1" l="1"/>
  <c r="R106" i="1"/>
  <c r="Q106" i="1"/>
  <c r="K108" i="1"/>
  <c r="L108" i="1" s="1"/>
  <c r="O109" i="1" s="1"/>
  <c r="P109" i="1" l="1"/>
  <c r="P108" i="1"/>
  <c r="R107" i="1"/>
  <c r="Q107" i="1"/>
  <c r="K109" i="1"/>
  <c r="L109" i="1" s="1"/>
  <c r="O110" i="1" s="1"/>
  <c r="Q108" i="1" l="1"/>
  <c r="R108" i="1"/>
  <c r="K110" i="1"/>
  <c r="L110" i="1" s="1"/>
  <c r="O111" i="1" s="1"/>
  <c r="P110" i="1" l="1"/>
  <c r="Q109" i="1"/>
  <c r="R109" i="1"/>
  <c r="K111" i="1"/>
  <c r="L111" i="1" s="1"/>
  <c r="O112" i="1" s="1"/>
  <c r="P112" i="1" l="1"/>
  <c r="P111" i="1"/>
  <c r="Q110" i="1"/>
  <c r="R110" i="1"/>
  <c r="K112" i="1"/>
  <c r="L112" i="1" s="1"/>
  <c r="O113" i="1" s="1"/>
  <c r="Q111" i="1" l="1"/>
  <c r="R111" i="1"/>
  <c r="K113" i="1"/>
  <c r="L113" i="1" s="1"/>
  <c r="P114" i="1" l="1"/>
  <c r="P113" i="1"/>
  <c r="R112" i="1"/>
  <c r="Q112" i="1"/>
  <c r="K114" i="1"/>
  <c r="L114" i="1" s="1"/>
  <c r="O115" i="1" s="1"/>
  <c r="P115" i="1" l="1"/>
  <c r="R113" i="1"/>
  <c r="Q113" i="1"/>
  <c r="K115" i="1"/>
  <c r="L115" i="1" l="1"/>
  <c r="R114" i="1"/>
  <c r="Q114" i="1"/>
  <c r="K116" i="1"/>
  <c r="L116" i="1" s="1"/>
  <c r="O117" i="1" s="1"/>
  <c r="P116" i="1" l="1"/>
  <c r="P117" i="1"/>
  <c r="Q115" i="1"/>
  <c r="R115" i="1"/>
  <c r="K117" i="1"/>
  <c r="L117" i="1" l="1"/>
  <c r="O118" i="1" s="1"/>
  <c r="R116" i="1"/>
  <c r="Q116" i="1"/>
  <c r="K118" i="1"/>
  <c r="L118" i="1" s="1"/>
  <c r="P118" i="1" l="1"/>
  <c r="P119" i="1"/>
  <c r="Q117" i="1"/>
  <c r="R117" i="1"/>
  <c r="K119" i="1"/>
  <c r="L119" i="1" s="1"/>
  <c r="O120" i="1" s="1"/>
  <c r="R118" i="1" l="1"/>
  <c r="Q118" i="1"/>
  <c r="K120" i="1"/>
  <c r="L120" i="1" s="1"/>
  <c r="P120" i="1" l="1"/>
  <c r="Q119" i="1"/>
  <c r="R119" i="1"/>
  <c r="K121" i="1"/>
  <c r="L121" i="1" s="1"/>
  <c r="O122" i="1" s="1"/>
  <c r="P121" i="1" l="1"/>
  <c r="R120" i="1"/>
  <c r="Q120" i="1"/>
  <c r="K122" i="1"/>
  <c r="L122" i="1" s="1"/>
  <c r="O123" i="1" s="1"/>
  <c r="P122" i="1" l="1"/>
  <c r="Q121" i="1"/>
  <c r="R121" i="1"/>
  <c r="K123" i="1"/>
  <c r="L123" i="1" s="1"/>
  <c r="O124" i="1" s="1"/>
  <c r="P123" i="1" l="1"/>
  <c r="Q122" i="1"/>
  <c r="R122" i="1"/>
  <c r="R123" i="1"/>
  <c r="K124" i="1"/>
  <c r="L124" i="1" s="1"/>
  <c r="O125" i="1" s="1"/>
  <c r="P124" i="1" l="1"/>
  <c r="Q123" i="1"/>
  <c r="K125" i="1"/>
  <c r="L125" i="1" s="1"/>
  <c r="O126" i="1" s="1"/>
  <c r="P125" i="1" l="1"/>
  <c r="R124" i="1"/>
  <c r="Q124" i="1"/>
  <c r="K126" i="1"/>
  <c r="L126" i="1" s="1"/>
  <c r="O127" i="1" s="1"/>
  <c r="P126" i="1" l="1"/>
  <c r="R125" i="1"/>
  <c r="Q125" i="1"/>
  <c r="K127" i="1"/>
  <c r="L127" i="1" s="1"/>
  <c r="P127" i="1" l="1"/>
  <c r="P128" i="1"/>
  <c r="R126" i="1"/>
  <c r="Q126" i="1"/>
  <c r="K128" i="1"/>
  <c r="L128" i="1" s="1"/>
  <c r="O129" i="1" s="1"/>
  <c r="R127" i="1" l="1"/>
  <c r="Q127" i="1"/>
  <c r="K129" i="1"/>
  <c r="L129" i="1" s="1"/>
  <c r="O130" i="1" s="1"/>
  <c r="P129" i="1" l="1"/>
  <c r="Q128" i="1"/>
  <c r="R128" i="1"/>
  <c r="K130" i="1"/>
  <c r="L130" i="1" s="1"/>
  <c r="O131" i="1" s="1"/>
  <c r="P130" i="1" l="1"/>
  <c r="Q129" i="1"/>
  <c r="R129" i="1"/>
  <c r="K131" i="1"/>
  <c r="L131" i="1" s="1"/>
  <c r="O132" i="1" s="1"/>
  <c r="P132" i="1" l="1"/>
  <c r="P131" i="1"/>
  <c r="R130" i="1"/>
  <c r="Q130" i="1"/>
  <c r="K132" i="1"/>
  <c r="L132" i="1" s="1"/>
  <c r="O133" i="1" s="1"/>
  <c r="R131" i="1" l="1"/>
  <c r="Q131" i="1"/>
  <c r="K133" i="1"/>
  <c r="L133" i="1" s="1"/>
  <c r="O134" i="1" s="1"/>
  <c r="P133" i="1" l="1"/>
  <c r="Q132" i="1"/>
  <c r="R132" i="1"/>
  <c r="R133" i="1"/>
  <c r="K134" i="1"/>
  <c r="L134" i="1" s="1"/>
  <c r="O135" i="1" s="1"/>
  <c r="P134" i="1" l="1"/>
  <c r="Q133" i="1"/>
  <c r="K135" i="1"/>
  <c r="L135" i="1" s="1"/>
  <c r="O136" i="1" s="1"/>
  <c r="P136" i="1" l="1"/>
  <c r="P135" i="1"/>
  <c r="Q134" i="1"/>
  <c r="R134" i="1"/>
  <c r="R135" i="1"/>
  <c r="K136" i="1"/>
  <c r="L136" i="1" s="1"/>
  <c r="O137" i="1" s="1"/>
  <c r="Q135" i="1" l="1"/>
  <c r="K137" i="1"/>
  <c r="L137" i="1" s="1"/>
  <c r="O138" i="1" s="1"/>
  <c r="P137" i="1" l="1"/>
  <c r="R136" i="1"/>
  <c r="Q136" i="1"/>
  <c r="K138" i="1"/>
  <c r="L138" i="1" s="1"/>
  <c r="O139" i="1" s="1"/>
  <c r="P138" i="1" l="1"/>
  <c r="Q137" i="1"/>
  <c r="R137" i="1"/>
  <c r="K139" i="1"/>
  <c r="L139" i="1" s="1"/>
  <c r="O140" i="1" s="1"/>
  <c r="P139" i="1" l="1"/>
  <c r="R138" i="1"/>
  <c r="Q138" i="1"/>
  <c r="K140" i="1"/>
  <c r="L140" i="1" s="1"/>
  <c r="P141" i="1" l="1"/>
  <c r="P140" i="1"/>
  <c r="Q139" i="1"/>
  <c r="R139" i="1"/>
  <c r="K141" i="1"/>
  <c r="L141" i="1" s="1"/>
  <c r="O142" i="1" s="1"/>
  <c r="Q140" i="1" l="1"/>
  <c r="R140" i="1"/>
  <c r="K142" i="1"/>
  <c r="L142" i="1" s="1"/>
  <c r="O143" i="1" s="1"/>
  <c r="P142" i="1" l="1"/>
  <c r="Q141" i="1"/>
  <c r="R141" i="1"/>
  <c r="Q142" i="1"/>
  <c r="K143" i="1"/>
  <c r="L143" i="1" s="1"/>
  <c r="O144" i="1" s="1"/>
  <c r="P143" i="1" l="1"/>
  <c r="R142" i="1"/>
  <c r="K144" i="1"/>
  <c r="L144" i="1" s="1"/>
  <c r="O145" i="1" s="1"/>
  <c r="P144" i="1" l="1"/>
  <c r="R143" i="1"/>
  <c r="Q143" i="1"/>
  <c r="K145" i="1"/>
  <c r="L145" i="1" s="1"/>
  <c r="O146" i="1" s="1"/>
  <c r="P145" i="1" l="1"/>
  <c r="R144" i="1"/>
  <c r="Q144" i="1"/>
  <c r="K146" i="1"/>
  <c r="L146" i="1" s="1"/>
  <c r="O147" i="1" s="1"/>
  <c r="P146" i="1" l="1"/>
  <c r="Q145" i="1"/>
  <c r="R145" i="1"/>
  <c r="K147" i="1"/>
  <c r="L147" i="1" s="1"/>
  <c r="O148" i="1" s="1"/>
  <c r="P147" i="1" l="1"/>
  <c r="Q146" i="1"/>
  <c r="R146" i="1"/>
  <c r="K148" i="1"/>
  <c r="L148" i="1" s="1"/>
  <c r="O149" i="1" s="1"/>
  <c r="P148" i="1" l="1"/>
  <c r="Q147" i="1"/>
  <c r="R147" i="1"/>
  <c r="K149" i="1"/>
  <c r="L149" i="1" s="1"/>
  <c r="O150" i="1" s="1"/>
  <c r="P149" i="1" l="1"/>
  <c r="R148" i="1"/>
  <c r="Q148" i="1"/>
  <c r="K150" i="1"/>
  <c r="L150" i="1" s="1"/>
  <c r="P150" i="1" l="1"/>
  <c r="Q149" i="1"/>
  <c r="R149" i="1"/>
  <c r="K151" i="1"/>
  <c r="L151" i="1" s="1"/>
  <c r="O152" i="1" s="1"/>
  <c r="P152" i="1" l="1"/>
  <c r="P151" i="1"/>
  <c r="R150" i="1"/>
  <c r="Q150" i="1"/>
  <c r="K152" i="1"/>
  <c r="L152" i="1" s="1"/>
  <c r="O153" i="1" s="1"/>
  <c r="R151" i="1" l="1"/>
  <c r="Q151" i="1"/>
  <c r="K153" i="1"/>
  <c r="L153" i="1" s="1"/>
  <c r="O154" i="1" s="1"/>
  <c r="P154" i="1" l="1"/>
  <c r="P153" i="1"/>
  <c r="Q152" i="1"/>
  <c r="R152" i="1"/>
  <c r="K154" i="1"/>
  <c r="L154" i="1" s="1"/>
  <c r="O155" i="1" s="1"/>
  <c r="Q153" i="1" l="1"/>
  <c r="R153" i="1"/>
  <c r="K155" i="1"/>
  <c r="L155" i="1" s="1"/>
  <c r="O156" i="1" s="1"/>
  <c r="P156" i="1" l="1"/>
  <c r="P155" i="1"/>
  <c r="Q154" i="1"/>
  <c r="R154" i="1"/>
  <c r="K156" i="1"/>
  <c r="L156" i="1" s="1"/>
  <c r="O157" i="1" s="1"/>
  <c r="P157" i="1" l="1"/>
  <c r="R155" i="1"/>
  <c r="Q155" i="1"/>
  <c r="K157" i="1"/>
  <c r="L157" i="1" s="1"/>
  <c r="O158" i="1" s="1"/>
  <c r="P158" i="1" l="1"/>
  <c r="R156" i="1"/>
  <c r="Q156" i="1"/>
  <c r="K158" i="1"/>
  <c r="L158" i="1" s="1"/>
  <c r="O159" i="1" s="1"/>
  <c r="R157" i="1" l="1"/>
  <c r="Q157" i="1"/>
  <c r="K159" i="1"/>
  <c r="L159" i="1" s="1"/>
  <c r="O160" i="1" s="1"/>
  <c r="P160" i="1" l="1"/>
  <c r="P159" i="1"/>
  <c r="R158" i="1"/>
  <c r="Q158" i="1"/>
  <c r="K160" i="1"/>
  <c r="L160" i="1" s="1"/>
  <c r="O161" i="1" s="1"/>
  <c r="P161" i="1" l="1"/>
  <c r="Q159" i="1"/>
  <c r="R159" i="1"/>
  <c r="K161" i="1"/>
  <c r="L161" i="1" s="1"/>
  <c r="P162" i="1" l="1"/>
  <c r="Q160" i="1"/>
  <c r="R160" i="1"/>
  <c r="K162" i="1"/>
  <c r="L162" i="1" s="1"/>
  <c r="O163" i="1" s="1"/>
  <c r="Q161" i="1" l="1"/>
  <c r="R161" i="1"/>
  <c r="K163" i="1"/>
  <c r="L163" i="1" s="1"/>
  <c r="O164" i="1" s="1"/>
  <c r="P163" i="1" l="1"/>
  <c r="R162" i="1"/>
  <c r="Q162" i="1"/>
  <c r="K164" i="1"/>
  <c r="L164" i="1" s="1"/>
  <c r="O165" i="1" s="1"/>
  <c r="P164" i="1" l="1"/>
  <c r="Q163" i="1"/>
  <c r="R163" i="1"/>
  <c r="K165" i="1"/>
  <c r="L165" i="1" s="1"/>
  <c r="O166" i="1" s="1"/>
  <c r="P165" i="1" l="1"/>
  <c r="Q164" i="1"/>
  <c r="R164" i="1"/>
  <c r="K166" i="1"/>
  <c r="L166" i="1" s="1"/>
  <c r="O167" i="1" s="1"/>
  <c r="P167" i="1" l="1"/>
  <c r="P166" i="1"/>
  <c r="Q165" i="1"/>
  <c r="R165" i="1"/>
  <c r="K167" i="1"/>
  <c r="L167" i="1" s="1"/>
  <c r="O168" i="1" s="1"/>
  <c r="Q166" i="1" l="1"/>
  <c r="R166" i="1"/>
  <c r="K168" i="1"/>
  <c r="L168" i="1" s="1"/>
  <c r="O169" i="1" s="1"/>
  <c r="P169" i="1" l="1"/>
  <c r="P168" i="1"/>
  <c r="Q167" i="1"/>
  <c r="R167" i="1"/>
  <c r="K169" i="1"/>
  <c r="L169" i="1" s="1"/>
  <c r="O170" i="1" s="1"/>
  <c r="P170" i="1" l="1"/>
  <c r="Q168" i="1"/>
  <c r="R168" i="1"/>
  <c r="K170" i="1"/>
  <c r="L170" i="1" s="1"/>
  <c r="O171" i="1" s="1"/>
  <c r="R169" i="1" l="1"/>
  <c r="Q169" i="1"/>
  <c r="R170" i="1"/>
  <c r="K171" i="1"/>
  <c r="L171" i="1" s="1"/>
  <c r="O172" i="1" s="1"/>
  <c r="P171" i="1" l="1"/>
  <c r="Q170" i="1"/>
  <c r="K172" i="1"/>
  <c r="L172" i="1" s="1"/>
  <c r="P173" i="1" l="1"/>
  <c r="P172" i="1"/>
  <c r="R171" i="1"/>
  <c r="Q171" i="1"/>
  <c r="K173" i="1"/>
  <c r="L173" i="1" s="1"/>
  <c r="O174" i="1" s="1"/>
  <c r="R172" i="1" l="1"/>
  <c r="Q172" i="1"/>
  <c r="K174" i="1"/>
  <c r="L174" i="1" s="1"/>
  <c r="P174" i="1" l="1"/>
  <c r="R173" i="1"/>
  <c r="Q173" i="1"/>
  <c r="Q174" i="1"/>
  <c r="K175" i="1"/>
  <c r="L175" i="1" s="1"/>
  <c r="O176" i="1" s="1"/>
  <c r="P175" i="1" l="1"/>
  <c r="R174" i="1"/>
  <c r="K176" i="1"/>
  <c r="L176" i="1" s="1"/>
  <c r="O177" i="1" s="1"/>
  <c r="P176" i="1" l="1"/>
  <c r="R175" i="1"/>
  <c r="Q175" i="1"/>
  <c r="Q176" i="1"/>
  <c r="K177" i="1"/>
  <c r="L177" i="1" s="1"/>
  <c r="O178" i="1" l="1"/>
  <c r="P178" i="1" s="1"/>
  <c r="P177" i="1"/>
  <c r="R176" i="1"/>
  <c r="K178" i="1"/>
  <c r="L178" i="1" s="1"/>
  <c r="O179" i="1" s="1"/>
  <c r="P179" i="1" s="1"/>
  <c r="R177" i="1" l="1"/>
  <c r="Q177" i="1"/>
  <c r="K179" i="1"/>
  <c r="L179" i="1" s="1"/>
  <c r="O180" i="1" s="1"/>
  <c r="P180" i="1" s="1"/>
  <c r="Q178" i="1" l="1"/>
  <c r="K180" i="1"/>
  <c r="L180" i="1" s="1"/>
  <c r="O181" i="1" s="1"/>
  <c r="P181" i="1" s="1"/>
  <c r="R178" i="1" l="1"/>
  <c r="R179" i="1"/>
  <c r="Q179" i="1"/>
  <c r="K181" i="1"/>
  <c r="L181" i="1" s="1"/>
  <c r="O182" i="1" s="1"/>
  <c r="P182" i="1" s="1"/>
  <c r="Q180" i="1" l="1"/>
  <c r="K182" i="1"/>
  <c r="L182" i="1" s="1"/>
  <c r="R180" i="1" l="1"/>
  <c r="Q181" i="1"/>
  <c r="R181" i="1"/>
  <c r="Q182" i="1"/>
  <c r="K183" i="1"/>
  <c r="L183" i="1" s="1"/>
  <c r="O184" i="1" s="1"/>
  <c r="P184" i="1" s="1"/>
  <c r="R182" i="1" l="1"/>
  <c r="K184" i="1"/>
  <c r="L184" i="1" s="1"/>
  <c r="O185" i="1" s="1"/>
  <c r="P185" i="1" s="1"/>
  <c r="Q183" i="1" l="1"/>
  <c r="R183" i="1"/>
  <c r="Q184" i="1"/>
  <c r="K185" i="1"/>
  <c r="L185" i="1" s="1"/>
  <c r="O186" i="1" s="1"/>
  <c r="P186" i="1" s="1"/>
  <c r="R184" i="1" l="1"/>
  <c r="K186" i="1"/>
  <c r="L186" i="1" s="1"/>
  <c r="O187" i="1" s="1"/>
  <c r="P187" i="1" s="1"/>
  <c r="Q185" i="1" l="1"/>
  <c r="R185" i="1"/>
  <c r="R186" i="1"/>
  <c r="K187" i="1"/>
  <c r="L187" i="1" s="1"/>
  <c r="O188" i="1" s="1"/>
  <c r="P188" i="1" s="1"/>
  <c r="Q186" i="1" l="1"/>
  <c r="K188" i="1"/>
  <c r="L188" i="1" s="1"/>
  <c r="P189" i="1" s="1"/>
  <c r="R187" i="1" l="1"/>
  <c r="Q187" i="1"/>
  <c r="Q188" i="1"/>
  <c r="K189" i="1"/>
  <c r="L189" i="1" s="1"/>
  <c r="O190" i="1" l="1"/>
  <c r="P190" i="1" s="1"/>
  <c r="R188" i="1"/>
  <c r="K190" i="1"/>
  <c r="L190" i="1" s="1"/>
  <c r="P191" i="1" s="1"/>
  <c r="Q190" i="1" l="1"/>
  <c r="Q189" i="1"/>
  <c r="K191" i="1"/>
  <c r="L191" i="1" s="1"/>
  <c r="O192" i="1" l="1"/>
  <c r="P192" i="1" s="1"/>
  <c r="R189" i="1"/>
  <c r="R190" i="1"/>
  <c r="K192" i="1"/>
  <c r="L192" i="1" s="1"/>
  <c r="O193" i="1" l="1"/>
  <c r="P193" i="1" s="1"/>
  <c r="R191" i="1"/>
  <c r="Q191" i="1"/>
  <c r="Q192" i="1"/>
  <c r="K193" i="1"/>
  <c r="L193" i="1" s="1"/>
  <c r="O194" i="1" l="1"/>
  <c r="P194" i="1" s="1"/>
  <c r="R192" i="1"/>
  <c r="K194" i="1"/>
  <c r="L194" i="1" s="1"/>
  <c r="P195" i="1" s="1"/>
  <c r="Q193" i="1" l="1"/>
  <c r="R193" i="1"/>
  <c r="K195" i="1"/>
  <c r="L195" i="1" s="1"/>
  <c r="O196" i="1" s="1"/>
  <c r="P196" i="1" s="1"/>
  <c r="R194" i="1" l="1"/>
  <c r="K196" i="1"/>
  <c r="L196" i="1" s="1"/>
  <c r="O197" i="1" s="1"/>
  <c r="P197" i="1" s="1"/>
  <c r="Q195" i="1" l="1"/>
  <c r="Q194" i="1"/>
  <c r="K197" i="1"/>
  <c r="L197" i="1" s="1"/>
  <c r="O198" i="1" s="1"/>
  <c r="P198" i="1" s="1"/>
  <c r="R195" i="1" l="1"/>
  <c r="Q196" i="1"/>
  <c r="R196" i="1"/>
  <c r="K198" i="1"/>
  <c r="L198" i="1" s="1"/>
  <c r="O199" i="1" s="1"/>
  <c r="P199" i="1" s="1"/>
  <c r="R197" i="1" l="1"/>
  <c r="K199" i="1"/>
  <c r="L199" i="1" s="1"/>
  <c r="O200" i="1" s="1"/>
  <c r="P200" i="1" s="1"/>
  <c r="Q198" i="1" l="1"/>
  <c r="Q197" i="1"/>
  <c r="K200" i="1"/>
  <c r="L200" i="1" s="1"/>
  <c r="O201" i="1" s="1"/>
  <c r="P201" i="1" s="1"/>
  <c r="R198" i="1" l="1"/>
  <c r="R199" i="1"/>
  <c r="K201" i="1"/>
  <c r="L201" i="1" s="1"/>
  <c r="O202" i="1" s="1"/>
  <c r="P202" i="1" s="1"/>
  <c r="Q199" i="1" l="1"/>
  <c r="Q200" i="1"/>
  <c r="K202" i="1"/>
  <c r="L202" i="1" s="1"/>
  <c r="O203" i="1" s="1"/>
  <c r="P203" i="1" s="1"/>
  <c r="R200" i="1" l="1"/>
  <c r="R201" i="1"/>
  <c r="K203" i="1"/>
  <c r="L203" i="1" s="1"/>
  <c r="O204" i="1" s="1"/>
  <c r="P204" i="1" s="1"/>
  <c r="Q201" i="1" l="1"/>
  <c r="Q202" i="1"/>
  <c r="K204" i="1"/>
  <c r="L204" i="1" s="1"/>
  <c r="O205" i="1" s="1"/>
  <c r="P205" i="1" s="1"/>
  <c r="R202" i="1" l="1"/>
  <c r="R203" i="1"/>
  <c r="Q203" i="1"/>
  <c r="R204" i="1"/>
  <c r="K205" i="1"/>
  <c r="L205" i="1" s="1"/>
  <c r="O206" i="1" s="1"/>
  <c r="P206" i="1" s="1"/>
  <c r="Q204" i="1" l="1"/>
  <c r="K206" i="1"/>
  <c r="L206" i="1" s="1"/>
  <c r="O207" i="1" s="1"/>
  <c r="P207" i="1" s="1"/>
  <c r="Q205" i="1" l="1"/>
  <c r="R205" i="1"/>
  <c r="K207" i="1"/>
  <c r="L207" i="1" s="1"/>
  <c r="O208" i="1" s="1"/>
  <c r="P208" i="1" s="1"/>
  <c r="R206" i="1" l="1"/>
  <c r="Q206" i="1"/>
  <c r="K208" i="1"/>
  <c r="L208" i="1" s="1"/>
  <c r="O209" i="1" s="1"/>
  <c r="P209" i="1" s="1"/>
  <c r="Q207" i="1" l="1"/>
  <c r="K209" i="1"/>
  <c r="L209" i="1" s="1"/>
  <c r="R207" i="1" l="1"/>
  <c r="Q208" i="1"/>
  <c r="K210" i="1"/>
  <c r="L210" i="1" s="1"/>
  <c r="O211" i="1" s="1"/>
  <c r="P211" i="1" s="1"/>
  <c r="R208" i="1" l="1"/>
  <c r="Q209" i="1"/>
  <c r="K211" i="1"/>
  <c r="L211" i="1" s="1"/>
  <c r="O212" i="1" s="1"/>
  <c r="P212" i="1" s="1"/>
  <c r="R209" i="1" l="1"/>
  <c r="Q210" i="1"/>
  <c r="R210" i="1"/>
  <c r="K212" i="1"/>
  <c r="L212" i="1" s="1"/>
  <c r="O213" i="1" s="1"/>
  <c r="P213" i="1" s="1"/>
  <c r="Q211" i="1" l="1"/>
  <c r="K213" i="1"/>
  <c r="L213" i="1" s="1"/>
  <c r="O214" i="1" s="1"/>
  <c r="P214" i="1" s="1"/>
  <c r="R211" i="1" l="1"/>
  <c r="R212" i="1"/>
  <c r="K214" i="1"/>
  <c r="L214" i="1" s="1"/>
  <c r="O215" i="1" s="1"/>
  <c r="P215" i="1" s="1"/>
  <c r="Q212" i="1" l="1"/>
  <c r="Q213" i="1"/>
  <c r="K215" i="1"/>
  <c r="L215" i="1" s="1"/>
  <c r="O216" i="1" s="1"/>
  <c r="P216" i="1" s="1"/>
  <c r="R213" i="1" l="1"/>
  <c r="R214" i="1"/>
  <c r="Q214" i="1"/>
  <c r="K216" i="1"/>
  <c r="L216" i="1" s="1"/>
  <c r="O217" i="1" s="1"/>
  <c r="P217" i="1" s="1"/>
  <c r="R215" i="1" l="1"/>
  <c r="Q215" i="1"/>
  <c r="K217" i="1"/>
  <c r="L217" i="1" s="1"/>
  <c r="O218" i="1" s="1"/>
  <c r="P218" i="1" s="1"/>
  <c r="R216" i="1" l="1"/>
  <c r="K218" i="1"/>
  <c r="L218" i="1" s="1"/>
  <c r="O219" i="1" s="1"/>
  <c r="P219" i="1" s="1"/>
  <c r="Q216" i="1" l="1"/>
  <c r="R217" i="1"/>
  <c r="K219" i="1"/>
  <c r="L219" i="1" s="1"/>
  <c r="O220" i="1" s="1"/>
  <c r="P220" i="1" s="1"/>
  <c r="Q217" i="1" l="1"/>
  <c r="R218" i="1"/>
  <c r="Q218" i="1"/>
  <c r="K220" i="1"/>
  <c r="L220" i="1" s="1"/>
  <c r="O221" i="1" s="1"/>
  <c r="P221" i="1" s="1"/>
  <c r="R219" i="1" l="1"/>
  <c r="Q219" i="1"/>
  <c r="K221" i="1"/>
  <c r="L221" i="1" s="1"/>
  <c r="O222" i="1" s="1"/>
  <c r="P222" i="1" s="1"/>
  <c r="R220" i="1" l="1"/>
  <c r="Q220" i="1"/>
  <c r="K222" i="1"/>
  <c r="L222" i="1" s="1"/>
  <c r="O223" i="1" s="1"/>
  <c r="P223" i="1" s="1"/>
  <c r="R221" i="1" l="1"/>
  <c r="K223" i="1"/>
  <c r="L223" i="1" s="1"/>
  <c r="O224" i="1" s="1"/>
  <c r="P224" i="1" s="1"/>
  <c r="Q221" i="1" l="1"/>
  <c r="Q222" i="1"/>
  <c r="K224" i="1"/>
  <c r="L224" i="1" s="1"/>
  <c r="O225" i="1" s="1"/>
  <c r="P225" i="1" s="1"/>
  <c r="R222" i="1" l="1"/>
  <c r="Q223" i="1"/>
  <c r="K225" i="1"/>
  <c r="L225" i="1" s="1"/>
  <c r="O226" i="1" s="1"/>
  <c r="P226" i="1" s="1"/>
  <c r="R223" i="1" l="1"/>
  <c r="R225" i="1"/>
  <c r="Q224" i="1"/>
  <c r="K226" i="1"/>
  <c r="L226" i="1" s="1"/>
  <c r="O227" i="1" s="1"/>
  <c r="P227" i="1" s="1"/>
  <c r="R224" i="1" l="1"/>
  <c r="Q225" i="1"/>
  <c r="K227" i="1"/>
  <c r="L227" i="1" s="1"/>
  <c r="O228" i="1" s="1"/>
  <c r="P228" i="1" s="1"/>
  <c r="R226" i="1" l="1"/>
  <c r="Q226" i="1"/>
  <c r="Q227" i="1"/>
  <c r="K228" i="1"/>
  <c r="L228" i="1" s="1"/>
  <c r="O229" i="1" s="1"/>
  <c r="P229" i="1" s="1"/>
  <c r="R227" i="1" l="1"/>
  <c r="K229" i="1"/>
  <c r="L229" i="1" s="1"/>
  <c r="O230" i="1" s="1"/>
  <c r="P230" i="1" s="1"/>
  <c r="Q228" i="1" l="1"/>
  <c r="K230" i="1"/>
  <c r="L230" i="1" s="1"/>
  <c r="O231" i="1" s="1"/>
  <c r="P231" i="1" s="1"/>
  <c r="R228" i="1" l="1"/>
  <c r="R230" i="1"/>
  <c r="Q229" i="1"/>
  <c r="K231" i="1"/>
  <c r="L231" i="1" s="1"/>
  <c r="O232" i="1" s="1"/>
  <c r="P232" i="1" s="1"/>
  <c r="R229" i="1" l="1"/>
  <c r="Q230" i="1"/>
  <c r="K232" i="1"/>
  <c r="L232" i="1" s="1"/>
  <c r="O233" i="1" s="1"/>
  <c r="P233" i="1" s="1"/>
  <c r="R231" i="1" l="1"/>
  <c r="Q231" i="1"/>
  <c r="K233" i="1"/>
  <c r="L233" i="1" s="1"/>
  <c r="O234" i="1" s="1"/>
  <c r="P234" i="1" s="1"/>
  <c r="Q232" i="1" l="1"/>
  <c r="R232" i="1"/>
  <c r="K234" i="1"/>
  <c r="L234" i="1" s="1"/>
  <c r="O235" i="1" s="1"/>
  <c r="P235" i="1" s="1"/>
  <c r="R233" i="1" l="1"/>
  <c r="Q233" i="1"/>
  <c r="K235" i="1"/>
  <c r="L235" i="1" s="1"/>
  <c r="O236" i="1" s="1"/>
  <c r="P236" i="1" s="1"/>
  <c r="R234" i="1" l="1"/>
  <c r="Q234" i="1"/>
  <c r="K236" i="1"/>
  <c r="L236" i="1" s="1"/>
  <c r="O237" i="1" s="1"/>
  <c r="P237" i="1" s="1"/>
  <c r="R235" i="1" l="1"/>
  <c r="K237" i="1"/>
  <c r="L237" i="1" s="1"/>
  <c r="O238" i="1" s="1"/>
  <c r="P238" i="1" s="1"/>
  <c r="Q236" i="1" l="1"/>
  <c r="Q235" i="1"/>
  <c r="K238" i="1"/>
  <c r="L238" i="1" s="1"/>
  <c r="O239" i="1" s="1"/>
  <c r="P239" i="1" s="1"/>
  <c r="R236" i="1" l="1"/>
  <c r="R237" i="1"/>
  <c r="K239" i="1"/>
  <c r="L239" i="1" s="1"/>
  <c r="O240" i="1" s="1"/>
  <c r="P240" i="1" s="1"/>
  <c r="Q237" i="1" l="1"/>
  <c r="Q238" i="1"/>
  <c r="R238" i="1"/>
  <c r="K240" i="1"/>
  <c r="L240" i="1" s="1"/>
  <c r="O241" i="1" s="1"/>
  <c r="P241" i="1" s="1"/>
  <c r="R239" i="1" l="1"/>
  <c r="Q239" i="1"/>
  <c r="K241" i="1"/>
  <c r="L241" i="1" s="1"/>
  <c r="O242" i="1" s="1"/>
  <c r="P242" i="1" s="1"/>
  <c r="Q240" i="1" l="1"/>
  <c r="R240" i="1"/>
  <c r="K242" i="1"/>
  <c r="L242" i="1" s="1"/>
  <c r="Q241" i="1" l="1"/>
  <c r="R241" i="1"/>
  <c r="K243" i="1"/>
  <c r="L243" i="1" s="1"/>
  <c r="O244" i="1" s="1"/>
  <c r="P244" i="1" s="1"/>
  <c r="R242" i="1" l="1"/>
  <c r="Q242" i="1"/>
  <c r="K244" i="1"/>
  <c r="L244" i="1" s="1"/>
  <c r="O245" i="1" s="1"/>
  <c r="P245" i="1" s="1"/>
  <c r="Q243" i="1" l="1"/>
  <c r="R243" i="1"/>
  <c r="K245" i="1"/>
  <c r="L245" i="1" s="1"/>
  <c r="O246" i="1" s="1"/>
  <c r="P246" i="1" s="1"/>
  <c r="R244" i="1" l="1"/>
  <c r="Q244" i="1"/>
  <c r="K246" i="1"/>
  <c r="L246" i="1" s="1"/>
  <c r="O247" i="1" s="1"/>
  <c r="P247" i="1" s="1"/>
  <c r="R245" i="1" l="1"/>
  <c r="Q245" i="1"/>
  <c r="K247" i="1"/>
  <c r="L247" i="1" s="1"/>
  <c r="O248" i="1" s="1"/>
  <c r="P248" i="1" s="1"/>
  <c r="Q246" i="1" l="1"/>
  <c r="K248" i="1"/>
  <c r="L248" i="1" s="1"/>
  <c r="O249" i="1" s="1"/>
  <c r="P249" i="1" s="1"/>
  <c r="Q247" i="1" l="1"/>
  <c r="R246" i="1"/>
  <c r="K249" i="1"/>
  <c r="L249" i="1" s="1"/>
  <c r="O250" i="1" s="1"/>
  <c r="P250" i="1" s="1"/>
  <c r="R247" i="1" l="1"/>
  <c r="Q248" i="1"/>
  <c r="K250" i="1"/>
  <c r="L250" i="1" s="1"/>
  <c r="O251" i="1" s="1"/>
  <c r="P251" i="1" s="1"/>
  <c r="R248" i="1" l="1"/>
  <c r="Q249" i="1"/>
  <c r="R249" i="1"/>
  <c r="K251" i="1"/>
  <c r="L251" i="1" s="1"/>
  <c r="O252" i="1" s="1"/>
  <c r="P252" i="1" s="1"/>
  <c r="R250" i="1" l="1"/>
  <c r="K252" i="1"/>
  <c r="L252" i="1" s="1"/>
  <c r="O253" i="1" s="1"/>
  <c r="P253" i="1" s="1"/>
  <c r="Q251" i="1" l="1"/>
  <c r="Q250" i="1"/>
  <c r="K253" i="1"/>
  <c r="L253" i="1" s="1"/>
  <c r="O254" i="1" s="1"/>
  <c r="P254" i="1" s="1"/>
  <c r="R251" i="1" l="1"/>
  <c r="Q252" i="1"/>
  <c r="K254" i="1"/>
  <c r="L254" i="1" s="1"/>
  <c r="O255" i="1" s="1"/>
  <c r="P255" i="1" s="1"/>
  <c r="R252" i="1" l="1"/>
  <c r="Q253" i="1"/>
  <c r="R253" i="1"/>
  <c r="K255" i="1"/>
  <c r="L255" i="1" s="1"/>
  <c r="O256" i="1" s="1"/>
  <c r="P256" i="1" s="1"/>
  <c r="Q254" i="1" l="1"/>
  <c r="R254" i="1"/>
  <c r="K256" i="1"/>
  <c r="L256" i="1" s="1"/>
  <c r="O257" i="1" s="1"/>
  <c r="P257" i="1" s="1"/>
  <c r="Q255" i="1" l="1"/>
  <c r="R255" i="1"/>
  <c r="K257" i="1"/>
  <c r="L257" i="1" s="1"/>
  <c r="O258" i="1" s="1"/>
  <c r="P258" i="1" s="1"/>
  <c r="Q256" i="1" l="1"/>
  <c r="R256" i="1"/>
  <c r="K258" i="1"/>
  <c r="L258" i="1" s="1"/>
  <c r="O259" i="1" s="1"/>
  <c r="P259" i="1" s="1"/>
  <c r="Q257" i="1" l="1"/>
  <c r="K259" i="1"/>
  <c r="L259" i="1" s="1"/>
  <c r="O260" i="1" s="1"/>
  <c r="P260" i="1" s="1"/>
  <c r="R257" i="1" l="1"/>
  <c r="R258" i="1"/>
  <c r="Q258" i="1"/>
  <c r="K260" i="1"/>
  <c r="L260" i="1" s="1"/>
  <c r="O261" i="1" s="1"/>
  <c r="P261" i="1" s="1"/>
  <c r="Q259" i="1" l="1"/>
  <c r="K261" i="1"/>
  <c r="L261" i="1" s="1"/>
  <c r="O262" i="1" s="1"/>
  <c r="P262" i="1" s="1"/>
  <c r="R259" i="1" l="1"/>
  <c r="Q260" i="1"/>
  <c r="K262" i="1"/>
  <c r="L262" i="1" s="1"/>
  <c r="R260" i="1" l="1"/>
  <c r="Q261" i="1"/>
  <c r="R261" i="1"/>
  <c r="K263" i="1"/>
  <c r="L263" i="1" s="1"/>
  <c r="O264" i="1" s="1"/>
  <c r="P264" i="1" s="1"/>
  <c r="Q262" i="1" l="1"/>
  <c r="R262" i="1"/>
  <c r="K264" i="1"/>
  <c r="L264" i="1" s="1"/>
  <c r="O265" i="1" s="1"/>
  <c r="P265" i="1" s="1"/>
  <c r="Q263" i="1" l="1"/>
  <c r="K265" i="1"/>
  <c r="L265" i="1" s="1"/>
  <c r="O266" i="1" s="1"/>
  <c r="P266" i="1" s="1"/>
  <c r="R263" i="1" l="1"/>
  <c r="Q264" i="1"/>
  <c r="K266" i="1"/>
  <c r="L266" i="1" s="1"/>
  <c r="O267" i="1" s="1"/>
  <c r="P267" i="1" s="1"/>
  <c r="R264" i="1" l="1"/>
  <c r="Q265" i="1"/>
  <c r="R265" i="1"/>
  <c r="K267" i="1"/>
  <c r="L267" i="1" s="1"/>
  <c r="O268" i="1" s="1"/>
  <c r="P268" i="1" s="1"/>
  <c r="R266" i="1" l="1"/>
  <c r="Q266" i="1"/>
  <c r="K268" i="1"/>
  <c r="L268" i="1" s="1"/>
  <c r="O269" i="1" s="1"/>
  <c r="P269" i="1" s="1"/>
  <c r="Q267" i="1" l="1"/>
  <c r="R267" i="1"/>
  <c r="K269" i="1"/>
  <c r="L269" i="1" s="1"/>
  <c r="O270" i="1" s="1"/>
  <c r="P270" i="1" s="1"/>
  <c r="Q268" i="1" l="1"/>
  <c r="R268" i="1"/>
  <c r="K270" i="1"/>
  <c r="L270" i="1" s="1"/>
  <c r="O271" i="1" s="1"/>
  <c r="P271" i="1" s="1"/>
  <c r="Q269" i="1" l="1"/>
  <c r="R269" i="1"/>
  <c r="K271" i="1"/>
  <c r="L271" i="1" s="1"/>
  <c r="O272" i="1" s="1"/>
  <c r="P272" i="1" s="1"/>
  <c r="Q270" i="1" l="1"/>
  <c r="R270" i="1"/>
  <c r="K272" i="1"/>
  <c r="L272" i="1" s="1"/>
  <c r="O273" i="1" s="1"/>
  <c r="P273" i="1" s="1"/>
  <c r="Q271" i="1" l="1"/>
  <c r="R271" i="1"/>
  <c r="K273" i="1"/>
  <c r="L273" i="1" s="1"/>
  <c r="O274" i="1" s="1"/>
  <c r="P274" i="1" s="1"/>
  <c r="R272" i="1" l="1"/>
  <c r="K274" i="1"/>
  <c r="L274" i="1" s="1"/>
  <c r="O275" i="1" s="1"/>
  <c r="P275" i="1" s="1"/>
  <c r="Q272" i="1" l="1"/>
  <c r="Q273" i="1"/>
  <c r="R273" i="1"/>
  <c r="K275" i="1"/>
  <c r="L275" i="1" s="1"/>
  <c r="O276" i="1" s="1"/>
  <c r="P276" i="1" s="1"/>
  <c r="Q274" i="1" l="1"/>
  <c r="K276" i="1"/>
  <c r="L276" i="1" s="1"/>
  <c r="O277" i="1" s="1"/>
  <c r="P277" i="1" s="1"/>
  <c r="R274" i="1" l="1"/>
  <c r="Q275" i="1"/>
  <c r="R275" i="1"/>
  <c r="K277" i="1"/>
  <c r="L277" i="1" s="1"/>
  <c r="O278" i="1" s="1"/>
  <c r="P278" i="1" s="1"/>
  <c r="Q276" i="1" l="1"/>
  <c r="K278" i="1"/>
  <c r="L278" i="1" s="1"/>
  <c r="O279" i="1" s="1"/>
  <c r="P279" i="1" s="1"/>
  <c r="R276" i="1" l="1"/>
  <c r="R277" i="1"/>
  <c r="K279" i="1"/>
  <c r="L279" i="1" s="1"/>
  <c r="O280" i="1" s="1"/>
  <c r="P280" i="1" s="1"/>
  <c r="Q277" i="1" l="1"/>
  <c r="Q278" i="1"/>
  <c r="K280" i="1"/>
  <c r="L280" i="1" s="1"/>
  <c r="O281" i="1" s="1"/>
  <c r="P281" i="1" s="1"/>
  <c r="R278" i="1" l="1"/>
  <c r="Q279" i="1"/>
  <c r="R279" i="1"/>
  <c r="K281" i="1"/>
  <c r="L281" i="1" s="1"/>
  <c r="Q280" i="1" l="1"/>
  <c r="R280" i="1"/>
  <c r="K282" i="1"/>
  <c r="L282" i="1" s="1"/>
  <c r="O283" i="1" s="1"/>
  <c r="P283" i="1" s="1"/>
  <c r="Q281" i="1" l="1"/>
  <c r="K283" i="1"/>
  <c r="L283" i="1" s="1"/>
  <c r="O284" i="1" s="1"/>
  <c r="P284" i="1" s="1"/>
  <c r="R281" i="1" l="1"/>
  <c r="R282" i="1"/>
  <c r="Q282" i="1"/>
  <c r="K284" i="1"/>
  <c r="L284" i="1" s="1"/>
  <c r="O285" i="1" s="1"/>
  <c r="P285" i="1" s="1"/>
  <c r="Q283" i="1" l="1"/>
  <c r="K285" i="1"/>
  <c r="L285" i="1" s="1"/>
  <c r="O286" i="1" s="1"/>
  <c r="P286" i="1" s="1"/>
  <c r="R284" i="1" l="1"/>
  <c r="R283" i="1"/>
  <c r="K286" i="1"/>
  <c r="L286" i="1" s="1"/>
  <c r="O287" i="1" s="1"/>
  <c r="P287" i="1" s="1"/>
  <c r="Q284" i="1" l="1"/>
  <c r="Q285" i="1"/>
  <c r="R285" i="1"/>
  <c r="K287" i="1"/>
  <c r="L287" i="1" s="1"/>
  <c r="O288" i="1" s="1"/>
  <c r="P288" i="1" s="1"/>
  <c r="Q286" i="1" l="1"/>
  <c r="R286" i="1"/>
  <c r="K288" i="1"/>
  <c r="L288" i="1" s="1"/>
  <c r="O289" i="1" s="1"/>
  <c r="P289" i="1" s="1"/>
  <c r="R287" i="1" l="1"/>
  <c r="K289" i="1"/>
  <c r="L289" i="1" s="1"/>
  <c r="O290" i="1" s="1"/>
  <c r="P290" i="1" s="1"/>
  <c r="Q287" i="1" l="1"/>
  <c r="Q288" i="1"/>
  <c r="R288" i="1"/>
  <c r="K290" i="1"/>
  <c r="L290" i="1" s="1"/>
  <c r="O291" i="1" s="1"/>
  <c r="P291" i="1" s="1"/>
  <c r="Q289" i="1" l="1"/>
  <c r="R289" i="1"/>
  <c r="K291" i="1"/>
  <c r="L291" i="1" s="1"/>
  <c r="O292" i="1" s="1"/>
  <c r="P292" i="1" s="1"/>
  <c r="Q290" i="1" l="1"/>
  <c r="K292" i="1"/>
  <c r="L292" i="1" s="1"/>
  <c r="O293" i="1" s="1"/>
  <c r="P293" i="1" s="1"/>
  <c r="R290" i="1" l="1"/>
  <c r="Q291" i="1"/>
  <c r="R291" i="1"/>
  <c r="K293" i="1"/>
  <c r="L293" i="1" s="1"/>
  <c r="P294" i="1" s="1"/>
  <c r="Q292" i="1" l="1"/>
  <c r="R292" i="1"/>
  <c r="K294" i="1"/>
  <c r="L294" i="1" s="1"/>
  <c r="O295" i="1" l="1"/>
  <c r="P295" i="1" s="1"/>
  <c r="Q293" i="1"/>
  <c r="R293" i="1"/>
  <c r="K295" i="1"/>
  <c r="L295" i="1" s="1"/>
  <c r="P296" i="1" s="1"/>
  <c r="Q294" i="1" l="1"/>
  <c r="K296" i="1"/>
  <c r="L296" i="1" s="1"/>
  <c r="O297" i="1" l="1"/>
  <c r="P297" i="1" s="1"/>
  <c r="R294" i="1"/>
  <c r="Q295" i="1"/>
  <c r="R295" i="1"/>
  <c r="K297" i="1"/>
  <c r="L297" i="1" s="1"/>
  <c r="O298" i="1" l="1"/>
  <c r="P298" i="1" s="1"/>
  <c r="Q296" i="1"/>
  <c r="K298" i="1"/>
  <c r="L298" i="1" s="1"/>
  <c r="O299" i="1" l="1"/>
  <c r="P299" i="1" s="1"/>
  <c r="R296" i="1"/>
  <c r="Q297" i="1"/>
  <c r="R297" i="1"/>
  <c r="K299" i="1"/>
  <c r="L299" i="1" s="1"/>
  <c r="O300" i="1" l="1"/>
  <c r="P300" i="1" s="1"/>
  <c r="R298" i="1"/>
  <c r="Q298" i="1"/>
  <c r="K300" i="1"/>
  <c r="L300" i="1" s="1"/>
  <c r="O301" i="1" l="1"/>
  <c r="P301" i="1" s="1"/>
  <c r="Q299" i="1"/>
  <c r="K301" i="1"/>
  <c r="L301" i="1" s="1"/>
  <c r="O302" i="1" l="1"/>
  <c r="P302" i="1" s="1"/>
  <c r="R299" i="1"/>
  <c r="Q300" i="1"/>
  <c r="R300" i="1"/>
  <c r="K302" i="1"/>
  <c r="L302" i="1" s="1"/>
  <c r="P303" i="1" l="1"/>
  <c r="Q301" i="1"/>
  <c r="R301" i="1"/>
  <c r="K303" i="1"/>
  <c r="L303" i="1" s="1"/>
  <c r="O304" i="1" s="1"/>
  <c r="P304" i="1" l="1"/>
  <c r="Q302" i="1"/>
  <c r="R302" i="1"/>
  <c r="K304" i="1"/>
  <c r="L304" i="1" s="1"/>
  <c r="P305" i="1" l="1"/>
  <c r="Q303" i="1"/>
  <c r="K305" i="1"/>
  <c r="L305" i="1" s="1"/>
  <c r="O306" i="1" s="1"/>
  <c r="P306" i="1" l="1"/>
  <c r="R303" i="1"/>
  <c r="Q304" i="1"/>
  <c r="R304" i="1"/>
  <c r="K306" i="1"/>
  <c r="L306" i="1" s="1"/>
  <c r="O307" i="1" s="1"/>
  <c r="P307" i="1" l="1"/>
  <c r="Q305" i="1"/>
  <c r="K307" i="1"/>
  <c r="L307" i="1" s="1"/>
  <c r="O308" i="1" s="1"/>
  <c r="P308" i="1" l="1"/>
  <c r="R305" i="1"/>
  <c r="Q306" i="1"/>
  <c r="R306" i="1"/>
  <c r="K308" i="1"/>
  <c r="L308" i="1" s="1"/>
  <c r="O309" i="1" s="1"/>
  <c r="P309" i="1" l="1"/>
  <c r="Q307" i="1"/>
  <c r="R307" i="1"/>
  <c r="K309" i="1"/>
  <c r="L309" i="1" s="1"/>
  <c r="O310" i="1" l="1"/>
  <c r="P310" i="1" s="1"/>
  <c r="Q308" i="1"/>
  <c r="R308" i="1"/>
  <c r="K310" i="1"/>
  <c r="L310" i="1" s="1"/>
  <c r="O311" i="1" l="1"/>
  <c r="P311" i="1" s="1"/>
  <c r="Q309" i="1"/>
  <c r="K311" i="1"/>
  <c r="L311" i="1" s="1"/>
  <c r="O312" i="1" l="1"/>
  <c r="P312" i="1" s="1"/>
  <c r="R309" i="1"/>
  <c r="Q310" i="1"/>
  <c r="K312" i="1"/>
  <c r="L312" i="1" s="1"/>
  <c r="O313" i="1" s="1"/>
  <c r="P313" i="1" s="1"/>
  <c r="R310" i="1" l="1"/>
  <c r="Q311" i="1"/>
  <c r="R311" i="1"/>
  <c r="K313" i="1"/>
  <c r="L313" i="1" s="1"/>
  <c r="O314" i="1" s="1"/>
  <c r="P314" i="1" s="1"/>
  <c r="Q312" i="1" l="1"/>
  <c r="R312" i="1"/>
  <c r="K314" i="1"/>
  <c r="L314" i="1" s="1"/>
  <c r="O315" i="1" s="1"/>
  <c r="P315" i="1" s="1"/>
  <c r="Q313" i="1" l="1"/>
  <c r="R313" i="1"/>
  <c r="K315" i="1"/>
  <c r="L315" i="1" s="1"/>
  <c r="R314" i="1" l="1"/>
  <c r="Q314" i="1"/>
  <c r="K316" i="1"/>
  <c r="L316" i="1" s="1"/>
  <c r="O317" i="1" s="1"/>
  <c r="P317" i="1" s="1"/>
  <c r="Q315" i="1" l="1"/>
  <c r="R315" i="1"/>
  <c r="K317" i="1"/>
  <c r="L317" i="1" s="1"/>
  <c r="O318" i="1" s="1"/>
  <c r="P318" i="1" s="1"/>
  <c r="Q316" i="1" l="1"/>
  <c r="R316" i="1"/>
  <c r="K318" i="1"/>
  <c r="L318" i="1" s="1"/>
  <c r="O319" i="1" s="1"/>
  <c r="P319" i="1" s="1"/>
  <c r="Q317" i="1" l="1"/>
  <c r="R317" i="1"/>
  <c r="K319" i="1"/>
  <c r="L319" i="1" s="1"/>
  <c r="O320" i="1" s="1"/>
  <c r="P320" i="1" s="1"/>
  <c r="Q318" i="1" l="1"/>
  <c r="R318" i="1"/>
  <c r="K320" i="1"/>
  <c r="L320" i="1" s="1"/>
  <c r="O321" i="1" s="1"/>
  <c r="P321" i="1" s="1"/>
  <c r="Q319" i="1" l="1"/>
  <c r="K321" i="1"/>
  <c r="L321" i="1" s="1"/>
  <c r="R319" i="1" l="1"/>
  <c r="Q320" i="1"/>
  <c r="R320" i="1"/>
  <c r="K322" i="1"/>
  <c r="L322" i="1" s="1"/>
  <c r="O323" i="1" s="1"/>
  <c r="P323" i="1" s="1"/>
  <c r="Q321" i="1" l="1"/>
  <c r="R321" i="1"/>
  <c r="K323" i="1"/>
  <c r="L323" i="1" s="1"/>
  <c r="O324" i="1" s="1"/>
  <c r="P324" i="1" s="1"/>
  <c r="Q322" i="1" l="1"/>
  <c r="R322" i="1"/>
  <c r="K324" i="1"/>
  <c r="L324" i="1" s="1"/>
  <c r="O325" i="1" s="1"/>
  <c r="P325" i="1" s="1"/>
  <c r="Q323" i="1" l="1"/>
  <c r="R323" i="1"/>
  <c r="K325" i="1"/>
  <c r="L325" i="1" s="1"/>
  <c r="O326" i="1" s="1"/>
  <c r="P326" i="1" s="1"/>
  <c r="Q324" i="1" l="1"/>
  <c r="R324" i="1"/>
  <c r="K326" i="1"/>
  <c r="L326" i="1" s="1"/>
  <c r="P327" i="1" s="1"/>
  <c r="Q325" i="1" l="1"/>
  <c r="R325" i="1"/>
  <c r="K327" i="1"/>
  <c r="L327" i="1" s="1"/>
  <c r="O328" i="1" l="1"/>
  <c r="P328" i="1" s="1"/>
  <c r="Q326" i="1"/>
  <c r="R326" i="1"/>
  <c r="K328" i="1"/>
  <c r="L328" i="1" s="1"/>
  <c r="P329" i="1" s="1"/>
  <c r="Q327" i="1" l="1"/>
  <c r="K329" i="1"/>
  <c r="L329" i="1" s="1"/>
  <c r="P330" i="1" l="1"/>
  <c r="O330" i="1"/>
  <c r="R327" i="1"/>
  <c r="Q328" i="1"/>
  <c r="R328" i="1"/>
  <c r="K330" i="1"/>
  <c r="L330" i="1" s="1"/>
  <c r="O331" i="1" l="1"/>
  <c r="P331" i="1" s="1"/>
  <c r="R329" i="1"/>
  <c r="K331" i="1"/>
  <c r="L331" i="1" s="1"/>
  <c r="O332" i="1" l="1"/>
  <c r="P332" i="1" s="1"/>
  <c r="Q329" i="1"/>
  <c r="R330" i="1"/>
  <c r="Q330" i="1"/>
  <c r="K332" i="1"/>
  <c r="L332" i="1" s="1"/>
  <c r="O333" i="1" l="1"/>
  <c r="P333" i="1" s="1"/>
  <c r="Q331" i="1"/>
  <c r="R331" i="1"/>
  <c r="K333" i="1"/>
  <c r="L333" i="1" s="1"/>
  <c r="O334" i="1" s="1"/>
  <c r="P334" i="1" s="1"/>
  <c r="Q332" i="1" l="1"/>
  <c r="R332" i="1"/>
  <c r="K334" i="1"/>
  <c r="L334" i="1" s="1"/>
  <c r="O335" i="1" s="1"/>
  <c r="P335" i="1" s="1"/>
  <c r="Q333" i="1" l="1"/>
  <c r="R333" i="1"/>
  <c r="K335" i="1"/>
  <c r="L335" i="1" s="1"/>
  <c r="O336" i="1" s="1"/>
  <c r="P336" i="1" s="1"/>
  <c r="Q334" i="1" l="1"/>
  <c r="K336" i="1"/>
  <c r="L336" i="1" s="1"/>
  <c r="O337" i="1" s="1"/>
  <c r="P337" i="1" s="1"/>
  <c r="R334" i="1" l="1"/>
  <c r="Q335" i="1"/>
  <c r="R335" i="1"/>
  <c r="K337" i="1"/>
  <c r="L337" i="1" s="1"/>
  <c r="O338" i="1" s="1"/>
  <c r="P338" i="1" s="1"/>
  <c r="Q336" i="1" l="1"/>
  <c r="R336" i="1"/>
  <c r="K338" i="1"/>
  <c r="L338" i="1" s="1"/>
  <c r="O339" i="1" s="1"/>
  <c r="P339" i="1" s="1"/>
  <c r="Q337" i="1" l="1"/>
  <c r="R337" i="1"/>
  <c r="K339" i="1"/>
  <c r="L339" i="1" s="1"/>
  <c r="O340" i="1" s="1"/>
  <c r="P340" i="1" s="1"/>
  <c r="Q338" i="1" l="1"/>
  <c r="R338" i="1"/>
  <c r="K340" i="1"/>
  <c r="L340" i="1" s="1"/>
  <c r="Q339" i="1" l="1"/>
  <c r="R339" i="1"/>
  <c r="K341" i="1"/>
  <c r="L341" i="1" s="1"/>
  <c r="O342" i="1" s="1"/>
  <c r="P342" i="1" s="1"/>
  <c r="Q340" i="1" l="1"/>
  <c r="R340" i="1"/>
  <c r="K342" i="1"/>
  <c r="L342" i="1" s="1"/>
  <c r="O343" i="1" s="1"/>
  <c r="P343" i="1" s="1"/>
  <c r="Q341" i="1" l="1"/>
  <c r="R341" i="1"/>
  <c r="K343" i="1"/>
  <c r="L343" i="1" s="1"/>
  <c r="O344" i="1" s="1"/>
  <c r="P344" i="1" s="1"/>
  <c r="Q342" i="1" l="1"/>
  <c r="R342" i="1"/>
  <c r="K344" i="1"/>
  <c r="L344" i="1" s="1"/>
  <c r="O345" i="1" s="1"/>
  <c r="P345" i="1" s="1"/>
  <c r="Q343" i="1" l="1"/>
  <c r="R343" i="1"/>
  <c r="K345" i="1"/>
  <c r="L345" i="1" s="1"/>
  <c r="O346" i="1" s="1"/>
  <c r="P346" i="1" s="1"/>
  <c r="Q344" i="1" l="1"/>
  <c r="R344" i="1"/>
  <c r="K346" i="1"/>
  <c r="L346" i="1" s="1"/>
  <c r="O347" i="1" s="1"/>
  <c r="P347" i="1" s="1"/>
  <c r="Q345" i="1" l="1"/>
  <c r="K347" i="1"/>
  <c r="L347" i="1" s="1"/>
  <c r="O348" i="1" s="1"/>
  <c r="P348" i="1" s="1"/>
  <c r="R345" i="1" l="1"/>
  <c r="R346" i="1"/>
  <c r="Q346" i="1"/>
  <c r="K348" i="1"/>
  <c r="L348" i="1" s="1"/>
  <c r="O349" i="1" s="1"/>
  <c r="P349" i="1" s="1"/>
  <c r="Q347" i="1" l="1"/>
  <c r="R347" i="1"/>
  <c r="K349" i="1"/>
  <c r="L349" i="1" s="1"/>
  <c r="O350" i="1" s="1"/>
  <c r="P350" i="1" s="1"/>
  <c r="Q348" i="1" l="1"/>
  <c r="K350" i="1"/>
  <c r="L350" i="1" s="1"/>
  <c r="O351" i="1" s="1"/>
  <c r="P351" i="1" s="1"/>
  <c r="R348" i="1" l="1"/>
  <c r="Q349" i="1"/>
  <c r="R349" i="1"/>
  <c r="K351" i="1"/>
  <c r="L351" i="1" s="1"/>
  <c r="O352" i="1" s="1"/>
  <c r="P352" i="1" s="1"/>
  <c r="Q350" i="1" l="1"/>
  <c r="R350" i="1"/>
  <c r="K352" i="1"/>
  <c r="L352" i="1" s="1"/>
  <c r="Q351" i="1" l="1"/>
  <c r="K353" i="1"/>
  <c r="L353" i="1" s="1"/>
  <c r="O354" i="1" s="1"/>
  <c r="P354" i="1" s="1"/>
  <c r="R351" i="1" l="1"/>
  <c r="Q352" i="1"/>
  <c r="K354" i="1"/>
  <c r="L354" i="1" s="1"/>
  <c r="O355" i="1" s="1"/>
  <c r="P355" i="1" s="1"/>
  <c r="R352" i="1" l="1"/>
  <c r="Q353" i="1"/>
  <c r="K355" i="1"/>
  <c r="L355" i="1" s="1"/>
  <c r="O356" i="1" s="1"/>
  <c r="P356" i="1" s="1"/>
  <c r="R353" i="1" l="1"/>
  <c r="Q354" i="1"/>
  <c r="R354" i="1"/>
  <c r="K356" i="1"/>
  <c r="L356" i="1" s="1"/>
  <c r="O357" i="1" s="1"/>
  <c r="P357" i="1" s="1"/>
  <c r="Q355" i="1" l="1"/>
  <c r="R355" i="1"/>
  <c r="K357" i="1"/>
  <c r="L357" i="1" s="1"/>
  <c r="O358" i="1" s="1"/>
  <c r="P358" i="1" s="1"/>
  <c r="Q356" i="1" l="1"/>
  <c r="R356" i="1"/>
  <c r="K358" i="1"/>
  <c r="L358" i="1" s="1"/>
  <c r="O359" i="1" s="1"/>
  <c r="P359" i="1" s="1"/>
  <c r="Q357" i="1" l="1"/>
  <c r="R357" i="1"/>
  <c r="K359" i="1"/>
  <c r="L359" i="1" s="1"/>
  <c r="P360" i="1" s="1"/>
  <c r="Q358" i="1" l="1"/>
  <c r="R358" i="1"/>
  <c r="K360" i="1"/>
  <c r="L360" i="1" s="1"/>
  <c r="O361" i="1" l="1"/>
  <c r="P361" i="1" s="1"/>
  <c r="Q359" i="1"/>
  <c r="R359" i="1"/>
  <c r="K361" i="1"/>
  <c r="L361" i="1" s="1"/>
  <c r="P362" i="1" s="1"/>
  <c r="Q360" i="1" l="1"/>
  <c r="R360" i="1"/>
  <c r="K362" i="1"/>
  <c r="L362" i="1" s="1"/>
  <c r="O363" i="1" l="1"/>
  <c r="P363" i="1" s="1"/>
  <c r="Q361" i="1"/>
  <c r="R361" i="1"/>
  <c r="K363" i="1"/>
  <c r="L363" i="1" s="1"/>
  <c r="O364" i="1" s="1"/>
  <c r="P364" i="1" s="1"/>
  <c r="R362" i="1" l="1"/>
  <c r="Q362" i="1"/>
  <c r="K364" i="1"/>
  <c r="L364" i="1" s="1"/>
  <c r="O365" i="1" s="1"/>
  <c r="P365" i="1" s="1"/>
  <c r="Q363" i="1" l="1"/>
  <c r="R363" i="1"/>
  <c r="K365" i="1"/>
  <c r="L365" i="1" s="1"/>
  <c r="O366" i="1" s="1"/>
  <c r="P366" i="1" s="1"/>
  <c r="Q364" i="1" l="1"/>
  <c r="K366" i="1"/>
  <c r="L366" i="1" s="1"/>
  <c r="R364" i="1" l="1"/>
  <c r="Q365" i="1"/>
  <c r="R365" i="1"/>
  <c r="K367" i="1"/>
  <c r="L367" i="1" s="1"/>
  <c r="O368" i="1" s="1"/>
  <c r="P368" i="1" s="1"/>
  <c r="Q366" i="1" l="1"/>
  <c r="R366" i="1"/>
  <c r="K368" i="1"/>
  <c r="L368" i="1" s="1"/>
  <c r="O369" i="1" s="1"/>
  <c r="P369" i="1" s="1"/>
  <c r="Q367" i="1" l="1"/>
  <c r="R367" i="1"/>
  <c r="K369" i="1"/>
  <c r="L369" i="1" s="1"/>
  <c r="O370" i="1" s="1"/>
  <c r="P370" i="1" s="1"/>
  <c r="Q368" i="1" l="1"/>
  <c r="R368" i="1"/>
  <c r="K370" i="1"/>
  <c r="L370" i="1" s="1"/>
  <c r="O371" i="1" s="1"/>
  <c r="P371" i="1" s="1"/>
  <c r="Q369" i="1" l="1"/>
  <c r="K371" i="1"/>
  <c r="L371" i="1" s="1"/>
  <c r="O372" i="1" s="1"/>
  <c r="P372" i="1" s="1"/>
  <c r="R369" i="1" l="1"/>
  <c r="Q370" i="1"/>
  <c r="R370" i="1"/>
  <c r="K372" i="1"/>
  <c r="L372" i="1" s="1"/>
  <c r="O373" i="1" s="1"/>
  <c r="P373" i="1" s="1"/>
  <c r="Q371" i="1" l="1"/>
  <c r="R371" i="1"/>
  <c r="K373" i="1"/>
  <c r="L373" i="1" s="1"/>
  <c r="O374" i="1" s="1"/>
  <c r="P374" i="1" s="1"/>
  <c r="Q372" i="1" l="1"/>
  <c r="R372" i="1"/>
  <c r="K374" i="1"/>
  <c r="L374" i="1" s="1"/>
  <c r="O375" i="1" s="1"/>
  <c r="P375" i="1" s="1"/>
  <c r="Q373" i="1" l="1"/>
  <c r="R373" i="1"/>
  <c r="K375" i="1"/>
  <c r="L375" i="1" s="1"/>
  <c r="Q374" i="1" l="1"/>
  <c r="R374" i="1"/>
  <c r="K376" i="1"/>
  <c r="L376" i="1" s="1"/>
  <c r="O377" i="1" s="1"/>
  <c r="P377" i="1" s="1"/>
  <c r="Q375" i="1" l="1"/>
  <c r="R375" i="1"/>
  <c r="K377" i="1"/>
  <c r="L377" i="1" s="1"/>
  <c r="O378" i="1" s="1"/>
  <c r="P378" i="1" s="1"/>
  <c r="Q376" i="1" l="1"/>
  <c r="R376" i="1"/>
  <c r="K378" i="1"/>
  <c r="L378" i="1" s="1"/>
  <c r="O379" i="1" s="1"/>
  <c r="P379" i="1" s="1"/>
  <c r="Q377" i="1" l="1"/>
  <c r="R377" i="1"/>
  <c r="K379" i="1"/>
  <c r="L379" i="1" s="1"/>
  <c r="O380" i="1" s="1"/>
  <c r="P380" i="1" s="1"/>
  <c r="R378" i="1" l="1"/>
  <c r="Q378" i="1"/>
  <c r="K380" i="1"/>
  <c r="L380" i="1" s="1"/>
  <c r="O381" i="1" s="1"/>
  <c r="P381" i="1" s="1"/>
  <c r="Q379" i="1" l="1"/>
  <c r="R379" i="1"/>
  <c r="K381" i="1"/>
  <c r="L381" i="1" s="1"/>
  <c r="O382" i="1" s="1"/>
  <c r="P382" i="1" s="1"/>
  <c r="Q380" i="1" l="1"/>
  <c r="K382" i="1"/>
  <c r="L382" i="1" s="1"/>
  <c r="O383" i="1" s="1"/>
  <c r="P383" i="1" s="1"/>
  <c r="R380" i="1" l="1"/>
  <c r="Q381" i="1"/>
  <c r="R381" i="1"/>
  <c r="K383" i="1"/>
  <c r="L383" i="1" s="1"/>
  <c r="O384" i="1" s="1"/>
  <c r="P384" i="1" s="1"/>
  <c r="Q382" i="1" l="1"/>
  <c r="R382" i="1"/>
  <c r="K384" i="1"/>
  <c r="L384" i="1" s="1"/>
  <c r="O385" i="1" s="1"/>
  <c r="P385" i="1" s="1"/>
  <c r="Q383" i="1" l="1"/>
  <c r="R383" i="1"/>
  <c r="K385" i="1"/>
  <c r="L385" i="1" s="1"/>
  <c r="O386" i="1" s="1"/>
  <c r="P386" i="1" s="1"/>
  <c r="Q384" i="1" l="1"/>
  <c r="K386" i="1"/>
  <c r="L386" i="1" s="1"/>
  <c r="O387" i="1" s="1"/>
  <c r="P387" i="1" s="1"/>
  <c r="R384" i="1" l="1"/>
  <c r="Q385" i="1"/>
  <c r="R385" i="1"/>
  <c r="K387" i="1"/>
  <c r="L387" i="1" s="1"/>
  <c r="O388" i="1" s="1"/>
  <c r="P388" i="1" s="1"/>
  <c r="Q386" i="1" l="1"/>
  <c r="R386" i="1"/>
  <c r="K388" i="1"/>
  <c r="L388" i="1" s="1"/>
  <c r="O389" i="1" s="1"/>
  <c r="P389" i="1" s="1"/>
  <c r="Q387" i="1" l="1"/>
  <c r="R387" i="1"/>
  <c r="K389" i="1"/>
  <c r="L389" i="1" s="1"/>
  <c r="O390" i="1" s="1"/>
  <c r="P390" i="1" s="1"/>
  <c r="Q388" i="1" l="1"/>
  <c r="R388" i="1"/>
  <c r="K390" i="1"/>
  <c r="L390" i="1" s="1"/>
  <c r="R389" i="1" l="1"/>
  <c r="Q389" i="1"/>
  <c r="K391" i="1"/>
  <c r="L391" i="1" s="1"/>
  <c r="P392" i="1" s="1"/>
  <c r="Q390" i="1" l="1"/>
  <c r="R390" i="1"/>
  <c r="K392" i="1"/>
  <c r="L392" i="1" s="1"/>
  <c r="O393" i="1" l="1"/>
  <c r="P393" i="1" s="1"/>
  <c r="Q391" i="1"/>
  <c r="R391" i="1"/>
  <c r="K393" i="1"/>
  <c r="L393" i="1" s="1"/>
  <c r="P394" i="1" s="1"/>
  <c r="Q392" i="1" l="1"/>
  <c r="R392" i="1"/>
  <c r="K394" i="1"/>
  <c r="L394" i="1" s="1"/>
  <c r="O395" i="1" s="1"/>
  <c r="P395" i="1" s="1"/>
  <c r="Q393" i="1" l="1"/>
  <c r="R393" i="1"/>
  <c r="K395" i="1"/>
  <c r="L395" i="1" s="1"/>
  <c r="O396" i="1" s="1"/>
  <c r="P396" i="1" s="1"/>
  <c r="Q394" i="1" l="1"/>
  <c r="K396" i="1"/>
  <c r="L396" i="1" s="1"/>
  <c r="O397" i="1" s="1"/>
  <c r="P397" i="1" s="1"/>
  <c r="R394" i="1" l="1"/>
  <c r="Q395" i="1"/>
  <c r="R395" i="1"/>
  <c r="K397" i="1"/>
  <c r="L397" i="1" s="1"/>
  <c r="Q396" i="1" l="1"/>
  <c r="R396" i="1"/>
  <c r="K398" i="1"/>
  <c r="L398" i="1" s="1"/>
  <c r="O399" i="1" s="1"/>
  <c r="P399" i="1" s="1"/>
  <c r="Q397" i="1" l="1"/>
  <c r="R397" i="1"/>
  <c r="K399" i="1"/>
  <c r="L399" i="1" s="1"/>
  <c r="O400" i="1" s="1"/>
  <c r="P400" i="1" s="1"/>
  <c r="Q398" i="1" l="1"/>
  <c r="R398" i="1"/>
  <c r="K400" i="1"/>
  <c r="L400" i="1" s="1"/>
  <c r="P401" i="1" s="1"/>
  <c r="Q399" i="1" l="1"/>
  <c r="R399" i="1"/>
  <c r="K401" i="1"/>
  <c r="L401" i="1" s="1"/>
  <c r="O402" i="1" s="1"/>
  <c r="P402" i="1" s="1"/>
  <c r="Q400" i="1" l="1"/>
  <c r="R400" i="1"/>
  <c r="K402" i="1"/>
  <c r="L402" i="1" s="1"/>
  <c r="R401" i="1" l="1"/>
  <c r="K403" i="1"/>
  <c r="L403" i="1" s="1"/>
  <c r="O404" i="1" s="1"/>
  <c r="P404" i="1" s="1"/>
  <c r="Q401" i="1" l="1"/>
  <c r="Q402" i="1"/>
  <c r="R402" i="1"/>
  <c r="K404" i="1"/>
  <c r="L404" i="1" s="1"/>
  <c r="O405" i="1" s="1"/>
  <c r="P405" i="1" s="1"/>
  <c r="Q403" i="1" l="1"/>
  <c r="K405" i="1"/>
  <c r="L405" i="1" s="1"/>
  <c r="O406" i="1" s="1"/>
  <c r="P406" i="1" s="1"/>
  <c r="R403" i="1" l="1"/>
  <c r="Q404" i="1"/>
  <c r="R404" i="1"/>
  <c r="K406" i="1"/>
  <c r="L406" i="1" s="1"/>
  <c r="O407" i="1" s="1"/>
  <c r="P407" i="1" s="1"/>
  <c r="R405" i="1" l="1"/>
  <c r="Q405" i="1"/>
  <c r="K407" i="1"/>
  <c r="L407" i="1" s="1"/>
  <c r="O408" i="1" s="1"/>
  <c r="P408" i="1" s="1"/>
  <c r="Q406" i="1" l="1"/>
  <c r="K408" i="1"/>
  <c r="L408" i="1" s="1"/>
  <c r="O409" i="1" s="1"/>
  <c r="P409" i="1" s="1"/>
  <c r="R406" i="1" l="1"/>
  <c r="Q407" i="1"/>
  <c r="R407" i="1"/>
  <c r="K409" i="1"/>
  <c r="L409" i="1" s="1"/>
  <c r="O410" i="1" s="1"/>
  <c r="P410" i="1" s="1"/>
  <c r="Q408" i="1" l="1"/>
  <c r="R408" i="1"/>
  <c r="K410" i="1"/>
  <c r="L410" i="1" s="1"/>
  <c r="O411" i="1" s="1"/>
  <c r="P411" i="1" s="1"/>
  <c r="Q409" i="1" l="1"/>
  <c r="K411" i="1"/>
  <c r="L411" i="1" s="1"/>
  <c r="O412" i="1" s="1"/>
  <c r="P412" i="1" s="1"/>
  <c r="R409" i="1" l="1"/>
  <c r="Q410" i="1"/>
  <c r="R410" i="1"/>
  <c r="K412" i="1"/>
  <c r="L412" i="1" s="1"/>
  <c r="O413" i="1" s="1"/>
  <c r="P413" i="1" s="1"/>
  <c r="Q411" i="1" l="1"/>
  <c r="R411" i="1"/>
  <c r="K413" i="1"/>
  <c r="L413" i="1" s="1"/>
  <c r="O414" i="1" s="1"/>
  <c r="P414" i="1" s="1"/>
  <c r="Q412" i="1" l="1"/>
  <c r="R412" i="1"/>
  <c r="K414" i="1"/>
  <c r="L414" i="1" s="1"/>
  <c r="O415" i="1" s="1"/>
  <c r="P415" i="1" s="1"/>
  <c r="Q413" i="1" l="1"/>
  <c r="R413" i="1"/>
  <c r="K415" i="1"/>
  <c r="L415" i="1" s="1"/>
  <c r="O416" i="1" s="1"/>
  <c r="P416" i="1" s="1"/>
  <c r="Q414" i="1" l="1"/>
  <c r="K416" i="1"/>
  <c r="L416" i="1" s="1"/>
  <c r="O417" i="1" s="1"/>
  <c r="P417" i="1" s="1"/>
  <c r="R414" i="1" l="1"/>
  <c r="Q415" i="1"/>
  <c r="R415" i="1"/>
  <c r="K417" i="1"/>
  <c r="L417" i="1" s="1"/>
  <c r="O418" i="1" s="1"/>
  <c r="P418" i="1" s="1"/>
  <c r="Q416" i="1" l="1"/>
  <c r="R416" i="1"/>
  <c r="K418" i="1"/>
  <c r="L418" i="1" s="1"/>
  <c r="O419" i="1" s="1"/>
  <c r="P419" i="1" s="1"/>
  <c r="Q417" i="1" l="1"/>
  <c r="R417" i="1"/>
  <c r="K419" i="1"/>
  <c r="L419" i="1" s="1"/>
  <c r="O420" i="1" s="1"/>
  <c r="P420" i="1" s="1"/>
  <c r="Q418" i="1" l="1"/>
  <c r="R418" i="1"/>
  <c r="K420" i="1"/>
  <c r="L420" i="1" s="1"/>
  <c r="O421" i="1" s="1"/>
  <c r="P421" i="1" s="1"/>
  <c r="Q419" i="1" l="1"/>
  <c r="R419" i="1"/>
  <c r="K421" i="1"/>
  <c r="L421" i="1" s="1"/>
  <c r="O422" i="1" s="1"/>
  <c r="P422" i="1" s="1"/>
  <c r="Q420" i="1" l="1"/>
  <c r="R420" i="1"/>
  <c r="K422" i="1"/>
  <c r="L422" i="1" s="1"/>
  <c r="R421" i="1" l="1"/>
  <c r="Q421" i="1"/>
  <c r="K423" i="1"/>
  <c r="L423" i="1" s="1"/>
  <c r="O424" i="1" s="1"/>
  <c r="P424" i="1" s="1"/>
  <c r="Q422" i="1" l="1"/>
  <c r="R422" i="1"/>
  <c r="K424" i="1"/>
  <c r="L424" i="1" s="1"/>
  <c r="O425" i="1" s="1"/>
  <c r="P425" i="1" s="1"/>
  <c r="Q423" i="1" l="1"/>
  <c r="K425" i="1"/>
  <c r="L425" i="1" s="1"/>
  <c r="O426" i="1" s="1"/>
  <c r="P426" i="1" s="1"/>
  <c r="R423" i="1" l="1"/>
  <c r="Q424" i="1"/>
  <c r="R424" i="1"/>
  <c r="K426" i="1"/>
  <c r="L426" i="1" s="1"/>
  <c r="O427" i="1" s="1"/>
  <c r="P427" i="1" s="1"/>
  <c r="Q425" i="1" l="1"/>
  <c r="R425" i="1"/>
  <c r="K427" i="1"/>
  <c r="L427" i="1" s="1"/>
  <c r="O428" i="1" s="1"/>
  <c r="P428" i="1" s="1"/>
  <c r="Q426" i="1" l="1"/>
  <c r="R426" i="1"/>
  <c r="K428" i="1"/>
  <c r="L428" i="1" s="1"/>
  <c r="O429" i="1" s="1"/>
  <c r="P429" i="1" s="1"/>
  <c r="Q427" i="1" l="1"/>
  <c r="R427" i="1"/>
  <c r="K429" i="1"/>
  <c r="L429" i="1" s="1"/>
  <c r="O430" i="1" s="1"/>
  <c r="P430" i="1" s="1"/>
  <c r="Q428" i="1" l="1"/>
  <c r="R428" i="1"/>
  <c r="K430" i="1"/>
  <c r="L430" i="1" s="1"/>
  <c r="O431" i="1" s="1"/>
  <c r="P431" i="1" s="1"/>
  <c r="Q429" i="1" l="1"/>
  <c r="R429" i="1"/>
  <c r="K431" i="1"/>
  <c r="L431" i="1" s="1"/>
  <c r="O432" i="1" s="1"/>
  <c r="P432" i="1" s="1"/>
  <c r="Q430" i="1" l="1"/>
  <c r="R430" i="1"/>
  <c r="K432" i="1"/>
  <c r="L432" i="1" s="1"/>
  <c r="Q431" i="1" l="1"/>
  <c r="R431" i="1"/>
  <c r="K433" i="1"/>
  <c r="L433" i="1" s="1"/>
  <c r="O434" i="1" s="1"/>
  <c r="P434" i="1" s="1"/>
  <c r="Q432" i="1" l="1"/>
  <c r="R432" i="1"/>
  <c r="K434" i="1"/>
  <c r="L434" i="1" s="1"/>
  <c r="O435" i="1" s="1"/>
  <c r="P435" i="1" s="1"/>
  <c r="R433" i="1" l="1"/>
  <c r="K435" i="1"/>
  <c r="L435" i="1" s="1"/>
  <c r="O436" i="1" s="1"/>
  <c r="P436" i="1" s="1"/>
  <c r="Q433" i="1" l="1"/>
  <c r="Q434" i="1"/>
  <c r="R434" i="1"/>
  <c r="K436" i="1"/>
  <c r="L436" i="1" s="1"/>
  <c r="O437" i="1" s="1"/>
  <c r="P437" i="1" s="1"/>
  <c r="Q435" i="1" l="1"/>
  <c r="R435" i="1"/>
  <c r="K437" i="1"/>
  <c r="L437" i="1" s="1"/>
  <c r="O438" i="1" s="1"/>
  <c r="P438" i="1" s="1"/>
  <c r="Q436" i="1" l="1"/>
  <c r="R436" i="1"/>
  <c r="K438" i="1"/>
  <c r="L438" i="1" s="1"/>
  <c r="O439" i="1" s="1"/>
  <c r="P439" i="1" s="1"/>
  <c r="R437" i="1" l="1"/>
  <c r="Q437" i="1"/>
  <c r="K439" i="1"/>
  <c r="L439" i="1" s="1"/>
  <c r="O440" i="1" s="1"/>
  <c r="P440" i="1" s="1"/>
  <c r="Q438" i="1" l="1"/>
  <c r="R438" i="1"/>
  <c r="K440" i="1"/>
  <c r="L440" i="1" s="1"/>
  <c r="O441" i="1" s="1"/>
  <c r="P441" i="1" s="1"/>
  <c r="Q439" i="1" l="1"/>
  <c r="K441" i="1"/>
  <c r="L441" i="1" s="1"/>
  <c r="O442" i="1" s="1"/>
  <c r="P442" i="1" s="1"/>
  <c r="R439" i="1" l="1"/>
  <c r="K442" i="1"/>
  <c r="L442" i="1" s="1"/>
  <c r="O443" i="1" s="1"/>
  <c r="P443" i="1" s="1"/>
  <c r="R440" i="1"/>
  <c r="Q440" i="1"/>
  <c r="Q441" i="1" l="1"/>
  <c r="R441" i="1"/>
  <c r="K443" i="1"/>
  <c r="L443" i="1" s="1"/>
  <c r="O444" i="1" s="1"/>
  <c r="P444" i="1" s="1"/>
  <c r="K444" i="1" l="1"/>
  <c r="L444" i="1" s="1"/>
  <c r="O445" i="1" s="1"/>
  <c r="P445" i="1" s="1"/>
  <c r="Q442" i="1"/>
  <c r="R442" i="1"/>
  <c r="K445" i="1" l="1"/>
  <c r="L445" i="1" s="1"/>
  <c r="O446" i="1" s="1"/>
  <c r="P446" i="1" s="1"/>
  <c r="R443" i="1"/>
  <c r="Q443" i="1"/>
  <c r="R444" i="1"/>
  <c r="Q444" i="1"/>
  <c r="K446" i="1" l="1"/>
  <c r="L446" i="1" s="1"/>
  <c r="O447" i="1" s="1"/>
  <c r="P447" i="1" s="1"/>
  <c r="R445" i="1"/>
  <c r="Q445" i="1"/>
  <c r="K447" i="1" l="1"/>
  <c r="L447" i="1" s="1"/>
  <c r="O448" i="1" s="1"/>
  <c r="P448" i="1" s="1"/>
  <c r="R446" i="1"/>
  <c r="Q446" i="1"/>
  <c r="K448" i="1" l="1"/>
  <c r="L448" i="1" s="1"/>
  <c r="O449" i="1" s="1"/>
  <c r="P449" i="1" s="1"/>
  <c r="R447" i="1"/>
  <c r="Q447" i="1"/>
  <c r="K449" i="1" l="1"/>
  <c r="L449" i="1" s="1"/>
  <c r="O450" i="1" s="1"/>
  <c r="P450" i="1" s="1"/>
  <c r="Q448" i="1"/>
  <c r="R448" i="1"/>
  <c r="K450" i="1" l="1"/>
  <c r="L450" i="1" s="1"/>
  <c r="R449" i="1"/>
  <c r="Q449" i="1"/>
  <c r="K451" i="1" l="1"/>
  <c r="L451" i="1" s="1"/>
  <c r="O452" i="1" s="1"/>
  <c r="P452" i="1" s="1"/>
  <c r="R450" i="1"/>
  <c r="Q450" i="1"/>
  <c r="K452" i="1" l="1"/>
  <c r="Q451" i="1"/>
  <c r="R451" i="1"/>
  <c r="K453" i="1" l="1"/>
  <c r="L453" i="1" s="1"/>
  <c r="O454" i="1" s="1"/>
  <c r="P454" i="1" s="1"/>
  <c r="L452" i="1"/>
  <c r="O453" i="1" s="1"/>
  <c r="P453" i="1" s="1"/>
  <c r="R452" i="1"/>
  <c r="Q452" i="1"/>
  <c r="K454" i="1" l="1"/>
  <c r="L454" i="1" s="1"/>
  <c r="O455" i="1" s="1"/>
  <c r="P455" i="1" s="1"/>
  <c r="R453" i="1"/>
  <c r="Q453" i="1"/>
  <c r="K455" i="1" l="1"/>
  <c r="L455" i="1" s="1"/>
  <c r="O456" i="1" s="1"/>
  <c r="P456" i="1" s="1"/>
  <c r="R454" i="1"/>
  <c r="K456" i="1" l="1"/>
  <c r="L456" i="1" s="1"/>
  <c r="O457" i="1" s="1"/>
  <c r="P457" i="1" s="1"/>
  <c r="Q454" i="1"/>
  <c r="R455" i="1"/>
  <c r="Q455" i="1"/>
  <c r="K457" i="1" l="1"/>
  <c r="L457" i="1" s="1"/>
  <c r="O458" i="1" s="1"/>
  <c r="P458" i="1" s="1"/>
  <c r="R456" i="1"/>
  <c r="Q456" i="1"/>
  <c r="Q457" i="1"/>
  <c r="K458" i="1" l="1"/>
  <c r="L458" i="1" s="1"/>
  <c r="O459" i="1" s="1"/>
  <c r="P459" i="1" s="1"/>
  <c r="R457" i="1"/>
  <c r="K459" i="1" l="1"/>
  <c r="L459" i="1" s="1"/>
  <c r="O460" i="1" s="1"/>
  <c r="P460" i="1" s="1"/>
  <c r="R458" i="1"/>
  <c r="Q458" i="1"/>
  <c r="K460" i="1" l="1"/>
  <c r="L460" i="1" s="1"/>
  <c r="O461" i="1" s="1"/>
  <c r="P461" i="1" s="1"/>
  <c r="R459" i="1"/>
  <c r="Q459" i="1"/>
  <c r="K461" i="1" l="1"/>
  <c r="L461" i="1" s="1"/>
  <c r="O462" i="1" s="1"/>
  <c r="P462" i="1" s="1"/>
  <c r="R460" i="1"/>
  <c r="Q460" i="1"/>
  <c r="K462" i="1" l="1"/>
  <c r="L462" i="1" s="1"/>
  <c r="O463" i="1" s="1"/>
  <c r="P463" i="1" s="1"/>
  <c r="R461" i="1"/>
  <c r="Q461" i="1"/>
  <c r="K463" i="1" l="1"/>
  <c r="L463" i="1" s="1"/>
  <c r="O464" i="1" s="1"/>
  <c r="P464" i="1" s="1"/>
  <c r="R462" i="1"/>
  <c r="Q462" i="1"/>
  <c r="K464" i="1" l="1"/>
  <c r="L464" i="1" s="1"/>
  <c r="R463" i="1"/>
  <c r="Q463" i="1"/>
  <c r="K465" i="1" l="1"/>
  <c r="L465" i="1" s="1"/>
  <c r="O466" i="1" s="1"/>
  <c r="P466" i="1" s="1"/>
  <c r="R464" i="1"/>
  <c r="Q464" i="1"/>
  <c r="K466" i="1" l="1"/>
  <c r="L466" i="1" s="1"/>
  <c r="P467" i="1" s="1"/>
  <c r="Q465" i="1"/>
  <c r="R465" i="1"/>
  <c r="K467" i="1" l="1"/>
  <c r="L467" i="1" s="1"/>
  <c r="R466" i="1"/>
  <c r="Q466" i="1"/>
  <c r="O468" i="1" l="1"/>
  <c r="P468" i="1" s="1"/>
  <c r="K468" i="1"/>
  <c r="L468" i="1" s="1"/>
  <c r="P469" i="1" s="1"/>
  <c r="R467" i="1"/>
  <c r="K469" i="1" l="1"/>
  <c r="L469" i="1" s="1"/>
  <c r="O470" i="1" s="1"/>
  <c r="P470" i="1" s="1"/>
  <c r="Q467" i="1"/>
  <c r="R468" i="1"/>
  <c r="Q468" i="1"/>
  <c r="K470" i="1" l="1"/>
  <c r="L470" i="1" s="1"/>
  <c r="O471" i="1" s="1"/>
  <c r="P471" i="1" s="1"/>
  <c r="R469" i="1"/>
  <c r="K471" i="1" l="1"/>
  <c r="L471" i="1" s="1"/>
  <c r="O472" i="1" s="1"/>
  <c r="P472" i="1" s="1"/>
  <c r="Q469" i="1"/>
  <c r="R470" i="1"/>
  <c r="Q470" i="1"/>
  <c r="K472" i="1" l="1"/>
  <c r="L472" i="1" s="1"/>
  <c r="O473" i="1" s="1"/>
  <c r="P473" i="1" s="1"/>
  <c r="R471" i="1"/>
  <c r="Q471" i="1"/>
  <c r="K473" i="1" l="1"/>
  <c r="L473" i="1" s="1"/>
  <c r="O474" i="1" s="1"/>
  <c r="P474" i="1" s="1"/>
  <c r="R472" i="1"/>
  <c r="Q472" i="1"/>
  <c r="K474" i="1" l="1"/>
  <c r="L474" i="1" s="1"/>
  <c r="O475" i="1" s="1"/>
  <c r="P475" i="1" s="1"/>
  <c r="R473" i="1"/>
  <c r="Q473" i="1"/>
  <c r="K475" i="1" l="1"/>
  <c r="L475" i="1" s="1"/>
  <c r="O476" i="1" s="1"/>
  <c r="P476" i="1" s="1"/>
  <c r="R474" i="1"/>
  <c r="Q474" i="1"/>
  <c r="K476" i="1" l="1"/>
  <c r="L476" i="1" s="1"/>
  <c r="O477" i="1" s="1"/>
  <c r="P477" i="1" s="1"/>
  <c r="R475" i="1"/>
  <c r="Q475" i="1"/>
  <c r="K477" i="1" l="1"/>
  <c r="L477" i="1" s="1"/>
  <c r="O478" i="1" s="1"/>
  <c r="P478" i="1" s="1"/>
  <c r="R476" i="1"/>
  <c r="Q476" i="1"/>
  <c r="K478" i="1"/>
  <c r="L478" i="1" s="1"/>
  <c r="O479" i="1" s="1"/>
  <c r="P479" i="1" s="1"/>
  <c r="R477" i="1" l="1"/>
  <c r="Q477" i="1"/>
  <c r="K479" i="1"/>
  <c r="L479" i="1" s="1"/>
  <c r="R478" i="1" l="1"/>
  <c r="K480" i="1"/>
  <c r="L480" i="1" s="1"/>
  <c r="O481" i="1" s="1"/>
  <c r="P481" i="1" s="1"/>
  <c r="Q478" i="1" l="1"/>
  <c r="R479" i="1"/>
  <c r="Q479" i="1"/>
  <c r="K481" i="1"/>
  <c r="L481" i="1" s="1"/>
  <c r="O482" i="1" s="1"/>
  <c r="P482" i="1" s="1"/>
  <c r="Q480" i="1" l="1"/>
  <c r="R480" i="1"/>
  <c r="K482" i="1"/>
  <c r="L482" i="1" s="1"/>
  <c r="O483" i="1" s="1"/>
  <c r="P483" i="1" s="1"/>
  <c r="R481" i="1" l="1"/>
  <c r="K483" i="1"/>
  <c r="L483" i="1" s="1"/>
  <c r="O484" i="1" s="1"/>
  <c r="P484" i="1" s="1"/>
  <c r="Q481" i="1" l="1"/>
  <c r="R482" i="1"/>
  <c r="Q482" i="1"/>
  <c r="K484" i="1"/>
  <c r="L484" i="1" s="1"/>
  <c r="O485" i="1" s="1"/>
  <c r="P485" i="1" s="1"/>
  <c r="Q483" i="1" l="1"/>
  <c r="R483" i="1"/>
  <c r="K485" i="1"/>
  <c r="L485" i="1" s="1"/>
  <c r="O486" i="1" s="1"/>
  <c r="P486" i="1" s="1"/>
  <c r="R484" i="1" l="1"/>
  <c r="Q484" i="1"/>
  <c r="K486" i="1"/>
  <c r="L486" i="1" s="1"/>
  <c r="P487" i="1" s="1"/>
  <c r="R485" i="1" l="1"/>
  <c r="Q485" i="1"/>
  <c r="K487" i="1"/>
  <c r="L487" i="1" s="1"/>
  <c r="O488" i="1" l="1"/>
  <c r="P488" i="1" s="1"/>
  <c r="R486" i="1"/>
  <c r="Q486" i="1"/>
  <c r="K488" i="1"/>
  <c r="L488" i="1" s="1"/>
  <c r="P489" i="1" s="1"/>
  <c r="Q487" i="1" l="1"/>
  <c r="K489" i="1"/>
  <c r="L489" i="1" s="1"/>
  <c r="O490" i="1" s="1"/>
  <c r="P490" i="1" s="1"/>
  <c r="R487" i="1" l="1"/>
  <c r="R488" i="1"/>
  <c r="Q488" i="1"/>
  <c r="K490" i="1"/>
  <c r="L490" i="1" s="1"/>
  <c r="O491" i="1" s="1"/>
  <c r="P491" i="1" s="1"/>
  <c r="Q489" i="1" l="1"/>
  <c r="R489" i="1"/>
  <c r="K491" i="1"/>
  <c r="L491" i="1" s="1"/>
  <c r="O492" i="1" s="1"/>
  <c r="P492" i="1" s="1"/>
  <c r="R490" i="1" l="1"/>
  <c r="Q490" i="1"/>
  <c r="K492" i="1"/>
  <c r="L492" i="1" s="1"/>
  <c r="R491" i="1" l="1"/>
  <c r="Q491" i="1"/>
  <c r="K493" i="1"/>
  <c r="L493" i="1" s="1"/>
  <c r="O494" i="1" s="1"/>
  <c r="P494" i="1" s="1"/>
  <c r="R492" i="1" l="1"/>
  <c r="Q492" i="1"/>
  <c r="K494" i="1"/>
  <c r="L494" i="1" s="1"/>
  <c r="O495" i="1" s="1"/>
  <c r="P495" i="1" s="1"/>
  <c r="R493" i="1" l="1"/>
  <c r="Q493" i="1"/>
  <c r="K495" i="1"/>
  <c r="L495" i="1" s="1"/>
  <c r="P496" i="1" s="1"/>
  <c r="R494" i="1" l="1"/>
  <c r="Q494" i="1"/>
  <c r="K496" i="1"/>
  <c r="L496" i="1" s="1"/>
  <c r="O497" i="1" l="1"/>
  <c r="P497" i="1" s="1"/>
  <c r="R495" i="1"/>
  <c r="Q495" i="1"/>
  <c r="K497" i="1"/>
  <c r="L497" i="1" s="1"/>
  <c r="P498" i="1" s="1"/>
  <c r="R496" i="1" l="1"/>
  <c r="K498" i="1"/>
  <c r="L498" i="1" s="1"/>
  <c r="O499" i="1" s="1"/>
  <c r="P499" i="1" s="1"/>
  <c r="Q496" i="1" l="1"/>
  <c r="Q497" i="1"/>
  <c r="R497" i="1"/>
  <c r="K499" i="1"/>
  <c r="L499" i="1" s="1"/>
  <c r="O500" i="1" s="1"/>
  <c r="P500" i="1" s="1"/>
  <c r="R498" i="1" l="1"/>
  <c r="Q498" i="1"/>
  <c r="K500" i="1"/>
  <c r="L500" i="1" s="1"/>
  <c r="O501" i="1" s="1"/>
  <c r="P501" i="1" s="1"/>
  <c r="R499" i="1" l="1"/>
  <c r="K501" i="1"/>
  <c r="L501" i="1" s="1"/>
  <c r="O502" i="1" s="1"/>
  <c r="P502" i="1" s="1"/>
  <c r="Q499" i="1" l="1"/>
  <c r="R500" i="1"/>
  <c r="Q500" i="1"/>
  <c r="K502" i="1"/>
  <c r="L502" i="1" s="1"/>
  <c r="O503" i="1" s="1"/>
  <c r="P503" i="1" s="1"/>
  <c r="R501" i="1" l="1"/>
  <c r="Q501" i="1"/>
  <c r="K503" i="1"/>
  <c r="L503" i="1" s="1"/>
  <c r="Q502" i="1" l="1"/>
  <c r="R502" i="1"/>
  <c r="R503" i="1"/>
  <c r="K504" i="1"/>
  <c r="L504" i="1" s="1"/>
  <c r="O505" i="1" l="1"/>
  <c r="P505" i="1" s="1"/>
  <c r="Q503" i="1"/>
  <c r="K505" i="1"/>
  <c r="L505" i="1" s="1"/>
  <c r="R504" i="1" l="1"/>
  <c r="K506" i="1"/>
  <c r="L506" i="1" s="1"/>
  <c r="P507" i="1" s="1"/>
  <c r="Q504" i="1" l="1"/>
  <c r="R505" i="1"/>
  <c r="Q505" i="1"/>
  <c r="K507" i="1"/>
  <c r="L507" i="1" s="1"/>
  <c r="O508" i="1" l="1"/>
  <c r="P508" i="1" s="1"/>
  <c r="R506" i="1"/>
  <c r="Q506" i="1"/>
  <c r="K508" i="1"/>
  <c r="L508" i="1" s="1"/>
  <c r="R507" i="1" l="1"/>
  <c r="K509" i="1"/>
  <c r="L509" i="1" s="1"/>
  <c r="O510" i="1" s="1"/>
  <c r="P510" i="1" s="1"/>
  <c r="Q507" i="1" l="1"/>
  <c r="R508" i="1"/>
  <c r="Q508" i="1"/>
  <c r="K510" i="1"/>
  <c r="L510" i="1" s="1"/>
  <c r="O511" i="1" s="1"/>
  <c r="P511" i="1" s="1"/>
  <c r="R509" i="1" l="1"/>
  <c r="Q509" i="1"/>
  <c r="K511" i="1"/>
  <c r="L511" i="1" s="1"/>
  <c r="O512" i="1" s="1"/>
  <c r="P512" i="1" s="1"/>
  <c r="R510" i="1" l="1"/>
  <c r="Q510" i="1"/>
  <c r="K512" i="1"/>
  <c r="L512" i="1" s="1"/>
  <c r="Q511" i="1" l="1"/>
  <c r="R511" i="1"/>
  <c r="K513" i="1"/>
  <c r="L513" i="1" s="1"/>
  <c r="O514" i="1" s="1"/>
  <c r="P514" i="1" s="1"/>
  <c r="Q512" i="1" l="1"/>
  <c r="R512" i="1"/>
  <c r="K514" i="1"/>
  <c r="L514" i="1" s="1"/>
  <c r="O515" i="1" s="1"/>
  <c r="P515" i="1" s="1"/>
  <c r="Q513" i="1" l="1"/>
  <c r="R513" i="1"/>
  <c r="K515" i="1"/>
  <c r="L515" i="1" s="1"/>
  <c r="O516" i="1" s="1"/>
  <c r="P516" i="1" s="1"/>
  <c r="Q514" i="1" l="1"/>
  <c r="R514" i="1"/>
  <c r="K516" i="1"/>
  <c r="L516" i="1" s="1"/>
  <c r="O517" i="1" s="1"/>
  <c r="P517" i="1" s="1"/>
  <c r="R515" i="1" l="1"/>
  <c r="Q515" i="1"/>
  <c r="K517" i="1"/>
  <c r="L517" i="1" s="1"/>
  <c r="O518" i="1" s="1"/>
  <c r="P518" i="1" s="1"/>
  <c r="R517" i="1" l="1"/>
  <c r="Q516" i="1"/>
  <c r="R516" i="1"/>
  <c r="K518" i="1"/>
  <c r="L518" i="1" s="1"/>
  <c r="O519" i="1" s="1"/>
  <c r="P519" i="1" s="1"/>
  <c r="Q517" i="1" l="1"/>
  <c r="K519" i="1"/>
  <c r="L519" i="1" s="1"/>
  <c r="O520" i="1" s="1"/>
  <c r="P520" i="1" s="1"/>
  <c r="R518" i="1" l="1"/>
  <c r="Q518" i="1"/>
  <c r="K520" i="1"/>
  <c r="L520" i="1" s="1"/>
  <c r="O521" i="1" s="1"/>
  <c r="P521" i="1" s="1"/>
  <c r="R519" i="1" l="1"/>
  <c r="K521" i="1"/>
  <c r="L521" i="1" s="1"/>
  <c r="O522" i="1" s="1"/>
  <c r="P522" i="1" s="1"/>
  <c r="Q519" i="1" l="1"/>
  <c r="Q520" i="1"/>
  <c r="R520" i="1"/>
  <c r="K522" i="1"/>
  <c r="L522" i="1" s="1"/>
  <c r="R521" i="1" l="1"/>
  <c r="Q521" i="1"/>
  <c r="R522" i="1" l="1"/>
  <c r="Q522" i="1"/>
</calcChain>
</file>

<file path=xl/sharedStrings.xml><?xml version="1.0" encoding="utf-8"?>
<sst xmlns="http://schemas.openxmlformats.org/spreadsheetml/2006/main" count="1013" uniqueCount="524">
  <si>
    <t>date</t>
  </si>
  <si>
    <t>open</t>
  </si>
  <si>
    <t>high</t>
  </si>
  <si>
    <t>low</t>
  </si>
  <si>
    <t>close</t>
  </si>
  <si>
    <t>H-L</t>
  </si>
  <si>
    <t>|H-pC|</t>
  </si>
  <si>
    <t>|L-pC|</t>
  </si>
  <si>
    <t>TR</t>
  </si>
  <si>
    <t>ATR</t>
  </si>
  <si>
    <t>i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</si>
  <si>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</si>
  <si>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</si>
  <si>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</si>
  <si>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</si>
  <si>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</si>
  <si>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</si>
  <si>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</si>
  <si>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</si>
  <si>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</si>
  <si>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</si>
  <si>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</si>
  <si>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</si>
  <si>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</si>
  <si>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</si>
  <si>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</si>
  <si>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</si>
  <si>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</si>
  <si>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</si>
  <si>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</si>
  <si>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</si>
  <si>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</si>
  <si>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</si>
  <si>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</si>
  <si>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</si>
  <si>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</si>
  <si>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</si>
  <si>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</si>
  <si>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</si>
  <si>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</si>
  <si>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</si>
  <si>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</si>
  <si>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</si>
  <si>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</si>
  <si>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</si>
  <si>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</si>
  <si>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</si>
  <si>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</si>
  <si>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</si>
  <si>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</si>
  <si>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</si>
  <si>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</si>
  <si>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</si>
  <si>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</si>
  <si>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</si>
  <si>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</si>
  <si>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</si>
  <si>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</si>
  <si>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</si>
  <si>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</si>
  <si>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</si>
  <si>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</si>
  <si>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</si>
  <si>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</si>
  <si>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</si>
  <si>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</si>
  <si>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</si>
  <si>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</si>
  <si>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</si>
  <si>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</si>
  <si>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</si>
  <si>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</si>
  <si>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</si>
  <si>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</si>
  <si>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</si>
  <si>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</si>
  <si>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</si>
  <si>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</si>
  <si>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</si>
  <si>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</si>
  <si>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</si>
  <si>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</si>
  <si>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</si>
  <si>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</si>
  <si>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</si>
  <si>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</si>
  <si>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</si>
  <si>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</si>
  <si>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</si>
  <si>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</si>
  <si>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</si>
  <si>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</si>
  <si>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</si>
  <si>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</si>
  <si>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</si>
  <si>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</si>
  <si>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</si>
  <si>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</si>
  <si>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</si>
  <si>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</si>
  <si>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</si>
  <si>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</si>
  <si>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</si>
  <si>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</si>
  <si>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</si>
  <si>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</si>
  <si>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</si>
  <si>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</si>
  <si>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</si>
  <si>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</si>
  <si>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</si>
  <si>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</si>
  <si>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</si>
  <si>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</si>
  <si>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</si>
  <si>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</si>
  <si>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</si>
  <si>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</si>
  <si>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</si>
  <si>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</si>
  <si>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</si>
  <si>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</si>
  <si>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</si>
  <si>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</si>
  <si>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</si>
  <si>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</si>
  <si>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</si>
  <si>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</si>
  <si>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</si>
  <si>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</si>
  <si>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</si>
  <si>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</si>
  <si>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</si>
  <si>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</si>
  <si>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</si>
  <si>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</si>
  <si>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</si>
  <si>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</si>
  <si>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</si>
  <si>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</si>
  <si>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</si>
  <si>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</si>
  <si>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</si>
  <si>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</si>
  <si>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</si>
  <si>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</si>
  <si>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</si>
  <si>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</si>
  <si>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</si>
  <si>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</si>
  <si>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</si>
  <si>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</si>
  <si>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</si>
  <si>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</si>
  <si>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</si>
  <si>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</si>
  <si>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</si>
  <si>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</si>
  <si>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</si>
  <si>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</si>
  <si>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</si>
  <si>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</si>
  <si>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</si>
  <si>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</si>
  <si>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</si>
  <si>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</si>
  <si>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</si>
  <si>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</si>
  <si>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</si>
  <si>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</si>
  <si>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</si>
  <si>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</si>
  <si>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</si>
  <si>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</si>
  <si>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</si>
  <si>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</si>
  <si>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</si>
  <si>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</si>
  <si>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</si>
  <si>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</si>
  <si>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</si>
  <si>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</si>
  <si>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</si>
  <si>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</si>
  <si>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</si>
  <si>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</si>
  <si>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</si>
  <si>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</si>
  <si>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</si>
  <si>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</si>
  <si>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</si>
  <si>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</si>
  <si>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</si>
  <si>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</si>
  <si>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</si>
  <si>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</si>
  <si>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</si>
  <si>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</si>
  <si>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</si>
  <si>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</si>
  <si>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</si>
  <si>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</si>
  <si>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</si>
  <si>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</si>
  <si>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</si>
  <si>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</si>
  <si>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</si>
  <si>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</si>
  <si>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</si>
  <si>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</si>
  <si>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</si>
  <si>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</si>
  <si>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</si>
  <si>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</si>
  <si>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</si>
  <si>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</si>
  <si>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</si>
  <si>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</si>
  <si>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</si>
  <si>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</si>
  <si>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</si>
  <si>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</si>
  <si>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</si>
  <si>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</si>
  <si>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</si>
  <si>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</si>
  <si>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</si>
  <si>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</si>
  <si>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</si>
  <si>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</si>
  <si>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</si>
  <si>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</si>
  <si>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</si>
  <si>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</si>
  <si>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</si>
  <si>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</si>
  <si>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</si>
  <si>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</si>
  <si>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</si>
  <si>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</si>
  <si>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</si>
  <si>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</si>
  <si>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</si>
  <si>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</si>
  <si>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</si>
  <si>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</si>
  <si>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</si>
  <si>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</si>
  <si>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</si>
  <si>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</si>
  <si>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</si>
  <si>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</si>
  <si>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</si>
  <si>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</si>
  <si>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</si>
  <si>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</si>
  <si>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</si>
  <si>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</si>
  <si>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</si>
  <si>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</si>
  <si>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</si>
  <si>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</si>
  <si>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</si>
  <si>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</si>
  <si>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</si>
  <si>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</si>
  <si>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</si>
  <si>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</si>
  <si>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</si>
  <si>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</si>
  <si>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</si>
  <si>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</si>
  <si>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</si>
  <si>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</si>
  <si>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</si>
  <si>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</si>
  <si>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</si>
  <si>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</si>
  <si>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</si>
  <si>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</si>
  <si>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</si>
  <si>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</si>
  <si>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</si>
  <si>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</si>
  <si>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</si>
  <si>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</si>
  <si>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</si>
  <si>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</si>
  <si>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</si>
  <si>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</si>
  <si>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</si>
  <si>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</si>
  <si>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</si>
  <si>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</si>
  <si>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</si>
  <si>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</si>
  <si>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</si>
  <si>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</si>
  <si>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</si>
  <si>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</si>
  <si>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</si>
  <si>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</si>
  <si>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</si>
  <si>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</si>
  <si>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</si>
  <si>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</si>
  <si>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</si>
  <si>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</si>
  <si>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</si>
  <si>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</si>
  <si>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</si>
  <si>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</si>
  <si>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</si>
  <si>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</si>
  <si>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</si>
  <si>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</si>
  <si>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</si>
  <si>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</si>
  <si>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</si>
  <si>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</si>
  <si>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</si>
  <si>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</si>
  <si>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</si>
  <si>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</si>
  <si>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</si>
  <si>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</si>
  <si>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</si>
  <si>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</si>
  <si>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</si>
  <si>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</si>
  <si>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</si>
  <si>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</si>
  <si>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</si>
  <si>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</si>
  <si>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</si>
  <si>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</si>
  <si>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</si>
  <si>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</si>
  <si>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</si>
  <si>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</si>
  <si>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</si>
  <si>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</si>
  <si>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</si>
  <si>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</si>
  <si>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</si>
  <si>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</si>
  <si>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</si>
  <si>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</si>
  <si>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</si>
  <si>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</si>
  <si>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</si>
  <si>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</si>
  <si>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</si>
  <si>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</si>
  <si>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</si>
  <si>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</si>
  <si>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</si>
  <si>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</si>
  <si>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</si>
  <si>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</si>
  <si>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</si>
  <si>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</si>
  <si>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</si>
  <si>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</si>
  <si>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</si>
  <si>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</si>
  <si>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</si>
  <si>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</si>
  <si>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</si>
  <si>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</si>
  <si>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</si>
  <si>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</si>
  <si>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</si>
  <si>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</si>
  <si>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</si>
  <si>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</si>
  <si>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</si>
  <si>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</si>
  <si>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</si>
  <si>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</si>
  <si>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</si>
  <si>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</si>
  <si>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</si>
  <si>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</si>
  <si>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</si>
  <si>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</si>
  <si>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</si>
  <si>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</si>
  <si>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</si>
  <si>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</si>
  <si>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</si>
  <si>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</si>
  <si>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</si>
  <si>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</si>
  <si>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</si>
  <si>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</si>
  <si>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</si>
  <si>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</si>
  <si>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</si>
  <si>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</si>
  <si>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</si>
  <si>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</si>
  <si>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</si>
  <si>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</si>
  <si>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</si>
  <si>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</si>
  <si>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</si>
  <si>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</si>
  <si>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</si>
  <si>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</si>
  <si>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</si>
  <si>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</si>
  <si>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</si>
  <si>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</si>
  <si>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</si>
  <si>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</si>
  <si>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</si>
  <si>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</si>
  <si>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</si>
  <si>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</si>
  <si>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</si>
  <si>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</si>
  <si>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</si>
  <si>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</si>
  <si>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</si>
  <si>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</si>
  <si>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</si>
  <si>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</si>
  <si>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</si>
  <si>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</si>
  <si>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</si>
  <si>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</si>
  <si>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</si>
  <si>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</si>
  <si>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</si>
  <si>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</si>
  <si>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</si>
  <si>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</si>
  <si>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</si>
  <si>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</si>
  <si>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</si>
  <si>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</si>
  <si>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</si>
  <si>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</si>
  <si>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</si>
  <si>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</si>
  <si>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</si>
  <si>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</si>
  <si>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</si>
  <si>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</si>
  <si>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</si>
  <si>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</si>
  <si>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</si>
  <si>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</si>
  <si>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</si>
  <si>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</si>
  <si>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</si>
  <si>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</si>
  <si>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</si>
  <si>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</si>
  <si>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</si>
  <si>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</si>
  <si>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</si>
  <si>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</si>
  <si>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</si>
  <si>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</si>
  <si>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</si>
  <si>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</si>
  <si>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</si>
  <si>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</si>
  <si>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</si>
  <si>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</si>
  <si>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</si>
  <si>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</si>
  <si>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</si>
  <si>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</si>
  <si>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</si>
  <si>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</si>
  <si>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</si>
  <si>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</si>
  <si>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</si>
  <si>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</si>
  <si>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</si>
  <si>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</si>
  <si>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</si>
  <si>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</si>
  <si>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</si>
  <si>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</si>
  <si>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</si>
  <si>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</si>
  <si>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</si>
  <si>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</si>
  <si>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</si>
  <si>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</si>
  <si>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</si>
  <si>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</si>
  <si>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</si>
  <si>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</si>
  <si>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</si>
  <si>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</si>
  <si>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</si>
  <si>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</si>
  <si>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</si>
  <si>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</si>
  <si>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</si>
  <si>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</si>
  <si>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</si>
  <si>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</si>
  <si>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</si>
  <si>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</si>
  <si>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</si>
  <si>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</si>
  <si>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</si>
  <si>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Multiplier</t>
  </si>
  <si>
    <t>ARC</t>
  </si>
  <si>
    <t>SIC</t>
  </si>
  <si>
    <t>DIR</t>
  </si>
  <si>
    <t>Upper</t>
  </si>
  <si>
    <t>Lower</t>
  </si>
  <si>
    <t>LONG</t>
  </si>
  <si>
    <t>X</t>
  </si>
  <si>
    <t>SHORT</t>
  </si>
  <si>
    <t>SAR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</si>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</sst>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  <numFmt numFmtId="171" formatCode="mm/d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44" fontId="0" fillId="0" borderId="0" xfId="1" applyFont="1" applyAlignment="1">
      <alignment horizontal="right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right"/>
    </xf>
    <xf numFmtId="164" fontId="0" fillId="0" borderId="0" xfId="0" applyNumberFormat="1"/>
    <xf numFmtId="164" fontId="1" fillId="32" borderId="0" xfId="42" applyNumberFormat="1" applyAlignment="1">
      <alignment horizontal="right"/>
    </xf>
    <xf numFmtId="44" fontId="0" fillId="0" borderId="0" xfId="1" applyNumberFormat="1" applyFont="1" applyAlignment="1">
      <alignment horizontal="right"/>
    </xf>
    <xf numFmtId="49" fontId="0" fillId="0" borderId="0" xfId="0" applyNumberFormat="1" applyAlignment="1">
      <alignment horizontal="center"/>
    </xf>
    <xf numFmtId="165" fontId="0" fillId="0" borderId="0" xfId="1" applyNumberFormat="1" applyFont="1"/>
    <xf numFmtId="44" fontId="20" fillId="0" borderId="0" xfId="1" applyNumberFormat="1" applyFont="1" applyAlignment="1">
      <alignment horizontal="right"/>
    </xf>
    <xf numFmtId="0" fontId="20" fillId="0" borderId="0" xfId="1" applyNumberFormat="1" applyFont="1" applyAlignment="1">
      <alignment horizontal="center"/>
    </xf>
    <xf numFmtId="0" fontId="21" fillId="0" borderId="0" xfId="1" applyNumberFormat="1" applyFont="1" applyAlignment="1">
      <alignment horizontal="center"/>
    </xf>
    <xf numFmtId="44" fontId="19" fillId="0" borderId="0" xfId="1" applyNumberFormat="1" applyFont="1" applyFill="1" applyAlignment="1">
      <alignment horizontal="right"/>
    </xf>
    <xf numFmtId="44" fontId="21" fillId="0" borderId="0" xfId="1" applyNumberFormat="1" applyFont="1" applyFill="1" applyAlignment="1">
      <alignment horizontal="right"/>
    </xf>
    <xf numFmtId="164" fontId="22" fillId="33" borderId="0" xfId="42" applyNumberFormat="1" applyFont="1" applyFill="1" applyAlignment="1">
      <alignment horizontal="right"/>
    </xf>
    <xf numFmtId="0" fontId="22" fillId="33" borderId="0" xfId="1" applyNumberFormat="1" applyFont="1" applyFill="1" applyAlignment="1">
      <alignment horizontal="center"/>
    </xf>
    <xf numFmtId="44" fontId="22" fillId="33" borderId="0" xfId="1" applyNumberFormat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164" fontId="1" fillId="0" borderId="0" xfId="42" applyNumberFormat="1" applyFill="1" applyAlignment="1">
      <alignment horizontal="right"/>
    </xf>
    <xf numFmtId="164" fontId="0" fillId="0" borderId="0" xfId="1" applyNumberFormat="1" applyFont="1"/>
    <xf numFmtId="164" fontId="22" fillId="33" borderId="0" xfId="1" applyNumberFormat="1" applyFont="1" applyFill="1" applyAlignment="1">
      <alignment horizontal="right"/>
    </xf>
    <xf numFmtId="164" fontId="23" fillId="0" borderId="0" xfId="1" applyNumberFormat="1" applyFont="1" applyAlignment="1">
      <alignment horizontal="right"/>
    </xf>
    <xf numFmtId="164" fontId="23" fillId="33" borderId="0" xfId="1" applyNumberFormat="1" applyFont="1" applyFill="1" applyAlignment="1">
      <alignment horizontal="right"/>
    </xf>
    <xf numFmtId="164" fontId="20" fillId="0" borderId="0" xfId="1" applyNumberFormat="1" applyFont="1" applyAlignment="1">
      <alignment horizontal="right"/>
    </xf>
    <xf numFmtId="164" fontId="21" fillId="0" borderId="0" xfId="1" applyNumberFormat="1" applyFont="1" applyFill="1" applyAlignment="1">
      <alignment horizontal="right"/>
    </xf>
    <xf numFmtId="171" fontId="0" fillId="0" borderId="0" xfId="0" applyNumberFormat="1" applyAlignment="1">
      <alignment horizontal="center"/>
    </xf>
    <xf numFmtId="43" fontId="0" fillId="0" borderId="0" xfId="43" applyFont="1" applyAlignment="1">
      <alignment horizontal="righ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6">
    <dxf>
      <alignment horizontal="right" vertical="bottom" textRotation="0" wrapText="0" indent="0" justifyLastLine="0" shrinkToFit="0" readingOrder="0"/>
    </dxf>
    <dxf>
      <numFmt numFmtId="164" formatCode="_(&quot;$&quot;* #,##0.0000_);_(&quot;$&quot;* \(#,##0.0000\);_(&quot;$&quot;* &quot;-&quot;??_);_(@_)"/>
      <alignment horizontal="center" vertical="bottom" textRotation="0" wrapText="0" indent="0" justifyLastLine="0" shrinkToFit="0" readingOrder="0"/>
    </dxf>
    <dxf>
      <numFmt numFmtId="171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164" formatCode="_(&quot;$&quot;* #,##0.0000_);_(&quot;$&quot;* \(#,##0.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'Volatility SAR'!$Q$20</c:f>
              <c:strCache>
                <c:ptCount val="1"/>
                <c:pt idx="0">
                  <c:v> Upper </c:v>
                </c:pt>
              </c:strCache>
            </c:strRef>
          </c:tx>
          <c:spPr>
            <a:ln w="12700" cap="rnd">
              <a:solidFill>
                <a:srgbClr val="C0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'Volatility SAR'!$B$21:$B$522</c:f>
              <c:strCache>
                <c:ptCount val="502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2017-01-17</c:v>
                </c:pt>
                <c:pt idx="10">
                  <c:v>2017-01-18</c:v>
                </c:pt>
                <c:pt idx="11">
                  <c:v>2017-01-19</c:v>
                </c:pt>
                <c:pt idx="12">
                  <c:v>2017-01-20</c:v>
                </c:pt>
                <c:pt idx="13">
                  <c:v>2017-01-23</c:v>
                </c:pt>
                <c:pt idx="14">
                  <c:v>2017-01-24</c:v>
                </c:pt>
                <c:pt idx="15">
                  <c:v>2017-01-25</c:v>
                </c:pt>
                <c:pt idx="16">
                  <c:v>2017-01-26</c:v>
                </c:pt>
                <c:pt idx="17">
                  <c:v>2017-01-27</c:v>
                </c:pt>
                <c:pt idx="18">
                  <c:v>2017-01-30</c:v>
                </c:pt>
                <c:pt idx="19">
                  <c:v>2017-01-31</c:v>
                </c:pt>
                <c:pt idx="20">
                  <c:v>2017-02-01</c:v>
                </c:pt>
                <c:pt idx="21">
                  <c:v>2017-02-02</c:v>
                </c:pt>
                <c:pt idx="22">
                  <c:v>2017-02-03</c:v>
                </c:pt>
                <c:pt idx="23">
                  <c:v>2017-02-06</c:v>
                </c:pt>
                <c:pt idx="24">
                  <c:v>2017-02-07</c:v>
                </c:pt>
                <c:pt idx="25">
                  <c:v>2017-02-08</c:v>
                </c:pt>
                <c:pt idx="26">
                  <c:v>2017-02-09</c:v>
                </c:pt>
                <c:pt idx="27">
                  <c:v>2017-02-10</c:v>
                </c:pt>
                <c:pt idx="28">
                  <c:v>2017-02-13</c:v>
                </c:pt>
                <c:pt idx="29">
                  <c:v>2017-02-14</c:v>
                </c:pt>
                <c:pt idx="30">
                  <c:v>2017-02-15</c:v>
                </c:pt>
                <c:pt idx="31">
                  <c:v>2017-02-16</c:v>
                </c:pt>
                <c:pt idx="32">
                  <c:v>2017-02-17</c:v>
                </c:pt>
                <c:pt idx="33">
                  <c:v>2017-02-21</c:v>
                </c:pt>
                <c:pt idx="34">
                  <c:v>2017-02-22</c:v>
                </c:pt>
                <c:pt idx="35">
                  <c:v>2017-02-23</c:v>
                </c:pt>
                <c:pt idx="36">
                  <c:v>2017-02-24</c:v>
                </c:pt>
                <c:pt idx="37">
                  <c:v>2017-02-27</c:v>
                </c:pt>
                <c:pt idx="38">
                  <c:v>2017-02-28</c:v>
                </c:pt>
                <c:pt idx="39">
                  <c:v>2017-03-01</c:v>
                </c:pt>
                <c:pt idx="40">
                  <c:v>2017-03-02</c:v>
                </c:pt>
                <c:pt idx="41">
                  <c:v>2017-03-03</c:v>
                </c:pt>
                <c:pt idx="42">
                  <c:v>2017-03-06</c:v>
                </c:pt>
                <c:pt idx="43">
                  <c:v>2017-03-07</c:v>
                </c:pt>
                <c:pt idx="44">
                  <c:v>2017-03-08</c:v>
                </c:pt>
                <c:pt idx="45">
                  <c:v>2017-03-09</c:v>
                </c:pt>
                <c:pt idx="46">
                  <c:v>2017-03-10</c:v>
                </c:pt>
                <c:pt idx="47">
                  <c:v>2017-03-13</c:v>
                </c:pt>
                <c:pt idx="48">
                  <c:v>2017-03-14</c:v>
                </c:pt>
                <c:pt idx="49">
                  <c:v>2017-03-15</c:v>
                </c:pt>
                <c:pt idx="50">
                  <c:v>2017-03-16</c:v>
                </c:pt>
                <c:pt idx="51">
                  <c:v>2017-03-17</c:v>
                </c:pt>
                <c:pt idx="52">
                  <c:v>2017-03-20</c:v>
                </c:pt>
                <c:pt idx="53">
                  <c:v>2017-03-21</c:v>
                </c:pt>
                <c:pt idx="54">
                  <c:v>2017-03-22</c:v>
                </c:pt>
                <c:pt idx="55">
                  <c:v>2017-03-23</c:v>
                </c:pt>
                <c:pt idx="56">
                  <c:v>2017-03-24</c:v>
                </c:pt>
                <c:pt idx="57">
                  <c:v>2017-03-27</c:v>
                </c:pt>
                <c:pt idx="58">
                  <c:v>2017-03-28</c:v>
                </c:pt>
                <c:pt idx="59">
                  <c:v>2017-03-29</c:v>
                </c:pt>
                <c:pt idx="60">
                  <c:v>2017-03-30</c:v>
                </c:pt>
                <c:pt idx="61">
                  <c:v>2017-03-31</c:v>
                </c:pt>
                <c:pt idx="62">
                  <c:v>2017-04-03</c:v>
                </c:pt>
                <c:pt idx="63">
                  <c:v>2017-04-04</c:v>
                </c:pt>
                <c:pt idx="64">
                  <c:v>2017-04-05</c:v>
                </c:pt>
                <c:pt idx="65">
                  <c:v>2017-04-06</c:v>
                </c:pt>
                <c:pt idx="66">
                  <c:v>2017-04-07</c:v>
                </c:pt>
                <c:pt idx="67">
                  <c:v>2017-04-10</c:v>
                </c:pt>
                <c:pt idx="68">
                  <c:v>2017-04-11</c:v>
                </c:pt>
                <c:pt idx="69">
                  <c:v>2017-04-12</c:v>
                </c:pt>
                <c:pt idx="70">
                  <c:v>2017-04-13</c:v>
                </c:pt>
                <c:pt idx="71">
                  <c:v>2017-04-17</c:v>
                </c:pt>
                <c:pt idx="72">
                  <c:v>2017-04-18</c:v>
                </c:pt>
                <c:pt idx="73">
                  <c:v>2017-04-19</c:v>
                </c:pt>
                <c:pt idx="74">
                  <c:v>2017-04-20</c:v>
                </c:pt>
                <c:pt idx="75">
                  <c:v>2017-04-21</c:v>
                </c:pt>
                <c:pt idx="76">
                  <c:v>2017-04-24</c:v>
                </c:pt>
                <c:pt idx="77">
                  <c:v>2017-04-25</c:v>
                </c:pt>
                <c:pt idx="78">
                  <c:v>2017-04-26</c:v>
                </c:pt>
                <c:pt idx="79">
                  <c:v>2017-04-27</c:v>
                </c:pt>
                <c:pt idx="80">
                  <c:v>2017-04-28</c:v>
                </c:pt>
                <c:pt idx="81">
                  <c:v>2017-05-01</c:v>
                </c:pt>
                <c:pt idx="82">
                  <c:v>2017-05-02</c:v>
                </c:pt>
                <c:pt idx="83">
                  <c:v>2017-05-03</c:v>
                </c:pt>
                <c:pt idx="84">
                  <c:v>2017-05-04</c:v>
                </c:pt>
                <c:pt idx="85">
                  <c:v>2017-05-05</c:v>
                </c:pt>
                <c:pt idx="86">
                  <c:v>2017-05-08</c:v>
                </c:pt>
                <c:pt idx="87">
                  <c:v>2017-05-09</c:v>
                </c:pt>
                <c:pt idx="88">
                  <c:v>2017-05-10</c:v>
                </c:pt>
                <c:pt idx="89">
                  <c:v>2017-05-11</c:v>
                </c:pt>
                <c:pt idx="90">
                  <c:v>2017-05-12</c:v>
                </c:pt>
                <c:pt idx="91">
                  <c:v>2017-05-15</c:v>
                </c:pt>
                <c:pt idx="92">
                  <c:v>2017-05-16</c:v>
                </c:pt>
                <c:pt idx="93">
                  <c:v>2017-05-17</c:v>
                </c:pt>
                <c:pt idx="94">
                  <c:v>2017-05-18</c:v>
                </c:pt>
                <c:pt idx="95">
                  <c:v>2017-05-19</c:v>
                </c:pt>
                <c:pt idx="96">
                  <c:v>2017-05-22</c:v>
                </c:pt>
                <c:pt idx="97">
                  <c:v>2017-05-23</c:v>
                </c:pt>
                <c:pt idx="98">
                  <c:v>2017-05-24</c:v>
                </c:pt>
                <c:pt idx="99">
                  <c:v>2017-05-25</c:v>
                </c:pt>
                <c:pt idx="100">
                  <c:v>2017-05-26</c:v>
                </c:pt>
                <c:pt idx="101">
                  <c:v>2017-05-30</c:v>
                </c:pt>
                <c:pt idx="102">
                  <c:v>2017-05-31</c:v>
                </c:pt>
                <c:pt idx="103">
                  <c:v>2017-06-01</c:v>
                </c:pt>
                <c:pt idx="104">
                  <c:v>2017-06-02</c:v>
                </c:pt>
                <c:pt idx="105">
                  <c:v>2017-06-05</c:v>
                </c:pt>
                <c:pt idx="106">
                  <c:v>2017-06-06</c:v>
                </c:pt>
                <c:pt idx="107">
                  <c:v>2017-06-07</c:v>
                </c:pt>
                <c:pt idx="108">
                  <c:v>2017-06-08</c:v>
                </c:pt>
                <c:pt idx="109">
                  <c:v>2017-06-09</c:v>
                </c:pt>
                <c:pt idx="110">
                  <c:v>2017-06-12</c:v>
                </c:pt>
                <c:pt idx="111">
                  <c:v>2017-06-13</c:v>
                </c:pt>
                <c:pt idx="112">
                  <c:v>2017-06-14</c:v>
                </c:pt>
                <c:pt idx="113">
                  <c:v>2017-06-15</c:v>
                </c:pt>
                <c:pt idx="114">
                  <c:v>2017-06-16</c:v>
                </c:pt>
                <c:pt idx="115">
                  <c:v>2017-06-19</c:v>
                </c:pt>
                <c:pt idx="116">
                  <c:v>2017-06-20</c:v>
                </c:pt>
                <c:pt idx="117">
                  <c:v>2017-06-21</c:v>
                </c:pt>
                <c:pt idx="118">
                  <c:v>2017-06-22</c:v>
                </c:pt>
                <c:pt idx="119">
                  <c:v>2017-06-23</c:v>
                </c:pt>
                <c:pt idx="120">
                  <c:v>2017-06-26</c:v>
                </c:pt>
                <c:pt idx="121">
                  <c:v>2017-06-27</c:v>
                </c:pt>
                <c:pt idx="122">
                  <c:v>2017-06-28</c:v>
                </c:pt>
                <c:pt idx="123">
                  <c:v>2017-06-29</c:v>
                </c:pt>
                <c:pt idx="124">
                  <c:v>2017-06-30</c:v>
                </c:pt>
                <c:pt idx="125">
                  <c:v>2017-07-03</c:v>
                </c:pt>
                <c:pt idx="126">
                  <c:v>2017-07-05</c:v>
                </c:pt>
                <c:pt idx="127">
                  <c:v>2017-07-06</c:v>
                </c:pt>
                <c:pt idx="128">
                  <c:v>2017-07-07</c:v>
                </c:pt>
                <c:pt idx="129">
                  <c:v>2017-07-10</c:v>
                </c:pt>
                <c:pt idx="130">
                  <c:v>2017-07-11</c:v>
                </c:pt>
                <c:pt idx="131">
                  <c:v>2017-07-12</c:v>
                </c:pt>
                <c:pt idx="132">
                  <c:v>2017-07-13</c:v>
                </c:pt>
                <c:pt idx="133">
                  <c:v>2017-07-14</c:v>
                </c:pt>
                <c:pt idx="134">
                  <c:v>2017-07-17</c:v>
                </c:pt>
                <c:pt idx="135">
                  <c:v>2017-07-18</c:v>
                </c:pt>
                <c:pt idx="136">
                  <c:v>2017-07-19</c:v>
                </c:pt>
                <c:pt idx="137">
                  <c:v>2017-07-20</c:v>
                </c:pt>
                <c:pt idx="138">
                  <c:v>2017-07-21</c:v>
                </c:pt>
                <c:pt idx="139">
                  <c:v>2017-07-24</c:v>
                </c:pt>
                <c:pt idx="140">
                  <c:v>2017-07-25</c:v>
                </c:pt>
                <c:pt idx="141">
                  <c:v>2017-07-26</c:v>
                </c:pt>
                <c:pt idx="142">
                  <c:v>2017-07-27</c:v>
                </c:pt>
                <c:pt idx="143">
                  <c:v>2017-07-28</c:v>
                </c:pt>
                <c:pt idx="144">
                  <c:v>2017-07-31</c:v>
                </c:pt>
                <c:pt idx="145">
                  <c:v>2017-08-01</c:v>
                </c:pt>
                <c:pt idx="146">
                  <c:v>2017-08-02</c:v>
                </c:pt>
                <c:pt idx="147">
                  <c:v>2017-08-03</c:v>
                </c:pt>
                <c:pt idx="148">
                  <c:v>2017-08-04</c:v>
                </c:pt>
                <c:pt idx="149">
                  <c:v>2017-08-07</c:v>
                </c:pt>
                <c:pt idx="150">
                  <c:v>2017-08-08</c:v>
                </c:pt>
                <c:pt idx="151">
                  <c:v>2017-08-09</c:v>
                </c:pt>
                <c:pt idx="152">
                  <c:v>2017-08-10</c:v>
                </c:pt>
                <c:pt idx="153">
                  <c:v>2017-08-11</c:v>
                </c:pt>
                <c:pt idx="154">
                  <c:v>2017-08-14</c:v>
                </c:pt>
                <c:pt idx="155">
                  <c:v>2017-08-15</c:v>
                </c:pt>
                <c:pt idx="156">
                  <c:v>2017-08-16</c:v>
                </c:pt>
                <c:pt idx="157">
                  <c:v>2017-08-17</c:v>
                </c:pt>
                <c:pt idx="158">
                  <c:v>2017-08-18</c:v>
                </c:pt>
                <c:pt idx="159">
                  <c:v>2017-08-21</c:v>
                </c:pt>
                <c:pt idx="160">
                  <c:v>2017-08-22</c:v>
                </c:pt>
                <c:pt idx="161">
                  <c:v>2017-08-23</c:v>
                </c:pt>
                <c:pt idx="162">
                  <c:v>2017-08-24</c:v>
                </c:pt>
                <c:pt idx="163">
                  <c:v>2017-08-25</c:v>
                </c:pt>
                <c:pt idx="164">
                  <c:v>2017-08-28</c:v>
                </c:pt>
                <c:pt idx="165">
                  <c:v>2017-08-29</c:v>
                </c:pt>
                <c:pt idx="166">
                  <c:v>2017-08-30</c:v>
                </c:pt>
                <c:pt idx="167">
                  <c:v>2017-08-31</c:v>
                </c:pt>
                <c:pt idx="168">
                  <c:v>2017-09-01</c:v>
                </c:pt>
                <c:pt idx="169">
                  <c:v>2017-09-05</c:v>
                </c:pt>
                <c:pt idx="170">
                  <c:v>2017-09-06</c:v>
                </c:pt>
                <c:pt idx="171">
                  <c:v>2017-09-07</c:v>
                </c:pt>
                <c:pt idx="172">
                  <c:v>2017-09-08</c:v>
                </c:pt>
                <c:pt idx="173">
                  <c:v>2017-09-11</c:v>
                </c:pt>
                <c:pt idx="174">
                  <c:v>2017-09-12</c:v>
                </c:pt>
                <c:pt idx="175">
                  <c:v>2017-09-13</c:v>
                </c:pt>
                <c:pt idx="176">
                  <c:v>2017-09-14</c:v>
                </c:pt>
                <c:pt idx="177">
                  <c:v>2017-09-15</c:v>
                </c:pt>
                <c:pt idx="178">
                  <c:v>2017-09-18</c:v>
                </c:pt>
                <c:pt idx="179">
                  <c:v>2017-09-19</c:v>
                </c:pt>
                <c:pt idx="180">
                  <c:v>2017-09-20</c:v>
                </c:pt>
                <c:pt idx="181">
                  <c:v>2017-09-21</c:v>
                </c:pt>
                <c:pt idx="182">
                  <c:v>2017-09-22</c:v>
                </c:pt>
                <c:pt idx="183">
                  <c:v>2017-09-25</c:v>
                </c:pt>
                <c:pt idx="184">
                  <c:v>2017-09-26</c:v>
                </c:pt>
                <c:pt idx="185">
                  <c:v>2017-09-27</c:v>
                </c:pt>
                <c:pt idx="186">
                  <c:v>2017-09-28</c:v>
                </c:pt>
                <c:pt idx="187">
                  <c:v>2017-09-29</c:v>
                </c:pt>
                <c:pt idx="188">
                  <c:v>2017-10-02</c:v>
                </c:pt>
                <c:pt idx="189">
                  <c:v>2017-10-03</c:v>
                </c:pt>
                <c:pt idx="190">
                  <c:v>2017-10-04</c:v>
                </c:pt>
                <c:pt idx="191">
                  <c:v>2017-10-05</c:v>
                </c:pt>
                <c:pt idx="192">
                  <c:v>2017-10-06</c:v>
                </c:pt>
                <c:pt idx="193">
                  <c:v>2017-10-09</c:v>
                </c:pt>
                <c:pt idx="194">
                  <c:v>2017-10-10</c:v>
                </c:pt>
                <c:pt idx="195">
                  <c:v>2017-10-11</c:v>
                </c:pt>
                <c:pt idx="196">
                  <c:v>2017-10-12</c:v>
                </c:pt>
                <c:pt idx="197">
                  <c:v>2017-10-13</c:v>
                </c:pt>
                <c:pt idx="198">
                  <c:v>2017-10-16</c:v>
                </c:pt>
                <c:pt idx="199">
                  <c:v>2017-10-17</c:v>
                </c:pt>
                <c:pt idx="200">
                  <c:v>2017-10-18</c:v>
                </c:pt>
                <c:pt idx="201">
                  <c:v>2017-10-19</c:v>
                </c:pt>
                <c:pt idx="202">
                  <c:v>2017-10-20</c:v>
                </c:pt>
                <c:pt idx="203">
                  <c:v>2017-10-23</c:v>
                </c:pt>
                <c:pt idx="204">
                  <c:v>2017-10-24</c:v>
                </c:pt>
                <c:pt idx="205">
                  <c:v>2017-10-25</c:v>
                </c:pt>
                <c:pt idx="206">
                  <c:v>2017-10-26</c:v>
                </c:pt>
                <c:pt idx="207">
                  <c:v>2017-10-27</c:v>
                </c:pt>
                <c:pt idx="208">
                  <c:v>2017-10-30</c:v>
                </c:pt>
                <c:pt idx="209">
                  <c:v>2017-10-31</c:v>
                </c:pt>
                <c:pt idx="210">
                  <c:v>2017-11-01</c:v>
                </c:pt>
                <c:pt idx="211">
                  <c:v>2017-11-02</c:v>
                </c:pt>
                <c:pt idx="212">
                  <c:v>2017-11-03</c:v>
                </c:pt>
                <c:pt idx="213">
                  <c:v>2017-11-06</c:v>
                </c:pt>
                <c:pt idx="214">
                  <c:v>2017-11-07</c:v>
                </c:pt>
                <c:pt idx="215">
                  <c:v>2017-11-08</c:v>
                </c:pt>
                <c:pt idx="216">
                  <c:v>2017-11-09</c:v>
                </c:pt>
                <c:pt idx="217">
                  <c:v>2017-11-10</c:v>
                </c:pt>
                <c:pt idx="218">
                  <c:v>2017-11-13</c:v>
                </c:pt>
                <c:pt idx="219">
                  <c:v>2017-11-14</c:v>
                </c:pt>
                <c:pt idx="220">
                  <c:v>2017-11-15</c:v>
                </c:pt>
                <c:pt idx="221">
                  <c:v>2017-11-16</c:v>
                </c:pt>
                <c:pt idx="222">
                  <c:v>2017-11-17</c:v>
                </c:pt>
                <c:pt idx="223">
                  <c:v>2017-11-20</c:v>
                </c:pt>
                <c:pt idx="224">
                  <c:v>2017-11-21</c:v>
                </c:pt>
                <c:pt idx="225">
                  <c:v>2017-11-22</c:v>
                </c:pt>
                <c:pt idx="226">
                  <c:v>2017-11-24</c:v>
                </c:pt>
                <c:pt idx="227">
                  <c:v>2017-11-27</c:v>
                </c:pt>
                <c:pt idx="228">
                  <c:v>2017-11-28</c:v>
                </c:pt>
                <c:pt idx="229">
                  <c:v>2017-11-29</c:v>
                </c:pt>
                <c:pt idx="230">
                  <c:v>2017-11-30</c:v>
                </c:pt>
                <c:pt idx="231">
                  <c:v>2017-12-01</c:v>
                </c:pt>
                <c:pt idx="232">
                  <c:v>2017-12-04</c:v>
                </c:pt>
                <c:pt idx="233">
                  <c:v>2017-12-05</c:v>
                </c:pt>
                <c:pt idx="234">
                  <c:v>2017-12-06</c:v>
                </c:pt>
                <c:pt idx="235">
                  <c:v>2017-12-07</c:v>
                </c:pt>
                <c:pt idx="236">
                  <c:v>2017-12-08</c:v>
                </c:pt>
                <c:pt idx="237">
                  <c:v>2017-12-11</c:v>
                </c:pt>
                <c:pt idx="238">
                  <c:v>2017-12-12</c:v>
                </c:pt>
                <c:pt idx="239">
                  <c:v>2017-12-13</c:v>
                </c:pt>
                <c:pt idx="240">
                  <c:v>2017-12-14</c:v>
                </c:pt>
                <c:pt idx="241">
                  <c:v>2017-12-15</c:v>
                </c:pt>
                <c:pt idx="242">
                  <c:v>2017-12-18</c:v>
                </c:pt>
                <c:pt idx="243">
                  <c:v>2017-12-19</c:v>
                </c:pt>
                <c:pt idx="244">
                  <c:v>2017-12-20</c:v>
                </c:pt>
                <c:pt idx="245">
                  <c:v>2017-12-21</c:v>
                </c:pt>
                <c:pt idx="246">
                  <c:v>2017-12-22</c:v>
                </c:pt>
                <c:pt idx="247">
                  <c:v>2017-12-26</c:v>
                </c:pt>
                <c:pt idx="248">
                  <c:v>2017-12-27</c:v>
                </c:pt>
                <c:pt idx="249">
                  <c:v>2017-12-28</c:v>
                </c:pt>
                <c:pt idx="250">
                  <c:v>2017-12-29</c:v>
                </c:pt>
                <c:pt idx="251">
                  <c:v>2018-01-02</c:v>
                </c:pt>
                <c:pt idx="252">
                  <c:v>2018-01-03</c:v>
                </c:pt>
                <c:pt idx="253">
                  <c:v>2018-01-04</c:v>
                </c:pt>
                <c:pt idx="254">
                  <c:v>2018-01-05</c:v>
                </c:pt>
                <c:pt idx="255">
                  <c:v>2018-01-08</c:v>
                </c:pt>
                <c:pt idx="256">
                  <c:v>2018-01-09</c:v>
                </c:pt>
                <c:pt idx="257">
                  <c:v>2018-01-10</c:v>
                </c:pt>
                <c:pt idx="258">
                  <c:v>2018-01-11</c:v>
                </c:pt>
                <c:pt idx="259">
                  <c:v>2018-01-12</c:v>
                </c:pt>
                <c:pt idx="260">
                  <c:v>2018-01-16</c:v>
                </c:pt>
                <c:pt idx="261">
                  <c:v>2018-01-17</c:v>
                </c:pt>
                <c:pt idx="262">
                  <c:v>2018-01-18</c:v>
                </c:pt>
                <c:pt idx="263">
                  <c:v>2018-01-19</c:v>
                </c:pt>
                <c:pt idx="264">
                  <c:v>2018-01-22</c:v>
                </c:pt>
                <c:pt idx="265">
                  <c:v>2018-01-23</c:v>
                </c:pt>
                <c:pt idx="266">
                  <c:v>2018-01-24</c:v>
                </c:pt>
                <c:pt idx="267">
                  <c:v>2018-01-25</c:v>
                </c:pt>
                <c:pt idx="268">
                  <c:v>2018-01-26</c:v>
                </c:pt>
                <c:pt idx="269">
                  <c:v>2018-01-29</c:v>
                </c:pt>
                <c:pt idx="270">
                  <c:v>2018-01-30</c:v>
                </c:pt>
                <c:pt idx="271">
                  <c:v>2018-01-31</c:v>
                </c:pt>
                <c:pt idx="272">
                  <c:v>2018-02-01</c:v>
                </c:pt>
                <c:pt idx="273">
                  <c:v>2018-02-02</c:v>
                </c:pt>
                <c:pt idx="274">
                  <c:v>2018-02-05</c:v>
                </c:pt>
                <c:pt idx="275">
                  <c:v>2018-02-06</c:v>
                </c:pt>
                <c:pt idx="276">
                  <c:v>2018-02-07</c:v>
                </c:pt>
                <c:pt idx="277">
                  <c:v>2018-02-08</c:v>
                </c:pt>
                <c:pt idx="278">
                  <c:v>2018-02-09</c:v>
                </c:pt>
                <c:pt idx="279">
                  <c:v>2018-02-12</c:v>
                </c:pt>
                <c:pt idx="280">
                  <c:v>2018-02-13</c:v>
                </c:pt>
                <c:pt idx="281">
                  <c:v>2018-02-14</c:v>
                </c:pt>
                <c:pt idx="282">
                  <c:v>2018-02-15</c:v>
                </c:pt>
                <c:pt idx="283">
                  <c:v>2018-02-16</c:v>
                </c:pt>
                <c:pt idx="284">
                  <c:v>2018-02-20</c:v>
                </c:pt>
                <c:pt idx="285">
                  <c:v>2018-02-21</c:v>
                </c:pt>
                <c:pt idx="286">
                  <c:v>2018-02-22</c:v>
                </c:pt>
                <c:pt idx="287">
                  <c:v>2018-02-23</c:v>
                </c:pt>
                <c:pt idx="288">
                  <c:v>2018-02-26</c:v>
                </c:pt>
                <c:pt idx="289">
                  <c:v>2018-02-27</c:v>
                </c:pt>
                <c:pt idx="290">
                  <c:v>2018-02-28</c:v>
                </c:pt>
                <c:pt idx="291">
                  <c:v>2018-03-01</c:v>
                </c:pt>
                <c:pt idx="292">
                  <c:v>2018-03-02</c:v>
                </c:pt>
                <c:pt idx="293">
                  <c:v>2018-03-05</c:v>
                </c:pt>
                <c:pt idx="294">
                  <c:v>2018-03-06</c:v>
                </c:pt>
                <c:pt idx="295">
                  <c:v>2018-03-07</c:v>
                </c:pt>
                <c:pt idx="296">
                  <c:v>2018-03-08</c:v>
                </c:pt>
                <c:pt idx="297">
                  <c:v>2018-03-09</c:v>
                </c:pt>
                <c:pt idx="298">
                  <c:v>2018-03-12</c:v>
                </c:pt>
                <c:pt idx="299">
                  <c:v>2018-03-13</c:v>
                </c:pt>
                <c:pt idx="300">
                  <c:v>2018-03-14</c:v>
                </c:pt>
                <c:pt idx="301">
                  <c:v>2018-03-15</c:v>
                </c:pt>
                <c:pt idx="302">
                  <c:v>2018-03-16</c:v>
                </c:pt>
                <c:pt idx="303">
                  <c:v>2018-03-19</c:v>
                </c:pt>
                <c:pt idx="304">
                  <c:v>2018-03-20</c:v>
                </c:pt>
                <c:pt idx="305">
                  <c:v>2018-03-21</c:v>
                </c:pt>
                <c:pt idx="306">
                  <c:v>2018-03-22</c:v>
                </c:pt>
                <c:pt idx="307">
                  <c:v>2018-03-23</c:v>
                </c:pt>
                <c:pt idx="308">
                  <c:v>2018-03-26</c:v>
                </c:pt>
                <c:pt idx="309">
                  <c:v>2018-03-27</c:v>
                </c:pt>
                <c:pt idx="310">
                  <c:v>2018-03-28</c:v>
                </c:pt>
                <c:pt idx="311">
                  <c:v>2018-03-29</c:v>
                </c:pt>
                <c:pt idx="312">
                  <c:v>2018-04-02</c:v>
                </c:pt>
                <c:pt idx="313">
                  <c:v>2018-04-03</c:v>
                </c:pt>
                <c:pt idx="314">
                  <c:v>2018-04-04</c:v>
                </c:pt>
                <c:pt idx="315">
                  <c:v>2018-04-05</c:v>
                </c:pt>
                <c:pt idx="316">
                  <c:v>2018-04-06</c:v>
                </c:pt>
                <c:pt idx="317">
                  <c:v>2018-04-09</c:v>
                </c:pt>
                <c:pt idx="318">
                  <c:v>2018-04-10</c:v>
                </c:pt>
                <c:pt idx="319">
                  <c:v>2018-04-11</c:v>
                </c:pt>
                <c:pt idx="320">
                  <c:v>2018-04-12</c:v>
                </c:pt>
                <c:pt idx="321">
                  <c:v>2018-04-13</c:v>
                </c:pt>
                <c:pt idx="322">
                  <c:v>2018-04-16</c:v>
                </c:pt>
                <c:pt idx="323">
                  <c:v>2018-04-17</c:v>
                </c:pt>
                <c:pt idx="324">
                  <c:v>2018-04-18</c:v>
                </c:pt>
                <c:pt idx="325">
                  <c:v>2018-04-19</c:v>
                </c:pt>
                <c:pt idx="326">
                  <c:v>2018-04-20</c:v>
                </c:pt>
                <c:pt idx="327">
                  <c:v>2018-04-23</c:v>
                </c:pt>
                <c:pt idx="328">
                  <c:v>2018-04-24</c:v>
                </c:pt>
                <c:pt idx="329">
                  <c:v>2018-04-25</c:v>
                </c:pt>
                <c:pt idx="330">
                  <c:v>2018-04-26</c:v>
                </c:pt>
                <c:pt idx="331">
                  <c:v>2018-04-27</c:v>
                </c:pt>
                <c:pt idx="332">
                  <c:v>2018-04-30</c:v>
                </c:pt>
                <c:pt idx="333">
                  <c:v>2018-05-01</c:v>
                </c:pt>
                <c:pt idx="334">
                  <c:v>2018-05-02</c:v>
                </c:pt>
                <c:pt idx="335">
                  <c:v>2018-05-03</c:v>
                </c:pt>
                <c:pt idx="336">
                  <c:v>2018-05-04</c:v>
                </c:pt>
                <c:pt idx="337">
                  <c:v>2018-05-07</c:v>
                </c:pt>
                <c:pt idx="338">
                  <c:v>2018-05-08</c:v>
                </c:pt>
                <c:pt idx="339">
                  <c:v>2018-05-09</c:v>
                </c:pt>
                <c:pt idx="340">
                  <c:v>2018-05-10</c:v>
                </c:pt>
                <c:pt idx="341">
                  <c:v>2018-05-11</c:v>
                </c:pt>
                <c:pt idx="342">
                  <c:v>2018-05-14</c:v>
                </c:pt>
                <c:pt idx="343">
                  <c:v>2018-05-15</c:v>
                </c:pt>
                <c:pt idx="344">
                  <c:v>2018-05-16</c:v>
                </c:pt>
                <c:pt idx="345">
                  <c:v>2018-05-17</c:v>
                </c:pt>
                <c:pt idx="346">
                  <c:v>2018-05-18</c:v>
                </c:pt>
                <c:pt idx="347">
                  <c:v>2018-05-21</c:v>
                </c:pt>
                <c:pt idx="348">
                  <c:v>2018-05-22</c:v>
                </c:pt>
                <c:pt idx="349">
                  <c:v>2018-05-23</c:v>
                </c:pt>
                <c:pt idx="350">
                  <c:v>2018-05-24</c:v>
                </c:pt>
                <c:pt idx="351">
                  <c:v>2018-05-25</c:v>
                </c:pt>
                <c:pt idx="352">
                  <c:v>2018-05-29</c:v>
                </c:pt>
                <c:pt idx="353">
                  <c:v>2018-05-30</c:v>
                </c:pt>
                <c:pt idx="354">
                  <c:v>2018-05-31</c:v>
                </c:pt>
                <c:pt idx="355">
                  <c:v>2018-06-01</c:v>
                </c:pt>
                <c:pt idx="356">
                  <c:v>2018-06-04</c:v>
                </c:pt>
                <c:pt idx="357">
                  <c:v>2018-06-05</c:v>
                </c:pt>
                <c:pt idx="358">
                  <c:v>2018-06-06</c:v>
                </c:pt>
                <c:pt idx="359">
                  <c:v>2018-06-07</c:v>
                </c:pt>
                <c:pt idx="360">
                  <c:v>2018-06-08</c:v>
                </c:pt>
                <c:pt idx="361">
                  <c:v>2018-06-11</c:v>
                </c:pt>
                <c:pt idx="362">
                  <c:v>2018-06-12</c:v>
                </c:pt>
                <c:pt idx="363">
                  <c:v>2018-06-13</c:v>
                </c:pt>
                <c:pt idx="364">
                  <c:v>2018-06-14</c:v>
                </c:pt>
                <c:pt idx="365">
                  <c:v>2018-06-15</c:v>
                </c:pt>
                <c:pt idx="366">
                  <c:v>2018-06-18</c:v>
                </c:pt>
                <c:pt idx="367">
                  <c:v>2018-06-19</c:v>
                </c:pt>
                <c:pt idx="368">
                  <c:v>2018-06-20</c:v>
                </c:pt>
                <c:pt idx="369">
                  <c:v>2018-06-21</c:v>
                </c:pt>
                <c:pt idx="370">
                  <c:v>2018-06-22</c:v>
                </c:pt>
                <c:pt idx="371">
                  <c:v>2018-06-25</c:v>
                </c:pt>
                <c:pt idx="372">
                  <c:v>2018-06-26</c:v>
                </c:pt>
                <c:pt idx="373">
                  <c:v>2018-06-27</c:v>
                </c:pt>
                <c:pt idx="374">
                  <c:v>2018-06-28</c:v>
                </c:pt>
                <c:pt idx="375">
                  <c:v>2018-06-29</c:v>
                </c:pt>
                <c:pt idx="376">
                  <c:v>2018-07-02</c:v>
                </c:pt>
                <c:pt idx="377">
                  <c:v>2018-07-03</c:v>
                </c:pt>
                <c:pt idx="378">
                  <c:v>2018-07-05</c:v>
                </c:pt>
                <c:pt idx="379">
                  <c:v>2018-07-06</c:v>
                </c:pt>
                <c:pt idx="380">
                  <c:v>2018-07-09</c:v>
                </c:pt>
                <c:pt idx="381">
                  <c:v>2018-07-10</c:v>
                </c:pt>
                <c:pt idx="382">
                  <c:v>2018-07-11</c:v>
                </c:pt>
                <c:pt idx="383">
                  <c:v>2018-07-12</c:v>
                </c:pt>
                <c:pt idx="384">
                  <c:v>2018-07-13</c:v>
                </c:pt>
                <c:pt idx="385">
                  <c:v>2018-07-16</c:v>
                </c:pt>
                <c:pt idx="386">
                  <c:v>2018-07-17</c:v>
                </c:pt>
                <c:pt idx="387">
                  <c:v>2018-07-18</c:v>
                </c:pt>
                <c:pt idx="388">
                  <c:v>2018-07-19</c:v>
                </c:pt>
                <c:pt idx="389">
                  <c:v>2018-07-20</c:v>
                </c:pt>
                <c:pt idx="390">
                  <c:v>2018-07-23</c:v>
                </c:pt>
                <c:pt idx="391">
                  <c:v>2018-07-24</c:v>
                </c:pt>
                <c:pt idx="392">
                  <c:v>2018-07-25</c:v>
                </c:pt>
                <c:pt idx="393">
                  <c:v>2018-07-26</c:v>
                </c:pt>
                <c:pt idx="394">
                  <c:v>2018-07-27</c:v>
                </c:pt>
                <c:pt idx="395">
                  <c:v>2018-07-30</c:v>
                </c:pt>
                <c:pt idx="396">
                  <c:v>2018-07-31</c:v>
                </c:pt>
                <c:pt idx="397">
                  <c:v>2018-08-01</c:v>
                </c:pt>
                <c:pt idx="398">
                  <c:v>2018-08-02</c:v>
                </c:pt>
                <c:pt idx="399">
                  <c:v>2018-08-03</c:v>
                </c:pt>
                <c:pt idx="400">
                  <c:v>2018-08-06</c:v>
                </c:pt>
                <c:pt idx="401">
                  <c:v>2018-08-07</c:v>
                </c:pt>
                <c:pt idx="402">
                  <c:v>2018-08-08</c:v>
                </c:pt>
                <c:pt idx="403">
                  <c:v>2018-08-09</c:v>
                </c:pt>
                <c:pt idx="404">
                  <c:v>2018-08-10</c:v>
                </c:pt>
                <c:pt idx="405">
                  <c:v>2018-08-13</c:v>
                </c:pt>
                <c:pt idx="406">
                  <c:v>2018-08-14</c:v>
                </c:pt>
                <c:pt idx="407">
                  <c:v>2018-08-15</c:v>
                </c:pt>
                <c:pt idx="408">
                  <c:v>2018-08-16</c:v>
                </c:pt>
                <c:pt idx="409">
                  <c:v>2018-08-17</c:v>
                </c:pt>
                <c:pt idx="410">
                  <c:v>2018-08-20</c:v>
                </c:pt>
                <c:pt idx="411">
                  <c:v>2018-08-21</c:v>
                </c:pt>
                <c:pt idx="412">
                  <c:v>2018-08-22</c:v>
                </c:pt>
                <c:pt idx="413">
                  <c:v>2018-08-23</c:v>
                </c:pt>
                <c:pt idx="414">
                  <c:v>2018-08-24</c:v>
                </c:pt>
                <c:pt idx="415">
                  <c:v>2018-08-27</c:v>
                </c:pt>
                <c:pt idx="416">
                  <c:v>2018-08-28</c:v>
                </c:pt>
                <c:pt idx="417">
                  <c:v>2018-08-29</c:v>
                </c:pt>
                <c:pt idx="418">
                  <c:v>2018-08-30</c:v>
                </c:pt>
                <c:pt idx="419">
                  <c:v>2018-08-31</c:v>
                </c:pt>
                <c:pt idx="420">
                  <c:v>2018-09-04</c:v>
                </c:pt>
                <c:pt idx="421">
                  <c:v>2018-09-05</c:v>
                </c:pt>
                <c:pt idx="422">
                  <c:v>2018-09-06</c:v>
                </c:pt>
                <c:pt idx="423">
                  <c:v>2018-09-07</c:v>
                </c:pt>
                <c:pt idx="424">
                  <c:v>2018-09-10</c:v>
                </c:pt>
                <c:pt idx="425">
                  <c:v>2018-09-11</c:v>
                </c:pt>
                <c:pt idx="426">
                  <c:v>2018-09-12</c:v>
                </c:pt>
                <c:pt idx="427">
                  <c:v>2018-09-13</c:v>
                </c:pt>
                <c:pt idx="428">
                  <c:v>2018-09-14</c:v>
                </c:pt>
                <c:pt idx="429">
                  <c:v>2018-09-17</c:v>
                </c:pt>
                <c:pt idx="430">
                  <c:v>2018-09-18</c:v>
                </c:pt>
                <c:pt idx="431">
                  <c:v>2018-09-19</c:v>
                </c:pt>
                <c:pt idx="432">
                  <c:v>2018-09-20</c:v>
                </c:pt>
                <c:pt idx="433">
                  <c:v>2018-09-21</c:v>
                </c:pt>
                <c:pt idx="434">
                  <c:v>2018-09-24</c:v>
                </c:pt>
                <c:pt idx="435">
                  <c:v>2018-09-25</c:v>
                </c:pt>
                <c:pt idx="436">
                  <c:v>2018-09-26</c:v>
                </c:pt>
                <c:pt idx="437">
                  <c:v>2018-09-27</c:v>
                </c:pt>
                <c:pt idx="438">
                  <c:v>2018-09-28</c:v>
                </c:pt>
                <c:pt idx="439">
                  <c:v>2018-10-01</c:v>
                </c:pt>
                <c:pt idx="440">
                  <c:v>2018-10-02</c:v>
                </c:pt>
                <c:pt idx="441">
                  <c:v>2018-10-03</c:v>
                </c:pt>
                <c:pt idx="442">
                  <c:v>2018-10-04</c:v>
                </c:pt>
                <c:pt idx="443">
                  <c:v>2018-10-05</c:v>
                </c:pt>
                <c:pt idx="444">
                  <c:v>2018-10-08</c:v>
                </c:pt>
                <c:pt idx="445">
                  <c:v>2018-10-09</c:v>
                </c:pt>
                <c:pt idx="446">
                  <c:v>2018-10-10</c:v>
                </c:pt>
                <c:pt idx="447">
                  <c:v>2018-10-11</c:v>
                </c:pt>
                <c:pt idx="448">
                  <c:v>2018-10-12</c:v>
                </c:pt>
                <c:pt idx="449">
                  <c:v>2018-10-15</c:v>
                </c:pt>
                <c:pt idx="450">
                  <c:v>2018-10-16</c:v>
                </c:pt>
                <c:pt idx="451">
                  <c:v>2018-10-17</c:v>
                </c:pt>
                <c:pt idx="452">
                  <c:v>2018-10-18</c:v>
                </c:pt>
                <c:pt idx="453">
                  <c:v>2018-10-19</c:v>
                </c:pt>
                <c:pt idx="454">
                  <c:v>2018-10-22</c:v>
                </c:pt>
                <c:pt idx="455">
                  <c:v>2018-10-23</c:v>
                </c:pt>
                <c:pt idx="456">
                  <c:v>2018-10-24</c:v>
                </c:pt>
                <c:pt idx="457">
                  <c:v>2018-10-25</c:v>
                </c:pt>
                <c:pt idx="458">
                  <c:v>2018-10-26</c:v>
                </c:pt>
                <c:pt idx="459">
                  <c:v>2018-10-29</c:v>
                </c:pt>
                <c:pt idx="460">
                  <c:v>2018-10-30</c:v>
                </c:pt>
                <c:pt idx="461">
                  <c:v>2018-10-31</c:v>
                </c:pt>
                <c:pt idx="462">
                  <c:v>2018-11-01</c:v>
                </c:pt>
                <c:pt idx="463">
                  <c:v>2018-11-02</c:v>
                </c:pt>
                <c:pt idx="464">
                  <c:v>2018-11-05</c:v>
                </c:pt>
                <c:pt idx="465">
                  <c:v>2018-11-06</c:v>
                </c:pt>
                <c:pt idx="466">
                  <c:v>2018-11-07</c:v>
                </c:pt>
                <c:pt idx="467">
                  <c:v>2018-11-08</c:v>
                </c:pt>
                <c:pt idx="468">
                  <c:v>2018-11-09</c:v>
                </c:pt>
                <c:pt idx="469">
                  <c:v>2018-11-12</c:v>
                </c:pt>
                <c:pt idx="470">
                  <c:v>2018-11-13</c:v>
                </c:pt>
                <c:pt idx="471">
                  <c:v>2018-11-14</c:v>
                </c:pt>
                <c:pt idx="472">
                  <c:v>2018-11-15</c:v>
                </c:pt>
                <c:pt idx="473">
                  <c:v>2018-11-16</c:v>
                </c:pt>
                <c:pt idx="474">
                  <c:v>2018-11-19</c:v>
                </c:pt>
                <c:pt idx="475">
                  <c:v>2018-11-20</c:v>
                </c:pt>
                <c:pt idx="476">
                  <c:v>2018-11-21</c:v>
                </c:pt>
                <c:pt idx="477">
                  <c:v>2018-11-23</c:v>
                </c:pt>
                <c:pt idx="478">
                  <c:v>2018-11-26</c:v>
                </c:pt>
                <c:pt idx="479">
                  <c:v>2018-11-27</c:v>
                </c:pt>
                <c:pt idx="480">
                  <c:v>2018-11-28</c:v>
                </c:pt>
                <c:pt idx="481">
                  <c:v>2018-11-29</c:v>
                </c:pt>
                <c:pt idx="482">
                  <c:v>2018-11-30</c:v>
                </c:pt>
                <c:pt idx="483">
                  <c:v>2018-12-03</c:v>
                </c:pt>
                <c:pt idx="484">
                  <c:v>2018-12-04</c:v>
                </c:pt>
                <c:pt idx="485">
                  <c:v>2018-12-06</c:v>
                </c:pt>
                <c:pt idx="486">
                  <c:v>2018-12-07</c:v>
                </c:pt>
                <c:pt idx="487">
                  <c:v>2018-12-10</c:v>
                </c:pt>
                <c:pt idx="488">
                  <c:v>2018-12-11</c:v>
                </c:pt>
                <c:pt idx="489">
                  <c:v>2018-12-12</c:v>
                </c:pt>
                <c:pt idx="490">
                  <c:v>2018-12-13</c:v>
                </c:pt>
                <c:pt idx="491">
                  <c:v>2018-12-14</c:v>
                </c:pt>
                <c:pt idx="492">
                  <c:v>2018-12-17</c:v>
                </c:pt>
                <c:pt idx="493">
                  <c:v>2018-12-18</c:v>
                </c:pt>
                <c:pt idx="494">
                  <c:v>2018-12-19</c:v>
                </c:pt>
                <c:pt idx="495">
                  <c:v>2018-12-20</c:v>
                </c:pt>
                <c:pt idx="496">
                  <c:v>2018-12-21</c:v>
                </c:pt>
                <c:pt idx="497">
                  <c:v>2018-12-24</c:v>
                </c:pt>
                <c:pt idx="498">
                  <c:v>2018-12-26</c:v>
                </c:pt>
                <c:pt idx="499">
                  <c:v>2018-12-27</c:v>
                </c:pt>
                <c:pt idx="500">
                  <c:v>2018-12-28</c:v>
                </c:pt>
                <c:pt idx="501">
                  <c:v>2018-12-31</c:v>
                </c:pt>
              </c:strCache>
            </c:strRef>
          </c:cat>
          <c:val>
            <c:numRef>
              <c:f>'Volatility SAR'!$Q$21:$Q$522</c:f>
              <c:numCache>
                <c:formatCode>_("$"* #,##0.0000_);_("$"* \(#,##0.0000\);_("$"* "-"??_);_(@_)</c:formatCode>
                <c:ptCount val="502"/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226.21767803900445</c:v>
                </c:pt>
                <c:pt idx="55">
                  <c:v>226.21784389336131</c:v>
                </c:pt>
                <c:pt idx="56">
                  <c:v>226.25442647240692</c:v>
                </c:pt>
                <c:pt idx="57">
                  <c:v>226.35696743866356</c:v>
                </c:pt>
                <c:pt idx="58">
                  <c:v>226.38932690733043</c:v>
                </c:pt>
                <c:pt idx="59">
                  <c:v>226.59437498537827</c:v>
                </c:pt>
                <c:pt idx="60">
                  <c:v>226.4633482007084</c:v>
                </c:pt>
                <c:pt idx="61">
                  <c:v>226.37596618637207</c:v>
                </c:pt>
                <c:pt idx="62">
                  <c:v>226.20911145877406</c:v>
                </c:pt>
                <c:pt idx="63">
                  <c:v>226.31560349743307</c:v>
                </c:pt>
                <c:pt idx="64">
                  <c:v>226.19163181904497</c:v>
                </c:pt>
                <c:pt idx="65">
                  <c:v>226.44722954625604</c:v>
                </c:pt>
                <c:pt idx="66">
                  <c:v>226.43385600723775</c:v>
                </c:pt>
                <c:pt idx="67">
                  <c:v>226.37000914957792</c:v>
                </c:pt>
                <c:pt idx="68">
                  <c:v>226.34500849603666</c:v>
                </c:pt>
                <c:pt idx="69">
                  <c:v>226.41822217489118</c:v>
                </c:pt>
                <c:pt idx="70">
                  <c:v>226.34049201954181</c:v>
                </c:pt>
                <c:pt idx="71">
                  <c:v>225.35974258957455</c:v>
                </c:pt>
                <c:pt idx="72">
                  <c:v>225.44118954746207</c:v>
                </c:pt>
                <c:pt idx="73">
                  <c:v>225.40110457978622</c:v>
                </c:pt>
                <c:pt idx="74">
                  <c:v>225.41959710980149</c:v>
                </c:pt>
                <c:pt idx="75">
                  <c:v>225.56748303052996</c:v>
                </c:pt>
                <c:pt idx="76">
                  <c:v>225.46051995692068</c:v>
                </c:pt>
                <c:pt idx="77">
                  <c:v>225.69333995999779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228.09793060430619</c:v>
                </c:pt>
                <c:pt idx="95">
                  <c:v>228.25950698971289</c:v>
                </c:pt>
                <c:pt idx="96">
                  <c:v>228.40954220473341</c:v>
                </c:pt>
                <c:pt idx="97">
                  <c:v>228.36243204725244</c:v>
                </c:pt>
                <c:pt idx="98">
                  <c:v>228.18368690102014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236.38862613173117</c:v>
                </c:pt>
                <c:pt idx="154">
                  <c:v>236.32158140803608</c:v>
                </c:pt>
                <c:pt idx="155">
                  <c:v>236.58718273603353</c:v>
                </c:pt>
                <c:pt idx="156">
                  <c:v>236.46095539774541</c:v>
                </c:pt>
                <c:pt idx="157">
                  <c:v>236.40160144076359</c:v>
                </c:pt>
                <c:pt idx="158">
                  <c:v>236.27362990928049</c:v>
                </c:pt>
                <c:pt idx="159">
                  <c:v>235.98837063004615</c:v>
                </c:pt>
                <c:pt idx="160">
                  <c:v>235.94277272790001</c:v>
                </c:pt>
                <c:pt idx="161">
                  <c:v>236.17686039019284</c:v>
                </c:pt>
                <c:pt idx="162">
                  <c:v>236.09851321946479</c:v>
                </c:pt>
                <c:pt idx="163">
                  <c:v>236.05790513236016</c:v>
                </c:pt>
                <c:pt idx="164">
                  <c:v>236.0587690514773</c:v>
                </c:pt>
                <c:pt idx="165">
                  <c:v>235.95457126208606</c:v>
                </c:pt>
                <c:pt idx="166">
                  <c:v>236.0849590290799</c:v>
                </c:pt>
                <c:pt idx="167">
                  <c:v>236.10103338414564</c:v>
                </c:pt>
                <c:pt idx="168">
                  <c:v>236.12667385670665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272.30734436380709</c:v>
                </c:pt>
                <c:pt idx="275">
                  <c:v>263.30467690924939</c:v>
                </c:pt>
                <c:pt idx="276">
                  <c:v>264.92577141573156</c:v>
                </c:pt>
                <c:pt idx="277">
                  <c:v>265.1475020288936</c:v>
                </c:pt>
                <c:pt idx="278">
                  <c:v>260.47910902682975</c:v>
                </c:pt>
                <c:pt idx="279">
                  <c:v>261.8041726677705</c:v>
                </c:pt>
                <c:pt idx="280">
                  <c:v>261.96316033435835</c:v>
                </c:pt>
                <c:pt idx="281">
                  <c:v>261.65864888190418</c:v>
                </c:pt>
                <c:pt idx="282">
                  <c:v>261.8687453903396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266.26776774717234</c:v>
                </c:pt>
                <c:pt idx="308">
                  <c:v>261.51935576523141</c:v>
                </c:pt>
                <c:pt idx="309">
                  <c:v>262.19297321057206</c:v>
                </c:pt>
                <c:pt idx="310">
                  <c:v>262.93204655267402</c:v>
                </c:pt>
                <c:pt idx="311">
                  <c:v>262.81690037034019</c:v>
                </c:pt>
                <c:pt idx="312">
                  <c:v>262.992836058173</c:v>
                </c:pt>
                <c:pt idx="313">
                  <c:v>263.22834776830354</c:v>
                </c:pt>
                <c:pt idx="314">
                  <c:v>263.1356086419961</c:v>
                </c:pt>
                <c:pt idx="315">
                  <c:v>263.73092231042494</c:v>
                </c:pt>
                <c:pt idx="316">
                  <c:v>263.31514214539459</c:v>
                </c:pt>
                <c:pt idx="317">
                  <c:v>263.87406056358071</c:v>
                </c:pt>
                <c:pt idx="318">
                  <c:v>263.87234195189637</c:v>
                </c:pt>
                <c:pt idx="319">
                  <c:v>263.85360324104664</c:v>
                </c:pt>
                <c:pt idx="320">
                  <c:v>263.25763158097186</c:v>
                </c:pt>
                <c:pt idx="321">
                  <c:v>262.9078007537596</c:v>
                </c:pt>
                <c:pt idx="322">
                  <c:v>262.64510069991962</c:v>
                </c:pt>
                <c:pt idx="323">
                  <c:v>262.29830779278251</c:v>
                </c:pt>
                <c:pt idx="324">
                  <c:v>262.08128580758375</c:v>
                </c:pt>
                <c:pt idx="325">
                  <c:v>261.44047967847064</c:v>
                </c:pt>
                <c:pt idx="326">
                  <c:v>261.1025882728656</c:v>
                </c:pt>
                <c:pt idx="327">
                  <c:v>260.95168911051803</c:v>
                </c:pt>
                <c:pt idx="328">
                  <c:v>260.62085417405251</c:v>
                </c:pt>
                <c:pt idx="329">
                  <c:v>261.17722173304873</c:v>
                </c:pt>
                <c:pt idx="330">
                  <c:v>260.98456303783098</c:v>
                </c:pt>
                <c:pt idx="331">
                  <c:v>260.8742371065573</c:v>
                </c:pt>
                <c:pt idx="332">
                  <c:v>260.40536302751752</c:v>
                </c:pt>
                <c:pt idx="333">
                  <c:v>260.30426566840913</c:v>
                </c:pt>
                <c:pt idx="334">
                  <c:v>260.11396097780846</c:v>
                </c:pt>
                <c:pt idx="335">
                  <c:v>259.92439233653647</c:v>
                </c:pt>
                <c:pt idx="336">
                  <c:v>260.03336431249812</c:v>
                </c:pt>
                <c:pt idx="337">
                  <c:v>260.41098114731972</c:v>
                </c:pt>
                <c:pt idx="338">
                  <c:v>260.00733963679687</c:v>
                </c:pt>
                <c:pt idx="339">
                  <c:v>259.66895823416854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270.24579196316819</c:v>
                </c:pt>
                <c:pt idx="373">
                  <c:v>270.11323539437046</c:v>
                </c:pt>
                <c:pt idx="374">
                  <c:v>268.99657572334399</c:v>
                </c:pt>
                <c:pt idx="375">
                  <c:v>269.14967745739079</c:v>
                </c:pt>
                <c:pt idx="376">
                  <c:v>269.18898621043434</c:v>
                </c:pt>
                <c:pt idx="377">
                  <c:v>269.23191576683189</c:v>
                </c:pt>
                <c:pt idx="378">
                  <c:v>269.2203503549153</c:v>
                </c:pt>
                <c:pt idx="379">
                  <c:v>269.15389675813566</c:v>
                </c:pt>
                <c:pt idx="380">
                  <c:v>269.26790413255452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279.41163523287406</c:v>
                </c:pt>
                <c:pt idx="448">
                  <c:v>274.65437557338305</c:v>
                </c:pt>
                <c:pt idx="449">
                  <c:v>275.03334874671282</c:v>
                </c:pt>
                <c:pt idx="450">
                  <c:v>274.92882383623333</c:v>
                </c:pt>
                <c:pt idx="451">
                  <c:v>275.60105070507382</c:v>
                </c:pt>
                <c:pt idx="452">
                  <c:v>275.63383279756852</c:v>
                </c:pt>
                <c:pt idx="453">
                  <c:v>276.06070188345649</c:v>
                </c:pt>
                <c:pt idx="454">
                  <c:v>276.11208032035245</c:v>
                </c:pt>
                <c:pt idx="455">
                  <c:v>275.97550315461302</c:v>
                </c:pt>
                <c:pt idx="456">
                  <c:v>276.56868150071205</c:v>
                </c:pt>
                <c:pt idx="457">
                  <c:v>270.99663282208979</c:v>
                </c:pt>
                <c:pt idx="458">
                  <c:v>271.48758762051193</c:v>
                </c:pt>
                <c:pt idx="459">
                  <c:v>272.40847421904681</c:v>
                </c:pt>
                <c:pt idx="460">
                  <c:v>272.18715463197202</c:v>
                </c:pt>
                <c:pt idx="461">
                  <c:v>272.18021501540261</c:v>
                </c:pt>
                <c:pt idx="462">
                  <c:v>272.27019965715954</c:v>
                </c:pt>
                <c:pt idx="463">
                  <c:v>271.91232825307674</c:v>
                </c:pt>
                <c:pt idx="464">
                  <c:v>272.06001909214268</c:v>
                </c:pt>
                <c:pt idx="465">
                  <c:v>271.57358915698961</c:v>
                </c:pt>
                <c:pt idx="466">
                  <c:v>270.99333278863321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271.97039634133461</c:v>
                </c:pt>
                <c:pt idx="477">
                  <c:v>271.58393945981072</c:v>
                </c:pt>
                <c:pt idx="478">
                  <c:v>270.15008664125281</c:v>
                </c:pt>
                <c:pt idx="479">
                  <c:v>270.14150902402048</c:v>
                </c:pt>
                <c:pt idx="480">
                  <c:v>269.76497266516185</c:v>
                </c:pt>
                <c:pt idx="481">
                  <c:v>270.15033176050747</c:v>
                </c:pt>
                <c:pt idx="482">
                  <c:v>269.8524509204712</c:v>
                </c:pt>
                <c:pt idx="483">
                  <c:v>269.5158472832947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272.37981060647076</c:v>
                </c:pt>
                <c:pt idx="488">
                  <c:v>272.66053842029424</c:v>
                </c:pt>
                <c:pt idx="489">
                  <c:v>272.68121424741611</c:v>
                </c:pt>
                <c:pt idx="490">
                  <c:v>272.5911275154578</c:v>
                </c:pt>
                <c:pt idx="491">
                  <c:v>272.19247555006797</c:v>
                </c:pt>
                <c:pt idx="492">
                  <c:v>269.25444158220597</c:v>
                </c:pt>
                <c:pt idx="493">
                  <c:v>264.6748386120484</c:v>
                </c:pt>
                <c:pt idx="494">
                  <c:v>264.27377871118779</c:v>
                </c:pt>
                <c:pt idx="495">
                  <c:v>261.54493737467436</c:v>
                </c:pt>
                <c:pt idx="496">
                  <c:v>257.8417275621976</c:v>
                </c:pt>
                <c:pt idx="497">
                  <c:v>253.75731845061208</c:v>
                </c:pt>
                <c:pt idx="498">
                  <c:v>247.64536713271124</c:v>
                </c:pt>
                <c:pt idx="499">
                  <c:v>248.9964123375176</c:v>
                </c:pt>
                <c:pt idx="500">
                  <c:v>249.60166859912346</c:v>
                </c:pt>
                <c:pt idx="501">
                  <c:v>249.24226369918608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CC-4F72-A321-F9A83DE6BA89}"/>
            </c:ext>
          </c:extLst>
        </c:ser>
        <c:ser>
          <c:idx val="1"/>
          <c:order val="1"/>
          <c:tx>
            <c:strRef>
              <c:f>'Volatility SAR'!$R$20</c:f>
              <c:strCache>
                <c:ptCount val="1"/>
                <c:pt idx="0">
                  <c:v> Lower 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'Volatility SAR'!$B$21:$B$522</c:f>
              <c:strCache>
                <c:ptCount val="502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2017-01-17</c:v>
                </c:pt>
                <c:pt idx="10">
                  <c:v>2017-01-18</c:v>
                </c:pt>
                <c:pt idx="11">
                  <c:v>2017-01-19</c:v>
                </c:pt>
                <c:pt idx="12">
                  <c:v>2017-01-20</c:v>
                </c:pt>
                <c:pt idx="13">
                  <c:v>2017-01-23</c:v>
                </c:pt>
                <c:pt idx="14">
                  <c:v>2017-01-24</c:v>
                </c:pt>
                <c:pt idx="15">
                  <c:v>2017-01-25</c:v>
                </c:pt>
                <c:pt idx="16">
                  <c:v>2017-01-26</c:v>
                </c:pt>
                <c:pt idx="17">
                  <c:v>2017-01-27</c:v>
                </c:pt>
                <c:pt idx="18">
                  <c:v>2017-01-30</c:v>
                </c:pt>
                <c:pt idx="19">
                  <c:v>2017-01-31</c:v>
                </c:pt>
                <c:pt idx="20">
                  <c:v>2017-02-01</c:v>
                </c:pt>
                <c:pt idx="21">
                  <c:v>2017-02-02</c:v>
                </c:pt>
                <c:pt idx="22">
                  <c:v>2017-02-03</c:v>
                </c:pt>
                <c:pt idx="23">
                  <c:v>2017-02-06</c:v>
                </c:pt>
                <c:pt idx="24">
                  <c:v>2017-02-07</c:v>
                </c:pt>
                <c:pt idx="25">
                  <c:v>2017-02-08</c:v>
                </c:pt>
                <c:pt idx="26">
                  <c:v>2017-02-09</c:v>
                </c:pt>
                <c:pt idx="27">
                  <c:v>2017-02-10</c:v>
                </c:pt>
                <c:pt idx="28">
                  <c:v>2017-02-13</c:v>
                </c:pt>
                <c:pt idx="29">
                  <c:v>2017-02-14</c:v>
                </c:pt>
                <c:pt idx="30">
                  <c:v>2017-02-15</c:v>
                </c:pt>
                <c:pt idx="31">
                  <c:v>2017-02-16</c:v>
                </c:pt>
                <c:pt idx="32">
                  <c:v>2017-02-17</c:v>
                </c:pt>
                <c:pt idx="33">
                  <c:v>2017-02-21</c:v>
                </c:pt>
                <c:pt idx="34">
                  <c:v>2017-02-22</c:v>
                </c:pt>
                <c:pt idx="35">
                  <c:v>2017-02-23</c:v>
                </c:pt>
                <c:pt idx="36">
                  <c:v>2017-02-24</c:v>
                </c:pt>
                <c:pt idx="37">
                  <c:v>2017-02-27</c:v>
                </c:pt>
                <c:pt idx="38">
                  <c:v>2017-02-28</c:v>
                </c:pt>
                <c:pt idx="39">
                  <c:v>2017-03-01</c:v>
                </c:pt>
                <c:pt idx="40">
                  <c:v>2017-03-02</c:v>
                </c:pt>
                <c:pt idx="41">
                  <c:v>2017-03-03</c:v>
                </c:pt>
                <c:pt idx="42">
                  <c:v>2017-03-06</c:v>
                </c:pt>
                <c:pt idx="43">
                  <c:v>2017-03-07</c:v>
                </c:pt>
                <c:pt idx="44">
                  <c:v>2017-03-08</c:v>
                </c:pt>
                <c:pt idx="45">
                  <c:v>2017-03-09</c:v>
                </c:pt>
                <c:pt idx="46">
                  <c:v>2017-03-10</c:v>
                </c:pt>
                <c:pt idx="47">
                  <c:v>2017-03-13</c:v>
                </c:pt>
                <c:pt idx="48">
                  <c:v>2017-03-14</c:v>
                </c:pt>
                <c:pt idx="49">
                  <c:v>2017-03-15</c:v>
                </c:pt>
                <c:pt idx="50">
                  <c:v>2017-03-16</c:v>
                </c:pt>
                <c:pt idx="51">
                  <c:v>2017-03-17</c:v>
                </c:pt>
                <c:pt idx="52">
                  <c:v>2017-03-20</c:v>
                </c:pt>
                <c:pt idx="53">
                  <c:v>2017-03-21</c:v>
                </c:pt>
                <c:pt idx="54">
                  <c:v>2017-03-22</c:v>
                </c:pt>
                <c:pt idx="55">
                  <c:v>2017-03-23</c:v>
                </c:pt>
                <c:pt idx="56">
                  <c:v>2017-03-24</c:v>
                </c:pt>
                <c:pt idx="57">
                  <c:v>2017-03-27</c:v>
                </c:pt>
                <c:pt idx="58">
                  <c:v>2017-03-28</c:v>
                </c:pt>
                <c:pt idx="59">
                  <c:v>2017-03-29</c:v>
                </c:pt>
                <c:pt idx="60">
                  <c:v>2017-03-30</c:v>
                </c:pt>
                <c:pt idx="61">
                  <c:v>2017-03-31</c:v>
                </c:pt>
                <c:pt idx="62">
                  <c:v>2017-04-03</c:v>
                </c:pt>
                <c:pt idx="63">
                  <c:v>2017-04-04</c:v>
                </c:pt>
                <c:pt idx="64">
                  <c:v>2017-04-05</c:v>
                </c:pt>
                <c:pt idx="65">
                  <c:v>2017-04-06</c:v>
                </c:pt>
                <c:pt idx="66">
                  <c:v>2017-04-07</c:v>
                </c:pt>
                <c:pt idx="67">
                  <c:v>2017-04-10</c:v>
                </c:pt>
                <c:pt idx="68">
                  <c:v>2017-04-11</c:v>
                </c:pt>
                <c:pt idx="69">
                  <c:v>2017-04-12</c:v>
                </c:pt>
                <c:pt idx="70">
                  <c:v>2017-04-13</c:v>
                </c:pt>
                <c:pt idx="71">
                  <c:v>2017-04-17</c:v>
                </c:pt>
                <c:pt idx="72">
                  <c:v>2017-04-18</c:v>
                </c:pt>
                <c:pt idx="73">
                  <c:v>2017-04-19</c:v>
                </c:pt>
                <c:pt idx="74">
                  <c:v>2017-04-20</c:v>
                </c:pt>
                <c:pt idx="75">
                  <c:v>2017-04-21</c:v>
                </c:pt>
                <c:pt idx="76">
                  <c:v>2017-04-24</c:v>
                </c:pt>
                <c:pt idx="77">
                  <c:v>2017-04-25</c:v>
                </c:pt>
                <c:pt idx="78">
                  <c:v>2017-04-26</c:v>
                </c:pt>
                <c:pt idx="79">
                  <c:v>2017-04-27</c:v>
                </c:pt>
                <c:pt idx="80">
                  <c:v>2017-04-28</c:v>
                </c:pt>
                <c:pt idx="81">
                  <c:v>2017-05-01</c:v>
                </c:pt>
                <c:pt idx="82">
                  <c:v>2017-05-02</c:v>
                </c:pt>
                <c:pt idx="83">
                  <c:v>2017-05-03</c:v>
                </c:pt>
                <c:pt idx="84">
                  <c:v>2017-05-04</c:v>
                </c:pt>
                <c:pt idx="85">
                  <c:v>2017-05-05</c:v>
                </c:pt>
                <c:pt idx="86">
                  <c:v>2017-05-08</c:v>
                </c:pt>
                <c:pt idx="87">
                  <c:v>2017-05-09</c:v>
                </c:pt>
                <c:pt idx="88">
                  <c:v>2017-05-10</c:v>
                </c:pt>
                <c:pt idx="89">
                  <c:v>2017-05-11</c:v>
                </c:pt>
                <c:pt idx="90">
                  <c:v>2017-05-12</c:v>
                </c:pt>
                <c:pt idx="91">
                  <c:v>2017-05-15</c:v>
                </c:pt>
                <c:pt idx="92">
                  <c:v>2017-05-16</c:v>
                </c:pt>
                <c:pt idx="93">
                  <c:v>2017-05-17</c:v>
                </c:pt>
                <c:pt idx="94">
                  <c:v>2017-05-18</c:v>
                </c:pt>
                <c:pt idx="95">
                  <c:v>2017-05-19</c:v>
                </c:pt>
                <c:pt idx="96">
                  <c:v>2017-05-22</c:v>
                </c:pt>
                <c:pt idx="97">
                  <c:v>2017-05-23</c:v>
                </c:pt>
                <c:pt idx="98">
                  <c:v>2017-05-24</c:v>
                </c:pt>
                <c:pt idx="99">
                  <c:v>2017-05-25</c:v>
                </c:pt>
                <c:pt idx="100">
                  <c:v>2017-05-26</c:v>
                </c:pt>
                <c:pt idx="101">
                  <c:v>2017-05-30</c:v>
                </c:pt>
                <c:pt idx="102">
                  <c:v>2017-05-31</c:v>
                </c:pt>
                <c:pt idx="103">
                  <c:v>2017-06-01</c:v>
                </c:pt>
                <c:pt idx="104">
                  <c:v>2017-06-02</c:v>
                </c:pt>
                <c:pt idx="105">
                  <c:v>2017-06-05</c:v>
                </c:pt>
                <c:pt idx="106">
                  <c:v>2017-06-06</c:v>
                </c:pt>
                <c:pt idx="107">
                  <c:v>2017-06-07</c:v>
                </c:pt>
                <c:pt idx="108">
                  <c:v>2017-06-08</c:v>
                </c:pt>
                <c:pt idx="109">
                  <c:v>2017-06-09</c:v>
                </c:pt>
                <c:pt idx="110">
                  <c:v>2017-06-12</c:v>
                </c:pt>
                <c:pt idx="111">
                  <c:v>2017-06-13</c:v>
                </c:pt>
                <c:pt idx="112">
                  <c:v>2017-06-14</c:v>
                </c:pt>
                <c:pt idx="113">
                  <c:v>2017-06-15</c:v>
                </c:pt>
                <c:pt idx="114">
                  <c:v>2017-06-16</c:v>
                </c:pt>
                <c:pt idx="115">
                  <c:v>2017-06-19</c:v>
                </c:pt>
                <c:pt idx="116">
                  <c:v>2017-06-20</c:v>
                </c:pt>
                <c:pt idx="117">
                  <c:v>2017-06-21</c:v>
                </c:pt>
                <c:pt idx="118">
                  <c:v>2017-06-22</c:v>
                </c:pt>
                <c:pt idx="119">
                  <c:v>2017-06-23</c:v>
                </c:pt>
                <c:pt idx="120">
                  <c:v>2017-06-26</c:v>
                </c:pt>
                <c:pt idx="121">
                  <c:v>2017-06-27</c:v>
                </c:pt>
                <c:pt idx="122">
                  <c:v>2017-06-28</c:v>
                </c:pt>
                <c:pt idx="123">
                  <c:v>2017-06-29</c:v>
                </c:pt>
                <c:pt idx="124">
                  <c:v>2017-06-30</c:v>
                </c:pt>
                <c:pt idx="125">
                  <c:v>2017-07-03</c:v>
                </c:pt>
                <c:pt idx="126">
                  <c:v>2017-07-05</c:v>
                </c:pt>
                <c:pt idx="127">
                  <c:v>2017-07-06</c:v>
                </c:pt>
                <c:pt idx="128">
                  <c:v>2017-07-07</c:v>
                </c:pt>
                <c:pt idx="129">
                  <c:v>2017-07-10</c:v>
                </c:pt>
                <c:pt idx="130">
                  <c:v>2017-07-11</c:v>
                </c:pt>
                <c:pt idx="131">
                  <c:v>2017-07-12</c:v>
                </c:pt>
                <c:pt idx="132">
                  <c:v>2017-07-13</c:v>
                </c:pt>
                <c:pt idx="133">
                  <c:v>2017-07-14</c:v>
                </c:pt>
                <c:pt idx="134">
                  <c:v>2017-07-17</c:v>
                </c:pt>
                <c:pt idx="135">
                  <c:v>2017-07-18</c:v>
                </c:pt>
                <c:pt idx="136">
                  <c:v>2017-07-19</c:v>
                </c:pt>
                <c:pt idx="137">
                  <c:v>2017-07-20</c:v>
                </c:pt>
                <c:pt idx="138">
                  <c:v>2017-07-21</c:v>
                </c:pt>
                <c:pt idx="139">
                  <c:v>2017-07-24</c:v>
                </c:pt>
                <c:pt idx="140">
                  <c:v>2017-07-25</c:v>
                </c:pt>
                <c:pt idx="141">
                  <c:v>2017-07-26</c:v>
                </c:pt>
                <c:pt idx="142">
                  <c:v>2017-07-27</c:v>
                </c:pt>
                <c:pt idx="143">
                  <c:v>2017-07-28</c:v>
                </c:pt>
                <c:pt idx="144">
                  <c:v>2017-07-31</c:v>
                </c:pt>
                <c:pt idx="145">
                  <c:v>2017-08-01</c:v>
                </c:pt>
                <c:pt idx="146">
                  <c:v>2017-08-02</c:v>
                </c:pt>
                <c:pt idx="147">
                  <c:v>2017-08-03</c:v>
                </c:pt>
                <c:pt idx="148">
                  <c:v>2017-08-04</c:v>
                </c:pt>
                <c:pt idx="149">
                  <c:v>2017-08-07</c:v>
                </c:pt>
                <c:pt idx="150">
                  <c:v>2017-08-08</c:v>
                </c:pt>
                <c:pt idx="151">
                  <c:v>2017-08-09</c:v>
                </c:pt>
                <c:pt idx="152">
                  <c:v>2017-08-10</c:v>
                </c:pt>
                <c:pt idx="153">
                  <c:v>2017-08-11</c:v>
                </c:pt>
                <c:pt idx="154">
                  <c:v>2017-08-14</c:v>
                </c:pt>
                <c:pt idx="155">
                  <c:v>2017-08-15</c:v>
                </c:pt>
                <c:pt idx="156">
                  <c:v>2017-08-16</c:v>
                </c:pt>
                <c:pt idx="157">
                  <c:v>2017-08-17</c:v>
                </c:pt>
                <c:pt idx="158">
                  <c:v>2017-08-18</c:v>
                </c:pt>
                <c:pt idx="159">
                  <c:v>2017-08-21</c:v>
                </c:pt>
                <c:pt idx="160">
                  <c:v>2017-08-22</c:v>
                </c:pt>
                <c:pt idx="161">
                  <c:v>2017-08-23</c:v>
                </c:pt>
                <c:pt idx="162">
                  <c:v>2017-08-24</c:v>
                </c:pt>
                <c:pt idx="163">
                  <c:v>2017-08-25</c:v>
                </c:pt>
                <c:pt idx="164">
                  <c:v>2017-08-28</c:v>
                </c:pt>
                <c:pt idx="165">
                  <c:v>2017-08-29</c:v>
                </c:pt>
                <c:pt idx="166">
                  <c:v>2017-08-30</c:v>
                </c:pt>
                <c:pt idx="167">
                  <c:v>2017-08-31</c:v>
                </c:pt>
                <c:pt idx="168">
                  <c:v>2017-09-01</c:v>
                </c:pt>
                <c:pt idx="169">
                  <c:v>2017-09-05</c:v>
                </c:pt>
                <c:pt idx="170">
                  <c:v>2017-09-06</c:v>
                </c:pt>
                <c:pt idx="171">
                  <c:v>2017-09-07</c:v>
                </c:pt>
                <c:pt idx="172">
                  <c:v>2017-09-08</c:v>
                </c:pt>
                <c:pt idx="173">
                  <c:v>2017-09-11</c:v>
                </c:pt>
                <c:pt idx="174">
                  <c:v>2017-09-12</c:v>
                </c:pt>
                <c:pt idx="175">
                  <c:v>2017-09-13</c:v>
                </c:pt>
                <c:pt idx="176">
                  <c:v>2017-09-14</c:v>
                </c:pt>
                <c:pt idx="177">
                  <c:v>2017-09-15</c:v>
                </c:pt>
                <c:pt idx="178">
                  <c:v>2017-09-18</c:v>
                </c:pt>
                <c:pt idx="179">
                  <c:v>2017-09-19</c:v>
                </c:pt>
                <c:pt idx="180">
                  <c:v>2017-09-20</c:v>
                </c:pt>
                <c:pt idx="181">
                  <c:v>2017-09-21</c:v>
                </c:pt>
                <c:pt idx="182">
                  <c:v>2017-09-22</c:v>
                </c:pt>
                <c:pt idx="183">
                  <c:v>2017-09-25</c:v>
                </c:pt>
                <c:pt idx="184">
                  <c:v>2017-09-26</c:v>
                </c:pt>
                <c:pt idx="185">
                  <c:v>2017-09-27</c:v>
                </c:pt>
                <c:pt idx="186">
                  <c:v>2017-09-28</c:v>
                </c:pt>
                <c:pt idx="187">
                  <c:v>2017-09-29</c:v>
                </c:pt>
                <c:pt idx="188">
                  <c:v>2017-10-02</c:v>
                </c:pt>
                <c:pt idx="189">
                  <c:v>2017-10-03</c:v>
                </c:pt>
                <c:pt idx="190">
                  <c:v>2017-10-04</c:v>
                </c:pt>
                <c:pt idx="191">
                  <c:v>2017-10-05</c:v>
                </c:pt>
                <c:pt idx="192">
                  <c:v>2017-10-06</c:v>
                </c:pt>
                <c:pt idx="193">
                  <c:v>2017-10-09</c:v>
                </c:pt>
                <c:pt idx="194">
                  <c:v>2017-10-10</c:v>
                </c:pt>
                <c:pt idx="195">
                  <c:v>2017-10-11</c:v>
                </c:pt>
                <c:pt idx="196">
                  <c:v>2017-10-12</c:v>
                </c:pt>
                <c:pt idx="197">
                  <c:v>2017-10-13</c:v>
                </c:pt>
                <c:pt idx="198">
                  <c:v>2017-10-16</c:v>
                </c:pt>
                <c:pt idx="199">
                  <c:v>2017-10-17</c:v>
                </c:pt>
                <c:pt idx="200">
                  <c:v>2017-10-18</c:v>
                </c:pt>
                <c:pt idx="201">
                  <c:v>2017-10-19</c:v>
                </c:pt>
                <c:pt idx="202">
                  <c:v>2017-10-20</c:v>
                </c:pt>
                <c:pt idx="203">
                  <c:v>2017-10-23</c:v>
                </c:pt>
                <c:pt idx="204">
                  <c:v>2017-10-24</c:v>
                </c:pt>
                <c:pt idx="205">
                  <c:v>2017-10-25</c:v>
                </c:pt>
                <c:pt idx="206">
                  <c:v>2017-10-26</c:v>
                </c:pt>
                <c:pt idx="207">
                  <c:v>2017-10-27</c:v>
                </c:pt>
                <c:pt idx="208">
                  <c:v>2017-10-30</c:v>
                </c:pt>
                <c:pt idx="209">
                  <c:v>2017-10-31</c:v>
                </c:pt>
                <c:pt idx="210">
                  <c:v>2017-11-01</c:v>
                </c:pt>
                <c:pt idx="211">
                  <c:v>2017-11-02</c:v>
                </c:pt>
                <c:pt idx="212">
                  <c:v>2017-11-03</c:v>
                </c:pt>
                <c:pt idx="213">
                  <c:v>2017-11-06</c:v>
                </c:pt>
                <c:pt idx="214">
                  <c:v>2017-11-07</c:v>
                </c:pt>
                <c:pt idx="215">
                  <c:v>2017-11-08</c:v>
                </c:pt>
                <c:pt idx="216">
                  <c:v>2017-11-09</c:v>
                </c:pt>
                <c:pt idx="217">
                  <c:v>2017-11-10</c:v>
                </c:pt>
                <c:pt idx="218">
                  <c:v>2017-11-13</c:v>
                </c:pt>
                <c:pt idx="219">
                  <c:v>2017-11-14</c:v>
                </c:pt>
                <c:pt idx="220">
                  <c:v>2017-11-15</c:v>
                </c:pt>
                <c:pt idx="221">
                  <c:v>2017-11-16</c:v>
                </c:pt>
                <c:pt idx="222">
                  <c:v>2017-11-17</c:v>
                </c:pt>
                <c:pt idx="223">
                  <c:v>2017-11-20</c:v>
                </c:pt>
                <c:pt idx="224">
                  <c:v>2017-11-21</c:v>
                </c:pt>
                <c:pt idx="225">
                  <c:v>2017-11-22</c:v>
                </c:pt>
                <c:pt idx="226">
                  <c:v>2017-11-24</c:v>
                </c:pt>
                <c:pt idx="227">
                  <c:v>2017-11-27</c:v>
                </c:pt>
                <c:pt idx="228">
                  <c:v>2017-11-28</c:v>
                </c:pt>
                <c:pt idx="229">
                  <c:v>2017-11-29</c:v>
                </c:pt>
                <c:pt idx="230">
                  <c:v>2017-11-30</c:v>
                </c:pt>
                <c:pt idx="231">
                  <c:v>2017-12-01</c:v>
                </c:pt>
                <c:pt idx="232">
                  <c:v>2017-12-04</c:v>
                </c:pt>
                <c:pt idx="233">
                  <c:v>2017-12-05</c:v>
                </c:pt>
                <c:pt idx="234">
                  <c:v>2017-12-06</c:v>
                </c:pt>
                <c:pt idx="235">
                  <c:v>2017-12-07</c:v>
                </c:pt>
                <c:pt idx="236">
                  <c:v>2017-12-08</c:v>
                </c:pt>
                <c:pt idx="237">
                  <c:v>2017-12-11</c:v>
                </c:pt>
                <c:pt idx="238">
                  <c:v>2017-12-12</c:v>
                </c:pt>
                <c:pt idx="239">
                  <c:v>2017-12-13</c:v>
                </c:pt>
                <c:pt idx="240">
                  <c:v>2017-12-14</c:v>
                </c:pt>
                <c:pt idx="241">
                  <c:v>2017-12-15</c:v>
                </c:pt>
                <c:pt idx="242">
                  <c:v>2017-12-18</c:v>
                </c:pt>
                <c:pt idx="243">
                  <c:v>2017-12-19</c:v>
                </c:pt>
                <c:pt idx="244">
                  <c:v>2017-12-20</c:v>
                </c:pt>
                <c:pt idx="245">
                  <c:v>2017-12-21</c:v>
                </c:pt>
                <c:pt idx="246">
                  <c:v>2017-12-22</c:v>
                </c:pt>
                <c:pt idx="247">
                  <c:v>2017-12-26</c:v>
                </c:pt>
                <c:pt idx="248">
                  <c:v>2017-12-27</c:v>
                </c:pt>
                <c:pt idx="249">
                  <c:v>2017-12-28</c:v>
                </c:pt>
                <c:pt idx="250">
                  <c:v>2017-12-29</c:v>
                </c:pt>
                <c:pt idx="251">
                  <c:v>2018-01-02</c:v>
                </c:pt>
                <c:pt idx="252">
                  <c:v>2018-01-03</c:v>
                </c:pt>
                <c:pt idx="253">
                  <c:v>2018-01-04</c:v>
                </c:pt>
                <c:pt idx="254">
                  <c:v>2018-01-05</c:v>
                </c:pt>
                <c:pt idx="255">
                  <c:v>2018-01-08</c:v>
                </c:pt>
                <c:pt idx="256">
                  <c:v>2018-01-09</c:v>
                </c:pt>
                <c:pt idx="257">
                  <c:v>2018-01-10</c:v>
                </c:pt>
                <c:pt idx="258">
                  <c:v>2018-01-11</c:v>
                </c:pt>
                <c:pt idx="259">
                  <c:v>2018-01-12</c:v>
                </c:pt>
                <c:pt idx="260">
                  <c:v>2018-01-16</c:v>
                </c:pt>
                <c:pt idx="261">
                  <c:v>2018-01-17</c:v>
                </c:pt>
                <c:pt idx="262">
                  <c:v>2018-01-18</c:v>
                </c:pt>
                <c:pt idx="263">
                  <c:v>2018-01-19</c:v>
                </c:pt>
                <c:pt idx="264">
                  <c:v>2018-01-22</c:v>
                </c:pt>
                <c:pt idx="265">
                  <c:v>2018-01-23</c:v>
                </c:pt>
                <c:pt idx="266">
                  <c:v>2018-01-24</c:v>
                </c:pt>
                <c:pt idx="267">
                  <c:v>2018-01-25</c:v>
                </c:pt>
                <c:pt idx="268">
                  <c:v>2018-01-26</c:v>
                </c:pt>
                <c:pt idx="269">
                  <c:v>2018-01-29</c:v>
                </c:pt>
                <c:pt idx="270">
                  <c:v>2018-01-30</c:v>
                </c:pt>
                <c:pt idx="271">
                  <c:v>2018-01-31</c:v>
                </c:pt>
                <c:pt idx="272">
                  <c:v>2018-02-01</c:v>
                </c:pt>
                <c:pt idx="273">
                  <c:v>2018-02-02</c:v>
                </c:pt>
                <c:pt idx="274">
                  <c:v>2018-02-05</c:v>
                </c:pt>
                <c:pt idx="275">
                  <c:v>2018-02-06</c:v>
                </c:pt>
                <c:pt idx="276">
                  <c:v>2018-02-07</c:v>
                </c:pt>
                <c:pt idx="277">
                  <c:v>2018-02-08</c:v>
                </c:pt>
                <c:pt idx="278">
                  <c:v>2018-02-09</c:v>
                </c:pt>
                <c:pt idx="279">
                  <c:v>2018-02-12</c:v>
                </c:pt>
                <c:pt idx="280">
                  <c:v>2018-02-13</c:v>
                </c:pt>
                <c:pt idx="281">
                  <c:v>2018-02-14</c:v>
                </c:pt>
                <c:pt idx="282">
                  <c:v>2018-02-15</c:v>
                </c:pt>
                <c:pt idx="283">
                  <c:v>2018-02-16</c:v>
                </c:pt>
                <c:pt idx="284">
                  <c:v>2018-02-20</c:v>
                </c:pt>
                <c:pt idx="285">
                  <c:v>2018-02-21</c:v>
                </c:pt>
                <c:pt idx="286">
                  <c:v>2018-02-22</c:v>
                </c:pt>
                <c:pt idx="287">
                  <c:v>2018-02-23</c:v>
                </c:pt>
                <c:pt idx="288">
                  <c:v>2018-02-26</c:v>
                </c:pt>
                <c:pt idx="289">
                  <c:v>2018-02-27</c:v>
                </c:pt>
                <c:pt idx="290">
                  <c:v>2018-02-28</c:v>
                </c:pt>
                <c:pt idx="291">
                  <c:v>2018-03-01</c:v>
                </c:pt>
                <c:pt idx="292">
                  <c:v>2018-03-02</c:v>
                </c:pt>
                <c:pt idx="293">
                  <c:v>2018-03-05</c:v>
                </c:pt>
                <c:pt idx="294">
                  <c:v>2018-03-06</c:v>
                </c:pt>
                <c:pt idx="295">
                  <c:v>2018-03-07</c:v>
                </c:pt>
                <c:pt idx="296">
                  <c:v>2018-03-08</c:v>
                </c:pt>
                <c:pt idx="297">
                  <c:v>2018-03-09</c:v>
                </c:pt>
                <c:pt idx="298">
                  <c:v>2018-03-12</c:v>
                </c:pt>
                <c:pt idx="299">
                  <c:v>2018-03-13</c:v>
                </c:pt>
                <c:pt idx="300">
                  <c:v>2018-03-14</c:v>
                </c:pt>
                <c:pt idx="301">
                  <c:v>2018-03-15</c:v>
                </c:pt>
                <c:pt idx="302">
                  <c:v>2018-03-16</c:v>
                </c:pt>
                <c:pt idx="303">
                  <c:v>2018-03-19</c:v>
                </c:pt>
                <c:pt idx="304">
                  <c:v>2018-03-20</c:v>
                </c:pt>
                <c:pt idx="305">
                  <c:v>2018-03-21</c:v>
                </c:pt>
                <c:pt idx="306">
                  <c:v>2018-03-22</c:v>
                </c:pt>
                <c:pt idx="307">
                  <c:v>2018-03-23</c:v>
                </c:pt>
                <c:pt idx="308">
                  <c:v>2018-03-26</c:v>
                </c:pt>
                <c:pt idx="309">
                  <c:v>2018-03-27</c:v>
                </c:pt>
                <c:pt idx="310">
                  <c:v>2018-03-28</c:v>
                </c:pt>
                <c:pt idx="311">
                  <c:v>2018-03-29</c:v>
                </c:pt>
                <c:pt idx="312">
                  <c:v>2018-04-02</c:v>
                </c:pt>
                <c:pt idx="313">
                  <c:v>2018-04-03</c:v>
                </c:pt>
                <c:pt idx="314">
                  <c:v>2018-04-04</c:v>
                </c:pt>
                <c:pt idx="315">
                  <c:v>2018-04-05</c:v>
                </c:pt>
                <c:pt idx="316">
                  <c:v>2018-04-06</c:v>
                </c:pt>
                <c:pt idx="317">
                  <c:v>2018-04-09</c:v>
                </c:pt>
                <c:pt idx="318">
                  <c:v>2018-04-10</c:v>
                </c:pt>
                <c:pt idx="319">
                  <c:v>2018-04-11</c:v>
                </c:pt>
                <c:pt idx="320">
                  <c:v>2018-04-12</c:v>
                </c:pt>
                <c:pt idx="321">
                  <c:v>2018-04-13</c:v>
                </c:pt>
                <c:pt idx="322">
                  <c:v>2018-04-16</c:v>
                </c:pt>
                <c:pt idx="323">
                  <c:v>2018-04-17</c:v>
                </c:pt>
                <c:pt idx="324">
                  <c:v>2018-04-18</c:v>
                </c:pt>
                <c:pt idx="325">
                  <c:v>2018-04-19</c:v>
                </c:pt>
                <c:pt idx="326">
                  <c:v>2018-04-20</c:v>
                </c:pt>
                <c:pt idx="327">
                  <c:v>2018-04-23</c:v>
                </c:pt>
                <c:pt idx="328">
                  <c:v>2018-04-24</c:v>
                </c:pt>
                <c:pt idx="329">
                  <c:v>2018-04-25</c:v>
                </c:pt>
                <c:pt idx="330">
                  <c:v>2018-04-26</c:v>
                </c:pt>
                <c:pt idx="331">
                  <c:v>2018-04-27</c:v>
                </c:pt>
                <c:pt idx="332">
                  <c:v>2018-04-30</c:v>
                </c:pt>
                <c:pt idx="333">
                  <c:v>2018-05-01</c:v>
                </c:pt>
                <c:pt idx="334">
                  <c:v>2018-05-02</c:v>
                </c:pt>
                <c:pt idx="335">
                  <c:v>2018-05-03</c:v>
                </c:pt>
                <c:pt idx="336">
                  <c:v>2018-05-04</c:v>
                </c:pt>
                <c:pt idx="337">
                  <c:v>2018-05-07</c:v>
                </c:pt>
                <c:pt idx="338">
                  <c:v>2018-05-08</c:v>
                </c:pt>
                <c:pt idx="339">
                  <c:v>2018-05-09</c:v>
                </c:pt>
                <c:pt idx="340">
                  <c:v>2018-05-10</c:v>
                </c:pt>
                <c:pt idx="341">
                  <c:v>2018-05-11</c:v>
                </c:pt>
                <c:pt idx="342">
                  <c:v>2018-05-14</c:v>
                </c:pt>
                <c:pt idx="343">
                  <c:v>2018-05-15</c:v>
                </c:pt>
                <c:pt idx="344">
                  <c:v>2018-05-16</c:v>
                </c:pt>
                <c:pt idx="345">
                  <c:v>2018-05-17</c:v>
                </c:pt>
                <c:pt idx="346">
                  <c:v>2018-05-18</c:v>
                </c:pt>
                <c:pt idx="347">
                  <c:v>2018-05-21</c:v>
                </c:pt>
                <c:pt idx="348">
                  <c:v>2018-05-22</c:v>
                </c:pt>
                <c:pt idx="349">
                  <c:v>2018-05-23</c:v>
                </c:pt>
                <c:pt idx="350">
                  <c:v>2018-05-24</c:v>
                </c:pt>
                <c:pt idx="351">
                  <c:v>2018-05-25</c:v>
                </c:pt>
                <c:pt idx="352">
                  <c:v>2018-05-29</c:v>
                </c:pt>
                <c:pt idx="353">
                  <c:v>2018-05-30</c:v>
                </c:pt>
                <c:pt idx="354">
                  <c:v>2018-05-31</c:v>
                </c:pt>
                <c:pt idx="355">
                  <c:v>2018-06-01</c:v>
                </c:pt>
                <c:pt idx="356">
                  <c:v>2018-06-04</c:v>
                </c:pt>
                <c:pt idx="357">
                  <c:v>2018-06-05</c:v>
                </c:pt>
                <c:pt idx="358">
                  <c:v>2018-06-06</c:v>
                </c:pt>
                <c:pt idx="359">
                  <c:v>2018-06-07</c:v>
                </c:pt>
                <c:pt idx="360">
                  <c:v>2018-06-08</c:v>
                </c:pt>
                <c:pt idx="361">
                  <c:v>2018-06-11</c:v>
                </c:pt>
                <c:pt idx="362">
                  <c:v>2018-06-12</c:v>
                </c:pt>
                <c:pt idx="363">
                  <c:v>2018-06-13</c:v>
                </c:pt>
                <c:pt idx="364">
                  <c:v>2018-06-14</c:v>
                </c:pt>
                <c:pt idx="365">
                  <c:v>2018-06-15</c:v>
                </c:pt>
                <c:pt idx="366">
                  <c:v>2018-06-18</c:v>
                </c:pt>
                <c:pt idx="367">
                  <c:v>2018-06-19</c:v>
                </c:pt>
                <c:pt idx="368">
                  <c:v>2018-06-20</c:v>
                </c:pt>
                <c:pt idx="369">
                  <c:v>2018-06-21</c:v>
                </c:pt>
                <c:pt idx="370">
                  <c:v>2018-06-22</c:v>
                </c:pt>
                <c:pt idx="371">
                  <c:v>2018-06-25</c:v>
                </c:pt>
                <c:pt idx="372">
                  <c:v>2018-06-26</c:v>
                </c:pt>
                <c:pt idx="373">
                  <c:v>2018-06-27</c:v>
                </c:pt>
                <c:pt idx="374">
                  <c:v>2018-06-28</c:v>
                </c:pt>
                <c:pt idx="375">
                  <c:v>2018-06-29</c:v>
                </c:pt>
                <c:pt idx="376">
                  <c:v>2018-07-02</c:v>
                </c:pt>
                <c:pt idx="377">
                  <c:v>2018-07-03</c:v>
                </c:pt>
                <c:pt idx="378">
                  <c:v>2018-07-05</c:v>
                </c:pt>
                <c:pt idx="379">
                  <c:v>2018-07-06</c:v>
                </c:pt>
                <c:pt idx="380">
                  <c:v>2018-07-09</c:v>
                </c:pt>
                <c:pt idx="381">
                  <c:v>2018-07-10</c:v>
                </c:pt>
                <c:pt idx="382">
                  <c:v>2018-07-11</c:v>
                </c:pt>
                <c:pt idx="383">
                  <c:v>2018-07-12</c:v>
                </c:pt>
                <c:pt idx="384">
                  <c:v>2018-07-13</c:v>
                </c:pt>
                <c:pt idx="385">
                  <c:v>2018-07-16</c:v>
                </c:pt>
                <c:pt idx="386">
                  <c:v>2018-07-17</c:v>
                </c:pt>
                <c:pt idx="387">
                  <c:v>2018-07-18</c:v>
                </c:pt>
                <c:pt idx="388">
                  <c:v>2018-07-19</c:v>
                </c:pt>
                <c:pt idx="389">
                  <c:v>2018-07-20</c:v>
                </c:pt>
                <c:pt idx="390">
                  <c:v>2018-07-23</c:v>
                </c:pt>
                <c:pt idx="391">
                  <c:v>2018-07-24</c:v>
                </c:pt>
                <c:pt idx="392">
                  <c:v>2018-07-25</c:v>
                </c:pt>
                <c:pt idx="393">
                  <c:v>2018-07-26</c:v>
                </c:pt>
                <c:pt idx="394">
                  <c:v>2018-07-27</c:v>
                </c:pt>
                <c:pt idx="395">
                  <c:v>2018-07-30</c:v>
                </c:pt>
                <c:pt idx="396">
                  <c:v>2018-07-31</c:v>
                </c:pt>
                <c:pt idx="397">
                  <c:v>2018-08-01</c:v>
                </c:pt>
                <c:pt idx="398">
                  <c:v>2018-08-02</c:v>
                </c:pt>
                <c:pt idx="399">
                  <c:v>2018-08-03</c:v>
                </c:pt>
                <c:pt idx="400">
                  <c:v>2018-08-06</c:v>
                </c:pt>
                <c:pt idx="401">
                  <c:v>2018-08-07</c:v>
                </c:pt>
                <c:pt idx="402">
                  <c:v>2018-08-08</c:v>
                </c:pt>
                <c:pt idx="403">
                  <c:v>2018-08-09</c:v>
                </c:pt>
                <c:pt idx="404">
                  <c:v>2018-08-10</c:v>
                </c:pt>
                <c:pt idx="405">
                  <c:v>2018-08-13</c:v>
                </c:pt>
                <c:pt idx="406">
                  <c:v>2018-08-14</c:v>
                </c:pt>
                <c:pt idx="407">
                  <c:v>2018-08-15</c:v>
                </c:pt>
                <c:pt idx="408">
                  <c:v>2018-08-16</c:v>
                </c:pt>
                <c:pt idx="409">
                  <c:v>2018-08-17</c:v>
                </c:pt>
                <c:pt idx="410">
                  <c:v>2018-08-20</c:v>
                </c:pt>
                <c:pt idx="411">
                  <c:v>2018-08-21</c:v>
                </c:pt>
                <c:pt idx="412">
                  <c:v>2018-08-22</c:v>
                </c:pt>
                <c:pt idx="413">
                  <c:v>2018-08-23</c:v>
                </c:pt>
                <c:pt idx="414">
                  <c:v>2018-08-24</c:v>
                </c:pt>
                <c:pt idx="415">
                  <c:v>2018-08-27</c:v>
                </c:pt>
                <c:pt idx="416">
                  <c:v>2018-08-28</c:v>
                </c:pt>
                <c:pt idx="417">
                  <c:v>2018-08-29</c:v>
                </c:pt>
                <c:pt idx="418">
                  <c:v>2018-08-30</c:v>
                </c:pt>
                <c:pt idx="419">
                  <c:v>2018-08-31</c:v>
                </c:pt>
                <c:pt idx="420">
                  <c:v>2018-09-04</c:v>
                </c:pt>
                <c:pt idx="421">
                  <c:v>2018-09-05</c:v>
                </c:pt>
                <c:pt idx="422">
                  <c:v>2018-09-06</c:v>
                </c:pt>
                <c:pt idx="423">
                  <c:v>2018-09-07</c:v>
                </c:pt>
                <c:pt idx="424">
                  <c:v>2018-09-10</c:v>
                </c:pt>
                <c:pt idx="425">
                  <c:v>2018-09-11</c:v>
                </c:pt>
                <c:pt idx="426">
                  <c:v>2018-09-12</c:v>
                </c:pt>
                <c:pt idx="427">
                  <c:v>2018-09-13</c:v>
                </c:pt>
                <c:pt idx="428">
                  <c:v>2018-09-14</c:v>
                </c:pt>
                <c:pt idx="429">
                  <c:v>2018-09-17</c:v>
                </c:pt>
                <c:pt idx="430">
                  <c:v>2018-09-18</c:v>
                </c:pt>
                <c:pt idx="431">
                  <c:v>2018-09-19</c:v>
                </c:pt>
                <c:pt idx="432">
                  <c:v>2018-09-20</c:v>
                </c:pt>
                <c:pt idx="433">
                  <c:v>2018-09-21</c:v>
                </c:pt>
                <c:pt idx="434">
                  <c:v>2018-09-24</c:v>
                </c:pt>
                <c:pt idx="435">
                  <c:v>2018-09-25</c:v>
                </c:pt>
                <c:pt idx="436">
                  <c:v>2018-09-26</c:v>
                </c:pt>
                <c:pt idx="437">
                  <c:v>2018-09-27</c:v>
                </c:pt>
                <c:pt idx="438">
                  <c:v>2018-09-28</c:v>
                </c:pt>
                <c:pt idx="439">
                  <c:v>2018-10-01</c:v>
                </c:pt>
                <c:pt idx="440">
                  <c:v>2018-10-02</c:v>
                </c:pt>
                <c:pt idx="441">
                  <c:v>2018-10-03</c:v>
                </c:pt>
                <c:pt idx="442">
                  <c:v>2018-10-04</c:v>
                </c:pt>
                <c:pt idx="443">
                  <c:v>2018-10-05</c:v>
                </c:pt>
                <c:pt idx="444">
                  <c:v>2018-10-08</c:v>
                </c:pt>
                <c:pt idx="445">
                  <c:v>2018-10-09</c:v>
                </c:pt>
                <c:pt idx="446">
                  <c:v>2018-10-10</c:v>
                </c:pt>
                <c:pt idx="447">
                  <c:v>2018-10-11</c:v>
                </c:pt>
                <c:pt idx="448">
                  <c:v>2018-10-12</c:v>
                </c:pt>
                <c:pt idx="449">
                  <c:v>2018-10-15</c:v>
                </c:pt>
                <c:pt idx="450">
                  <c:v>2018-10-16</c:v>
                </c:pt>
                <c:pt idx="451">
                  <c:v>2018-10-17</c:v>
                </c:pt>
                <c:pt idx="452">
                  <c:v>2018-10-18</c:v>
                </c:pt>
                <c:pt idx="453">
                  <c:v>2018-10-19</c:v>
                </c:pt>
                <c:pt idx="454">
                  <c:v>2018-10-22</c:v>
                </c:pt>
                <c:pt idx="455">
                  <c:v>2018-10-23</c:v>
                </c:pt>
                <c:pt idx="456">
                  <c:v>2018-10-24</c:v>
                </c:pt>
                <c:pt idx="457">
                  <c:v>2018-10-25</c:v>
                </c:pt>
                <c:pt idx="458">
                  <c:v>2018-10-26</c:v>
                </c:pt>
                <c:pt idx="459">
                  <c:v>2018-10-29</c:v>
                </c:pt>
                <c:pt idx="460">
                  <c:v>2018-10-30</c:v>
                </c:pt>
                <c:pt idx="461">
                  <c:v>2018-10-31</c:v>
                </c:pt>
                <c:pt idx="462">
                  <c:v>2018-11-01</c:v>
                </c:pt>
                <c:pt idx="463">
                  <c:v>2018-11-02</c:v>
                </c:pt>
                <c:pt idx="464">
                  <c:v>2018-11-05</c:v>
                </c:pt>
                <c:pt idx="465">
                  <c:v>2018-11-06</c:v>
                </c:pt>
                <c:pt idx="466">
                  <c:v>2018-11-07</c:v>
                </c:pt>
                <c:pt idx="467">
                  <c:v>2018-11-08</c:v>
                </c:pt>
                <c:pt idx="468">
                  <c:v>2018-11-09</c:v>
                </c:pt>
                <c:pt idx="469">
                  <c:v>2018-11-12</c:v>
                </c:pt>
                <c:pt idx="470">
                  <c:v>2018-11-13</c:v>
                </c:pt>
                <c:pt idx="471">
                  <c:v>2018-11-14</c:v>
                </c:pt>
                <c:pt idx="472">
                  <c:v>2018-11-15</c:v>
                </c:pt>
                <c:pt idx="473">
                  <c:v>2018-11-16</c:v>
                </c:pt>
                <c:pt idx="474">
                  <c:v>2018-11-19</c:v>
                </c:pt>
                <c:pt idx="475">
                  <c:v>2018-11-20</c:v>
                </c:pt>
                <c:pt idx="476">
                  <c:v>2018-11-21</c:v>
                </c:pt>
                <c:pt idx="477">
                  <c:v>2018-11-23</c:v>
                </c:pt>
                <c:pt idx="478">
                  <c:v>2018-11-26</c:v>
                </c:pt>
                <c:pt idx="479">
                  <c:v>2018-11-27</c:v>
                </c:pt>
                <c:pt idx="480">
                  <c:v>2018-11-28</c:v>
                </c:pt>
                <c:pt idx="481">
                  <c:v>2018-11-29</c:v>
                </c:pt>
                <c:pt idx="482">
                  <c:v>2018-11-30</c:v>
                </c:pt>
                <c:pt idx="483">
                  <c:v>2018-12-03</c:v>
                </c:pt>
                <c:pt idx="484">
                  <c:v>2018-12-04</c:v>
                </c:pt>
                <c:pt idx="485">
                  <c:v>2018-12-06</c:v>
                </c:pt>
                <c:pt idx="486">
                  <c:v>2018-12-07</c:v>
                </c:pt>
                <c:pt idx="487">
                  <c:v>2018-12-10</c:v>
                </c:pt>
                <c:pt idx="488">
                  <c:v>2018-12-11</c:v>
                </c:pt>
                <c:pt idx="489">
                  <c:v>2018-12-12</c:v>
                </c:pt>
                <c:pt idx="490">
                  <c:v>2018-12-13</c:v>
                </c:pt>
                <c:pt idx="491">
                  <c:v>2018-12-14</c:v>
                </c:pt>
                <c:pt idx="492">
                  <c:v>2018-12-17</c:v>
                </c:pt>
                <c:pt idx="493">
                  <c:v>2018-12-18</c:v>
                </c:pt>
                <c:pt idx="494">
                  <c:v>2018-12-19</c:v>
                </c:pt>
                <c:pt idx="495">
                  <c:v>2018-12-20</c:v>
                </c:pt>
                <c:pt idx="496">
                  <c:v>2018-12-21</c:v>
                </c:pt>
                <c:pt idx="497">
                  <c:v>2018-12-24</c:v>
                </c:pt>
                <c:pt idx="498">
                  <c:v>2018-12-26</c:v>
                </c:pt>
                <c:pt idx="499">
                  <c:v>2018-12-27</c:v>
                </c:pt>
                <c:pt idx="500">
                  <c:v>2018-12-28</c:v>
                </c:pt>
                <c:pt idx="501">
                  <c:v>2018-12-31</c:v>
                </c:pt>
              </c:strCache>
            </c:strRef>
          </c:cat>
          <c:val>
            <c:numRef>
              <c:f>'Volatility SAR'!$R$21:$R$522</c:f>
              <c:numCache>
                <c:formatCode>_("$"* #,##0.0000_);_("$"* \(#,##0.0000\);_("$"* "-"??_);_(@_)</c:formatCode>
                <c:ptCount val="502"/>
                <c:pt idx="14">
                  <c:v>210.64857142857144</c:v>
                </c:pt>
                <c:pt idx="15">
                  <c:v>210.91510204081635</c:v>
                </c:pt>
                <c:pt idx="16">
                  <c:v>212.67045189504373</c:v>
                </c:pt>
                <c:pt idx="17">
                  <c:v>212.83041961682633</c:v>
                </c:pt>
                <c:pt idx="18">
                  <c:v>212.95110392991015</c:v>
                </c:pt>
                <c:pt idx="19">
                  <c:v>212.71388222063086</c:v>
                </c:pt>
                <c:pt idx="20">
                  <c:v>212.75289063344295</c:v>
                </c:pt>
                <c:pt idx="21">
                  <c:v>212.71411273105417</c:v>
                </c:pt>
                <c:pt idx="22">
                  <c:v>212.753104678836</c:v>
                </c:pt>
                <c:pt idx="23">
                  <c:v>212.68859720177628</c:v>
                </c:pt>
                <c:pt idx="24">
                  <c:v>212.82798311593513</c:v>
                </c:pt>
                <c:pt idx="25">
                  <c:v>212.92955575051118</c:v>
                </c:pt>
                <c:pt idx="26">
                  <c:v>212.99387319690325</c:v>
                </c:pt>
                <c:pt idx="27">
                  <c:v>213.89716796855305</c:v>
                </c:pt>
                <c:pt idx="28">
                  <c:v>214.80237025651351</c:v>
                </c:pt>
                <c:pt idx="29">
                  <c:v>215.95720095247685</c:v>
                </c:pt>
                <c:pt idx="30">
                  <c:v>216.80454374158563</c:v>
                </c:pt>
                <c:pt idx="31">
                  <c:v>217.88564776004381</c:v>
                </c:pt>
                <c:pt idx="32">
                  <c:v>217.91167292004067</c:v>
                </c:pt>
                <c:pt idx="33">
                  <c:v>218.12583914003778</c:v>
                </c:pt>
                <c:pt idx="34">
                  <c:v>219.41399348717795</c:v>
                </c:pt>
                <c:pt idx="35">
                  <c:v>219.55727966666524</c:v>
                </c:pt>
                <c:pt idx="36">
                  <c:v>219.56390254761772</c:v>
                </c:pt>
                <c:pt idx="37">
                  <c:v>219.79148093707357</c:v>
                </c:pt>
                <c:pt idx="38">
                  <c:v>220.22280372728261</c:v>
                </c:pt>
                <c:pt idx="39">
                  <c:v>220.27260346104813</c:v>
                </c:pt>
                <c:pt idx="40">
                  <c:v>222.28170321383041</c:v>
                </c:pt>
                <c:pt idx="41">
                  <c:v>222.26801012712826</c:v>
                </c:pt>
                <c:pt idx="42">
                  <c:v>222.39458083233336</c:v>
                </c:pt>
                <c:pt idx="43">
                  <c:v>222.40496791573813</c:v>
                </c:pt>
                <c:pt idx="44">
                  <c:v>222.49389877889971</c:v>
                </c:pt>
                <c:pt idx="45">
                  <c:v>222.53147743754971</c:v>
                </c:pt>
                <c:pt idx="46">
                  <c:v>222.51494333486761</c:v>
                </c:pt>
                <c:pt idx="47">
                  <c:v>222.51244738237705</c:v>
                </c:pt>
                <c:pt idx="48">
                  <c:v>222.67298685506441</c:v>
                </c:pt>
                <c:pt idx="49">
                  <c:v>222.62063065113125</c:v>
                </c:pt>
                <c:pt idx="50">
                  <c:v>222.38558560462187</c:v>
                </c:pt>
                <c:pt idx="51">
                  <c:v>222.45875806143459</c:v>
                </c:pt>
                <c:pt idx="52">
                  <c:v>222.5588467713321</c:v>
                </c:pt>
                <c:pt idx="53">
                  <c:v>222.63250057337982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221.2768986085735</c:v>
                </c:pt>
                <c:pt idx="79">
                  <c:v>221.39926299367539</c:v>
                </c:pt>
                <c:pt idx="80">
                  <c:v>221.60574420841286</c:v>
                </c:pt>
                <c:pt idx="81">
                  <c:v>221.74461962209767</c:v>
                </c:pt>
                <c:pt idx="82">
                  <c:v>221.93643250623353</c:v>
                </c:pt>
                <c:pt idx="83">
                  <c:v>222.20383018435973</c:v>
                </c:pt>
                <c:pt idx="84">
                  <c:v>222.27712802833403</c:v>
                </c:pt>
                <c:pt idx="85">
                  <c:v>222.34947602631016</c:v>
                </c:pt>
                <c:pt idx="86">
                  <c:v>223.32022773871657</c:v>
                </c:pt>
                <c:pt idx="87">
                  <c:v>223.46235432880826</c:v>
                </c:pt>
                <c:pt idx="88">
                  <c:v>223.5129004481791</c:v>
                </c:pt>
                <c:pt idx="89">
                  <c:v>223.8155504161663</c:v>
                </c:pt>
                <c:pt idx="90">
                  <c:v>223.73086824358299</c:v>
                </c:pt>
                <c:pt idx="91">
                  <c:v>223.85366336904136</c:v>
                </c:pt>
                <c:pt idx="92">
                  <c:v>224.22411598553836</c:v>
                </c:pt>
                <c:pt idx="93">
                  <c:v>224.28453627228564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224.03943359190987</c:v>
                </c:pt>
                <c:pt idx="100">
                  <c:v>225.13661690677347</c:v>
                </c:pt>
                <c:pt idx="101">
                  <c:v>225.34900141343249</c:v>
                </c:pt>
                <c:pt idx="102">
                  <c:v>225.50978702675874</c:v>
                </c:pt>
                <c:pt idx="103">
                  <c:v>225.53694509627599</c:v>
                </c:pt>
                <c:pt idx="104">
                  <c:v>226.93644901797055</c:v>
                </c:pt>
                <c:pt idx="105">
                  <c:v>227.73170265954408</c:v>
                </c:pt>
                <c:pt idx="106">
                  <c:v>227.90515246957665</c:v>
                </c:pt>
                <c:pt idx="107">
                  <c:v>227.99978443603547</c:v>
                </c:pt>
                <c:pt idx="108">
                  <c:v>228.04051411917578</c:v>
                </c:pt>
                <c:pt idx="109">
                  <c:v>228.06547739637753</c:v>
                </c:pt>
                <c:pt idx="110">
                  <c:v>227.70294329663628</c:v>
                </c:pt>
                <c:pt idx="111">
                  <c:v>227.77773306116225</c:v>
                </c:pt>
                <c:pt idx="112">
                  <c:v>228.16432355679353</c:v>
                </c:pt>
                <c:pt idx="113">
                  <c:v>228.12044330273685</c:v>
                </c:pt>
                <c:pt idx="114">
                  <c:v>228.01969735254136</c:v>
                </c:pt>
                <c:pt idx="115">
                  <c:v>228.06329039878841</c:v>
                </c:pt>
                <c:pt idx="116">
                  <c:v>229.15162679887496</c:v>
                </c:pt>
                <c:pt idx="117">
                  <c:v>229.10579631324103</c:v>
                </c:pt>
                <c:pt idx="118">
                  <c:v>229.1639537194381</c:v>
                </c:pt>
                <c:pt idx="119">
                  <c:v>229.27581416804966</c:v>
                </c:pt>
                <c:pt idx="120">
                  <c:v>229.34754172747469</c:v>
                </c:pt>
                <c:pt idx="121">
                  <c:v>229.35414588979793</c:v>
                </c:pt>
                <c:pt idx="122">
                  <c:v>229.21242118338378</c:v>
                </c:pt>
                <c:pt idx="123">
                  <c:v>229.01653395599922</c:v>
                </c:pt>
                <c:pt idx="124">
                  <c:v>228.55178153057071</c:v>
                </c:pt>
                <c:pt idx="125">
                  <c:v>228.61308284981567</c:v>
                </c:pt>
                <c:pt idx="126">
                  <c:v>228.62500550340027</c:v>
                </c:pt>
                <c:pt idx="127">
                  <c:v>228.68964796744311</c:v>
                </c:pt>
                <c:pt idx="128">
                  <c:v>228.52038739834003</c:v>
                </c:pt>
                <c:pt idx="129">
                  <c:v>228.50678829845859</c:v>
                </c:pt>
                <c:pt idx="130">
                  <c:v>228.63558913428298</c:v>
                </c:pt>
                <c:pt idx="131">
                  <c:v>228.62018991040563</c:v>
                </c:pt>
                <c:pt idx="132">
                  <c:v>228.5437477739481</c:v>
                </c:pt>
                <c:pt idx="133">
                  <c:v>228.71919436152322</c:v>
                </c:pt>
                <c:pt idx="134">
                  <c:v>229.56639476427154</c:v>
                </c:pt>
                <c:pt idx="135">
                  <c:v>229.77522370968072</c:v>
                </c:pt>
                <c:pt idx="136">
                  <c:v>229.97270773041782</c:v>
                </c:pt>
                <c:pt idx="137">
                  <c:v>231.26537146395941</c:v>
                </c:pt>
                <c:pt idx="138">
                  <c:v>231.48498778796233</c:v>
                </c:pt>
                <c:pt idx="139">
                  <c:v>231.59106008882216</c:v>
                </c:pt>
                <c:pt idx="140">
                  <c:v>231.73669865390627</c:v>
                </c:pt>
                <c:pt idx="141">
                  <c:v>232.11193446434154</c:v>
                </c:pt>
                <c:pt idx="142">
                  <c:v>232.2582248597457</c:v>
                </c:pt>
                <c:pt idx="143">
                  <c:v>232.0462087983353</c:v>
                </c:pt>
                <c:pt idx="144">
                  <c:v>232.10433674131133</c:v>
                </c:pt>
                <c:pt idx="145">
                  <c:v>232.18402697407481</c:v>
                </c:pt>
                <c:pt idx="146">
                  <c:v>232.29016790449805</c:v>
                </c:pt>
                <c:pt idx="147">
                  <c:v>232.30658448274821</c:v>
                </c:pt>
                <c:pt idx="148">
                  <c:v>232.40254273398045</c:v>
                </c:pt>
                <c:pt idx="149">
                  <c:v>232.48521825298187</c:v>
                </c:pt>
                <c:pt idx="150">
                  <c:v>233.0405598063403</c:v>
                </c:pt>
                <c:pt idx="151">
                  <c:v>232.8519483916017</c:v>
                </c:pt>
                <c:pt idx="152">
                  <c:v>232.84609493505872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231.76808856162953</c:v>
                </c:pt>
                <c:pt idx="170">
                  <c:v>231.5032250929417</c:v>
                </c:pt>
                <c:pt idx="171">
                  <c:v>231.59799472916015</c:v>
                </c:pt>
                <c:pt idx="172">
                  <c:v>231.75670939136299</c:v>
                </c:pt>
                <c:pt idx="173">
                  <c:v>231.91694443483706</c:v>
                </c:pt>
                <c:pt idx="174">
                  <c:v>232.98359126092012</c:v>
                </c:pt>
                <c:pt idx="175">
                  <c:v>233.93476331371153</c:v>
                </c:pt>
                <c:pt idx="176">
                  <c:v>234.24870879130359</c:v>
                </c:pt>
                <c:pt idx="177">
                  <c:v>234.40737244906759</c:v>
                </c:pt>
                <c:pt idx="178">
                  <c:v>234.79470298841991</c:v>
                </c:pt>
                <c:pt idx="179">
                  <c:v>235.39865277496136</c:v>
                </c:pt>
                <c:pt idx="180">
                  <c:v>235.82017757674984</c:v>
                </c:pt>
                <c:pt idx="181">
                  <c:v>235.90373632126773</c:v>
                </c:pt>
                <c:pt idx="182">
                  <c:v>235.99061229832003</c:v>
                </c:pt>
                <c:pt idx="183">
                  <c:v>236.12485427701145</c:v>
                </c:pt>
                <c:pt idx="184">
                  <c:v>236.07165040008206</c:v>
                </c:pt>
                <c:pt idx="185">
                  <c:v>236.14010394293334</c:v>
                </c:pt>
                <c:pt idx="186">
                  <c:v>236.05366794700953</c:v>
                </c:pt>
                <c:pt idx="187">
                  <c:v>236.42054880793739</c:v>
                </c:pt>
                <c:pt idx="188">
                  <c:v>237.27408103594189</c:v>
                </c:pt>
                <c:pt idx="189">
                  <c:v>238.33878953337461</c:v>
                </c:pt>
                <c:pt idx="190">
                  <c:v>238.96744742384786</c:v>
                </c:pt>
                <c:pt idx="191">
                  <c:v>239.305486893573</c:v>
                </c:pt>
                <c:pt idx="192">
                  <c:v>240.66652354403209</c:v>
                </c:pt>
                <c:pt idx="193">
                  <c:v>240.73248614802981</c:v>
                </c:pt>
                <c:pt idx="194">
                  <c:v>240.7508799945991</c:v>
                </c:pt>
                <c:pt idx="195">
                  <c:v>240.75724570927059</c:v>
                </c:pt>
                <c:pt idx="196">
                  <c:v>241.19672815860841</c:v>
                </c:pt>
                <c:pt idx="197">
                  <c:v>241.27981900442208</c:v>
                </c:pt>
                <c:pt idx="198">
                  <c:v>241.36983193267764</c:v>
                </c:pt>
                <c:pt idx="199">
                  <c:v>241.70270108034353</c:v>
                </c:pt>
                <c:pt idx="200">
                  <c:v>241.97036528889043</c:v>
                </c:pt>
                <c:pt idx="201">
                  <c:v>242.31391062539825</c:v>
                </c:pt>
                <c:pt idx="202">
                  <c:v>242.26434558072694</c:v>
                </c:pt>
                <c:pt idx="203">
                  <c:v>243.45617803924645</c:v>
                </c:pt>
                <c:pt idx="204">
                  <c:v>243.36002246501457</c:v>
                </c:pt>
                <c:pt idx="205">
                  <c:v>243.42716371751354</c:v>
                </c:pt>
                <c:pt idx="206">
                  <c:v>243.11236630911969</c:v>
                </c:pt>
                <c:pt idx="207">
                  <c:v>243.13934014418257</c:v>
                </c:pt>
                <c:pt idx="208">
                  <c:v>243.47295870531238</c:v>
                </c:pt>
                <c:pt idx="209">
                  <c:v>243.4548902263615</c:v>
                </c:pt>
                <c:pt idx="210">
                  <c:v>243.56025521019282</c:v>
                </c:pt>
                <c:pt idx="211">
                  <c:v>243.5230941237505</c:v>
                </c:pt>
                <c:pt idx="212">
                  <c:v>243.44787311491118</c:v>
                </c:pt>
                <c:pt idx="213">
                  <c:v>244.1608821781318</c:v>
                </c:pt>
                <c:pt idx="214">
                  <c:v>244.63939059397953</c:v>
                </c:pt>
                <c:pt idx="215">
                  <c:v>244.62300555155241</c:v>
                </c:pt>
                <c:pt idx="216">
                  <c:v>244.89850515501297</c:v>
                </c:pt>
                <c:pt idx="217">
                  <c:v>244.57504050108346</c:v>
                </c:pt>
                <c:pt idx="218">
                  <c:v>244.65182332243464</c:v>
                </c:pt>
                <c:pt idx="219">
                  <c:v>244.63955022797504</c:v>
                </c:pt>
                <c:pt idx="220">
                  <c:v>244.5274394974054</c:v>
                </c:pt>
                <c:pt idx="221">
                  <c:v>244.36547953330501</c:v>
                </c:pt>
                <c:pt idx="222">
                  <c:v>244.11223099521177</c:v>
                </c:pt>
                <c:pt idx="223">
                  <c:v>244.23492878126808</c:v>
                </c:pt>
                <c:pt idx="224">
                  <c:v>244.38743386832036</c:v>
                </c:pt>
                <c:pt idx="225">
                  <c:v>245.10761716344035</c:v>
                </c:pt>
                <c:pt idx="226">
                  <c:v>245.27707308033746</c:v>
                </c:pt>
                <c:pt idx="227">
                  <c:v>245.7544250031705</c:v>
                </c:pt>
                <c:pt idx="228">
                  <c:v>245.8662517886583</c:v>
                </c:pt>
                <c:pt idx="229">
                  <c:v>247.98580523232556</c:v>
                </c:pt>
                <c:pt idx="230">
                  <c:v>247.97110485858803</c:v>
                </c:pt>
                <c:pt idx="231">
                  <c:v>249.61531165440317</c:v>
                </c:pt>
                <c:pt idx="232">
                  <c:v>248.98993225051726</c:v>
                </c:pt>
                <c:pt idx="233">
                  <c:v>248.78636566119459</c:v>
                </c:pt>
                <c:pt idx="234">
                  <c:v>248.72162525682356</c:v>
                </c:pt>
                <c:pt idx="235">
                  <c:v>248.88650916705043</c:v>
                </c:pt>
                <c:pt idx="236">
                  <c:v>248.94318708368971</c:v>
                </c:pt>
                <c:pt idx="237">
                  <c:v>249.473673720569</c:v>
                </c:pt>
                <c:pt idx="238">
                  <c:v>250.41269702624265</c:v>
                </c:pt>
                <c:pt idx="239">
                  <c:v>250.9982186672253</c:v>
                </c:pt>
                <c:pt idx="240">
                  <c:v>251.14334590528063</c:v>
                </c:pt>
                <c:pt idx="241">
                  <c:v>251.13239262633201</c:v>
                </c:pt>
                <c:pt idx="242">
                  <c:v>251.93079315302262</c:v>
                </c:pt>
                <c:pt idx="243">
                  <c:v>253.46716507066384</c:v>
                </c:pt>
                <c:pt idx="244">
                  <c:v>253.51522470847357</c:v>
                </c:pt>
                <c:pt idx="245">
                  <c:v>253.51913722929689</c:v>
                </c:pt>
                <c:pt idx="246">
                  <c:v>253.58062742720426</c:v>
                </c:pt>
                <c:pt idx="247">
                  <c:v>253.76629689668968</c:v>
                </c:pt>
                <c:pt idx="248">
                  <c:v>253.96013283264043</c:v>
                </c:pt>
                <c:pt idx="249">
                  <c:v>254.12083763030896</c:v>
                </c:pt>
                <c:pt idx="250">
                  <c:v>254.29577779957259</c:v>
                </c:pt>
                <c:pt idx="251">
                  <c:v>254.18822224246028</c:v>
                </c:pt>
                <c:pt idx="252">
                  <c:v>254.62977779657027</c:v>
                </c:pt>
                <c:pt idx="253">
                  <c:v>256.18622223967236</c:v>
                </c:pt>
                <c:pt idx="254">
                  <c:v>257.23720636541003</c:v>
                </c:pt>
                <c:pt idx="255">
                  <c:v>258.89526305359504</c:v>
                </c:pt>
                <c:pt idx="256">
                  <c:v>259.461315692624</c:v>
                </c:pt>
                <c:pt idx="257">
                  <c:v>260.0983645717223</c:v>
                </c:pt>
                <c:pt idx="258">
                  <c:v>260.07276710231355</c:v>
                </c:pt>
                <c:pt idx="259">
                  <c:v>261.48971230929112</c:v>
                </c:pt>
                <c:pt idx="260">
                  <c:v>263.11759000148464</c:v>
                </c:pt>
                <c:pt idx="261">
                  <c:v>262.63704785852144</c:v>
                </c:pt>
                <c:pt idx="262">
                  <c:v>263.99225872576989</c:v>
                </c:pt>
                <c:pt idx="263">
                  <c:v>264.08638310250063</c:v>
                </c:pt>
                <c:pt idx="264">
                  <c:v>264.9673557380363</c:v>
                </c:pt>
                <c:pt idx="265">
                  <c:v>266.9982588996051</c:v>
                </c:pt>
                <c:pt idx="266">
                  <c:v>267.68766897820473</c:v>
                </c:pt>
                <c:pt idx="267">
                  <c:v>267.46640690833294</c:v>
                </c:pt>
                <c:pt idx="268">
                  <c:v>267.47452070059495</c:v>
                </c:pt>
                <c:pt idx="269">
                  <c:v>270.33062636483811</c:v>
                </c:pt>
                <c:pt idx="270">
                  <c:v>270.30772448163538</c:v>
                </c:pt>
                <c:pt idx="271">
                  <c:v>269.98860130437572</c:v>
                </c:pt>
                <c:pt idx="272">
                  <c:v>269.87870121120602</c:v>
                </c:pt>
                <c:pt idx="273">
                  <c:v>269.82593683897704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249.32187928039892</c:v>
                </c:pt>
                <c:pt idx="284">
                  <c:v>249.74603076037047</c:v>
                </c:pt>
                <c:pt idx="285">
                  <c:v>250.04202856320114</c:v>
                </c:pt>
                <c:pt idx="286">
                  <c:v>249.98474080868681</c:v>
                </c:pt>
                <c:pt idx="287">
                  <c:v>250.21440217949487</c:v>
                </c:pt>
                <c:pt idx="288">
                  <c:v>251.7812305952452</c:v>
                </c:pt>
                <c:pt idx="289">
                  <c:v>255.08399983844197</c:v>
                </c:pt>
                <c:pt idx="290">
                  <c:v>255.04085699283897</c:v>
                </c:pt>
                <c:pt idx="291">
                  <c:v>254.93008149335049</c:v>
                </c:pt>
                <c:pt idx="292">
                  <c:v>254.357932815254</c:v>
                </c:pt>
                <c:pt idx="293">
                  <c:v>254.29593761416444</c:v>
                </c:pt>
                <c:pt idx="294">
                  <c:v>254.15908492743841</c:v>
                </c:pt>
                <c:pt idx="295">
                  <c:v>254.66629314690709</c:v>
                </c:pt>
                <c:pt idx="296">
                  <c:v>254.97870077927089</c:v>
                </c:pt>
                <c:pt idx="297">
                  <c:v>255.50665072360869</c:v>
                </c:pt>
                <c:pt idx="298">
                  <c:v>256.3283185290652</c:v>
                </c:pt>
                <c:pt idx="299">
                  <c:v>256.82701006270338</c:v>
                </c:pt>
                <c:pt idx="300">
                  <c:v>256.76293791536744</c:v>
                </c:pt>
                <c:pt idx="301">
                  <c:v>256.91558520712692</c:v>
                </c:pt>
                <c:pt idx="302">
                  <c:v>257.29947197804643</c:v>
                </c:pt>
                <c:pt idx="303">
                  <c:v>257.79736683675742</c:v>
                </c:pt>
                <c:pt idx="304">
                  <c:v>257.37041206270328</c:v>
                </c:pt>
                <c:pt idx="305">
                  <c:v>257.86323977251021</c:v>
                </c:pt>
                <c:pt idx="306">
                  <c:v>257.9908655030452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250.05668163970068</c:v>
                </c:pt>
                <c:pt idx="341">
                  <c:v>252.6497758082935</c:v>
                </c:pt>
                <c:pt idx="342">
                  <c:v>253.86622039341535</c:v>
                </c:pt>
                <c:pt idx="343">
                  <c:v>254.3529189367429</c:v>
                </c:pt>
                <c:pt idx="344">
                  <c:v>254.42699615554696</c:v>
                </c:pt>
                <c:pt idx="345">
                  <c:v>254.76578214443646</c:v>
                </c:pt>
                <c:pt idx="346">
                  <c:v>254.98822627697672</c:v>
                </c:pt>
                <c:pt idx="347">
                  <c:v>255.40049582862125</c:v>
                </c:pt>
                <c:pt idx="348">
                  <c:v>255.83403184086254</c:v>
                </c:pt>
                <c:pt idx="349">
                  <c:v>256.02374385222947</c:v>
                </c:pt>
                <c:pt idx="350">
                  <c:v>256.12061929135598</c:v>
                </c:pt>
                <c:pt idx="351">
                  <c:v>256.17414648483054</c:v>
                </c:pt>
                <c:pt idx="352">
                  <c:v>256.49170745019978</c:v>
                </c:pt>
                <c:pt idx="353">
                  <c:v>256.14372834661407</c:v>
                </c:pt>
                <c:pt idx="354">
                  <c:v>255.88274775042737</c:v>
                </c:pt>
                <c:pt idx="355">
                  <c:v>255.99826576825396</c:v>
                </c:pt>
                <c:pt idx="356">
                  <c:v>256.20053249909301</c:v>
                </c:pt>
                <c:pt idx="357">
                  <c:v>257.72049446344352</c:v>
                </c:pt>
                <c:pt idx="358">
                  <c:v>258.22045914462609</c:v>
                </c:pt>
                <c:pt idx="359">
                  <c:v>260.4939977771528</c:v>
                </c:pt>
                <c:pt idx="360">
                  <c:v>260.64656936449904</c:v>
                </c:pt>
                <c:pt idx="361">
                  <c:v>261.6211001241777</c:v>
                </c:pt>
                <c:pt idx="362">
                  <c:v>262.26173582959359</c:v>
                </c:pt>
                <c:pt idx="363">
                  <c:v>262.88089755605114</c:v>
                </c:pt>
                <c:pt idx="364">
                  <c:v>263.02154773061892</c:v>
                </c:pt>
                <c:pt idx="365">
                  <c:v>263.22929432128899</c:v>
                </c:pt>
                <c:pt idx="366">
                  <c:v>263.24220186976834</c:v>
                </c:pt>
                <c:pt idx="367">
                  <c:v>263.25204459335629</c:v>
                </c:pt>
                <c:pt idx="368">
                  <c:v>263.0833271224023</c:v>
                </c:pt>
                <c:pt idx="369">
                  <c:v>263.3038037565164</c:v>
                </c:pt>
                <c:pt idx="370">
                  <c:v>263.28138920247955</c:v>
                </c:pt>
                <c:pt idx="371">
                  <c:v>263.41914711658814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262.30837473405649</c:v>
                </c:pt>
                <c:pt idx="382">
                  <c:v>263.59134796733815</c:v>
                </c:pt>
                <c:pt idx="383">
                  <c:v>263.61839454109969</c:v>
                </c:pt>
                <c:pt idx="384">
                  <c:v>264.06279493102119</c:v>
                </c:pt>
                <c:pt idx="385">
                  <c:v>264.53045243594823</c:v>
                </c:pt>
                <c:pt idx="386">
                  <c:v>264.83184869052337</c:v>
                </c:pt>
                <c:pt idx="387">
                  <c:v>265.65457378405745</c:v>
                </c:pt>
                <c:pt idx="388">
                  <c:v>266.47496137091042</c:v>
                </c:pt>
                <c:pt idx="389">
                  <c:v>266.60889270155968</c:v>
                </c:pt>
                <c:pt idx="390">
                  <c:v>266.85968608001974</c:v>
                </c:pt>
                <c:pt idx="391">
                  <c:v>267.0132799314469</c:v>
                </c:pt>
                <c:pt idx="392">
                  <c:v>267.47804565062921</c:v>
                </c:pt>
                <c:pt idx="393">
                  <c:v>269.60532810415572</c:v>
                </c:pt>
                <c:pt idx="394">
                  <c:v>269.84066181100178</c:v>
                </c:pt>
                <c:pt idx="395">
                  <c:v>269.55561453878732</c:v>
                </c:pt>
                <c:pt idx="396">
                  <c:v>269.5223563574454</c:v>
                </c:pt>
                <c:pt idx="397">
                  <c:v>269.54504518905645</c:v>
                </c:pt>
                <c:pt idx="398">
                  <c:v>269.58111338983815</c:v>
                </c:pt>
                <c:pt idx="399">
                  <c:v>269.31674814770685</c:v>
                </c:pt>
                <c:pt idx="400">
                  <c:v>269.5084089942992</c:v>
                </c:pt>
                <c:pt idx="401">
                  <c:v>270.1999512089921</c:v>
                </c:pt>
                <c:pt idx="402">
                  <c:v>271.27352612263553</c:v>
                </c:pt>
                <c:pt idx="403">
                  <c:v>271.50898854244724</c:v>
                </c:pt>
                <c:pt idx="404">
                  <c:v>271.70834650370102</c:v>
                </c:pt>
                <c:pt idx="405">
                  <c:v>271.54846461057952</c:v>
                </c:pt>
                <c:pt idx="406">
                  <c:v>271.46857428125242</c:v>
                </c:pt>
                <c:pt idx="407">
                  <c:v>271.46081897544866</c:v>
                </c:pt>
                <c:pt idx="408">
                  <c:v>271.10647476291666</c:v>
                </c:pt>
                <c:pt idx="409">
                  <c:v>270.87601227985118</c:v>
                </c:pt>
                <c:pt idx="410">
                  <c:v>270.88486854557607</c:v>
                </c:pt>
                <c:pt idx="411">
                  <c:v>271.25094936374927</c:v>
                </c:pt>
                <c:pt idx="412">
                  <c:v>272.00516726633856</c:v>
                </c:pt>
                <c:pt idx="413">
                  <c:v>272.19622674731437</c:v>
                </c:pt>
                <c:pt idx="414">
                  <c:v>272.3050676939348</c:v>
                </c:pt>
                <c:pt idx="415">
                  <c:v>273.46899143008227</c:v>
                </c:pt>
                <c:pt idx="416">
                  <c:v>275.58620632793361</c:v>
                </c:pt>
                <c:pt idx="417">
                  <c:v>275.93433444736689</c:v>
                </c:pt>
                <c:pt idx="418">
                  <c:v>277.46402484398357</c:v>
                </c:pt>
                <c:pt idx="419">
                  <c:v>277.48230878369901</c:v>
                </c:pt>
                <c:pt idx="420">
                  <c:v>277.56785815629195</c:v>
                </c:pt>
                <c:pt idx="421">
                  <c:v>277.62586828798533</c:v>
                </c:pt>
                <c:pt idx="422">
                  <c:v>277.61759198170068</c:v>
                </c:pt>
                <c:pt idx="423">
                  <c:v>277.49204969729351</c:v>
                </c:pt>
                <c:pt idx="424">
                  <c:v>277.48047471891539</c:v>
                </c:pt>
                <c:pt idx="425">
                  <c:v>277.58329795327859</c:v>
                </c:pt>
                <c:pt idx="426">
                  <c:v>277.44306238518726</c:v>
                </c:pt>
                <c:pt idx="427">
                  <c:v>277.5207007862453</c:v>
                </c:pt>
                <c:pt idx="428">
                  <c:v>277.52207930151349</c:v>
                </c:pt>
                <c:pt idx="429">
                  <c:v>277.65621649426254</c:v>
                </c:pt>
                <c:pt idx="430">
                  <c:v>277.66077245895804</c:v>
                </c:pt>
                <c:pt idx="431">
                  <c:v>277.58357442617535</c:v>
                </c:pt>
                <c:pt idx="432">
                  <c:v>277.79689053859141</c:v>
                </c:pt>
                <c:pt idx="433">
                  <c:v>279.65139835726347</c:v>
                </c:pt>
                <c:pt idx="434">
                  <c:v>279.74915561745894</c:v>
                </c:pt>
                <c:pt idx="435">
                  <c:v>279.79707307335474</c:v>
                </c:pt>
                <c:pt idx="436">
                  <c:v>279.93585356811514</c:v>
                </c:pt>
                <c:pt idx="437">
                  <c:v>279.71757831324976</c:v>
                </c:pt>
                <c:pt idx="438">
                  <c:v>279.68203700516045</c:v>
                </c:pt>
                <c:pt idx="439">
                  <c:v>279.79474864764904</c:v>
                </c:pt>
                <c:pt idx="440">
                  <c:v>279.71512374424555</c:v>
                </c:pt>
                <c:pt idx="441">
                  <c:v>279.84904347679941</c:v>
                </c:pt>
                <c:pt idx="442">
                  <c:v>279.83411179988519</c:v>
                </c:pt>
                <c:pt idx="443">
                  <c:v>279.36596095703624</c:v>
                </c:pt>
                <c:pt idx="444">
                  <c:v>278.93339231724792</c:v>
                </c:pt>
                <c:pt idx="445">
                  <c:v>278.81029286601591</c:v>
                </c:pt>
                <c:pt idx="446">
                  <c:v>278.82670051844337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260.36476241055482</c:v>
                </c:pt>
                <c:pt idx="468">
                  <c:v>260.93442223837235</c:v>
                </c:pt>
                <c:pt idx="469">
                  <c:v>260.97696350706008</c:v>
                </c:pt>
                <c:pt idx="470">
                  <c:v>260.71432325655576</c:v>
                </c:pt>
                <c:pt idx="471">
                  <c:v>260.82401445251605</c:v>
                </c:pt>
                <c:pt idx="472">
                  <c:v>260.49087056305063</c:v>
                </c:pt>
                <c:pt idx="473">
                  <c:v>260.10437980854704</c:v>
                </c:pt>
                <c:pt idx="474">
                  <c:v>260.36906696507936</c:v>
                </c:pt>
                <c:pt idx="475">
                  <c:v>260.17341932471658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259.77599895122637</c:v>
                </c:pt>
                <c:pt idx="485">
                  <c:v>258.72128474042449</c:v>
                </c:pt>
                <c:pt idx="486">
                  <c:v>258.07405011610842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C-4F72-A321-F9A83DE6BA89}"/>
            </c:ext>
          </c:extLst>
        </c:ser>
        <c:ser>
          <c:idx val="0"/>
          <c:order val="2"/>
          <c:tx>
            <c:strRef>
              <c:f>'Volatility SAR'!$F$20</c:f>
              <c:strCache>
                <c:ptCount val="1"/>
                <c:pt idx="0">
                  <c:v> close 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'Volatility SAR'!$B$21:$B$522</c:f>
              <c:strCache>
                <c:ptCount val="502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2017-01-17</c:v>
                </c:pt>
                <c:pt idx="10">
                  <c:v>2017-01-18</c:v>
                </c:pt>
                <c:pt idx="11">
                  <c:v>2017-01-19</c:v>
                </c:pt>
                <c:pt idx="12">
                  <c:v>2017-01-20</c:v>
                </c:pt>
                <c:pt idx="13">
                  <c:v>2017-01-23</c:v>
                </c:pt>
                <c:pt idx="14">
                  <c:v>2017-01-24</c:v>
                </c:pt>
                <c:pt idx="15">
                  <c:v>2017-01-25</c:v>
                </c:pt>
                <c:pt idx="16">
                  <c:v>2017-01-26</c:v>
                </c:pt>
                <c:pt idx="17">
                  <c:v>2017-01-27</c:v>
                </c:pt>
                <c:pt idx="18">
                  <c:v>2017-01-30</c:v>
                </c:pt>
                <c:pt idx="19">
                  <c:v>2017-01-31</c:v>
                </c:pt>
                <c:pt idx="20">
                  <c:v>2017-02-01</c:v>
                </c:pt>
                <c:pt idx="21">
                  <c:v>2017-02-02</c:v>
                </c:pt>
                <c:pt idx="22">
                  <c:v>2017-02-03</c:v>
                </c:pt>
                <c:pt idx="23">
                  <c:v>2017-02-06</c:v>
                </c:pt>
                <c:pt idx="24">
                  <c:v>2017-02-07</c:v>
                </c:pt>
                <c:pt idx="25">
                  <c:v>2017-02-08</c:v>
                </c:pt>
                <c:pt idx="26">
                  <c:v>2017-02-09</c:v>
                </c:pt>
                <c:pt idx="27">
                  <c:v>2017-02-10</c:v>
                </c:pt>
                <c:pt idx="28">
                  <c:v>2017-02-13</c:v>
                </c:pt>
                <c:pt idx="29">
                  <c:v>2017-02-14</c:v>
                </c:pt>
                <c:pt idx="30">
                  <c:v>2017-02-15</c:v>
                </c:pt>
                <c:pt idx="31">
                  <c:v>2017-02-16</c:v>
                </c:pt>
                <c:pt idx="32">
                  <c:v>2017-02-17</c:v>
                </c:pt>
                <c:pt idx="33">
                  <c:v>2017-02-21</c:v>
                </c:pt>
                <c:pt idx="34">
                  <c:v>2017-02-22</c:v>
                </c:pt>
                <c:pt idx="35">
                  <c:v>2017-02-23</c:v>
                </c:pt>
                <c:pt idx="36">
                  <c:v>2017-02-24</c:v>
                </c:pt>
                <c:pt idx="37">
                  <c:v>2017-02-27</c:v>
                </c:pt>
                <c:pt idx="38">
                  <c:v>2017-02-28</c:v>
                </c:pt>
                <c:pt idx="39">
                  <c:v>2017-03-01</c:v>
                </c:pt>
                <c:pt idx="40">
                  <c:v>2017-03-02</c:v>
                </c:pt>
                <c:pt idx="41">
                  <c:v>2017-03-03</c:v>
                </c:pt>
                <c:pt idx="42">
                  <c:v>2017-03-06</c:v>
                </c:pt>
                <c:pt idx="43">
                  <c:v>2017-03-07</c:v>
                </c:pt>
                <c:pt idx="44">
                  <c:v>2017-03-08</c:v>
                </c:pt>
                <c:pt idx="45">
                  <c:v>2017-03-09</c:v>
                </c:pt>
                <c:pt idx="46">
                  <c:v>2017-03-10</c:v>
                </c:pt>
                <c:pt idx="47">
                  <c:v>2017-03-13</c:v>
                </c:pt>
                <c:pt idx="48">
                  <c:v>2017-03-14</c:v>
                </c:pt>
                <c:pt idx="49">
                  <c:v>2017-03-15</c:v>
                </c:pt>
                <c:pt idx="50">
                  <c:v>2017-03-16</c:v>
                </c:pt>
                <c:pt idx="51">
                  <c:v>2017-03-17</c:v>
                </c:pt>
                <c:pt idx="52">
                  <c:v>2017-03-20</c:v>
                </c:pt>
                <c:pt idx="53">
                  <c:v>2017-03-21</c:v>
                </c:pt>
                <c:pt idx="54">
                  <c:v>2017-03-22</c:v>
                </c:pt>
                <c:pt idx="55">
                  <c:v>2017-03-23</c:v>
                </c:pt>
                <c:pt idx="56">
                  <c:v>2017-03-24</c:v>
                </c:pt>
                <c:pt idx="57">
                  <c:v>2017-03-27</c:v>
                </c:pt>
                <c:pt idx="58">
                  <c:v>2017-03-28</c:v>
                </c:pt>
                <c:pt idx="59">
                  <c:v>2017-03-29</c:v>
                </c:pt>
                <c:pt idx="60">
                  <c:v>2017-03-30</c:v>
                </c:pt>
                <c:pt idx="61">
                  <c:v>2017-03-31</c:v>
                </c:pt>
                <c:pt idx="62">
                  <c:v>2017-04-03</c:v>
                </c:pt>
                <c:pt idx="63">
                  <c:v>2017-04-04</c:v>
                </c:pt>
                <c:pt idx="64">
                  <c:v>2017-04-05</c:v>
                </c:pt>
                <c:pt idx="65">
                  <c:v>2017-04-06</c:v>
                </c:pt>
                <c:pt idx="66">
                  <c:v>2017-04-07</c:v>
                </c:pt>
                <c:pt idx="67">
                  <c:v>2017-04-10</c:v>
                </c:pt>
                <c:pt idx="68">
                  <c:v>2017-04-11</c:v>
                </c:pt>
                <c:pt idx="69">
                  <c:v>2017-04-12</c:v>
                </c:pt>
                <c:pt idx="70">
                  <c:v>2017-04-13</c:v>
                </c:pt>
                <c:pt idx="71">
                  <c:v>2017-04-17</c:v>
                </c:pt>
                <c:pt idx="72">
                  <c:v>2017-04-18</c:v>
                </c:pt>
                <c:pt idx="73">
                  <c:v>2017-04-19</c:v>
                </c:pt>
                <c:pt idx="74">
                  <c:v>2017-04-20</c:v>
                </c:pt>
                <c:pt idx="75">
                  <c:v>2017-04-21</c:v>
                </c:pt>
                <c:pt idx="76">
                  <c:v>2017-04-24</c:v>
                </c:pt>
                <c:pt idx="77">
                  <c:v>2017-04-25</c:v>
                </c:pt>
                <c:pt idx="78">
                  <c:v>2017-04-26</c:v>
                </c:pt>
                <c:pt idx="79">
                  <c:v>2017-04-27</c:v>
                </c:pt>
                <c:pt idx="80">
                  <c:v>2017-04-28</c:v>
                </c:pt>
                <c:pt idx="81">
                  <c:v>2017-05-01</c:v>
                </c:pt>
                <c:pt idx="82">
                  <c:v>2017-05-02</c:v>
                </c:pt>
                <c:pt idx="83">
                  <c:v>2017-05-03</c:v>
                </c:pt>
                <c:pt idx="84">
                  <c:v>2017-05-04</c:v>
                </c:pt>
                <c:pt idx="85">
                  <c:v>2017-05-05</c:v>
                </c:pt>
                <c:pt idx="86">
                  <c:v>2017-05-08</c:v>
                </c:pt>
                <c:pt idx="87">
                  <c:v>2017-05-09</c:v>
                </c:pt>
                <c:pt idx="88">
                  <c:v>2017-05-10</c:v>
                </c:pt>
                <c:pt idx="89">
                  <c:v>2017-05-11</c:v>
                </c:pt>
                <c:pt idx="90">
                  <c:v>2017-05-12</c:v>
                </c:pt>
                <c:pt idx="91">
                  <c:v>2017-05-15</c:v>
                </c:pt>
                <c:pt idx="92">
                  <c:v>2017-05-16</c:v>
                </c:pt>
                <c:pt idx="93">
                  <c:v>2017-05-17</c:v>
                </c:pt>
                <c:pt idx="94">
                  <c:v>2017-05-18</c:v>
                </c:pt>
                <c:pt idx="95">
                  <c:v>2017-05-19</c:v>
                </c:pt>
                <c:pt idx="96">
                  <c:v>2017-05-22</c:v>
                </c:pt>
                <c:pt idx="97">
                  <c:v>2017-05-23</c:v>
                </c:pt>
                <c:pt idx="98">
                  <c:v>2017-05-24</c:v>
                </c:pt>
                <c:pt idx="99">
                  <c:v>2017-05-25</c:v>
                </c:pt>
                <c:pt idx="100">
                  <c:v>2017-05-26</c:v>
                </c:pt>
                <c:pt idx="101">
                  <c:v>2017-05-30</c:v>
                </c:pt>
                <c:pt idx="102">
                  <c:v>2017-05-31</c:v>
                </c:pt>
                <c:pt idx="103">
                  <c:v>2017-06-01</c:v>
                </c:pt>
                <c:pt idx="104">
                  <c:v>2017-06-02</c:v>
                </c:pt>
                <c:pt idx="105">
                  <c:v>2017-06-05</c:v>
                </c:pt>
                <c:pt idx="106">
                  <c:v>2017-06-06</c:v>
                </c:pt>
                <c:pt idx="107">
                  <c:v>2017-06-07</c:v>
                </c:pt>
                <c:pt idx="108">
                  <c:v>2017-06-08</c:v>
                </c:pt>
                <c:pt idx="109">
                  <c:v>2017-06-09</c:v>
                </c:pt>
                <c:pt idx="110">
                  <c:v>2017-06-12</c:v>
                </c:pt>
                <c:pt idx="111">
                  <c:v>2017-06-13</c:v>
                </c:pt>
                <c:pt idx="112">
                  <c:v>2017-06-14</c:v>
                </c:pt>
                <c:pt idx="113">
                  <c:v>2017-06-15</c:v>
                </c:pt>
                <c:pt idx="114">
                  <c:v>2017-06-16</c:v>
                </c:pt>
                <c:pt idx="115">
                  <c:v>2017-06-19</c:v>
                </c:pt>
                <c:pt idx="116">
                  <c:v>2017-06-20</c:v>
                </c:pt>
                <c:pt idx="117">
                  <c:v>2017-06-21</c:v>
                </c:pt>
                <c:pt idx="118">
                  <c:v>2017-06-22</c:v>
                </c:pt>
                <c:pt idx="119">
                  <c:v>2017-06-23</c:v>
                </c:pt>
                <c:pt idx="120">
                  <c:v>2017-06-26</c:v>
                </c:pt>
                <c:pt idx="121">
                  <c:v>2017-06-27</c:v>
                </c:pt>
                <c:pt idx="122">
                  <c:v>2017-06-28</c:v>
                </c:pt>
                <c:pt idx="123">
                  <c:v>2017-06-29</c:v>
                </c:pt>
                <c:pt idx="124">
                  <c:v>2017-06-30</c:v>
                </c:pt>
                <c:pt idx="125">
                  <c:v>2017-07-03</c:v>
                </c:pt>
                <c:pt idx="126">
                  <c:v>2017-07-05</c:v>
                </c:pt>
                <c:pt idx="127">
                  <c:v>2017-07-06</c:v>
                </c:pt>
                <c:pt idx="128">
                  <c:v>2017-07-07</c:v>
                </c:pt>
                <c:pt idx="129">
                  <c:v>2017-07-10</c:v>
                </c:pt>
                <c:pt idx="130">
                  <c:v>2017-07-11</c:v>
                </c:pt>
                <c:pt idx="131">
                  <c:v>2017-07-12</c:v>
                </c:pt>
                <c:pt idx="132">
                  <c:v>2017-07-13</c:v>
                </c:pt>
                <c:pt idx="133">
                  <c:v>2017-07-14</c:v>
                </c:pt>
                <c:pt idx="134">
                  <c:v>2017-07-17</c:v>
                </c:pt>
                <c:pt idx="135">
                  <c:v>2017-07-18</c:v>
                </c:pt>
                <c:pt idx="136">
                  <c:v>2017-07-19</c:v>
                </c:pt>
                <c:pt idx="137">
                  <c:v>2017-07-20</c:v>
                </c:pt>
                <c:pt idx="138">
                  <c:v>2017-07-21</c:v>
                </c:pt>
                <c:pt idx="139">
                  <c:v>2017-07-24</c:v>
                </c:pt>
                <c:pt idx="140">
                  <c:v>2017-07-25</c:v>
                </c:pt>
                <c:pt idx="141">
                  <c:v>2017-07-26</c:v>
                </c:pt>
                <c:pt idx="142">
                  <c:v>2017-07-27</c:v>
                </c:pt>
                <c:pt idx="143">
                  <c:v>2017-07-28</c:v>
                </c:pt>
                <c:pt idx="144">
                  <c:v>2017-07-31</c:v>
                </c:pt>
                <c:pt idx="145">
                  <c:v>2017-08-01</c:v>
                </c:pt>
                <c:pt idx="146">
                  <c:v>2017-08-02</c:v>
                </c:pt>
                <c:pt idx="147">
                  <c:v>2017-08-03</c:v>
                </c:pt>
                <c:pt idx="148">
                  <c:v>2017-08-04</c:v>
                </c:pt>
                <c:pt idx="149">
                  <c:v>2017-08-07</c:v>
                </c:pt>
                <c:pt idx="150">
                  <c:v>2017-08-08</c:v>
                </c:pt>
                <c:pt idx="151">
                  <c:v>2017-08-09</c:v>
                </c:pt>
                <c:pt idx="152">
                  <c:v>2017-08-10</c:v>
                </c:pt>
                <c:pt idx="153">
                  <c:v>2017-08-11</c:v>
                </c:pt>
                <c:pt idx="154">
                  <c:v>2017-08-14</c:v>
                </c:pt>
                <c:pt idx="155">
                  <c:v>2017-08-15</c:v>
                </c:pt>
                <c:pt idx="156">
                  <c:v>2017-08-16</c:v>
                </c:pt>
                <c:pt idx="157">
                  <c:v>2017-08-17</c:v>
                </c:pt>
                <c:pt idx="158">
                  <c:v>2017-08-18</c:v>
                </c:pt>
                <c:pt idx="159">
                  <c:v>2017-08-21</c:v>
                </c:pt>
                <c:pt idx="160">
                  <c:v>2017-08-22</c:v>
                </c:pt>
                <c:pt idx="161">
                  <c:v>2017-08-23</c:v>
                </c:pt>
                <c:pt idx="162">
                  <c:v>2017-08-24</c:v>
                </c:pt>
                <c:pt idx="163">
                  <c:v>2017-08-25</c:v>
                </c:pt>
                <c:pt idx="164">
                  <c:v>2017-08-28</c:v>
                </c:pt>
                <c:pt idx="165">
                  <c:v>2017-08-29</c:v>
                </c:pt>
                <c:pt idx="166">
                  <c:v>2017-08-30</c:v>
                </c:pt>
                <c:pt idx="167">
                  <c:v>2017-08-31</c:v>
                </c:pt>
                <c:pt idx="168">
                  <c:v>2017-09-01</c:v>
                </c:pt>
                <c:pt idx="169">
                  <c:v>2017-09-05</c:v>
                </c:pt>
                <c:pt idx="170">
                  <c:v>2017-09-06</c:v>
                </c:pt>
                <c:pt idx="171">
                  <c:v>2017-09-07</c:v>
                </c:pt>
                <c:pt idx="172">
                  <c:v>2017-09-08</c:v>
                </c:pt>
                <c:pt idx="173">
                  <c:v>2017-09-11</c:v>
                </c:pt>
                <c:pt idx="174">
                  <c:v>2017-09-12</c:v>
                </c:pt>
                <c:pt idx="175">
                  <c:v>2017-09-13</c:v>
                </c:pt>
                <c:pt idx="176">
                  <c:v>2017-09-14</c:v>
                </c:pt>
                <c:pt idx="177">
                  <c:v>2017-09-15</c:v>
                </c:pt>
                <c:pt idx="178">
                  <c:v>2017-09-18</c:v>
                </c:pt>
                <c:pt idx="179">
                  <c:v>2017-09-19</c:v>
                </c:pt>
                <c:pt idx="180">
                  <c:v>2017-09-20</c:v>
                </c:pt>
                <c:pt idx="181">
                  <c:v>2017-09-21</c:v>
                </c:pt>
                <c:pt idx="182">
                  <c:v>2017-09-22</c:v>
                </c:pt>
                <c:pt idx="183">
                  <c:v>2017-09-25</c:v>
                </c:pt>
                <c:pt idx="184">
                  <c:v>2017-09-26</c:v>
                </c:pt>
                <c:pt idx="185">
                  <c:v>2017-09-27</c:v>
                </c:pt>
                <c:pt idx="186">
                  <c:v>2017-09-28</c:v>
                </c:pt>
                <c:pt idx="187">
                  <c:v>2017-09-29</c:v>
                </c:pt>
                <c:pt idx="188">
                  <c:v>2017-10-02</c:v>
                </c:pt>
                <c:pt idx="189">
                  <c:v>2017-10-03</c:v>
                </c:pt>
                <c:pt idx="190">
                  <c:v>2017-10-04</c:v>
                </c:pt>
                <c:pt idx="191">
                  <c:v>2017-10-05</c:v>
                </c:pt>
                <c:pt idx="192">
                  <c:v>2017-10-06</c:v>
                </c:pt>
                <c:pt idx="193">
                  <c:v>2017-10-09</c:v>
                </c:pt>
                <c:pt idx="194">
                  <c:v>2017-10-10</c:v>
                </c:pt>
                <c:pt idx="195">
                  <c:v>2017-10-11</c:v>
                </c:pt>
                <c:pt idx="196">
                  <c:v>2017-10-12</c:v>
                </c:pt>
                <c:pt idx="197">
                  <c:v>2017-10-13</c:v>
                </c:pt>
                <c:pt idx="198">
                  <c:v>2017-10-16</c:v>
                </c:pt>
                <c:pt idx="199">
                  <c:v>2017-10-17</c:v>
                </c:pt>
                <c:pt idx="200">
                  <c:v>2017-10-18</c:v>
                </c:pt>
                <c:pt idx="201">
                  <c:v>2017-10-19</c:v>
                </c:pt>
                <c:pt idx="202">
                  <c:v>2017-10-20</c:v>
                </c:pt>
                <c:pt idx="203">
                  <c:v>2017-10-23</c:v>
                </c:pt>
                <c:pt idx="204">
                  <c:v>2017-10-24</c:v>
                </c:pt>
                <c:pt idx="205">
                  <c:v>2017-10-25</c:v>
                </c:pt>
                <c:pt idx="206">
                  <c:v>2017-10-26</c:v>
                </c:pt>
                <c:pt idx="207">
                  <c:v>2017-10-27</c:v>
                </c:pt>
                <c:pt idx="208">
                  <c:v>2017-10-30</c:v>
                </c:pt>
                <c:pt idx="209">
                  <c:v>2017-10-31</c:v>
                </c:pt>
                <c:pt idx="210">
                  <c:v>2017-11-01</c:v>
                </c:pt>
                <c:pt idx="211">
                  <c:v>2017-11-02</c:v>
                </c:pt>
                <c:pt idx="212">
                  <c:v>2017-11-03</c:v>
                </c:pt>
                <c:pt idx="213">
                  <c:v>2017-11-06</c:v>
                </c:pt>
                <c:pt idx="214">
                  <c:v>2017-11-07</c:v>
                </c:pt>
                <c:pt idx="215">
                  <c:v>2017-11-08</c:v>
                </c:pt>
                <c:pt idx="216">
                  <c:v>2017-11-09</c:v>
                </c:pt>
                <c:pt idx="217">
                  <c:v>2017-11-10</c:v>
                </c:pt>
                <c:pt idx="218">
                  <c:v>2017-11-13</c:v>
                </c:pt>
                <c:pt idx="219">
                  <c:v>2017-11-14</c:v>
                </c:pt>
                <c:pt idx="220">
                  <c:v>2017-11-15</c:v>
                </c:pt>
                <c:pt idx="221">
                  <c:v>2017-11-16</c:v>
                </c:pt>
                <c:pt idx="222">
                  <c:v>2017-11-17</c:v>
                </c:pt>
                <c:pt idx="223">
                  <c:v>2017-11-20</c:v>
                </c:pt>
                <c:pt idx="224">
                  <c:v>2017-11-21</c:v>
                </c:pt>
                <c:pt idx="225">
                  <c:v>2017-11-22</c:v>
                </c:pt>
                <c:pt idx="226">
                  <c:v>2017-11-24</c:v>
                </c:pt>
                <c:pt idx="227">
                  <c:v>2017-11-27</c:v>
                </c:pt>
                <c:pt idx="228">
                  <c:v>2017-11-28</c:v>
                </c:pt>
                <c:pt idx="229">
                  <c:v>2017-11-29</c:v>
                </c:pt>
                <c:pt idx="230">
                  <c:v>2017-11-30</c:v>
                </c:pt>
                <c:pt idx="231">
                  <c:v>2017-12-01</c:v>
                </c:pt>
                <c:pt idx="232">
                  <c:v>2017-12-04</c:v>
                </c:pt>
                <c:pt idx="233">
                  <c:v>2017-12-05</c:v>
                </c:pt>
                <c:pt idx="234">
                  <c:v>2017-12-06</c:v>
                </c:pt>
                <c:pt idx="235">
                  <c:v>2017-12-07</c:v>
                </c:pt>
                <c:pt idx="236">
                  <c:v>2017-12-08</c:v>
                </c:pt>
                <c:pt idx="237">
                  <c:v>2017-12-11</c:v>
                </c:pt>
                <c:pt idx="238">
                  <c:v>2017-12-12</c:v>
                </c:pt>
                <c:pt idx="239">
                  <c:v>2017-12-13</c:v>
                </c:pt>
                <c:pt idx="240">
                  <c:v>2017-12-14</c:v>
                </c:pt>
                <c:pt idx="241">
                  <c:v>2017-12-15</c:v>
                </c:pt>
                <c:pt idx="242">
                  <c:v>2017-12-18</c:v>
                </c:pt>
                <c:pt idx="243">
                  <c:v>2017-12-19</c:v>
                </c:pt>
                <c:pt idx="244">
                  <c:v>2017-12-20</c:v>
                </c:pt>
                <c:pt idx="245">
                  <c:v>2017-12-21</c:v>
                </c:pt>
                <c:pt idx="246">
                  <c:v>2017-12-22</c:v>
                </c:pt>
                <c:pt idx="247">
                  <c:v>2017-12-26</c:v>
                </c:pt>
                <c:pt idx="248">
                  <c:v>2017-12-27</c:v>
                </c:pt>
                <c:pt idx="249">
                  <c:v>2017-12-28</c:v>
                </c:pt>
                <c:pt idx="250">
                  <c:v>2017-12-29</c:v>
                </c:pt>
                <c:pt idx="251">
                  <c:v>2018-01-02</c:v>
                </c:pt>
                <c:pt idx="252">
                  <c:v>2018-01-03</c:v>
                </c:pt>
                <c:pt idx="253">
                  <c:v>2018-01-04</c:v>
                </c:pt>
                <c:pt idx="254">
                  <c:v>2018-01-05</c:v>
                </c:pt>
                <c:pt idx="255">
                  <c:v>2018-01-08</c:v>
                </c:pt>
                <c:pt idx="256">
                  <c:v>2018-01-09</c:v>
                </c:pt>
                <c:pt idx="257">
                  <c:v>2018-01-10</c:v>
                </c:pt>
                <c:pt idx="258">
                  <c:v>2018-01-11</c:v>
                </c:pt>
                <c:pt idx="259">
                  <c:v>2018-01-12</c:v>
                </c:pt>
                <c:pt idx="260">
                  <c:v>2018-01-16</c:v>
                </c:pt>
                <c:pt idx="261">
                  <c:v>2018-01-17</c:v>
                </c:pt>
                <c:pt idx="262">
                  <c:v>2018-01-18</c:v>
                </c:pt>
                <c:pt idx="263">
                  <c:v>2018-01-19</c:v>
                </c:pt>
                <c:pt idx="264">
                  <c:v>2018-01-22</c:v>
                </c:pt>
                <c:pt idx="265">
                  <c:v>2018-01-23</c:v>
                </c:pt>
                <c:pt idx="266">
                  <c:v>2018-01-24</c:v>
                </c:pt>
                <c:pt idx="267">
                  <c:v>2018-01-25</c:v>
                </c:pt>
                <c:pt idx="268">
                  <c:v>2018-01-26</c:v>
                </c:pt>
                <c:pt idx="269">
                  <c:v>2018-01-29</c:v>
                </c:pt>
                <c:pt idx="270">
                  <c:v>2018-01-30</c:v>
                </c:pt>
                <c:pt idx="271">
                  <c:v>2018-01-31</c:v>
                </c:pt>
                <c:pt idx="272">
                  <c:v>2018-02-01</c:v>
                </c:pt>
                <c:pt idx="273">
                  <c:v>2018-02-02</c:v>
                </c:pt>
                <c:pt idx="274">
                  <c:v>2018-02-05</c:v>
                </c:pt>
                <c:pt idx="275">
                  <c:v>2018-02-06</c:v>
                </c:pt>
                <c:pt idx="276">
                  <c:v>2018-02-07</c:v>
                </c:pt>
                <c:pt idx="277">
                  <c:v>2018-02-08</c:v>
                </c:pt>
                <c:pt idx="278">
                  <c:v>2018-02-09</c:v>
                </c:pt>
                <c:pt idx="279">
                  <c:v>2018-02-12</c:v>
                </c:pt>
                <c:pt idx="280">
                  <c:v>2018-02-13</c:v>
                </c:pt>
                <c:pt idx="281">
                  <c:v>2018-02-14</c:v>
                </c:pt>
                <c:pt idx="282">
                  <c:v>2018-02-15</c:v>
                </c:pt>
                <c:pt idx="283">
                  <c:v>2018-02-16</c:v>
                </c:pt>
                <c:pt idx="284">
                  <c:v>2018-02-20</c:v>
                </c:pt>
                <c:pt idx="285">
                  <c:v>2018-02-21</c:v>
                </c:pt>
                <c:pt idx="286">
                  <c:v>2018-02-22</c:v>
                </c:pt>
                <c:pt idx="287">
                  <c:v>2018-02-23</c:v>
                </c:pt>
                <c:pt idx="288">
                  <c:v>2018-02-26</c:v>
                </c:pt>
                <c:pt idx="289">
                  <c:v>2018-02-27</c:v>
                </c:pt>
                <c:pt idx="290">
                  <c:v>2018-02-28</c:v>
                </c:pt>
                <c:pt idx="291">
                  <c:v>2018-03-01</c:v>
                </c:pt>
                <c:pt idx="292">
                  <c:v>2018-03-02</c:v>
                </c:pt>
                <c:pt idx="293">
                  <c:v>2018-03-05</c:v>
                </c:pt>
                <c:pt idx="294">
                  <c:v>2018-03-06</c:v>
                </c:pt>
                <c:pt idx="295">
                  <c:v>2018-03-07</c:v>
                </c:pt>
                <c:pt idx="296">
                  <c:v>2018-03-08</c:v>
                </c:pt>
                <c:pt idx="297">
                  <c:v>2018-03-09</c:v>
                </c:pt>
                <c:pt idx="298">
                  <c:v>2018-03-12</c:v>
                </c:pt>
                <c:pt idx="299">
                  <c:v>2018-03-13</c:v>
                </c:pt>
                <c:pt idx="300">
                  <c:v>2018-03-14</c:v>
                </c:pt>
                <c:pt idx="301">
                  <c:v>2018-03-15</c:v>
                </c:pt>
                <c:pt idx="302">
                  <c:v>2018-03-16</c:v>
                </c:pt>
                <c:pt idx="303">
                  <c:v>2018-03-19</c:v>
                </c:pt>
                <c:pt idx="304">
                  <c:v>2018-03-20</c:v>
                </c:pt>
                <c:pt idx="305">
                  <c:v>2018-03-21</c:v>
                </c:pt>
                <c:pt idx="306">
                  <c:v>2018-03-22</c:v>
                </c:pt>
                <c:pt idx="307">
                  <c:v>2018-03-23</c:v>
                </c:pt>
                <c:pt idx="308">
                  <c:v>2018-03-26</c:v>
                </c:pt>
                <c:pt idx="309">
                  <c:v>2018-03-27</c:v>
                </c:pt>
                <c:pt idx="310">
                  <c:v>2018-03-28</c:v>
                </c:pt>
                <c:pt idx="311">
                  <c:v>2018-03-29</c:v>
                </c:pt>
                <c:pt idx="312">
                  <c:v>2018-04-02</c:v>
                </c:pt>
                <c:pt idx="313">
                  <c:v>2018-04-03</c:v>
                </c:pt>
                <c:pt idx="314">
                  <c:v>2018-04-04</c:v>
                </c:pt>
                <c:pt idx="315">
                  <c:v>2018-04-05</c:v>
                </c:pt>
                <c:pt idx="316">
                  <c:v>2018-04-06</c:v>
                </c:pt>
                <c:pt idx="317">
                  <c:v>2018-04-09</c:v>
                </c:pt>
                <c:pt idx="318">
                  <c:v>2018-04-10</c:v>
                </c:pt>
                <c:pt idx="319">
                  <c:v>2018-04-11</c:v>
                </c:pt>
                <c:pt idx="320">
                  <c:v>2018-04-12</c:v>
                </c:pt>
                <c:pt idx="321">
                  <c:v>2018-04-13</c:v>
                </c:pt>
                <c:pt idx="322">
                  <c:v>2018-04-16</c:v>
                </c:pt>
                <c:pt idx="323">
                  <c:v>2018-04-17</c:v>
                </c:pt>
                <c:pt idx="324">
                  <c:v>2018-04-18</c:v>
                </c:pt>
                <c:pt idx="325">
                  <c:v>2018-04-19</c:v>
                </c:pt>
                <c:pt idx="326">
                  <c:v>2018-04-20</c:v>
                </c:pt>
                <c:pt idx="327">
                  <c:v>2018-04-23</c:v>
                </c:pt>
                <c:pt idx="328">
                  <c:v>2018-04-24</c:v>
                </c:pt>
                <c:pt idx="329">
                  <c:v>2018-04-25</c:v>
                </c:pt>
                <c:pt idx="330">
                  <c:v>2018-04-26</c:v>
                </c:pt>
                <c:pt idx="331">
                  <c:v>2018-04-27</c:v>
                </c:pt>
                <c:pt idx="332">
                  <c:v>2018-04-30</c:v>
                </c:pt>
                <c:pt idx="333">
                  <c:v>2018-05-01</c:v>
                </c:pt>
                <c:pt idx="334">
                  <c:v>2018-05-02</c:v>
                </c:pt>
                <c:pt idx="335">
                  <c:v>2018-05-03</c:v>
                </c:pt>
                <c:pt idx="336">
                  <c:v>2018-05-04</c:v>
                </c:pt>
                <c:pt idx="337">
                  <c:v>2018-05-07</c:v>
                </c:pt>
                <c:pt idx="338">
                  <c:v>2018-05-08</c:v>
                </c:pt>
                <c:pt idx="339">
                  <c:v>2018-05-09</c:v>
                </c:pt>
                <c:pt idx="340">
                  <c:v>2018-05-10</c:v>
                </c:pt>
                <c:pt idx="341">
                  <c:v>2018-05-11</c:v>
                </c:pt>
                <c:pt idx="342">
                  <c:v>2018-05-14</c:v>
                </c:pt>
                <c:pt idx="343">
                  <c:v>2018-05-15</c:v>
                </c:pt>
                <c:pt idx="344">
                  <c:v>2018-05-16</c:v>
                </c:pt>
                <c:pt idx="345">
                  <c:v>2018-05-17</c:v>
                </c:pt>
                <c:pt idx="346">
                  <c:v>2018-05-18</c:v>
                </c:pt>
                <c:pt idx="347">
                  <c:v>2018-05-21</c:v>
                </c:pt>
                <c:pt idx="348">
                  <c:v>2018-05-22</c:v>
                </c:pt>
                <c:pt idx="349">
                  <c:v>2018-05-23</c:v>
                </c:pt>
                <c:pt idx="350">
                  <c:v>2018-05-24</c:v>
                </c:pt>
                <c:pt idx="351">
                  <c:v>2018-05-25</c:v>
                </c:pt>
                <c:pt idx="352">
                  <c:v>2018-05-29</c:v>
                </c:pt>
                <c:pt idx="353">
                  <c:v>2018-05-30</c:v>
                </c:pt>
                <c:pt idx="354">
                  <c:v>2018-05-31</c:v>
                </c:pt>
                <c:pt idx="355">
                  <c:v>2018-06-01</c:v>
                </c:pt>
                <c:pt idx="356">
                  <c:v>2018-06-04</c:v>
                </c:pt>
                <c:pt idx="357">
                  <c:v>2018-06-05</c:v>
                </c:pt>
                <c:pt idx="358">
                  <c:v>2018-06-06</c:v>
                </c:pt>
                <c:pt idx="359">
                  <c:v>2018-06-07</c:v>
                </c:pt>
                <c:pt idx="360">
                  <c:v>2018-06-08</c:v>
                </c:pt>
                <c:pt idx="361">
                  <c:v>2018-06-11</c:v>
                </c:pt>
                <c:pt idx="362">
                  <c:v>2018-06-12</c:v>
                </c:pt>
                <c:pt idx="363">
                  <c:v>2018-06-13</c:v>
                </c:pt>
                <c:pt idx="364">
                  <c:v>2018-06-14</c:v>
                </c:pt>
                <c:pt idx="365">
                  <c:v>2018-06-15</c:v>
                </c:pt>
                <c:pt idx="366">
                  <c:v>2018-06-18</c:v>
                </c:pt>
                <c:pt idx="367">
                  <c:v>2018-06-19</c:v>
                </c:pt>
                <c:pt idx="368">
                  <c:v>2018-06-20</c:v>
                </c:pt>
                <c:pt idx="369">
                  <c:v>2018-06-21</c:v>
                </c:pt>
                <c:pt idx="370">
                  <c:v>2018-06-22</c:v>
                </c:pt>
                <c:pt idx="371">
                  <c:v>2018-06-25</c:v>
                </c:pt>
                <c:pt idx="372">
                  <c:v>2018-06-26</c:v>
                </c:pt>
                <c:pt idx="373">
                  <c:v>2018-06-27</c:v>
                </c:pt>
                <c:pt idx="374">
                  <c:v>2018-06-28</c:v>
                </c:pt>
                <c:pt idx="375">
                  <c:v>2018-06-29</c:v>
                </c:pt>
                <c:pt idx="376">
                  <c:v>2018-07-02</c:v>
                </c:pt>
                <c:pt idx="377">
                  <c:v>2018-07-03</c:v>
                </c:pt>
                <c:pt idx="378">
                  <c:v>2018-07-05</c:v>
                </c:pt>
                <c:pt idx="379">
                  <c:v>2018-07-06</c:v>
                </c:pt>
                <c:pt idx="380">
                  <c:v>2018-07-09</c:v>
                </c:pt>
                <c:pt idx="381">
                  <c:v>2018-07-10</c:v>
                </c:pt>
                <c:pt idx="382">
                  <c:v>2018-07-11</c:v>
                </c:pt>
                <c:pt idx="383">
                  <c:v>2018-07-12</c:v>
                </c:pt>
                <c:pt idx="384">
                  <c:v>2018-07-13</c:v>
                </c:pt>
                <c:pt idx="385">
                  <c:v>2018-07-16</c:v>
                </c:pt>
                <c:pt idx="386">
                  <c:v>2018-07-17</c:v>
                </c:pt>
                <c:pt idx="387">
                  <c:v>2018-07-18</c:v>
                </c:pt>
                <c:pt idx="388">
                  <c:v>2018-07-19</c:v>
                </c:pt>
                <c:pt idx="389">
                  <c:v>2018-07-20</c:v>
                </c:pt>
                <c:pt idx="390">
                  <c:v>2018-07-23</c:v>
                </c:pt>
                <c:pt idx="391">
                  <c:v>2018-07-24</c:v>
                </c:pt>
                <c:pt idx="392">
                  <c:v>2018-07-25</c:v>
                </c:pt>
                <c:pt idx="393">
                  <c:v>2018-07-26</c:v>
                </c:pt>
                <c:pt idx="394">
                  <c:v>2018-07-27</c:v>
                </c:pt>
                <c:pt idx="395">
                  <c:v>2018-07-30</c:v>
                </c:pt>
                <c:pt idx="396">
                  <c:v>2018-07-31</c:v>
                </c:pt>
                <c:pt idx="397">
                  <c:v>2018-08-01</c:v>
                </c:pt>
                <c:pt idx="398">
                  <c:v>2018-08-02</c:v>
                </c:pt>
                <c:pt idx="399">
                  <c:v>2018-08-03</c:v>
                </c:pt>
                <c:pt idx="400">
                  <c:v>2018-08-06</c:v>
                </c:pt>
                <c:pt idx="401">
                  <c:v>2018-08-07</c:v>
                </c:pt>
                <c:pt idx="402">
                  <c:v>2018-08-08</c:v>
                </c:pt>
                <c:pt idx="403">
                  <c:v>2018-08-09</c:v>
                </c:pt>
                <c:pt idx="404">
                  <c:v>2018-08-10</c:v>
                </c:pt>
                <c:pt idx="405">
                  <c:v>2018-08-13</c:v>
                </c:pt>
                <c:pt idx="406">
                  <c:v>2018-08-14</c:v>
                </c:pt>
                <c:pt idx="407">
                  <c:v>2018-08-15</c:v>
                </c:pt>
                <c:pt idx="408">
                  <c:v>2018-08-16</c:v>
                </c:pt>
                <c:pt idx="409">
                  <c:v>2018-08-17</c:v>
                </c:pt>
                <c:pt idx="410">
                  <c:v>2018-08-20</c:v>
                </c:pt>
                <c:pt idx="411">
                  <c:v>2018-08-21</c:v>
                </c:pt>
                <c:pt idx="412">
                  <c:v>2018-08-22</c:v>
                </c:pt>
                <c:pt idx="413">
                  <c:v>2018-08-23</c:v>
                </c:pt>
                <c:pt idx="414">
                  <c:v>2018-08-24</c:v>
                </c:pt>
                <c:pt idx="415">
                  <c:v>2018-08-27</c:v>
                </c:pt>
                <c:pt idx="416">
                  <c:v>2018-08-28</c:v>
                </c:pt>
                <c:pt idx="417">
                  <c:v>2018-08-29</c:v>
                </c:pt>
                <c:pt idx="418">
                  <c:v>2018-08-30</c:v>
                </c:pt>
                <c:pt idx="419">
                  <c:v>2018-08-31</c:v>
                </c:pt>
                <c:pt idx="420">
                  <c:v>2018-09-04</c:v>
                </c:pt>
                <c:pt idx="421">
                  <c:v>2018-09-05</c:v>
                </c:pt>
                <c:pt idx="422">
                  <c:v>2018-09-06</c:v>
                </c:pt>
                <c:pt idx="423">
                  <c:v>2018-09-07</c:v>
                </c:pt>
                <c:pt idx="424">
                  <c:v>2018-09-10</c:v>
                </c:pt>
                <c:pt idx="425">
                  <c:v>2018-09-11</c:v>
                </c:pt>
                <c:pt idx="426">
                  <c:v>2018-09-12</c:v>
                </c:pt>
                <c:pt idx="427">
                  <c:v>2018-09-13</c:v>
                </c:pt>
                <c:pt idx="428">
                  <c:v>2018-09-14</c:v>
                </c:pt>
                <c:pt idx="429">
                  <c:v>2018-09-17</c:v>
                </c:pt>
                <c:pt idx="430">
                  <c:v>2018-09-18</c:v>
                </c:pt>
                <c:pt idx="431">
                  <c:v>2018-09-19</c:v>
                </c:pt>
                <c:pt idx="432">
                  <c:v>2018-09-20</c:v>
                </c:pt>
                <c:pt idx="433">
                  <c:v>2018-09-21</c:v>
                </c:pt>
                <c:pt idx="434">
                  <c:v>2018-09-24</c:v>
                </c:pt>
                <c:pt idx="435">
                  <c:v>2018-09-25</c:v>
                </c:pt>
                <c:pt idx="436">
                  <c:v>2018-09-26</c:v>
                </c:pt>
                <c:pt idx="437">
                  <c:v>2018-09-27</c:v>
                </c:pt>
                <c:pt idx="438">
                  <c:v>2018-09-28</c:v>
                </c:pt>
                <c:pt idx="439">
                  <c:v>2018-10-01</c:v>
                </c:pt>
                <c:pt idx="440">
                  <c:v>2018-10-02</c:v>
                </c:pt>
                <c:pt idx="441">
                  <c:v>2018-10-03</c:v>
                </c:pt>
                <c:pt idx="442">
                  <c:v>2018-10-04</c:v>
                </c:pt>
                <c:pt idx="443">
                  <c:v>2018-10-05</c:v>
                </c:pt>
                <c:pt idx="444">
                  <c:v>2018-10-08</c:v>
                </c:pt>
                <c:pt idx="445">
                  <c:v>2018-10-09</c:v>
                </c:pt>
                <c:pt idx="446">
                  <c:v>2018-10-10</c:v>
                </c:pt>
                <c:pt idx="447">
                  <c:v>2018-10-11</c:v>
                </c:pt>
                <c:pt idx="448">
                  <c:v>2018-10-12</c:v>
                </c:pt>
                <c:pt idx="449">
                  <c:v>2018-10-15</c:v>
                </c:pt>
                <c:pt idx="450">
                  <c:v>2018-10-16</c:v>
                </c:pt>
                <c:pt idx="451">
                  <c:v>2018-10-17</c:v>
                </c:pt>
                <c:pt idx="452">
                  <c:v>2018-10-18</c:v>
                </c:pt>
                <c:pt idx="453">
                  <c:v>2018-10-19</c:v>
                </c:pt>
                <c:pt idx="454">
                  <c:v>2018-10-22</c:v>
                </c:pt>
                <c:pt idx="455">
                  <c:v>2018-10-23</c:v>
                </c:pt>
                <c:pt idx="456">
                  <c:v>2018-10-24</c:v>
                </c:pt>
                <c:pt idx="457">
                  <c:v>2018-10-25</c:v>
                </c:pt>
                <c:pt idx="458">
                  <c:v>2018-10-26</c:v>
                </c:pt>
                <c:pt idx="459">
                  <c:v>2018-10-29</c:v>
                </c:pt>
                <c:pt idx="460">
                  <c:v>2018-10-30</c:v>
                </c:pt>
                <c:pt idx="461">
                  <c:v>2018-10-31</c:v>
                </c:pt>
                <c:pt idx="462">
                  <c:v>2018-11-01</c:v>
                </c:pt>
                <c:pt idx="463">
                  <c:v>2018-11-02</c:v>
                </c:pt>
                <c:pt idx="464">
                  <c:v>2018-11-05</c:v>
                </c:pt>
                <c:pt idx="465">
                  <c:v>2018-11-06</c:v>
                </c:pt>
                <c:pt idx="466">
                  <c:v>2018-11-07</c:v>
                </c:pt>
                <c:pt idx="467">
                  <c:v>2018-11-08</c:v>
                </c:pt>
                <c:pt idx="468">
                  <c:v>2018-11-09</c:v>
                </c:pt>
                <c:pt idx="469">
                  <c:v>2018-11-12</c:v>
                </c:pt>
                <c:pt idx="470">
                  <c:v>2018-11-13</c:v>
                </c:pt>
                <c:pt idx="471">
                  <c:v>2018-11-14</c:v>
                </c:pt>
                <c:pt idx="472">
                  <c:v>2018-11-15</c:v>
                </c:pt>
                <c:pt idx="473">
                  <c:v>2018-11-16</c:v>
                </c:pt>
                <c:pt idx="474">
                  <c:v>2018-11-19</c:v>
                </c:pt>
                <c:pt idx="475">
                  <c:v>2018-11-20</c:v>
                </c:pt>
                <c:pt idx="476">
                  <c:v>2018-11-21</c:v>
                </c:pt>
                <c:pt idx="477">
                  <c:v>2018-11-23</c:v>
                </c:pt>
                <c:pt idx="478">
                  <c:v>2018-11-26</c:v>
                </c:pt>
                <c:pt idx="479">
                  <c:v>2018-11-27</c:v>
                </c:pt>
                <c:pt idx="480">
                  <c:v>2018-11-28</c:v>
                </c:pt>
                <c:pt idx="481">
                  <c:v>2018-11-29</c:v>
                </c:pt>
                <c:pt idx="482">
                  <c:v>2018-11-30</c:v>
                </c:pt>
                <c:pt idx="483">
                  <c:v>2018-12-03</c:v>
                </c:pt>
                <c:pt idx="484">
                  <c:v>2018-12-04</c:v>
                </c:pt>
                <c:pt idx="485">
                  <c:v>2018-12-06</c:v>
                </c:pt>
                <c:pt idx="486">
                  <c:v>2018-12-07</c:v>
                </c:pt>
                <c:pt idx="487">
                  <c:v>2018-12-10</c:v>
                </c:pt>
                <c:pt idx="488">
                  <c:v>2018-12-11</c:v>
                </c:pt>
                <c:pt idx="489">
                  <c:v>2018-12-12</c:v>
                </c:pt>
                <c:pt idx="490">
                  <c:v>2018-12-13</c:v>
                </c:pt>
                <c:pt idx="491">
                  <c:v>2018-12-14</c:v>
                </c:pt>
                <c:pt idx="492">
                  <c:v>2018-12-17</c:v>
                </c:pt>
                <c:pt idx="493">
                  <c:v>2018-12-18</c:v>
                </c:pt>
                <c:pt idx="494">
                  <c:v>2018-12-19</c:v>
                </c:pt>
                <c:pt idx="495">
                  <c:v>2018-12-20</c:v>
                </c:pt>
                <c:pt idx="496">
                  <c:v>2018-12-21</c:v>
                </c:pt>
                <c:pt idx="497">
                  <c:v>2018-12-24</c:v>
                </c:pt>
                <c:pt idx="498">
                  <c:v>2018-12-26</c:v>
                </c:pt>
                <c:pt idx="499">
                  <c:v>2018-12-27</c:v>
                </c:pt>
                <c:pt idx="500">
                  <c:v>2018-12-28</c:v>
                </c:pt>
                <c:pt idx="501">
                  <c:v>2018-12-31</c:v>
                </c:pt>
              </c:strCache>
            </c:strRef>
          </c:cat>
          <c:val>
            <c:numRef>
              <c:f>'Volatility SAR'!$F$21:$F$522</c:f>
              <c:numCache>
                <c:formatCode>_("$"* #,##0.00_);_("$"* \(#,##0.00\);_("$"* "-"??_);_(@_)</c:formatCode>
                <c:ptCount val="502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C-4F72-A321-F9A83DE6B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26608"/>
        <c:axId val="499625296"/>
      </c:lineChart>
      <c:catAx>
        <c:axId val="49962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25296"/>
        <c:crosses val="autoZero"/>
        <c:auto val="1"/>
        <c:lblAlgn val="ctr"/>
        <c:lblOffset val="100"/>
        <c:noMultiLvlLbl val="0"/>
      </c:catAx>
      <c:valAx>
        <c:axId val="499625296"/>
        <c:scaling>
          <c:orientation val="minMax"/>
          <c:max val="29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00_);_(&quot;$&quot;* \(#,##0.00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17</xdr:col>
      <xdr:colOff>647700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5EC3F-7E18-4902-824C-921B73578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20:R522" totalsRowShown="0" headerRowDxfId="25" dataDxfId="24" headerRowCellStyle="Currency" dataCellStyle="Currency">
  <sortState xmlns:xlrd2="http://schemas.microsoft.com/office/spreadsheetml/2017/richdata2" ref="B21:F522">
    <sortCondition ref="B21"/>
  </sortState>
  <tableColumns count="18">
    <tableColumn id="9" xr3:uid="{9F699A46-4958-42A4-A5C9-B52EB0EE585B}" name="i" dataDxfId="23" dataCellStyle="Currency"/>
    <tableColumn id="2" xr3:uid="{870234D4-B88D-4DBC-B1B5-A3A328FCAA43}" name="date" dataDxfId="22"/>
    <tableColumn id="3" xr3:uid="{EF611352-AF5A-4141-B3FC-D86820A763EA}" name="open" dataDxfId="21" dataCellStyle="Currency"/>
    <tableColumn id="4" xr3:uid="{74B28648-F2A3-4493-9B04-FE02A7EBAE5E}" name="high" dataDxfId="20" dataCellStyle="Currency"/>
    <tableColumn id="5" xr3:uid="{F6126363-2529-4BAC-9F69-0710D7A587F6}" name="low" dataDxfId="19" dataCellStyle="Currency"/>
    <tableColumn id="6" xr3:uid="{1625C5E8-2802-4281-81F5-7308EFB9EB0C}" name="close" dataDxfId="18" dataCellStyle="Currency"/>
    <tableColumn id="10" xr3:uid="{EF5F75EE-9973-4E35-9656-7AAAAA261331}" name="H-L" dataDxfId="17" dataCellStyle="Currency">
      <calculatedColumnFormula>testdata[[#This Row],[high]]-testdata[[#This Row],[low]]</calculatedColumnFormula>
    </tableColumn>
    <tableColumn id="11" xr3:uid="{10684292-6050-4331-AAC5-0FA320374389}" name="|H-pC|" dataDxfId="16" dataCellStyle="Currency">
      <calculatedColumnFormula>ABS(testdata[[#This Row],[high]]-F20)</calculatedColumnFormula>
    </tableColumn>
    <tableColumn id="12" xr3:uid="{7639B0EF-4461-45C6-93E9-01F836F60578}" name="|L-pC|" dataDxfId="15" dataCellStyle="Currency">
      <calculatedColumnFormula>ABS(testdata[[#This Row],[low]]-F20)</calculatedColumnFormula>
    </tableColumn>
    <tableColumn id="13" xr3:uid="{CE73AE3F-2651-4F06-AF13-E770225EA4B1}" name="TR" dataDxfId="14" dataCellStyle="Currency">
      <calculatedColumnFormula>MAX(testdata[[#This Row],[H-L]:[|L-pC|]])</calculatedColumnFormula>
    </tableColumn>
    <tableColumn id="14" xr3:uid="{58A6077F-285C-4D4A-ACE5-FFB42D9DD7EE}" name="ATR" dataDxfId="13" dataCellStyle="Currency"/>
    <tableColumn id="7" xr3:uid="{D1D80709-CC76-4F34-AEE4-BF67E7982756}" name="ARC" dataDxfId="12" dataCellStyle="Currency">
      <calculatedColumnFormula>testdata[[#This Row],[ATR]]*multiplier</calculatedColumnFormula>
    </tableColumn>
    <tableColumn id="21" xr3:uid="{8E3B5451-464C-43C8-A6BF-0ADBAC7B35A9}" name="DIR" dataDxfId="8" dataCellStyle="Currency">
      <calculatedColumnFormula>testdata[[#This Row],[SIC]]-testdata[[#This Row],[ARC]]</calculatedColumnFormula>
    </tableColumn>
    <tableColumn id="8" xr3:uid="{CEE62B1F-F3AD-417D-8072-FD9A00AC7621}" name="SIC" dataDxfId="7" dataCellStyle="Currency"/>
    <tableColumn id="20" xr3:uid="{DCC22E97-E560-4753-A12C-C66FD668E8A9}" name="SAR" dataDxfId="6" dataCellStyle="Currency">
      <calculatedColumnFormula>IF(testdata[[#This Row],[Lower]]="STOP",testdata[[#This Row],[SIC]],MIN($F20,O20))</calculatedColumnFormula>
    </tableColumn>
    <tableColumn id="1" xr3:uid="{BDAA5470-376D-4129-931D-52D7DAEC2229}" name="X" dataDxfId="5">
      <calculatedColumnFormula>IF(OR(AND(testdata[[#This Row],[DIR]]="LONG",testdata[[#This Row],[close]]&lt;testdata[[#This Row],[SAR]]),AND(testdata[[#This Row],[DIR]]="SHORT",testdata[[#This Row],[close]]&gt;testdata[[#This Row],[SAR]])),"X","")</calculatedColumnFormula>
    </tableColumn>
    <tableColumn id="22" xr3:uid="{9E55AE69-6E62-47F5-9EFC-4077AC1ADFBB}" name="Upper" dataDxfId="4" dataCellStyle="Currency">
      <calculatedColumnFormula>IF(testdata[[#This Row],[DIR]]="SHORT",testdata[[#This Row],[SAR]],NA())</calculatedColumnFormula>
    </tableColumn>
    <tableColumn id="15" xr3:uid="{834CCF88-98FF-4805-870F-37ECF42269C7}" name="Lower" dataDxfId="3" dataCellStyle="Currency">
      <calculatedColumnFormula>IF(testdata[[#This Row],[DIR]]="LONG",testdata[[#This Row],[SAR]],NA())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659490-B2FE-49D3-A474-B27499F0CE98}" name="Table2" displayName="Table2" ref="T20:T21" totalsRowShown="0" headerRowDxfId="11" dataDxfId="10">
  <tableColumns count="1">
    <tableColumn id="1" xr3:uid="{9D938EAE-1954-4B43-BE3B-9E08C9B84ED2}" name="Multiplier" dataDxfId="9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013504-9D14-4BBD-9CE2-2452506C5D7B}" name="Table3" displayName="Table3" ref="V20:X522" totalsRowShown="0">
  <tableColumns count="3">
    <tableColumn id="1" xr3:uid="{03BBA2DE-C5A7-499A-A83B-1BC450C9F7FB}" name="date" dataDxfId="2"/>
    <tableColumn id="2" xr3:uid="{E47774EB-828B-4569-A8D2-5E7ABD8CFA02}" name="SAR" dataDxfId="1" dataCellStyle="Currency"/>
    <tableColumn id="3" xr3:uid="{923E0E50-A861-453B-81E0-DEEC9AD98D35}" name="diff" dataDxfId="0" dataCellStyle="Comma">
      <calculatedColumnFormula>testdata[[#This Row],[SAR]]-Table3[[#This Row],[SAR]]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2"/>
  <sheetViews>
    <sheetView tabSelected="1" workbookViewId="0">
      <pane xSplit="2" ySplit="20" topLeftCell="C21" activePane="bottomRight" state="frozenSplit"/>
      <selection pane="topRight" activeCell="T1" sqref="T1"/>
      <selection pane="bottomLeft" activeCell="A20" sqref="A20"/>
      <selection pane="bottomRight" activeCell="S21" sqref="S21"/>
    </sheetView>
  </sheetViews>
  <sheetFormatPr defaultRowHeight="15" x14ac:dyDescent="0.25"/>
  <cols>
    <col min="1" max="1" width="4" style="5" bestFit="1" customWidth="1"/>
    <col min="2" max="2" width="10.42578125" style="5" bestFit="1" customWidth="1"/>
    <col min="3" max="6" width="9" style="1" bestFit="1" customWidth="1"/>
    <col min="7" max="7" width="8" hidden="1" customWidth="1"/>
    <col min="8" max="8" width="8.7109375" hidden="1" customWidth="1"/>
    <col min="9" max="9" width="8.28515625" hidden="1" customWidth="1"/>
    <col min="10" max="10" width="10" style="8" hidden="1" customWidth="1"/>
    <col min="11" max="11" width="9" style="8" bestFit="1" customWidth="1"/>
    <col min="12" max="12" width="10" style="8" bestFit="1" customWidth="1"/>
    <col min="13" max="13" width="6.85546875" style="5" bestFit="1" customWidth="1"/>
    <col min="14" max="14" width="9" style="8" bestFit="1" customWidth="1"/>
    <col min="15" max="15" width="11" style="8" bestFit="1" customWidth="1"/>
    <col min="16" max="16" width="3.5703125" style="8" bestFit="1" customWidth="1"/>
    <col min="17" max="17" width="11" style="8" bestFit="1" customWidth="1"/>
    <col min="18" max="18" width="11" style="23" bestFit="1" customWidth="1"/>
    <col min="19" max="19" width="3.7109375" style="12" customWidth="1"/>
    <col min="20" max="20" width="10" bestFit="1" customWidth="1"/>
    <col min="21" max="21" width="3.7109375" customWidth="1"/>
    <col min="22" max="22" width="10.7109375" style="29" bestFit="1" customWidth="1"/>
    <col min="23" max="23" width="11" style="6" bestFit="1" customWidth="1"/>
    <col min="24" max="24" width="5.5703125" style="30" bestFit="1" customWidth="1"/>
  </cols>
  <sheetData>
    <row r="1" spans="17:19" x14ac:dyDescent="0.25">
      <c r="Q1" s="23"/>
      <c r="S1"/>
    </row>
    <row r="2" spans="17:19" x14ac:dyDescent="0.25">
      <c r="Q2" s="23"/>
      <c r="S2"/>
    </row>
    <row r="3" spans="17:19" x14ac:dyDescent="0.25">
      <c r="Q3" s="23"/>
      <c r="S3"/>
    </row>
    <row r="4" spans="17:19" x14ac:dyDescent="0.25">
      <c r="Q4" s="23"/>
      <c r="S4"/>
    </row>
    <row r="5" spans="17:19" x14ac:dyDescent="0.25">
      <c r="Q5" s="23"/>
      <c r="S5"/>
    </row>
    <row r="6" spans="17:19" x14ac:dyDescent="0.25">
      <c r="Q6" s="23"/>
      <c r="S6"/>
    </row>
    <row r="7" spans="17:19" x14ac:dyDescent="0.25">
      <c r="Q7" s="23"/>
      <c r="S7"/>
    </row>
    <row r="8" spans="17:19" x14ac:dyDescent="0.25">
      <c r="Q8" s="23"/>
      <c r="S8"/>
    </row>
    <row r="9" spans="17:19" x14ac:dyDescent="0.25">
      <c r="Q9" s="23"/>
      <c r="S9"/>
    </row>
    <row r="10" spans="17:19" x14ac:dyDescent="0.25">
      <c r="Q10" s="23"/>
      <c r="S10"/>
    </row>
    <row r="11" spans="17:19" x14ac:dyDescent="0.25">
      <c r="Q11" s="23"/>
      <c r="S11"/>
    </row>
    <row r="12" spans="17:19" x14ac:dyDescent="0.25">
      <c r="Q12" s="23"/>
      <c r="S12"/>
    </row>
    <row r="13" spans="17:19" x14ac:dyDescent="0.25">
      <c r="Q13" s="23"/>
      <c r="S13"/>
    </row>
    <row r="14" spans="17:19" x14ac:dyDescent="0.25">
      <c r="Q14" s="23"/>
      <c r="S14"/>
    </row>
    <row r="15" spans="17:19" x14ac:dyDescent="0.25">
      <c r="Q15" s="23"/>
      <c r="S15"/>
    </row>
    <row r="16" spans="17:19" x14ac:dyDescent="0.25">
      <c r="Q16" s="23"/>
      <c r="S16"/>
    </row>
    <row r="17" spans="1:24" x14ac:dyDescent="0.25">
      <c r="Q17" s="23"/>
      <c r="S17"/>
    </row>
    <row r="18" spans="1:24" x14ac:dyDescent="0.25">
      <c r="Q18" s="23"/>
      <c r="S18"/>
    </row>
    <row r="19" spans="1:24" x14ac:dyDescent="0.25">
      <c r="Q19" s="23"/>
      <c r="S19"/>
    </row>
    <row r="20" spans="1:24" x14ac:dyDescent="0.25">
      <c r="A20" s="4" t="s">
        <v>10</v>
      </c>
      <c r="B20" s="5" t="s">
        <v>0</v>
      </c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6" t="s">
        <v>8</v>
      </c>
      <c r="K20" s="6" t="s">
        <v>9</v>
      </c>
      <c r="L20" s="6" t="s">
        <v>514</v>
      </c>
      <c r="M20" s="4" t="s">
        <v>516</v>
      </c>
      <c r="N20" s="3" t="s">
        <v>515</v>
      </c>
      <c r="O20" s="6" t="s">
        <v>522</v>
      </c>
      <c r="P20" s="6" t="s">
        <v>520</v>
      </c>
      <c r="Q20" s="6" t="s">
        <v>517</v>
      </c>
      <c r="R20" s="6" t="s">
        <v>518</v>
      </c>
      <c r="S20"/>
      <c r="T20" s="2" t="s">
        <v>513</v>
      </c>
      <c r="V20" s="29" t="s">
        <v>0</v>
      </c>
      <c r="W20" s="6" t="s">
        <v>522</v>
      </c>
      <c r="X20" s="30" t="s">
        <v>523</v>
      </c>
    </row>
    <row r="21" spans="1:24" x14ac:dyDescent="0.25">
      <c r="A21" s="4">
        <v>0</v>
      </c>
      <c r="B21" s="11" t="s">
        <v>11</v>
      </c>
      <c r="C21" s="1">
        <v>212.61</v>
      </c>
      <c r="D21" s="1">
        <v>213.35</v>
      </c>
      <c r="E21" s="1">
        <v>211.52</v>
      </c>
      <c r="F21" s="1">
        <v>212.8</v>
      </c>
      <c r="G21" s="1">
        <f>testdata[[#This Row],[high]]-testdata[[#This Row],[low]]</f>
        <v>1.8299999999999841</v>
      </c>
      <c r="H21" s="1"/>
      <c r="I21" s="1"/>
      <c r="J21" s="7">
        <f>MAX(testdata[[#This Row],[H-L]:[|L-pC|]])</f>
        <v>1.8299999999999841</v>
      </c>
      <c r="K21" s="7"/>
      <c r="L21" s="7"/>
      <c r="M21" s="4"/>
      <c r="N21" s="10"/>
      <c r="O21" s="7"/>
      <c r="P2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1" s="7"/>
      <c r="R21" s="7"/>
      <c r="S21"/>
      <c r="T21" s="2">
        <v>3</v>
      </c>
      <c r="V21" s="29">
        <v>42738</v>
      </c>
    </row>
    <row r="22" spans="1:24" x14ac:dyDescent="0.25">
      <c r="A22" s="4">
        <v>1</v>
      </c>
      <c r="B22" s="11" t="s">
        <v>12</v>
      </c>
      <c r="C22" s="1">
        <v>213.16</v>
      </c>
      <c r="D22" s="1">
        <v>214.22</v>
      </c>
      <c r="E22" s="1">
        <v>213.15</v>
      </c>
      <c r="F22" s="1">
        <v>214.06</v>
      </c>
      <c r="G22" s="1">
        <f>testdata[[#This Row],[high]]-testdata[[#This Row],[low]]</f>
        <v>1.0699999999999932</v>
      </c>
      <c r="H22" s="1">
        <f>ABS(testdata[[#This Row],[high]]-F21)</f>
        <v>1.4199999999999875</v>
      </c>
      <c r="I22" s="1">
        <f>ABS(testdata[[#This Row],[low]]-F21)</f>
        <v>0.34999999999999432</v>
      </c>
      <c r="J22" s="7">
        <f>MAX(testdata[[#This Row],[H-L]:[|L-pC|]])</f>
        <v>1.4199999999999875</v>
      </c>
      <c r="K22" s="7"/>
      <c r="L22" s="7"/>
      <c r="M22" s="4"/>
      <c r="N22" s="10"/>
      <c r="O22" s="7"/>
      <c r="P2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2" s="7"/>
      <c r="R22" s="7"/>
      <c r="S22"/>
      <c r="V22" s="29">
        <v>42739</v>
      </c>
    </row>
    <row r="23" spans="1:24" x14ac:dyDescent="0.25">
      <c r="A23" s="4">
        <v>2</v>
      </c>
      <c r="B23" s="11" t="s">
        <v>13</v>
      </c>
      <c r="C23" s="1">
        <v>213.77</v>
      </c>
      <c r="D23" s="1">
        <v>214.06</v>
      </c>
      <c r="E23" s="1">
        <v>213.02</v>
      </c>
      <c r="F23" s="1">
        <v>213.89</v>
      </c>
      <c r="G23" s="1">
        <f>testdata[[#This Row],[high]]-testdata[[#This Row],[low]]</f>
        <v>1.039999999999992</v>
      </c>
      <c r="H23" s="1">
        <f>ABS(testdata[[#This Row],[high]]-F22)</f>
        <v>0</v>
      </c>
      <c r="I23" s="1">
        <f>ABS(testdata[[#This Row],[low]]-F22)</f>
        <v>1.039999999999992</v>
      </c>
      <c r="J23" s="7">
        <f>MAX(testdata[[#This Row],[H-L]:[|L-pC|]])</f>
        <v>1.039999999999992</v>
      </c>
      <c r="K23" s="7"/>
      <c r="L23" s="7"/>
      <c r="M23" s="4"/>
      <c r="N23" s="10"/>
      <c r="O23" s="7"/>
      <c r="P2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3" s="7"/>
      <c r="R23" s="7"/>
      <c r="S23"/>
      <c r="V23" s="29">
        <v>42740</v>
      </c>
    </row>
    <row r="24" spans="1:24" x14ac:dyDescent="0.25">
      <c r="A24" s="4">
        <v>3</v>
      </c>
      <c r="B24" s="11" t="s">
        <v>14</v>
      </c>
      <c r="C24" s="1">
        <v>214.02</v>
      </c>
      <c r="D24" s="1">
        <v>215.17</v>
      </c>
      <c r="E24" s="1">
        <v>213.42</v>
      </c>
      <c r="F24" s="1">
        <v>214.66</v>
      </c>
      <c r="G24" s="1">
        <f>testdata[[#This Row],[high]]-testdata[[#This Row],[low]]</f>
        <v>1.75</v>
      </c>
      <c r="H24" s="1">
        <f>ABS(testdata[[#This Row],[high]]-F23)</f>
        <v>1.2800000000000011</v>
      </c>
      <c r="I24" s="1">
        <f>ABS(testdata[[#This Row],[low]]-F23)</f>
        <v>0.46999999999999886</v>
      </c>
      <c r="J24" s="7">
        <f>MAX(testdata[[#This Row],[H-L]:[|L-pC|]])</f>
        <v>1.75</v>
      </c>
      <c r="K24" s="7"/>
      <c r="L24" s="7"/>
      <c r="M24" s="4"/>
      <c r="N24" s="10"/>
      <c r="O24" s="7"/>
      <c r="P2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4" s="7"/>
      <c r="R24" s="7"/>
      <c r="S24"/>
      <c r="V24" s="29">
        <v>42741</v>
      </c>
    </row>
    <row r="25" spans="1:24" x14ac:dyDescent="0.25">
      <c r="A25" s="4">
        <v>4</v>
      </c>
      <c r="B25" s="11" t="s">
        <v>15</v>
      </c>
      <c r="C25" s="1">
        <v>214.38</v>
      </c>
      <c r="D25" s="1">
        <v>214.53</v>
      </c>
      <c r="E25" s="1">
        <v>213.91</v>
      </c>
      <c r="F25" s="1">
        <v>213.95</v>
      </c>
      <c r="G25" s="1">
        <f>testdata[[#This Row],[high]]-testdata[[#This Row],[low]]</f>
        <v>0.62000000000000455</v>
      </c>
      <c r="H25" s="1">
        <f>ABS(testdata[[#This Row],[high]]-F24)</f>
        <v>0.12999999999999545</v>
      </c>
      <c r="I25" s="1">
        <f>ABS(testdata[[#This Row],[low]]-F24)</f>
        <v>0.75</v>
      </c>
      <c r="J25" s="7">
        <f>MAX(testdata[[#This Row],[H-L]:[|L-pC|]])</f>
        <v>0.75</v>
      </c>
      <c r="K25" s="7"/>
      <c r="L25" s="7"/>
      <c r="M25" s="4"/>
      <c r="N25" s="10"/>
      <c r="O25" s="7"/>
      <c r="P2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5" s="7"/>
      <c r="R25" s="7"/>
      <c r="S25"/>
      <c r="V25" s="29">
        <v>42744</v>
      </c>
    </row>
    <row r="26" spans="1:24" x14ac:dyDescent="0.25">
      <c r="A26" s="4">
        <v>5</v>
      </c>
      <c r="B26" s="11" t="s">
        <v>16</v>
      </c>
      <c r="C26" s="1">
        <v>213.97</v>
      </c>
      <c r="D26" s="1">
        <v>214.89</v>
      </c>
      <c r="E26" s="1">
        <v>213.52</v>
      </c>
      <c r="F26" s="1">
        <v>213.95</v>
      </c>
      <c r="G26" s="1">
        <f>testdata[[#This Row],[high]]-testdata[[#This Row],[low]]</f>
        <v>1.3699999999999761</v>
      </c>
      <c r="H26" s="1">
        <f>ABS(testdata[[#This Row],[high]]-F25)</f>
        <v>0.93999999999999773</v>
      </c>
      <c r="I26" s="1">
        <f>ABS(testdata[[#This Row],[low]]-F25)</f>
        <v>0.4299999999999784</v>
      </c>
      <c r="J26" s="7">
        <f>MAX(testdata[[#This Row],[H-L]:[|L-pC|]])</f>
        <v>1.3699999999999761</v>
      </c>
      <c r="K26" s="7"/>
      <c r="L26" s="7"/>
      <c r="M26" s="4"/>
      <c r="N26" s="10"/>
      <c r="O26" s="7"/>
      <c r="P2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6" s="7"/>
      <c r="R26" s="7"/>
      <c r="S26"/>
      <c r="V26" s="29">
        <v>42745</v>
      </c>
    </row>
    <row r="27" spans="1:24" x14ac:dyDescent="0.25">
      <c r="A27" s="4">
        <v>6</v>
      </c>
      <c r="B27" s="11" t="s">
        <v>17</v>
      </c>
      <c r="C27" s="1">
        <v>213.86</v>
      </c>
      <c r="D27" s="1">
        <v>214.55</v>
      </c>
      <c r="E27" s="1">
        <v>213.13</v>
      </c>
      <c r="F27" s="1">
        <v>214.55</v>
      </c>
      <c r="G27" s="1">
        <f>testdata[[#This Row],[high]]-testdata[[#This Row],[low]]</f>
        <v>1.4200000000000159</v>
      </c>
      <c r="H27" s="1">
        <f>ABS(testdata[[#This Row],[high]]-F26)</f>
        <v>0.60000000000002274</v>
      </c>
      <c r="I27" s="1">
        <f>ABS(testdata[[#This Row],[low]]-F26)</f>
        <v>0.81999999999999318</v>
      </c>
      <c r="J27" s="7">
        <f>MAX(testdata[[#This Row],[H-L]:[|L-pC|]])</f>
        <v>1.4200000000000159</v>
      </c>
      <c r="K27" s="7"/>
      <c r="L27" s="7"/>
      <c r="M27" s="4"/>
      <c r="N27" s="10"/>
      <c r="O27" s="7"/>
      <c r="P2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7" s="7"/>
      <c r="R27" s="7"/>
      <c r="S27"/>
      <c r="V27" s="29">
        <v>42746</v>
      </c>
    </row>
    <row r="28" spans="1:24" x14ac:dyDescent="0.25">
      <c r="A28" s="4">
        <v>7</v>
      </c>
      <c r="B28" s="11" t="s">
        <v>18</v>
      </c>
      <c r="C28" s="1">
        <v>213.99</v>
      </c>
      <c r="D28" s="1">
        <v>214.22</v>
      </c>
      <c r="E28" s="1">
        <v>212.53</v>
      </c>
      <c r="F28" s="1">
        <v>214.02</v>
      </c>
      <c r="G28" s="1">
        <f>testdata[[#This Row],[high]]-testdata[[#This Row],[low]]</f>
        <v>1.6899999999999977</v>
      </c>
      <c r="H28" s="1">
        <f>ABS(testdata[[#This Row],[high]]-F27)</f>
        <v>0.33000000000001251</v>
      </c>
      <c r="I28" s="1">
        <f>ABS(testdata[[#This Row],[low]]-F27)</f>
        <v>2.0200000000000102</v>
      </c>
      <c r="J28" s="7">
        <f>MAX(testdata[[#This Row],[H-L]:[|L-pC|]])</f>
        <v>2.0200000000000102</v>
      </c>
      <c r="K28" s="7"/>
      <c r="L28" s="7"/>
      <c r="M28" s="4"/>
      <c r="N28" s="10"/>
      <c r="O28" s="7"/>
      <c r="P2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8" s="7"/>
      <c r="R28" s="7"/>
      <c r="S28"/>
      <c r="V28" s="29">
        <v>42747</v>
      </c>
    </row>
    <row r="29" spans="1:24" x14ac:dyDescent="0.25">
      <c r="A29" s="4">
        <v>8</v>
      </c>
      <c r="B29" s="11" t="s">
        <v>19</v>
      </c>
      <c r="C29" s="1">
        <v>214.21</v>
      </c>
      <c r="D29" s="1">
        <v>214.84</v>
      </c>
      <c r="E29" s="1">
        <v>214.17</v>
      </c>
      <c r="F29" s="1">
        <v>214.51</v>
      </c>
      <c r="G29" s="1">
        <f>testdata[[#This Row],[high]]-testdata[[#This Row],[low]]</f>
        <v>0.67000000000001592</v>
      </c>
      <c r="H29" s="1">
        <f>ABS(testdata[[#This Row],[high]]-F28)</f>
        <v>0.81999999999999318</v>
      </c>
      <c r="I29" s="1">
        <f>ABS(testdata[[#This Row],[low]]-F28)</f>
        <v>0.14999999999997726</v>
      </c>
      <c r="J29" s="7">
        <f>MAX(testdata[[#This Row],[H-L]:[|L-pC|]])</f>
        <v>0.81999999999999318</v>
      </c>
      <c r="K29" s="7"/>
      <c r="L29" s="7"/>
      <c r="M29" s="4"/>
      <c r="N29" s="10"/>
      <c r="O29" s="7"/>
      <c r="P2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9" s="7"/>
      <c r="R29" s="7"/>
      <c r="S29"/>
      <c r="V29" s="29">
        <v>42748</v>
      </c>
    </row>
    <row r="30" spans="1:24" x14ac:dyDescent="0.25">
      <c r="A30" s="4">
        <v>9</v>
      </c>
      <c r="B30" s="11" t="s">
        <v>20</v>
      </c>
      <c r="C30" s="1">
        <v>213.81</v>
      </c>
      <c r="D30" s="1">
        <v>214.25</v>
      </c>
      <c r="E30" s="1">
        <v>213.33</v>
      </c>
      <c r="F30" s="1">
        <v>213.75</v>
      </c>
      <c r="G30" s="1">
        <f>testdata[[#This Row],[high]]-testdata[[#This Row],[low]]</f>
        <v>0.91999999999998749</v>
      </c>
      <c r="H30" s="1">
        <f>ABS(testdata[[#This Row],[high]]-F29)</f>
        <v>0.25999999999999091</v>
      </c>
      <c r="I30" s="1">
        <f>ABS(testdata[[#This Row],[low]]-F29)</f>
        <v>1.1799999999999784</v>
      </c>
      <c r="J30" s="7">
        <f>MAX(testdata[[#This Row],[H-L]:[|L-pC|]])</f>
        <v>1.1799999999999784</v>
      </c>
      <c r="K30" s="7"/>
      <c r="L30" s="7"/>
      <c r="M30" s="4"/>
      <c r="N30" s="10"/>
      <c r="O30" s="7"/>
      <c r="P3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0" s="7"/>
      <c r="R30" s="7"/>
      <c r="S30"/>
      <c r="V30" s="29">
        <v>42752</v>
      </c>
    </row>
    <row r="31" spans="1:24" x14ac:dyDescent="0.25">
      <c r="A31" s="4">
        <v>10</v>
      </c>
      <c r="B31" s="11" t="s">
        <v>21</v>
      </c>
      <c r="C31" s="1">
        <v>214.02</v>
      </c>
      <c r="D31" s="1">
        <v>214.27</v>
      </c>
      <c r="E31" s="1">
        <v>213.42</v>
      </c>
      <c r="F31" s="1">
        <v>214.22</v>
      </c>
      <c r="G31" s="1">
        <f>testdata[[#This Row],[high]]-testdata[[#This Row],[low]]</f>
        <v>0.85000000000002274</v>
      </c>
      <c r="H31" s="1">
        <f>ABS(testdata[[#This Row],[high]]-F30)</f>
        <v>0.52000000000001023</v>
      </c>
      <c r="I31" s="1">
        <f>ABS(testdata[[#This Row],[low]]-F30)</f>
        <v>0.33000000000001251</v>
      </c>
      <c r="J31" s="7">
        <f>MAX(testdata[[#This Row],[H-L]:[|L-pC|]])</f>
        <v>0.85000000000002274</v>
      </c>
      <c r="K31" s="7"/>
      <c r="L31" s="7"/>
      <c r="M31" s="4"/>
      <c r="N31" s="10"/>
      <c r="O31" s="7"/>
      <c r="P3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1" s="7"/>
      <c r="R31" s="7"/>
      <c r="S31"/>
      <c r="V31" s="29">
        <v>42753</v>
      </c>
    </row>
    <row r="32" spans="1:24" x14ac:dyDescent="0.25">
      <c r="A32" s="4">
        <v>11</v>
      </c>
      <c r="B32" s="11" t="s">
        <v>22</v>
      </c>
      <c r="C32" s="1">
        <v>214.31</v>
      </c>
      <c r="D32" s="1">
        <v>214.46</v>
      </c>
      <c r="E32" s="1">
        <v>212.96</v>
      </c>
      <c r="F32" s="1">
        <v>213.43</v>
      </c>
      <c r="G32" s="1">
        <f>testdata[[#This Row],[high]]-testdata[[#This Row],[low]]</f>
        <v>1.5</v>
      </c>
      <c r="H32" s="1">
        <f>ABS(testdata[[#This Row],[high]]-F31)</f>
        <v>0.24000000000000909</v>
      </c>
      <c r="I32" s="1">
        <f>ABS(testdata[[#This Row],[low]]-F31)</f>
        <v>1.2599999999999909</v>
      </c>
      <c r="J32" s="7">
        <f>MAX(testdata[[#This Row],[H-L]:[|L-pC|]])</f>
        <v>1.5</v>
      </c>
      <c r="K32" s="7"/>
      <c r="L32" s="7"/>
      <c r="M32" s="4"/>
      <c r="N32" s="10"/>
      <c r="O32" s="7"/>
      <c r="P3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2" s="7"/>
      <c r="R32" s="7"/>
      <c r="S32"/>
      <c r="V32" s="29">
        <v>42754</v>
      </c>
    </row>
    <row r="33" spans="1:22" x14ac:dyDescent="0.25">
      <c r="A33" s="4">
        <v>12</v>
      </c>
      <c r="B33" s="11" t="s">
        <v>23</v>
      </c>
      <c r="C33" s="1">
        <v>214.18</v>
      </c>
      <c r="D33" s="1">
        <v>214.75</v>
      </c>
      <c r="E33" s="1">
        <v>213.49</v>
      </c>
      <c r="F33" s="1">
        <v>214.21</v>
      </c>
      <c r="G33" s="1">
        <f>testdata[[#This Row],[high]]-testdata[[#This Row],[low]]</f>
        <v>1.2599999999999909</v>
      </c>
      <c r="H33" s="1">
        <f>ABS(testdata[[#This Row],[high]]-F32)</f>
        <v>1.3199999999999932</v>
      </c>
      <c r="I33" s="1">
        <f>ABS(testdata[[#This Row],[low]]-F32)</f>
        <v>6.0000000000002274E-2</v>
      </c>
      <c r="J33" s="7">
        <f>MAX(testdata[[#This Row],[H-L]:[|L-pC|]])</f>
        <v>1.3199999999999932</v>
      </c>
      <c r="K33" s="7"/>
      <c r="L33" s="7"/>
      <c r="M33" s="4"/>
      <c r="N33" s="10"/>
      <c r="O33" s="7"/>
      <c r="P3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3" s="7"/>
      <c r="R33" s="7"/>
      <c r="S33"/>
      <c r="V33" s="29">
        <v>42755</v>
      </c>
    </row>
    <row r="34" spans="1:22" x14ac:dyDescent="0.25">
      <c r="A34" s="4">
        <v>13</v>
      </c>
      <c r="B34" s="11" t="s">
        <v>24</v>
      </c>
      <c r="C34" s="1">
        <v>213.85</v>
      </c>
      <c r="D34" s="1">
        <v>214.28</v>
      </c>
      <c r="E34" s="1">
        <v>212.83</v>
      </c>
      <c r="F34" s="1">
        <v>213.66</v>
      </c>
      <c r="G34" s="1">
        <f>testdata[[#This Row],[high]]-testdata[[#This Row],[low]]</f>
        <v>1.4499999999999886</v>
      </c>
      <c r="H34" s="1">
        <f>ABS(testdata[[#This Row],[high]]-F33)</f>
        <v>6.9999999999993179E-2</v>
      </c>
      <c r="I34" s="1">
        <f>ABS(testdata[[#This Row],[low]]-F33)</f>
        <v>1.3799999999999955</v>
      </c>
      <c r="J34" s="9">
        <f>MAX(testdata[[#This Row],[H-L]:[|L-pC|]])</f>
        <v>1.4499999999999886</v>
      </c>
      <c r="K34" s="18">
        <f>AVERAGE(J21:J34)</f>
        <v>1.337142857142853</v>
      </c>
      <c r="L34" s="18">
        <f>testdata[[#This Row],[ATR]]*multiplier</f>
        <v>4.0114285714285591</v>
      </c>
      <c r="M34" s="19" t="s">
        <v>519</v>
      </c>
      <c r="N34" s="20">
        <f>MAX(F21:F34)</f>
        <v>214.66</v>
      </c>
      <c r="O34" s="24"/>
      <c r="P34" s="26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4" s="24"/>
      <c r="R34" s="24"/>
      <c r="S34"/>
      <c r="V34" s="29">
        <v>42758</v>
      </c>
    </row>
    <row r="35" spans="1:22" x14ac:dyDescent="0.25">
      <c r="A35" s="4">
        <v>14</v>
      </c>
      <c r="B35" s="11" t="s">
        <v>25</v>
      </c>
      <c r="C35" s="1">
        <v>213.89</v>
      </c>
      <c r="D35" s="1">
        <v>215.48</v>
      </c>
      <c r="E35" s="1">
        <v>213.77</v>
      </c>
      <c r="F35" s="1">
        <v>215.03</v>
      </c>
      <c r="G35" s="1">
        <f>testdata[[#This Row],[high]]-testdata[[#This Row],[low]]</f>
        <v>1.7099999999999795</v>
      </c>
      <c r="H35" s="1">
        <f>ABS(testdata[[#This Row],[high]]-F34)</f>
        <v>1.8199999999999932</v>
      </c>
      <c r="I35" s="1">
        <f>ABS(testdata[[#This Row],[low]]-F34)</f>
        <v>0.11000000000001364</v>
      </c>
      <c r="J35" s="7">
        <f>MAX(testdata[[#This Row],[H-L]:[|L-pC|]])</f>
        <v>1.8199999999999932</v>
      </c>
      <c r="K35" s="21">
        <f>(K34*13+testdata[[#This Row],[TR]])/14</f>
        <v>1.37163265306122</v>
      </c>
      <c r="L35" s="7">
        <f>testdata[[#This Row],[ATR]]*multiplier</f>
        <v>4.1148979591836596</v>
      </c>
      <c r="M35" s="14" t="s">
        <v>519</v>
      </c>
      <c r="N35" s="13">
        <f>MAX(testdata[[#This Row],[close]],N34)</f>
        <v>215.03</v>
      </c>
      <c r="O35" s="27">
        <f>N34-L34</f>
        <v>210.64857142857144</v>
      </c>
      <c r="P3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5" s="7" t="e">
        <f>IF(testdata[[#This Row],[DIR]]="SHORT",testdata[[#This Row],[SAR]],NA())</f>
        <v>#N/A</v>
      </c>
      <c r="R35" s="7">
        <f>IF(testdata[[#This Row],[DIR]]="LONG",testdata[[#This Row],[SAR]],NA())</f>
        <v>210.64857142857144</v>
      </c>
      <c r="S35"/>
      <c r="V35" s="29">
        <v>42759</v>
      </c>
    </row>
    <row r="36" spans="1:22" x14ac:dyDescent="0.25">
      <c r="A36" s="4">
        <v>15</v>
      </c>
      <c r="B36" s="11" t="s">
        <v>26</v>
      </c>
      <c r="C36" s="1">
        <v>216.07</v>
      </c>
      <c r="D36" s="1">
        <v>216.89</v>
      </c>
      <c r="E36" s="1">
        <v>215.89</v>
      </c>
      <c r="F36" s="1">
        <v>216.89</v>
      </c>
      <c r="G36" s="1">
        <f>testdata[[#This Row],[high]]-testdata[[#This Row],[low]]</f>
        <v>1</v>
      </c>
      <c r="H36" s="1">
        <f>ABS(testdata[[#This Row],[high]]-F35)</f>
        <v>1.8599999999999852</v>
      </c>
      <c r="I36" s="1">
        <f>ABS(testdata[[#This Row],[low]]-F35)</f>
        <v>0.85999999999998522</v>
      </c>
      <c r="J36" s="7">
        <f>MAX(testdata[[#This Row],[H-L]:[|L-pC|]])</f>
        <v>1.8599999999999852</v>
      </c>
      <c r="K36" s="21">
        <f>(K35*13+testdata[[#This Row],[TR]])/14</f>
        <v>1.4065160349854173</v>
      </c>
      <c r="L36" s="7">
        <f>testdata[[#This Row],[ATR]]*multiplier</f>
        <v>4.2195481049562522</v>
      </c>
      <c r="M36" s="14" t="s">
        <v>519</v>
      </c>
      <c r="N36" s="13">
        <f>MAX(testdata[[#This Row],[close]],N35)</f>
        <v>216.89</v>
      </c>
      <c r="O36" s="27">
        <f t="shared" ref="O36:O75" si="0">N35-L35</f>
        <v>210.91510204081635</v>
      </c>
      <c r="P3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6" s="7" t="e">
        <f>IF(testdata[[#This Row],[DIR]]="SHORT",testdata[[#This Row],[SAR]],NA())</f>
        <v>#N/A</v>
      </c>
      <c r="R36" s="7">
        <f>IF(testdata[[#This Row],[DIR]]="LONG",testdata[[#This Row],[SAR]],NA())</f>
        <v>210.91510204081635</v>
      </c>
      <c r="S36"/>
      <c r="V36" s="29">
        <v>42760</v>
      </c>
    </row>
    <row r="37" spans="1:22" x14ac:dyDescent="0.25">
      <c r="A37" s="4">
        <v>16</v>
      </c>
      <c r="B37" s="11" t="s">
        <v>27</v>
      </c>
      <c r="C37" s="1">
        <v>216.73</v>
      </c>
      <c r="D37" s="1">
        <v>217.02</v>
      </c>
      <c r="E37" s="1">
        <v>216.36</v>
      </c>
      <c r="F37" s="1">
        <v>216.66</v>
      </c>
      <c r="G37" s="1">
        <f>testdata[[#This Row],[high]]-testdata[[#This Row],[low]]</f>
        <v>0.65999999999999659</v>
      </c>
      <c r="H37" s="1">
        <f>ABS(testdata[[#This Row],[high]]-F36)</f>
        <v>0.13000000000002387</v>
      </c>
      <c r="I37" s="1">
        <f>ABS(testdata[[#This Row],[low]]-F36)</f>
        <v>0.52999999999997272</v>
      </c>
      <c r="J37" s="7">
        <f>MAX(testdata[[#This Row],[H-L]:[|L-pC|]])</f>
        <v>0.65999999999999659</v>
      </c>
      <c r="K37" s="21">
        <f>(K36*13+testdata[[#This Row],[TR]])/14</f>
        <v>1.3531934610578873</v>
      </c>
      <c r="L37" s="7">
        <f>testdata[[#This Row],[ATR]]*multiplier</f>
        <v>4.0595803831736621</v>
      </c>
      <c r="M37" s="14" t="s">
        <v>519</v>
      </c>
      <c r="N37" s="13">
        <f>MAX(testdata[[#This Row],[close]],N36)</f>
        <v>216.89</v>
      </c>
      <c r="O37" s="27">
        <f t="shared" si="0"/>
        <v>212.67045189504373</v>
      </c>
      <c r="P3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7" s="7" t="e">
        <f>IF(testdata[[#This Row],[DIR]]="SHORT",testdata[[#This Row],[SAR]],NA())</f>
        <v>#N/A</v>
      </c>
      <c r="R37" s="7">
        <f>IF(testdata[[#This Row],[DIR]]="LONG",testdata[[#This Row],[SAR]],NA())</f>
        <v>212.67045189504373</v>
      </c>
      <c r="S37"/>
      <c r="V37" s="29">
        <v>42761</v>
      </c>
    </row>
    <row r="38" spans="1:22" x14ac:dyDescent="0.25">
      <c r="A38" s="4">
        <v>17</v>
      </c>
      <c r="B38" s="11" t="s">
        <v>28</v>
      </c>
      <c r="C38" s="1">
        <v>216.75</v>
      </c>
      <c r="D38" s="1">
        <v>216.91</v>
      </c>
      <c r="E38" s="1">
        <v>216.12</v>
      </c>
      <c r="F38" s="1">
        <v>216.32</v>
      </c>
      <c r="G38" s="1">
        <f>testdata[[#This Row],[high]]-testdata[[#This Row],[low]]</f>
        <v>0.78999999999999204</v>
      </c>
      <c r="H38" s="1">
        <f>ABS(testdata[[#This Row],[high]]-F37)</f>
        <v>0.25</v>
      </c>
      <c r="I38" s="1">
        <f>ABS(testdata[[#This Row],[low]]-F37)</f>
        <v>0.53999999999999204</v>
      </c>
      <c r="J38" s="7">
        <f>MAX(testdata[[#This Row],[H-L]:[|L-pC|]])</f>
        <v>0.78999999999999204</v>
      </c>
      <c r="K38" s="21">
        <f>(K37*13+testdata[[#This Row],[TR]])/14</f>
        <v>1.3129653566966091</v>
      </c>
      <c r="L38" s="7">
        <f>testdata[[#This Row],[ATR]]*multiplier</f>
        <v>3.938896070089827</v>
      </c>
      <c r="M38" s="14" t="s">
        <v>519</v>
      </c>
      <c r="N38" s="13">
        <f>MAX(testdata[[#This Row],[close]],N37)</f>
        <v>216.89</v>
      </c>
      <c r="O38" s="27">
        <f t="shared" si="0"/>
        <v>212.83041961682633</v>
      </c>
      <c r="P3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8" s="7" t="e">
        <f>IF(testdata[[#This Row],[DIR]]="SHORT",testdata[[#This Row],[SAR]],NA())</f>
        <v>#N/A</v>
      </c>
      <c r="R38" s="7">
        <f>IF(testdata[[#This Row],[DIR]]="LONG",testdata[[#This Row],[SAR]],NA())</f>
        <v>212.83041961682633</v>
      </c>
      <c r="S38"/>
      <c r="V38" s="29">
        <v>42762</v>
      </c>
    </row>
    <row r="39" spans="1:22" x14ac:dyDescent="0.25">
      <c r="A39" s="4">
        <v>18</v>
      </c>
      <c r="B39" s="11" t="s">
        <v>29</v>
      </c>
      <c r="C39" s="1">
        <v>215.57</v>
      </c>
      <c r="D39" s="1">
        <v>215.59</v>
      </c>
      <c r="E39" s="1">
        <v>213.9</v>
      </c>
      <c r="F39" s="1">
        <v>214.98</v>
      </c>
      <c r="G39" s="1">
        <f>testdata[[#This Row],[high]]-testdata[[#This Row],[low]]</f>
        <v>1.6899999999999977</v>
      </c>
      <c r="H39" s="1">
        <f>ABS(testdata[[#This Row],[high]]-F38)</f>
        <v>0.72999999999998977</v>
      </c>
      <c r="I39" s="1">
        <f>ABS(testdata[[#This Row],[low]]-F38)</f>
        <v>2.4199999999999875</v>
      </c>
      <c r="J39" s="7">
        <f>MAX(testdata[[#This Row],[H-L]:[|L-pC|]])</f>
        <v>2.4199999999999875</v>
      </c>
      <c r="K39" s="21">
        <f>(K38*13+testdata[[#This Row],[TR]])/14</f>
        <v>1.3920392597897073</v>
      </c>
      <c r="L39" s="7">
        <f>testdata[[#This Row],[ATR]]*multiplier</f>
        <v>4.1761177793691218</v>
      </c>
      <c r="M39" s="14" t="s">
        <v>519</v>
      </c>
      <c r="N39" s="13">
        <f>MAX(testdata[[#This Row],[close]],N38)</f>
        <v>216.89</v>
      </c>
      <c r="O39" s="27">
        <f t="shared" si="0"/>
        <v>212.95110392991015</v>
      </c>
      <c r="P3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9" s="7" t="e">
        <f>IF(testdata[[#This Row],[DIR]]="SHORT",testdata[[#This Row],[SAR]],NA())</f>
        <v>#N/A</v>
      </c>
      <c r="R39" s="7">
        <f>IF(testdata[[#This Row],[DIR]]="LONG",testdata[[#This Row],[SAR]],NA())</f>
        <v>212.95110392991015</v>
      </c>
      <c r="S39"/>
      <c r="V39" s="29">
        <v>42765</v>
      </c>
    </row>
    <row r="40" spans="1:22" x14ac:dyDescent="0.25">
      <c r="A40" s="4">
        <v>19</v>
      </c>
      <c r="B40" s="11" t="s">
        <v>30</v>
      </c>
      <c r="C40" s="1">
        <v>214.44</v>
      </c>
      <c r="D40" s="1">
        <v>215.03</v>
      </c>
      <c r="E40" s="1">
        <v>213.82</v>
      </c>
      <c r="F40" s="1">
        <v>214.96</v>
      </c>
      <c r="G40" s="1">
        <f>testdata[[#This Row],[high]]-testdata[[#This Row],[low]]</f>
        <v>1.210000000000008</v>
      </c>
      <c r="H40" s="1">
        <f>ABS(testdata[[#This Row],[high]]-F39)</f>
        <v>5.0000000000011369E-2</v>
      </c>
      <c r="I40" s="1">
        <f>ABS(testdata[[#This Row],[low]]-F39)</f>
        <v>1.1599999999999966</v>
      </c>
      <c r="J40" s="7">
        <f>MAX(testdata[[#This Row],[H-L]:[|L-pC|]])</f>
        <v>1.210000000000008</v>
      </c>
      <c r="K40" s="21">
        <f>(K39*13+testdata[[#This Row],[TR]])/14</f>
        <v>1.3790364555190144</v>
      </c>
      <c r="L40" s="7">
        <f>testdata[[#This Row],[ATR]]*multiplier</f>
        <v>4.1371093665570431</v>
      </c>
      <c r="M40" s="14" t="s">
        <v>519</v>
      </c>
      <c r="N40" s="13">
        <f>MAX(testdata[[#This Row],[close]],N39)</f>
        <v>216.89</v>
      </c>
      <c r="O40" s="27">
        <f t="shared" si="0"/>
        <v>212.71388222063086</v>
      </c>
      <c r="P4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0" s="7" t="e">
        <f>IF(testdata[[#This Row],[DIR]]="SHORT",testdata[[#This Row],[SAR]],NA())</f>
        <v>#N/A</v>
      </c>
      <c r="R40" s="7">
        <f>IF(testdata[[#This Row],[DIR]]="LONG",testdata[[#This Row],[SAR]],NA())</f>
        <v>212.71388222063086</v>
      </c>
      <c r="S40"/>
      <c r="V40" s="29">
        <v>42766</v>
      </c>
    </row>
    <row r="41" spans="1:22" x14ac:dyDescent="0.25">
      <c r="A41" s="4">
        <v>20</v>
      </c>
      <c r="B41" s="11" t="s">
        <v>31</v>
      </c>
      <c r="C41" s="1">
        <v>215.65</v>
      </c>
      <c r="D41" s="1">
        <v>215.96</v>
      </c>
      <c r="E41" s="1">
        <v>214.4</v>
      </c>
      <c r="F41" s="1">
        <v>215.05</v>
      </c>
      <c r="G41" s="1">
        <f>testdata[[#This Row],[high]]-testdata[[#This Row],[low]]</f>
        <v>1.5600000000000023</v>
      </c>
      <c r="H41" s="1">
        <f>ABS(testdata[[#This Row],[high]]-F40)</f>
        <v>1</v>
      </c>
      <c r="I41" s="1">
        <f>ABS(testdata[[#This Row],[low]]-F40)</f>
        <v>0.56000000000000227</v>
      </c>
      <c r="J41" s="7">
        <f>MAX(testdata[[#This Row],[H-L]:[|L-pC|]])</f>
        <v>1.5600000000000023</v>
      </c>
      <c r="K41" s="21">
        <f>(K40*13+testdata[[#This Row],[TR]])/14</f>
        <v>1.3919624229819421</v>
      </c>
      <c r="L41" s="7">
        <f>testdata[[#This Row],[ATR]]*multiplier</f>
        <v>4.175887268945826</v>
      </c>
      <c r="M41" s="14" t="s">
        <v>519</v>
      </c>
      <c r="N41" s="13">
        <f>MAX(testdata[[#This Row],[close]],N40)</f>
        <v>216.89</v>
      </c>
      <c r="O41" s="27">
        <f t="shared" si="0"/>
        <v>212.75289063344295</v>
      </c>
      <c r="P4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1" s="7" t="e">
        <f>IF(testdata[[#This Row],[DIR]]="SHORT",testdata[[#This Row],[SAR]],NA())</f>
        <v>#N/A</v>
      </c>
      <c r="R41" s="7">
        <f>IF(testdata[[#This Row],[DIR]]="LONG",testdata[[#This Row],[SAR]],NA())</f>
        <v>212.75289063344295</v>
      </c>
      <c r="S41"/>
      <c r="V41" s="29">
        <v>42767</v>
      </c>
    </row>
    <row r="42" spans="1:22" x14ac:dyDescent="0.25">
      <c r="A42" s="4">
        <v>21</v>
      </c>
      <c r="B42" s="11" t="s">
        <v>32</v>
      </c>
      <c r="C42" s="1">
        <v>214.65</v>
      </c>
      <c r="D42" s="1">
        <v>215.5</v>
      </c>
      <c r="E42" s="1">
        <v>214.29</v>
      </c>
      <c r="F42" s="1">
        <v>215.19</v>
      </c>
      <c r="G42" s="1">
        <f>testdata[[#This Row],[high]]-testdata[[#This Row],[low]]</f>
        <v>1.210000000000008</v>
      </c>
      <c r="H42" s="1">
        <f>ABS(testdata[[#This Row],[high]]-F41)</f>
        <v>0.44999999999998863</v>
      </c>
      <c r="I42" s="1">
        <f>ABS(testdata[[#This Row],[low]]-F41)</f>
        <v>0.76000000000001933</v>
      </c>
      <c r="J42" s="7">
        <f>MAX(testdata[[#This Row],[H-L]:[|L-pC|]])</f>
        <v>1.210000000000008</v>
      </c>
      <c r="K42" s="21">
        <f>(K41*13+testdata[[#This Row],[TR]])/14</f>
        <v>1.3789651070546611</v>
      </c>
      <c r="L42" s="7">
        <f>testdata[[#This Row],[ATR]]*multiplier</f>
        <v>4.1368953211639834</v>
      </c>
      <c r="M42" s="14" t="s">
        <v>519</v>
      </c>
      <c r="N42" s="13">
        <f>MAX(testdata[[#This Row],[close]],N41)</f>
        <v>216.89</v>
      </c>
      <c r="O42" s="27">
        <f t="shared" si="0"/>
        <v>212.71411273105417</v>
      </c>
      <c r="P4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2" s="7" t="e">
        <f>IF(testdata[[#This Row],[DIR]]="SHORT",testdata[[#This Row],[SAR]],NA())</f>
        <v>#N/A</v>
      </c>
      <c r="R42" s="7">
        <f>IF(testdata[[#This Row],[DIR]]="LONG",testdata[[#This Row],[SAR]],NA())</f>
        <v>212.71411273105417</v>
      </c>
      <c r="S42"/>
      <c r="V42" s="29">
        <v>42768</v>
      </c>
    </row>
    <row r="43" spans="1:22" x14ac:dyDescent="0.25">
      <c r="A43" s="4">
        <v>22</v>
      </c>
      <c r="B43" s="11" t="s">
        <v>33</v>
      </c>
      <c r="C43" s="1">
        <v>216.18</v>
      </c>
      <c r="D43" s="1">
        <v>216.87</v>
      </c>
      <c r="E43" s="1">
        <v>215.84</v>
      </c>
      <c r="F43" s="1">
        <v>216.67</v>
      </c>
      <c r="G43" s="1">
        <f>testdata[[#This Row],[high]]-testdata[[#This Row],[low]]</f>
        <v>1.0300000000000011</v>
      </c>
      <c r="H43" s="1">
        <f>ABS(testdata[[#This Row],[high]]-F42)</f>
        <v>1.6800000000000068</v>
      </c>
      <c r="I43" s="1">
        <f>ABS(testdata[[#This Row],[low]]-F42)</f>
        <v>0.65000000000000568</v>
      </c>
      <c r="J43" s="7">
        <f>MAX(testdata[[#This Row],[H-L]:[|L-pC|]])</f>
        <v>1.6800000000000068</v>
      </c>
      <c r="K43" s="21">
        <f>(K42*13+testdata[[#This Row],[TR]])/14</f>
        <v>1.4004675994079001</v>
      </c>
      <c r="L43" s="7">
        <f>testdata[[#This Row],[ATR]]*multiplier</f>
        <v>4.2014027982237003</v>
      </c>
      <c r="M43" s="14" t="s">
        <v>519</v>
      </c>
      <c r="N43" s="13">
        <f>MAX(testdata[[#This Row],[close]],N42)</f>
        <v>216.89</v>
      </c>
      <c r="O43" s="27">
        <f t="shared" si="0"/>
        <v>212.753104678836</v>
      </c>
      <c r="P4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3" s="7" t="e">
        <f>IF(testdata[[#This Row],[DIR]]="SHORT",testdata[[#This Row],[SAR]],NA())</f>
        <v>#N/A</v>
      </c>
      <c r="R43" s="7">
        <f>IF(testdata[[#This Row],[DIR]]="LONG",testdata[[#This Row],[SAR]],NA())</f>
        <v>212.753104678836</v>
      </c>
      <c r="S43"/>
      <c r="V43" s="29">
        <v>42769</v>
      </c>
    </row>
    <row r="44" spans="1:22" x14ac:dyDescent="0.25">
      <c r="A44" s="4">
        <v>23</v>
      </c>
      <c r="B44" s="11" t="s">
        <v>34</v>
      </c>
      <c r="C44" s="1">
        <v>216.23</v>
      </c>
      <c r="D44" s="1">
        <v>216.66</v>
      </c>
      <c r="E44" s="1">
        <v>215.92</v>
      </c>
      <c r="F44" s="1">
        <v>216.28</v>
      </c>
      <c r="G44" s="1">
        <f>testdata[[#This Row],[high]]-testdata[[#This Row],[low]]</f>
        <v>0.74000000000000909</v>
      </c>
      <c r="H44" s="1">
        <f>ABS(testdata[[#This Row],[high]]-F43)</f>
        <v>9.9999999999909051E-3</v>
      </c>
      <c r="I44" s="1">
        <f>ABS(testdata[[#This Row],[low]]-F43)</f>
        <v>0.75</v>
      </c>
      <c r="J44" s="7">
        <f>MAX(testdata[[#This Row],[H-L]:[|L-pC|]])</f>
        <v>0.75</v>
      </c>
      <c r="K44" s="21">
        <f>(K43*13+testdata[[#This Row],[TR]])/14</f>
        <v>1.3540056280216215</v>
      </c>
      <c r="L44" s="7">
        <f>testdata[[#This Row],[ATR]]*multiplier</f>
        <v>4.0620168840648647</v>
      </c>
      <c r="M44" s="14" t="s">
        <v>519</v>
      </c>
      <c r="N44" s="13">
        <f>MAX(testdata[[#This Row],[close]],N43)</f>
        <v>216.89</v>
      </c>
      <c r="O44" s="27">
        <f t="shared" si="0"/>
        <v>212.68859720177628</v>
      </c>
      <c r="P4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4" s="7" t="e">
        <f>IF(testdata[[#This Row],[DIR]]="SHORT",testdata[[#This Row],[SAR]],NA())</f>
        <v>#N/A</v>
      </c>
      <c r="R44" s="7">
        <f>IF(testdata[[#This Row],[DIR]]="LONG",testdata[[#This Row],[SAR]],NA())</f>
        <v>212.68859720177628</v>
      </c>
      <c r="S44"/>
      <c r="V44" s="29">
        <v>42772</v>
      </c>
    </row>
    <row r="45" spans="1:22" x14ac:dyDescent="0.25">
      <c r="A45" s="4">
        <v>24</v>
      </c>
      <c r="B45" s="11" t="s">
        <v>35</v>
      </c>
      <c r="C45" s="1">
        <v>216.71</v>
      </c>
      <c r="D45" s="1">
        <v>216.97</v>
      </c>
      <c r="E45" s="1">
        <v>216.09</v>
      </c>
      <c r="F45" s="1">
        <v>216.29</v>
      </c>
      <c r="G45" s="1">
        <f>testdata[[#This Row],[high]]-testdata[[#This Row],[low]]</f>
        <v>0.87999999999999545</v>
      </c>
      <c r="H45" s="1">
        <f>ABS(testdata[[#This Row],[high]]-F44)</f>
        <v>0.68999999999999773</v>
      </c>
      <c r="I45" s="1">
        <f>ABS(testdata[[#This Row],[low]]-F44)</f>
        <v>0.18999999999999773</v>
      </c>
      <c r="J45" s="9">
        <f>MAX(testdata[[#This Row],[H-L]:[|L-pC|]])</f>
        <v>0.87999999999999545</v>
      </c>
      <c r="K45" s="22">
        <f>(K44*13+testdata[[#This Row],[TR]])/14</f>
        <v>1.320148083162934</v>
      </c>
      <c r="L45" s="7">
        <f>testdata[[#This Row],[ATR]]*multiplier</f>
        <v>3.9604442494888019</v>
      </c>
      <c r="M45" s="14" t="s">
        <v>519</v>
      </c>
      <c r="N45" s="13">
        <f>MAX(testdata[[#This Row],[close]],N44)</f>
        <v>216.89</v>
      </c>
      <c r="O45" s="27">
        <f t="shared" si="0"/>
        <v>212.82798311593513</v>
      </c>
      <c r="P4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5" s="7" t="e">
        <f>IF(testdata[[#This Row],[DIR]]="SHORT",testdata[[#This Row],[SAR]],NA())</f>
        <v>#N/A</v>
      </c>
      <c r="R45" s="7">
        <f>IF(testdata[[#This Row],[DIR]]="LONG",testdata[[#This Row],[SAR]],NA())</f>
        <v>212.82798311593513</v>
      </c>
      <c r="S45"/>
      <c r="V45" s="29">
        <v>42773</v>
      </c>
    </row>
    <row r="46" spans="1:22" x14ac:dyDescent="0.25">
      <c r="A46" s="4">
        <v>25</v>
      </c>
      <c r="B46" s="11" t="s">
        <v>36</v>
      </c>
      <c r="C46" s="1">
        <v>215.98</v>
      </c>
      <c r="D46" s="1">
        <v>216.72</v>
      </c>
      <c r="E46" s="1">
        <v>215.7</v>
      </c>
      <c r="F46" s="1">
        <v>216.58</v>
      </c>
      <c r="G46" s="1">
        <f>testdata[[#This Row],[high]]-testdata[[#This Row],[low]]</f>
        <v>1.0200000000000102</v>
      </c>
      <c r="H46" s="1">
        <f>ABS(testdata[[#This Row],[high]]-F45)</f>
        <v>0.43000000000000682</v>
      </c>
      <c r="I46" s="1">
        <f>ABS(testdata[[#This Row],[low]]-F45)</f>
        <v>0.59000000000000341</v>
      </c>
      <c r="J46" s="7">
        <f>MAX(testdata[[#This Row],[H-L]:[|L-pC|]])</f>
        <v>1.0200000000000102</v>
      </c>
      <c r="K46" s="21">
        <f>(K45*13+testdata[[#This Row],[TR]])/14</f>
        <v>1.2987089343655822</v>
      </c>
      <c r="L46" s="7">
        <f>testdata[[#This Row],[ATR]]*multiplier</f>
        <v>3.8961268030967466</v>
      </c>
      <c r="M46" s="14" t="s">
        <v>519</v>
      </c>
      <c r="N46" s="13">
        <f>MAX(testdata[[#This Row],[close]],N45)</f>
        <v>216.89</v>
      </c>
      <c r="O46" s="27">
        <f t="shared" si="0"/>
        <v>212.92955575051118</v>
      </c>
      <c r="P4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6" s="7" t="e">
        <f>IF(testdata[[#This Row],[DIR]]="SHORT",testdata[[#This Row],[SAR]],NA())</f>
        <v>#N/A</v>
      </c>
      <c r="R46" s="7">
        <f>IF(testdata[[#This Row],[DIR]]="LONG",testdata[[#This Row],[SAR]],NA())</f>
        <v>212.92955575051118</v>
      </c>
      <c r="S46"/>
      <c r="V46" s="29">
        <v>42774</v>
      </c>
    </row>
    <row r="47" spans="1:22" x14ac:dyDescent="0.25">
      <c r="A47" s="4">
        <v>26</v>
      </c>
      <c r="B47" s="11" t="s">
        <v>37</v>
      </c>
      <c r="C47" s="1">
        <v>216.88</v>
      </c>
      <c r="D47" s="1">
        <v>218.19</v>
      </c>
      <c r="E47" s="1">
        <v>216.84</v>
      </c>
      <c r="F47" s="1">
        <v>217.86</v>
      </c>
      <c r="G47" s="1">
        <f>testdata[[#This Row],[high]]-testdata[[#This Row],[low]]</f>
        <v>1.3499999999999943</v>
      </c>
      <c r="H47" s="1">
        <f>ABS(testdata[[#This Row],[high]]-F46)</f>
        <v>1.6099999999999852</v>
      </c>
      <c r="I47" s="1">
        <f>ABS(testdata[[#This Row],[low]]-F46)</f>
        <v>0.25999999999999091</v>
      </c>
      <c r="J47" s="7">
        <f>MAX(testdata[[#This Row],[H-L]:[|L-pC|]])</f>
        <v>1.6099999999999852</v>
      </c>
      <c r="K47" s="21">
        <f>(K46*13+testdata[[#This Row],[TR]])/14</f>
        <v>1.3209440104823253</v>
      </c>
      <c r="L47" s="7">
        <f>testdata[[#This Row],[ATR]]*multiplier</f>
        <v>3.9628320314469763</v>
      </c>
      <c r="M47" s="14" t="s">
        <v>519</v>
      </c>
      <c r="N47" s="13">
        <f>MAX(testdata[[#This Row],[close]],N46)</f>
        <v>217.86</v>
      </c>
      <c r="O47" s="27">
        <f t="shared" si="0"/>
        <v>212.99387319690325</v>
      </c>
      <c r="P4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7" s="7" t="e">
        <f>IF(testdata[[#This Row],[DIR]]="SHORT",testdata[[#This Row],[SAR]],NA())</f>
        <v>#N/A</v>
      </c>
      <c r="R47" s="7">
        <f>IF(testdata[[#This Row],[DIR]]="LONG",testdata[[#This Row],[SAR]],NA())</f>
        <v>212.99387319690325</v>
      </c>
      <c r="S47"/>
      <c r="V47" s="29">
        <v>42775</v>
      </c>
    </row>
    <row r="48" spans="1:22" x14ac:dyDescent="0.25">
      <c r="A48" s="4">
        <v>27</v>
      </c>
      <c r="B48" s="11" t="s">
        <v>38</v>
      </c>
      <c r="C48" s="1">
        <v>218.24</v>
      </c>
      <c r="D48" s="1">
        <v>218.97</v>
      </c>
      <c r="E48" s="1">
        <v>217.88</v>
      </c>
      <c r="F48" s="1">
        <v>218.72</v>
      </c>
      <c r="G48" s="1">
        <f>testdata[[#This Row],[high]]-testdata[[#This Row],[low]]</f>
        <v>1.0900000000000034</v>
      </c>
      <c r="H48" s="1">
        <f>ABS(testdata[[#This Row],[high]]-F47)</f>
        <v>1.1099999999999852</v>
      </c>
      <c r="I48" s="1">
        <f>ABS(testdata[[#This Row],[low]]-F47)</f>
        <v>1.999999999998181E-2</v>
      </c>
      <c r="J48" s="7">
        <f>MAX(testdata[[#This Row],[H-L]:[|L-pC|]])</f>
        <v>1.1099999999999852</v>
      </c>
      <c r="K48" s="21">
        <f>(K47*13+testdata[[#This Row],[TR]])/14</f>
        <v>1.3058765811621582</v>
      </c>
      <c r="L48" s="7">
        <f>testdata[[#This Row],[ATR]]*multiplier</f>
        <v>3.9176297434864749</v>
      </c>
      <c r="M48" s="14" t="s">
        <v>519</v>
      </c>
      <c r="N48" s="13">
        <f>MAX(testdata[[#This Row],[close]],N47)</f>
        <v>218.72</v>
      </c>
      <c r="O48" s="27">
        <f t="shared" si="0"/>
        <v>213.89716796855305</v>
      </c>
      <c r="P4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8" s="7" t="e">
        <f>IF(testdata[[#This Row],[DIR]]="SHORT",testdata[[#This Row],[SAR]],NA())</f>
        <v>#N/A</v>
      </c>
      <c r="R48" s="7">
        <f>IF(testdata[[#This Row],[DIR]]="LONG",testdata[[#This Row],[SAR]],NA())</f>
        <v>213.89716796855305</v>
      </c>
      <c r="S48"/>
      <c r="V48" s="29">
        <v>42776</v>
      </c>
    </row>
    <row r="49" spans="1:22" x14ac:dyDescent="0.25">
      <c r="A49" s="4">
        <v>28</v>
      </c>
      <c r="B49" s="11" t="s">
        <v>39</v>
      </c>
      <c r="C49" s="1">
        <v>219.26</v>
      </c>
      <c r="D49" s="1">
        <v>220.19</v>
      </c>
      <c r="E49" s="1">
        <v>219.23</v>
      </c>
      <c r="F49" s="1">
        <v>219.91</v>
      </c>
      <c r="G49" s="1">
        <f>testdata[[#This Row],[high]]-testdata[[#This Row],[low]]</f>
        <v>0.96000000000000796</v>
      </c>
      <c r="H49" s="1">
        <f>ABS(testdata[[#This Row],[high]]-F48)</f>
        <v>1.4699999999999989</v>
      </c>
      <c r="I49" s="1">
        <f>ABS(testdata[[#This Row],[low]]-F48)</f>
        <v>0.50999999999999091</v>
      </c>
      <c r="J49" s="7">
        <f>MAX(testdata[[#This Row],[H-L]:[|L-pC|]])</f>
        <v>1.4699999999999989</v>
      </c>
      <c r="K49" s="21">
        <f>(K48*13+testdata[[#This Row],[TR]])/14</f>
        <v>1.3175996825077181</v>
      </c>
      <c r="L49" s="7">
        <f>testdata[[#This Row],[ATR]]*multiplier</f>
        <v>3.952799047523154</v>
      </c>
      <c r="M49" s="14" t="s">
        <v>519</v>
      </c>
      <c r="N49" s="13">
        <f>MAX(testdata[[#This Row],[close]],N48)</f>
        <v>219.91</v>
      </c>
      <c r="O49" s="27">
        <f t="shared" si="0"/>
        <v>214.80237025651351</v>
      </c>
      <c r="P4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9" s="7" t="e">
        <f>IF(testdata[[#This Row],[DIR]]="SHORT",testdata[[#This Row],[SAR]],NA())</f>
        <v>#N/A</v>
      </c>
      <c r="R49" s="7">
        <f>IF(testdata[[#This Row],[DIR]]="LONG",testdata[[#This Row],[SAR]],NA())</f>
        <v>214.80237025651351</v>
      </c>
      <c r="S49"/>
      <c r="V49" s="29">
        <v>42779</v>
      </c>
    </row>
    <row r="50" spans="1:22" x14ac:dyDescent="0.25">
      <c r="A50" s="4">
        <v>29</v>
      </c>
      <c r="B50" s="11" t="s">
        <v>40</v>
      </c>
      <c r="C50" s="1">
        <v>219.71</v>
      </c>
      <c r="D50" s="1">
        <v>220.8</v>
      </c>
      <c r="E50" s="1">
        <v>219.33</v>
      </c>
      <c r="F50" s="1">
        <v>220.79</v>
      </c>
      <c r="G50" s="1">
        <f>testdata[[#This Row],[high]]-testdata[[#This Row],[low]]</f>
        <v>1.4699999999999989</v>
      </c>
      <c r="H50" s="1">
        <f>ABS(testdata[[#This Row],[high]]-F49)</f>
        <v>0.89000000000001478</v>
      </c>
      <c r="I50" s="1">
        <f>ABS(testdata[[#This Row],[low]]-F49)</f>
        <v>0.57999999999998408</v>
      </c>
      <c r="J50" s="7">
        <f>MAX(testdata[[#This Row],[H-L]:[|L-pC|]])</f>
        <v>1.4699999999999989</v>
      </c>
      <c r="K50" s="21">
        <f>(K49*13+testdata[[#This Row],[TR]])/14</f>
        <v>1.3284854194714524</v>
      </c>
      <c r="L50" s="7">
        <f>testdata[[#This Row],[ATR]]*multiplier</f>
        <v>3.9854562584143571</v>
      </c>
      <c r="M50" s="14" t="s">
        <v>519</v>
      </c>
      <c r="N50" s="13">
        <f>MAX(testdata[[#This Row],[close]],N49)</f>
        <v>220.79</v>
      </c>
      <c r="O50" s="27">
        <f t="shared" si="0"/>
        <v>215.95720095247685</v>
      </c>
      <c r="P5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0" s="7" t="e">
        <f>IF(testdata[[#This Row],[DIR]]="SHORT",testdata[[#This Row],[SAR]],NA())</f>
        <v>#N/A</v>
      </c>
      <c r="R50" s="7">
        <f>IF(testdata[[#This Row],[DIR]]="LONG",testdata[[#This Row],[SAR]],NA())</f>
        <v>215.95720095247685</v>
      </c>
      <c r="S50"/>
      <c r="V50" s="29">
        <v>42780</v>
      </c>
    </row>
    <row r="51" spans="1:22" x14ac:dyDescent="0.25">
      <c r="A51" s="4">
        <v>30</v>
      </c>
      <c r="B51" s="11" t="s">
        <v>41</v>
      </c>
      <c r="C51" s="1">
        <v>220.55</v>
      </c>
      <c r="D51" s="1">
        <v>222.15</v>
      </c>
      <c r="E51" s="1">
        <v>220.5</v>
      </c>
      <c r="F51" s="1">
        <v>221.94</v>
      </c>
      <c r="G51" s="1">
        <f>testdata[[#This Row],[high]]-testdata[[#This Row],[low]]</f>
        <v>1.6500000000000057</v>
      </c>
      <c r="H51" s="1">
        <f>ABS(testdata[[#This Row],[high]]-F50)</f>
        <v>1.3600000000000136</v>
      </c>
      <c r="I51" s="1">
        <f>ABS(testdata[[#This Row],[low]]-F50)</f>
        <v>0.28999999999999204</v>
      </c>
      <c r="J51" s="7">
        <f>MAX(testdata[[#This Row],[H-L]:[|L-pC|]])</f>
        <v>1.6500000000000057</v>
      </c>
      <c r="K51" s="21">
        <f>(K50*13+testdata[[#This Row],[TR]])/14</f>
        <v>1.3514507466520633</v>
      </c>
      <c r="L51" s="7">
        <f>testdata[[#This Row],[ATR]]*multiplier</f>
        <v>4.0543522399561898</v>
      </c>
      <c r="M51" s="14" t="s">
        <v>519</v>
      </c>
      <c r="N51" s="13">
        <f>MAX(testdata[[#This Row],[close]],N50)</f>
        <v>221.94</v>
      </c>
      <c r="O51" s="27">
        <f t="shared" si="0"/>
        <v>216.80454374158563</v>
      </c>
      <c r="P5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1" s="7" t="e">
        <f>IF(testdata[[#This Row],[DIR]]="SHORT",testdata[[#This Row],[SAR]],NA())</f>
        <v>#N/A</v>
      </c>
      <c r="R51" s="7">
        <f>IF(testdata[[#This Row],[DIR]]="LONG",testdata[[#This Row],[SAR]],NA())</f>
        <v>216.80454374158563</v>
      </c>
      <c r="S51"/>
      <c r="V51" s="29">
        <v>42781</v>
      </c>
    </row>
    <row r="52" spans="1:22" x14ac:dyDescent="0.25">
      <c r="A52" s="4">
        <v>31</v>
      </c>
      <c r="B52" s="11" t="s">
        <v>42</v>
      </c>
      <c r="C52" s="1">
        <v>221.98</v>
      </c>
      <c r="D52" s="1">
        <v>222.16</v>
      </c>
      <c r="E52" s="1">
        <v>220.93</v>
      </c>
      <c r="F52" s="1">
        <v>221.75</v>
      </c>
      <c r="G52" s="1">
        <f>testdata[[#This Row],[high]]-testdata[[#This Row],[low]]</f>
        <v>1.2299999999999898</v>
      </c>
      <c r="H52" s="1">
        <f>ABS(testdata[[#This Row],[high]]-F51)</f>
        <v>0.21999999999999886</v>
      </c>
      <c r="I52" s="1">
        <f>ABS(testdata[[#This Row],[low]]-F51)</f>
        <v>1.0099999999999909</v>
      </c>
      <c r="J52" s="7">
        <f>MAX(testdata[[#This Row],[H-L]:[|L-pC|]])</f>
        <v>1.2299999999999898</v>
      </c>
      <c r="K52" s="21">
        <f>(K51*13+testdata[[#This Row],[TR]])/14</f>
        <v>1.3427756933197723</v>
      </c>
      <c r="L52" s="7">
        <f>testdata[[#This Row],[ATR]]*multiplier</f>
        <v>4.0283270799593165</v>
      </c>
      <c r="M52" s="14" t="s">
        <v>519</v>
      </c>
      <c r="N52" s="13">
        <f>MAX(testdata[[#This Row],[close]],N51)</f>
        <v>221.94</v>
      </c>
      <c r="O52" s="27">
        <f t="shared" si="0"/>
        <v>217.88564776004381</v>
      </c>
      <c r="P5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2" s="7" t="e">
        <f>IF(testdata[[#This Row],[DIR]]="SHORT",testdata[[#This Row],[SAR]],NA())</f>
        <v>#N/A</v>
      </c>
      <c r="R52" s="7">
        <f>IF(testdata[[#This Row],[DIR]]="LONG",testdata[[#This Row],[SAR]],NA())</f>
        <v>217.88564776004381</v>
      </c>
      <c r="S52"/>
      <c r="V52" s="29">
        <v>42782</v>
      </c>
    </row>
    <row r="53" spans="1:22" x14ac:dyDescent="0.25">
      <c r="A53" s="4">
        <v>32</v>
      </c>
      <c r="B53" s="11" t="s">
        <v>43</v>
      </c>
      <c r="C53" s="1">
        <v>221.03</v>
      </c>
      <c r="D53" s="1">
        <v>222.1</v>
      </c>
      <c r="E53" s="1">
        <v>221.01</v>
      </c>
      <c r="F53" s="1">
        <v>222.1</v>
      </c>
      <c r="G53" s="1">
        <f>testdata[[#This Row],[high]]-testdata[[#This Row],[low]]</f>
        <v>1.0900000000000034</v>
      </c>
      <c r="H53" s="1">
        <f>ABS(testdata[[#This Row],[high]]-F52)</f>
        <v>0.34999999999999432</v>
      </c>
      <c r="I53" s="1">
        <f>ABS(testdata[[#This Row],[low]]-F52)</f>
        <v>0.74000000000000909</v>
      </c>
      <c r="J53" s="7">
        <f>MAX(testdata[[#This Row],[H-L]:[|L-pC|]])</f>
        <v>1.0900000000000034</v>
      </c>
      <c r="K53" s="21">
        <f>(K52*13+testdata[[#This Row],[TR]])/14</f>
        <v>1.3247202866540744</v>
      </c>
      <c r="L53" s="7">
        <f>testdata[[#This Row],[ATR]]*multiplier</f>
        <v>3.9741608599622231</v>
      </c>
      <c r="M53" s="14" t="s">
        <v>519</v>
      </c>
      <c r="N53" s="13">
        <f>MAX(testdata[[#This Row],[close]],N52)</f>
        <v>222.1</v>
      </c>
      <c r="O53" s="27">
        <f t="shared" si="0"/>
        <v>217.91167292004067</v>
      </c>
      <c r="P5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3" s="7" t="e">
        <f>IF(testdata[[#This Row],[DIR]]="SHORT",testdata[[#This Row],[SAR]],NA())</f>
        <v>#N/A</v>
      </c>
      <c r="R53" s="7">
        <f>IF(testdata[[#This Row],[DIR]]="LONG",testdata[[#This Row],[SAR]],NA())</f>
        <v>217.91167292004067</v>
      </c>
      <c r="S53"/>
      <c r="V53" s="29">
        <v>42783</v>
      </c>
    </row>
    <row r="54" spans="1:22" x14ac:dyDescent="0.25">
      <c r="A54" s="4">
        <v>33</v>
      </c>
      <c r="B54" s="11" t="s">
        <v>44</v>
      </c>
      <c r="C54" s="1">
        <v>222.51</v>
      </c>
      <c r="D54" s="1">
        <v>223.62</v>
      </c>
      <c r="E54" s="1">
        <v>222.5</v>
      </c>
      <c r="F54" s="1">
        <v>223.43</v>
      </c>
      <c r="G54" s="1">
        <f>testdata[[#This Row],[high]]-testdata[[#This Row],[low]]</f>
        <v>1.1200000000000045</v>
      </c>
      <c r="H54" s="1">
        <f>ABS(testdata[[#This Row],[high]]-F53)</f>
        <v>1.5200000000000102</v>
      </c>
      <c r="I54" s="1">
        <f>ABS(testdata[[#This Row],[low]]-F53)</f>
        <v>0.40000000000000568</v>
      </c>
      <c r="J54" s="7">
        <f>MAX(testdata[[#This Row],[H-L]:[|L-pC|]])</f>
        <v>1.5200000000000102</v>
      </c>
      <c r="K54" s="21">
        <f>(K53*13+testdata[[#This Row],[TR]])/14</f>
        <v>1.3386688376073557</v>
      </c>
      <c r="L54" s="7">
        <f>testdata[[#This Row],[ATR]]*multiplier</f>
        <v>4.0160065128220666</v>
      </c>
      <c r="M54" s="14" t="s">
        <v>519</v>
      </c>
      <c r="N54" s="13">
        <f>MAX(testdata[[#This Row],[close]],N53)</f>
        <v>223.43</v>
      </c>
      <c r="O54" s="27">
        <f t="shared" si="0"/>
        <v>218.12583914003778</v>
      </c>
      <c r="P5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4" s="7" t="e">
        <f>IF(testdata[[#This Row],[DIR]]="SHORT",testdata[[#This Row],[SAR]],NA())</f>
        <v>#N/A</v>
      </c>
      <c r="R54" s="7">
        <f>IF(testdata[[#This Row],[DIR]]="LONG",testdata[[#This Row],[SAR]],NA())</f>
        <v>218.12583914003778</v>
      </c>
      <c r="S54"/>
      <c r="V54" s="29">
        <v>42787</v>
      </c>
    </row>
    <row r="55" spans="1:22" x14ac:dyDescent="0.25">
      <c r="A55" s="4">
        <v>34</v>
      </c>
      <c r="B55" s="11" t="s">
        <v>45</v>
      </c>
      <c r="C55" s="1">
        <v>222.98</v>
      </c>
      <c r="D55" s="1">
        <v>223.47</v>
      </c>
      <c r="E55" s="1">
        <v>222.8</v>
      </c>
      <c r="F55" s="1">
        <v>223.23</v>
      </c>
      <c r="G55" s="1">
        <f>testdata[[#This Row],[high]]-testdata[[#This Row],[low]]</f>
        <v>0.66999999999998749</v>
      </c>
      <c r="H55" s="1">
        <f>ABS(testdata[[#This Row],[high]]-F54)</f>
        <v>3.9999999999992042E-2</v>
      </c>
      <c r="I55" s="1">
        <f>ABS(testdata[[#This Row],[low]]-F54)</f>
        <v>0.62999999999999545</v>
      </c>
      <c r="J55" s="7">
        <f>MAX(testdata[[#This Row],[H-L]:[|L-pC|]])</f>
        <v>0.66999999999998749</v>
      </c>
      <c r="K55" s="21">
        <f>(K54*13+testdata[[#This Row],[TR]])/14</f>
        <v>1.2909067777782579</v>
      </c>
      <c r="L55" s="7">
        <f>testdata[[#This Row],[ATR]]*multiplier</f>
        <v>3.8727203333347737</v>
      </c>
      <c r="M55" s="14" t="s">
        <v>519</v>
      </c>
      <c r="N55" s="13">
        <f>MAX(testdata[[#This Row],[close]],N54)</f>
        <v>223.43</v>
      </c>
      <c r="O55" s="27">
        <f t="shared" si="0"/>
        <v>219.41399348717795</v>
      </c>
      <c r="P5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5" s="7" t="e">
        <f>IF(testdata[[#This Row],[DIR]]="SHORT",testdata[[#This Row],[SAR]],NA())</f>
        <v>#N/A</v>
      </c>
      <c r="R55" s="7">
        <f>IF(testdata[[#This Row],[DIR]]="LONG",testdata[[#This Row],[SAR]],NA())</f>
        <v>219.41399348717795</v>
      </c>
      <c r="S55"/>
      <c r="V55" s="29">
        <v>42788</v>
      </c>
    </row>
    <row r="56" spans="1:22" x14ac:dyDescent="0.25">
      <c r="A56" s="4">
        <v>35</v>
      </c>
      <c r="B56" s="11" t="s">
        <v>46</v>
      </c>
      <c r="C56" s="1">
        <v>223.79</v>
      </c>
      <c r="D56" s="1">
        <v>223.81</v>
      </c>
      <c r="E56" s="1">
        <v>222.55</v>
      </c>
      <c r="F56" s="1">
        <v>223.38</v>
      </c>
      <c r="G56" s="1">
        <f>testdata[[#This Row],[high]]-testdata[[#This Row],[low]]</f>
        <v>1.2599999999999909</v>
      </c>
      <c r="H56" s="1">
        <f>ABS(testdata[[#This Row],[high]]-F55)</f>
        <v>0.58000000000001251</v>
      </c>
      <c r="I56" s="1">
        <f>ABS(testdata[[#This Row],[low]]-F55)</f>
        <v>0.6799999999999784</v>
      </c>
      <c r="J56" s="7">
        <f>MAX(testdata[[#This Row],[H-L]:[|L-pC|]])</f>
        <v>1.2599999999999909</v>
      </c>
      <c r="K56" s="21">
        <f>(K55*13+testdata[[#This Row],[TR]])/14</f>
        <v>1.2886991507940961</v>
      </c>
      <c r="L56" s="7">
        <f>testdata[[#This Row],[ATR]]*multiplier</f>
        <v>3.8660974523822884</v>
      </c>
      <c r="M56" s="14" t="s">
        <v>519</v>
      </c>
      <c r="N56" s="13">
        <f>MAX(testdata[[#This Row],[close]],N55)</f>
        <v>223.43</v>
      </c>
      <c r="O56" s="27">
        <f t="shared" si="0"/>
        <v>219.55727966666524</v>
      </c>
      <c r="P5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6" s="7" t="e">
        <f>IF(testdata[[#This Row],[DIR]]="SHORT",testdata[[#This Row],[SAR]],NA())</f>
        <v>#N/A</v>
      </c>
      <c r="R56" s="7">
        <f>IF(testdata[[#This Row],[DIR]]="LONG",testdata[[#This Row],[SAR]],NA())</f>
        <v>219.55727966666524</v>
      </c>
      <c r="S56"/>
      <c r="V56" s="29">
        <v>42789</v>
      </c>
    </row>
    <row r="57" spans="1:22" x14ac:dyDescent="0.25">
      <c r="A57" s="4">
        <v>36</v>
      </c>
      <c r="B57" s="11" t="s">
        <v>47</v>
      </c>
      <c r="C57" s="1">
        <v>222.45</v>
      </c>
      <c r="D57" s="1">
        <v>223.71</v>
      </c>
      <c r="E57" s="1">
        <v>222.41</v>
      </c>
      <c r="F57" s="1">
        <v>223.66</v>
      </c>
      <c r="G57" s="1">
        <f>testdata[[#This Row],[high]]-testdata[[#This Row],[low]]</f>
        <v>1.3000000000000114</v>
      </c>
      <c r="H57" s="1">
        <f>ABS(testdata[[#This Row],[high]]-F56)</f>
        <v>0.33000000000001251</v>
      </c>
      <c r="I57" s="1">
        <f>ABS(testdata[[#This Row],[low]]-F56)</f>
        <v>0.96999999999999886</v>
      </c>
      <c r="J57" s="7">
        <f>MAX(testdata[[#This Row],[H-L]:[|L-pC|]])</f>
        <v>1.3000000000000114</v>
      </c>
      <c r="K57" s="21">
        <f>(K56*13+testdata[[#This Row],[TR]])/14</f>
        <v>1.2895063543088043</v>
      </c>
      <c r="L57" s="7">
        <f>testdata[[#This Row],[ATR]]*multiplier</f>
        <v>3.868519062926413</v>
      </c>
      <c r="M57" s="14" t="s">
        <v>519</v>
      </c>
      <c r="N57" s="13">
        <f>MAX(testdata[[#This Row],[close]],N56)</f>
        <v>223.66</v>
      </c>
      <c r="O57" s="27">
        <f t="shared" si="0"/>
        <v>219.56390254761772</v>
      </c>
      <c r="P5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7" s="7" t="e">
        <f>IF(testdata[[#This Row],[DIR]]="SHORT",testdata[[#This Row],[SAR]],NA())</f>
        <v>#N/A</v>
      </c>
      <c r="R57" s="7">
        <f>IF(testdata[[#This Row],[DIR]]="LONG",testdata[[#This Row],[SAR]],NA())</f>
        <v>219.56390254761772</v>
      </c>
      <c r="S57"/>
      <c r="V57" s="29">
        <v>42790</v>
      </c>
    </row>
    <row r="58" spans="1:22" x14ac:dyDescent="0.25">
      <c r="A58" s="4">
        <v>37</v>
      </c>
      <c r="B58" s="11" t="s">
        <v>48</v>
      </c>
      <c r="C58" s="1">
        <v>223.57</v>
      </c>
      <c r="D58" s="1">
        <v>224.2</v>
      </c>
      <c r="E58" s="1">
        <v>223.29</v>
      </c>
      <c r="F58" s="1">
        <v>224.01</v>
      </c>
      <c r="G58" s="1">
        <f>testdata[[#This Row],[high]]-testdata[[#This Row],[low]]</f>
        <v>0.90999999999999659</v>
      </c>
      <c r="H58" s="1">
        <f>ABS(testdata[[#This Row],[high]]-F57)</f>
        <v>0.53999999999999204</v>
      </c>
      <c r="I58" s="1">
        <f>ABS(testdata[[#This Row],[low]]-F57)</f>
        <v>0.37000000000000455</v>
      </c>
      <c r="J58" s="7">
        <f>MAX(testdata[[#This Row],[H-L]:[|L-pC|]])</f>
        <v>0.90999999999999659</v>
      </c>
      <c r="K58" s="21">
        <f>(K57*13+testdata[[#This Row],[TR]])/14</f>
        <v>1.2623987575724609</v>
      </c>
      <c r="L58" s="7">
        <f>testdata[[#This Row],[ATR]]*multiplier</f>
        <v>3.7871962727173827</v>
      </c>
      <c r="M58" s="14" t="s">
        <v>519</v>
      </c>
      <c r="N58" s="13">
        <f>MAX(testdata[[#This Row],[close]],N57)</f>
        <v>224.01</v>
      </c>
      <c r="O58" s="27">
        <f t="shared" si="0"/>
        <v>219.79148093707357</v>
      </c>
      <c r="P5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8" s="7" t="e">
        <f>IF(testdata[[#This Row],[DIR]]="SHORT",testdata[[#This Row],[SAR]],NA())</f>
        <v>#N/A</v>
      </c>
      <c r="R58" s="7">
        <f>IF(testdata[[#This Row],[DIR]]="LONG",testdata[[#This Row],[SAR]],NA())</f>
        <v>219.79148093707357</v>
      </c>
      <c r="S58"/>
      <c r="V58" s="29">
        <v>42793</v>
      </c>
    </row>
    <row r="59" spans="1:22" x14ac:dyDescent="0.25">
      <c r="A59" s="4">
        <v>38</v>
      </c>
      <c r="B59" s="11" t="s">
        <v>49</v>
      </c>
      <c r="C59" s="1">
        <v>223.6</v>
      </c>
      <c r="D59" s="1">
        <v>223.86</v>
      </c>
      <c r="E59" s="1">
        <v>222.98</v>
      </c>
      <c r="F59" s="1">
        <v>223.41</v>
      </c>
      <c r="G59" s="1">
        <f>testdata[[#This Row],[high]]-testdata[[#This Row],[low]]</f>
        <v>0.88000000000002387</v>
      </c>
      <c r="H59" s="1">
        <f>ABS(testdata[[#This Row],[high]]-F58)</f>
        <v>0.14999999999997726</v>
      </c>
      <c r="I59" s="1">
        <f>ABS(testdata[[#This Row],[low]]-F58)</f>
        <v>1.0300000000000011</v>
      </c>
      <c r="J59" s="7">
        <f>MAX(testdata[[#This Row],[H-L]:[|L-pC|]])</f>
        <v>1.0300000000000011</v>
      </c>
      <c r="K59" s="21">
        <f>(K58*13+testdata[[#This Row],[TR]])/14</f>
        <v>1.2457988463172853</v>
      </c>
      <c r="L59" s="7">
        <f>testdata[[#This Row],[ATR]]*multiplier</f>
        <v>3.737396538951856</v>
      </c>
      <c r="M59" s="14" t="s">
        <v>519</v>
      </c>
      <c r="N59" s="13">
        <f>MAX(testdata[[#This Row],[close]],N58)</f>
        <v>224.01</v>
      </c>
      <c r="O59" s="27">
        <f t="shared" si="0"/>
        <v>220.22280372728261</v>
      </c>
      <c r="P5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9" s="7" t="e">
        <f>IF(testdata[[#This Row],[DIR]]="SHORT",testdata[[#This Row],[SAR]],NA())</f>
        <v>#N/A</v>
      </c>
      <c r="R59" s="7">
        <f>IF(testdata[[#This Row],[DIR]]="LONG",testdata[[#This Row],[SAR]],NA())</f>
        <v>220.22280372728261</v>
      </c>
      <c r="S59"/>
      <c r="V59" s="29">
        <v>42794</v>
      </c>
    </row>
    <row r="60" spans="1:22" x14ac:dyDescent="0.25">
      <c r="A60" s="4">
        <v>39</v>
      </c>
      <c r="B60" s="11" t="s">
        <v>50</v>
      </c>
      <c r="C60" s="1">
        <v>225.22</v>
      </c>
      <c r="D60" s="1">
        <v>227.04</v>
      </c>
      <c r="E60" s="1">
        <v>225.2</v>
      </c>
      <c r="F60" s="1">
        <v>226.53</v>
      </c>
      <c r="G60" s="1">
        <f>testdata[[#This Row],[high]]-testdata[[#This Row],[low]]</f>
        <v>1.8400000000000034</v>
      </c>
      <c r="H60" s="1">
        <f>ABS(testdata[[#This Row],[high]]-F59)</f>
        <v>3.6299999999999955</v>
      </c>
      <c r="I60" s="1">
        <f>ABS(testdata[[#This Row],[low]]-F59)</f>
        <v>1.789999999999992</v>
      </c>
      <c r="J60" s="7">
        <f>MAX(testdata[[#This Row],[H-L]:[|L-pC|]])</f>
        <v>3.6299999999999955</v>
      </c>
      <c r="K60" s="21">
        <f>(K59*13+testdata[[#This Row],[TR]])/14</f>
        <v>1.4160989287231931</v>
      </c>
      <c r="L60" s="7">
        <f>testdata[[#This Row],[ATR]]*multiplier</f>
        <v>4.2482967861695791</v>
      </c>
      <c r="M60" s="14" t="s">
        <v>519</v>
      </c>
      <c r="N60" s="13">
        <f>MAX(testdata[[#This Row],[close]],N59)</f>
        <v>226.53</v>
      </c>
      <c r="O60" s="27">
        <f t="shared" si="0"/>
        <v>220.27260346104813</v>
      </c>
      <c r="P6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60" s="7" t="e">
        <f>IF(testdata[[#This Row],[DIR]]="SHORT",testdata[[#This Row],[SAR]],NA())</f>
        <v>#N/A</v>
      </c>
      <c r="R60" s="7">
        <f>IF(testdata[[#This Row],[DIR]]="LONG",testdata[[#This Row],[SAR]],NA())</f>
        <v>220.27260346104813</v>
      </c>
      <c r="S60"/>
      <c r="V60" s="29">
        <v>42795</v>
      </c>
    </row>
    <row r="61" spans="1:22" x14ac:dyDescent="0.25">
      <c r="A61" s="4">
        <v>40</v>
      </c>
      <c r="B61" s="11" t="s">
        <v>51</v>
      </c>
      <c r="C61" s="1">
        <v>226.33</v>
      </c>
      <c r="D61" s="1">
        <v>226.34</v>
      </c>
      <c r="E61" s="1">
        <v>225.05</v>
      </c>
      <c r="F61" s="1">
        <v>225.11</v>
      </c>
      <c r="G61" s="1">
        <f>testdata[[#This Row],[high]]-testdata[[#This Row],[low]]</f>
        <v>1.289999999999992</v>
      </c>
      <c r="H61" s="1">
        <f>ABS(testdata[[#This Row],[high]]-F60)</f>
        <v>0.18999999999999773</v>
      </c>
      <c r="I61" s="1">
        <f>ABS(testdata[[#This Row],[low]]-F60)</f>
        <v>1.4799999999999898</v>
      </c>
      <c r="J61" s="7">
        <f>MAX(testdata[[#This Row],[H-L]:[|L-pC|]])</f>
        <v>1.4799999999999898</v>
      </c>
      <c r="K61" s="21">
        <f>(K60*13+testdata[[#This Row],[TR]])/14</f>
        <v>1.4206632909572501</v>
      </c>
      <c r="L61" s="7">
        <f>testdata[[#This Row],[ATR]]*multiplier</f>
        <v>4.2619898728717498</v>
      </c>
      <c r="M61" s="14" t="s">
        <v>519</v>
      </c>
      <c r="N61" s="13">
        <f>MAX(testdata[[#This Row],[close]],N60)</f>
        <v>226.53</v>
      </c>
      <c r="O61" s="27">
        <f t="shared" si="0"/>
        <v>222.28170321383041</v>
      </c>
      <c r="P6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61" s="7" t="e">
        <f>IF(testdata[[#This Row],[DIR]]="SHORT",testdata[[#This Row],[SAR]],NA())</f>
        <v>#N/A</v>
      </c>
      <c r="R61" s="7">
        <f>IF(testdata[[#This Row],[DIR]]="LONG",testdata[[#This Row],[SAR]],NA())</f>
        <v>222.28170321383041</v>
      </c>
      <c r="S61"/>
      <c r="V61" s="29">
        <v>42796</v>
      </c>
    </row>
    <row r="62" spans="1:22" x14ac:dyDescent="0.25">
      <c r="A62" s="4">
        <v>41</v>
      </c>
      <c r="B62" s="11" t="s">
        <v>52</v>
      </c>
      <c r="C62" s="1">
        <v>225.01</v>
      </c>
      <c r="D62" s="1">
        <v>225.43</v>
      </c>
      <c r="E62" s="1">
        <v>224.6</v>
      </c>
      <c r="F62" s="1">
        <v>225.25</v>
      </c>
      <c r="G62" s="1">
        <f>testdata[[#This Row],[high]]-testdata[[#This Row],[low]]</f>
        <v>0.83000000000001251</v>
      </c>
      <c r="H62" s="1">
        <f>ABS(testdata[[#This Row],[high]]-F61)</f>
        <v>0.31999999999999318</v>
      </c>
      <c r="I62" s="1">
        <f>ABS(testdata[[#This Row],[low]]-F61)</f>
        <v>0.51000000000001933</v>
      </c>
      <c r="J62" s="7">
        <f>MAX(testdata[[#This Row],[H-L]:[|L-pC|]])</f>
        <v>0.83000000000001251</v>
      </c>
      <c r="K62" s="21">
        <f>(K61*13+testdata[[#This Row],[TR]])/14</f>
        <v>1.3784730558888758</v>
      </c>
      <c r="L62" s="7">
        <f>testdata[[#This Row],[ATR]]*multiplier</f>
        <v>4.1354191676666279</v>
      </c>
      <c r="M62" s="14" t="s">
        <v>519</v>
      </c>
      <c r="N62" s="13">
        <f>MAX(testdata[[#This Row],[close]],N61)</f>
        <v>226.53</v>
      </c>
      <c r="O62" s="27">
        <f t="shared" si="0"/>
        <v>222.26801012712826</v>
      </c>
      <c r="P6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62" s="7" t="e">
        <f>IF(testdata[[#This Row],[DIR]]="SHORT",testdata[[#This Row],[SAR]],NA())</f>
        <v>#N/A</v>
      </c>
      <c r="R62" s="7">
        <f>IF(testdata[[#This Row],[DIR]]="LONG",testdata[[#This Row],[SAR]],NA())</f>
        <v>222.26801012712826</v>
      </c>
      <c r="S62"/>
      <c r="V62" s="29">
        <v>42797</v>
      </c>
    </row>
    <row r="63" spans="1:22" x14ac:dyDescent="0.25">
      <c r="A63" s="4">
        <v>42</v>
      </c>
      <c r="B63" s="11" t="s">
        <v>53</v>
      </c>
      <c r="C63" s="1">
        <v>224.38</v>
      </c>
      <c r="D63" s="1">
        <v>224.97</v>
      </c>
      <c r="E63" s="1">
        <v>223.92</v>
      </c>
      <c r="F63" s="1">
        <v>224.58</v>
      </c>
      <c r="G63" s="1">
        <f>testdata[[#This Row],[high]]-testdata[[#This Row],[low]]</f>
        <v>1.0500000000000114</v>
      </c>
      <c r="H63" s="1">
        <f>ABS(testdata[[#This Row],[high]]-F62)</f>
        <v>0.28000000000000114</v>
      </c>
      <c r="I63" s="1">
        <f>ABS(testdata[[#This Row],[low]]-F62)</f>
        <v>1.3300000000000125</v>
      </c>
      <c r="J63" s="7">
        <f>MAX(testdata[[#This Row],[H-L]:[|L-pC|]])</f>
        <v>1.3300000000000125</v>
      </c>
      <c r="K63" s="21">
        <f>(K62*13+testdata[[#This Row],[TR]])/14</f>
        <v>1.3750106947539571</v>
      </c>
      <c r="L63" s="7">
        <f>testdata[[#This Row],[ATR]]*multiplier</f>
        <v>4.1250320842618713</v>
      </c>
      <c r="M63" s="14" t="s">
        <v>519</v>
      </c>
      <c r="N63" s="13">
        <f>MAX(testdata[[#This Row],[close]],N62)</f>
        <v>226.53</v>
      </c>
      <c r="O63" s="27">
        <f t="shared" si="0"/>
        <v>222.39458083233336</v>
      </c>
      <c r="P6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63" s="7" t="e">
        <f>IF(testdata[[#This Row],[DIR]]="SHORT",testdata[[#This Row],[SAR]],NA())</f>
        <v>#N/A</v>
      </c>
      <c r="R63" s="7">
        <f>IF(testdata[[#This Row],[DIR]]="LONG",testdata[[#This Row],[SAR]],NA())</f>
        <v>222.39458083233336</v>
      </c>
      <c r="S63"/>
      <c r="V63" s="29">
        <v>42800</v>
      </c>
    </row>
    <row r="64" spans="1:22" x14ac:dyDescent="0.25">
      <c r="A64" s="4">
        <v>43</v>
      </c>
      <c r="B64" s="11" t="s">
        <v>54</v>
      </c>
      <c r="C64" s="1">
        <v>224.25</v>
      </c>
      <c r="D64" s="1">
        <v>224.64</v>
      </c>
      <c r="E64" s="1">
        <v>223.68</v>
      </c>
      <c r="F64" s="1">
        <v>223.91</v>
      </c>
      <c r="G64" s="1">
        <f>testdata[[#This Row],[high]]-testdata[[#This Row],[low]]</f>
        <v>0.95999999999997954</v>
      </c>
      <c r="H64" s="1">
        <f>ABS(testdata[[#This Row],[high]]-F63)</f>
        <v>5.9999999999973852E-2</v>
      </c>
      <c r="I64" s="1">
        <f>ABS(testdata[[#This Row],[low]]-F63)</f>
        <v>0.90000000000000568</v>
      </c>
      <c r="J64" s="7">
        <f>MAX(testdata[[#This Row],[H-L]:[|L-pC|]])</f>
        <v>0.95999999999997954</v>
      </c>
      <c r="K64" s="21">
        <f>(K63*13+testdata[[#This Row],[TR]])/14</f>
        <v>1.3453670737001016</v>
      </c>
      <c r="L64" s="7">
        <f>testdata[[#This Row],[ATR]]*multiplier</f>
        <v>4.0361012211003047</v>
      </c>
      <c r="M64" s="14" t="s">
        <v>519</v>
      </c>
      <c r="N64" s="13">
        <f>MAX(testdata[[#This Row],[close]],N63)</f>
        <v>226.53</v>
      </c>
      <c r="O64" s="27">
        <f t="shared" si="0"/>
        <v>222.40496791573813</v>
      </c>
      <c r="P6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64" s="7" t="e">
        <f>IF(testdata[[#This Row],[DIR]]="SHORT",testdata[[#This Row],[SAR]],NA())</f>
        <v>#N/A</v>
      </c>
      <c r="R64" s="7">
        <f>IF(testdata[[#This Row],[DIR]]="LONG",testdata[[#This Row],[SAR]],NA())</f>
        <v>222.40496791573813</v>
      </c>
      <c r="S64"/>
      <c r="V64" s="29">
        <v>42801</v>
      </c>
    </row>
    <row r="65" spans="1:24" x14ac:dyDescent="0.25">
      <c r="A65" s="4">
        <v>44</v>
      </c>
      <c r="B65" s="11" t="s">
        <v>55</v>
      </c>
      <c r="C65" s="1">
        <v>224.23</v>
      </c>
      <c r="D65" s="1">
        <v>224.51</v>
      </c>
      <c r="E65" s="1">
        <v>223.34</v>
      </c>
      <c r="F65" s="1">
        <v>223.49</v>
      </c>
      <c r="G65" s="1">
        <f>testdata[[#This Row],[high]]-testdata[[#This Row],[low]]</f>
        <v>1.1699999999999875</v>
      </c>
      <c r="H65" s="1">
        <f>ABS(testdata[[#This Row],[high]]-F64)</f>
        <v>0.59999999999999432</v>
      </c>
      <c r="I65" s="1">
        <f>ABS(testdata[[#This Row],[low]]-F64)</f>
        <v>0.56999999999999318</v>
      </c>
      <c r="J65" s="7">
        <f>MAX(testdata[[#This Row],[H-L]:[|L-pC|]])</f>
        <v>1.1699999999999875</v>
      </c>
      <c r="K65" s="21">
        <f>(K64*13+testdata[[#This Row],[TR]])/14</f>
        <v>1.3328408541500936</v>
      </c>
      <c r="L65" s="7">
        <f>testdata[[#This Row],[ATR]]*multiplier</f>
        <v>3.9985225624502805</v>
      </c>
      <c r="M65" s="14" t="s">
        <v>519</v>
      </c>
      <c r="N65" s="13">
        <f>MAX(testdata[[#This Row],[close]],N64)</f>
        <v>226.53</v>
      </c>
      <c r="O65" s="27">
        <f t="shared" si="0"/>
        <v>222.49389877889971</v>
      </c>
      <c r="P6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65" s="7" t="e">
        <f>IF(testdata[[#This Row],[DIR]]="SHORT",testdata[[#This Row],[SAR]],NA())</f>
        <v>#N/A</v>
      </c>
      <c r="R65" s="7">
        <f>IF(testdata[[#This Row],[DIR]]="LONG",testdata[[#This Row],[SAR]],NA())</f>
        <v>222.49389877889971</v>
      </c>
      <c r="S65"/>
      <c r="V65" s="29">
        <v>42802</v>
      </c>
    </row>
    <row r="66" spans="1:24" x14ac:dyDescent="0.25">
      <c r="A66" s="4">
        <v>45</v>
      </c>
      <c r="B66" s="11" t="s">
        <v>56</v>
      </c>
      <c r="C66" s="1">
        <v>223.62</v>
      </c>
      <c r="D66" s="1">
        <v>224.13</v>
      </c>
      <c r="E66" s="1">
        <v>222.72</v>
      </c>
      <c r="F66" s="1">
        <v>223.78</v>
      </c>
      <c r="G66" s="1">
        <f>testdata[[#This Row],[high]]-testdata[[#This Row],[low]]</f>
        <v>1.4099999999999966</v>
      </c>
      <c r="H66" s="1">
        <f>ABS(testdata[[#This Row],[high]]-F65)</f>
        <v>0.63999999999998636</v>
      </c>
      <c r="I66" s="1">
        <f>ABS(testdata[[#This Row],[low]]-F65)</f>
        <v>0.77000000000001023</v>
      </c>
      <c r="J66" s="7">
        <f>MAX(testdata[[#This Row],[H-L]:[|L-pC|]])</f>
        <v>1.4099999999999966</v>
      </c>
      <c r="K66" s="21">
        <f>(K65*13+testdata[[#This Row],[TR]])/14</f>
        <v>1.338352221710801</v>
      </c>
      <c r="L66" s="7">
        <f>testdata[[#This Row],[ATR]]*multiplier</f>
        <v>4.0150566651324029</v>
      </c>
      <c r="M66" s="14" t="s">
        <v>519</v>
      </c>
      <c r="N66" s="13">
        <f>MAX(testdata[[#This Row],[close]],N65)</f>
        <v>226.53</v>
      </c>
      <c r="O66" s="27">
        <f t="shared" si="0"/>
        <v>222.53147743754971</v>
      </c>
      <c r="P6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66" s="7" t="e">
        <f>IF(testdata[[#This Row],[DIR]]="SHORT",testdata[[#This Row],[SAR]],NA())</f>
        <v>#N/A</v>
      </c>
      <c r="R66" s="7">
        <f>IF(testdata[[#This Row],[DIR]]="LONG",testdata[[#This Row],[SAR]],NA())</f>
        <v>222.53147743754971</v>
      </c>
      <c r="S66"/>
      <c r="V66" s="29">
        <v>42803</v>
      </c>
    </row>
    <row r="67" spans="1:24" x14ac:dyDescent="0.25">
      <c r="A67" s="4">
        <v>46</v>
      </c>
      <c r="B67" s="11" t="s">
        <v>57</v>
      </c>
      <c r="C67" s="1">
        <v>224.82</v>
      </c>
      <c r="D67" s="1">
        <v>224.87</v>
      </c>
      <c r="E67" s="1">
        <v>223.52</v>
      </c>
      <c r="F67" s="1">
        <v>224.56</v>
      </c>
      <c r="G67" s="1">
        <f>testdata[[#This Row],[high]]-testdata[[#This Row],[low]]</f>
        <v>1.3499999999999943</v>
      </c>
      <c r="H67" s="1">
        <f>ABS(testdata[[#This Row],[high]]-F66)</f>
        <v>1.0900000000000034</v>
      </c>
      <c r="I67" s="1">
        <f>ABS(testdata[[#This Row],[low]]-F66)</f>
        <v>0.25999999999999091</v>
      </c>
      <c r="J67" s="7">
        <f>MAX(testdata[[#This Row],[H-L]:[|L-pC|]])</f>
        <v>1.3499999999999943</v>
      </c>
      <c r="K67" s="21">
        <f>(K66*13+testdata[[#This Row],[TR]])/14</f>
        <v>1.3391842058743149</v>
      </c>
      <c r="L67" s="7">
        <f>testdata[[#This Row],[ATR]]*multiplier</f>
        <v>4.017552617622945</v>
      </c>
      <c r="M67" s="14" t="s">
        <v>519</v>
      </c>
      <c r="N67" s="13">
        <f>MAX(testdata[[#This Row],[close]],N66)</f>
        <v>226.53</v>
      </c>
      <c r="O67" s="27">
        <f t="shared" si="0"/>
        <v>222.51494333486761</v>
      </c>
      <c r="P6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67" s="7" t="e">
        <f>IF(testdata[[#This Row],[DIR]]="SHORT",testdata[[#This Row],[SAR]],NA())</f>
        <v>#N/A</v>
      </c>
      <c r="R67" s="7">
        <f>IF(testdata[[#This Row],[DIR]]="LONG",testdata[[#This Row],[SAR]],NA())</f>
        <v>222.51494333486761</v>
      </c>
      <c r="S67"/>
      <c r="V67" s="29">
        <v>42804</v>
      </c>
    </row>
    <row r="68" spans="1:24" x14ac:dyDescent="0.25">
      <c r="A68" s="4">
        <v>47</v>
      </c>
      <c r="B68" s="11" t="s">
        <v>58</v>
      </c>
      <c r="C68" s="1">
        <v>224.49</v>
      </c>
      <c r="D68" s="1">
        <v>224.72</v>
      </c>
      <c r="E68" s="1">
        <v>224.13</v>
      </c>
      <c r="F68" s="1">
        <v>224.67</v>
      </c>
      <c r="G68" s="1">
        <f>testdata[[#This Row],[high]]-testdata[[#This Row],[low]]</f>
        <v>0.59000000000000341</v>
      </c>
      <c r="H68" s="1">
        <f>ABS(testdata[[#This Row],[high]]-F67)</f>
        <v>0.15999999999999659</v>
      </c>
      <c r="I68" s="1">
        <f>ABS(testdata[[#This Row],[low]]-F67)</f>
        <v>0.43000000000000682</v>
      </c>
      <c r="J68" s="7">
        <f>MAX(testdata[[#This Row],[H-L]:[|L-pC|]])</f>
        <v>0.59000000000000341</v>
      </c>
      <c r="K68" s="21">
        <f>(K67*13+testdata[[#This Row],[TR]])/14</f>
        <v>1.2856710483118641</v>
      </c>
      <c r="L68" s="7">
        <f>testdata[[#This Row],[ATR]]*multiplier</f>
        <v>3.8570131449355922</v>
      </c>
      <c r="M68" s="14" t="s">
        <v>519</v>
      </c>
      <c r="N68" s="13">
        <f>MAX(testdata[[#This Row],[close]],N67)</f>
        <v>226.53</v>
      </c>
      <c r="O68" s="27">
        <f t="shared" si="0"/>
        <v>222.51244738237705</v>
      </c>
      <c r="P6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68" s="7" t="e">
        <f>IF(testdata[[#This Row],[DIR]]="SHORT",testdata[[#This Row],[SAR]],NA())</f>
        <v>#N/A</v>
      </c>
      <c r="R68" s="7">
        <f>IF(testdata[[#This Row],[DIR]]="LONG",testdata[[#This Row],[SAR]],NA())</f>
        <v>222.51244738237705</v>
      </c>
      <c r="S68"/>
      <c r="V68" s="29">
        <v>42807</v>
      </c>
    </row>
    <row r="69" spans="1:24" x14ac:dyDescent="0.25">
      <c r="A69" s="4">
        <v>48</v>
      </c>
      <c r="B69" s="11" t="s">
        <v>59</v>
      </c>
      <c r="C69" s="1">
        <v>224.08</v>
      </c>
      <c r="D69" s="1">
        <v>224.13</v>
      </c>
      <c r="E69" s="1">
        <v>223.14</v>
      </c>
      <c r="F69" s="1">
        <v>223.81</v>
      </c>
      <c r="G69" s="1">
        <f>testdata[[#This Row],[high]]-testdata[[#This Row],[low]]</f>
        <v>0.99000000000000909</v>
      </c>
      <c r="H69" s="1">
        <f>ABS(testdata[[#This Row],[high]]-F68)</f>
        <v>0.53999999999999204</v>
      </c>
      <c r="I69" s="1">
        <f>ABS(testdata[[#This Row],[low]]-F68)</f>
        <v>1.5300000000000011</v>
      </c>
      <c r="J69" s="7">
        <f>MAX(testdata[[#This Row],[H-L]:[|L-pC|]])</f>
        <v>1.5300000000000011</v>
      </c>
      <c r="K69" s="21">
        <f>(K68*13+testdata[[#This Row],[TR]])/14</f>
        <v>1.3031231162895882</v>
      </c>
      <c r="L69" s="7">
        <f>testdata[[#This Row],[ATR]]*multiplier</f>
        <v>3.9093693488687649</v>
      </c>
      <c r="M69" s="14" t="s">
        <v>519</v>
      </c>
      <c r="N69" s="13">
        <f>MAX(testdata[[#This Row],[close]],N68)</f>
        <v>226.53</v>
      </c>
      <c r="O69" s="27">
        <f t="shared" si="0"/>
        <v>222.67298685506441</v>
      </c>
      <c r="P6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69" s="7" t="e">
        <f>IF(testdata[[#This Row],[DIR]]="SHORT",testdata[[#This Row],[SAR]],NA())</f>
        <v>#N/A</v>
      </c>
      <c r="R69" s="7">
        <f>IF(testdata[[#This Row],[DIR]]="LONG",testdata[[#This Row],[SAR]],NA())</f>
        <v>222.67298685506441</v>
      </c>
      <c r="S69"/>
      <c r="V69" s="29">
        <v>42808</v>
      </c>
    </row>
    <row r="70" spans="1:24" x14ac:dyDescent="0.25">
      <c r="A70" s="4">
        <v>49</v>
      </c>
      <c r="B70" s="11" t="s">
        <v>60</v>
      </c>
      <c r="C70" s="1">
        <v>224.44</v>
      </c>
      <c r="D70" s="1">
        <v>226.21</v>
      </c>
      <c r="E70" s="1">
        <v>224.18</v>
      </c>
      <c r="F70" s="1">
        <v>225.75</v>
      </c>
      <c r="G70" s="1">
        <f>testdata[[#This Row],[high]]-testdata[[#This Row],[low]]</f>
        <v>2.0300000000000011</v>
      </c>
      <c r="H70" s="1">
        <f>ABS(testdata[[#This Row],[high]]-F69)</f>
        <v>2.4000000000000057</v>
      </c>
      <c r="I70" s="1">
        <f>ABS(testdata[[#This Row],[low]]-F69)</f>
        <v>0.37000000000000455</v>
      </c>
      <c r="J70" s="7">
        <f>MAX(testdata[[#This Row],[H-L]:[|L-pC|]])</f>
        <v>2.4000000000000057</v>
      </c>
      <c r="K70" s="21">
        <f>(K69*13+testdata[[#This Row],[TR]])/14</f>
        <v>1.3814714651260467</v>
      </c>
      <c r="L70" s="7">
        <f>testdata[[#This Row],[ATR]]*multiplier</f>
        <v>4.1444143953781403</v>
      </c>
      <c r="M70" s="14" t="s">
        <v>519</v>
      </c>
      <c r="N70" s="13">
        <f>MAX(testdata[[#This Row],[close]],N69)</f>
        <v>226.53</v>
      </c>
      <c r="O70" s="27">
        <f t="shared" si="0"/>
        <v>222.62063065113125</v>
      </c>
      <c r="P7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70" s="7" t="e">
        <f>IF(testdata[[#This Row],[DIR]]="SHORT",testdata[[#This Row],[SAR]],NA())</f>
        <v>#N/A</v>
      </c>
      <c r="R70" s="7">
        <f>IF(testdata[[#This Row],[DIR]]="LONG",testdata[[#This Row],[SAR]],NA())</f>
        <v>222.62063065113125</v>
      </c>
      <c r="S70"/>
      <c r="V70" s="29">
        <v>42809</v>
      </c>
    </row>
    <row r="71" spans="1:24" x14ac:dyDescent="0.25">
      <c r="A71" s="4">
        <v>50</v>
      </c>
      <c r="B71" s="11" t="s">
        <v>61</v>
      </c>
      <c r="C71" s="1">
        <v>225.9</v>
      </c>
      <c r="D71" s="1">
        <v>225.99</v>
      </c>
      <c r="E71" s="1">
        <v>224.95</v>
      </c>
      <c r="F71" s="1">
        <v>225.31</v>
      </c>
      <c r="G71" s="1">
        <f>testdata[[#This Row],[high]]-testdata[[#This Row],[low]]</f>
        <v>1.0400000000000205</v>
      </c>
      <c r="H71" s="1">
        <f>ABS(testdata[[#This Row],[high]]-F70)</f>
        <v>0.24000000000000909</v>
      </c>
      <c r="I71" s="1">
        <f>ABS(testdata[[#This Row],[low]]-F70)</f>
        <v>0.80000000000001137</v>
      </c>
      <c r="J71" s="7">
        <f>MAX(testdata[[#This Row],[H-L]:[|L-pC|]])</f>
        <v>1.0400000000000205</v>
      </c>
      <c r="K71" s="21">
        <f>(K70*13+testdata[[#This Row],[TR]])/14</f>
        <v>1.3570806461884735</v>
      </c>
      <c r="L71" s="7">
        <f>testdata[[#This Row],[ATR]]*multiplier</f>
        <v>4.0712419385654206</v>
      </c>
      <c r="M71" s="14" t="s">
        <v>519</v>
      </c>
      <c r="N71" s="13">
        <f>MAX(testdata[[#This Row],[close]],N70)</f>
        <v>226.53</v>
      </c>
      <c r="O71" s="27">
        <f t="shared" si="0"/>
        <v>222.38558560462187</v>
      </c>
      <c r="P7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71" s="7" t="e">
        <f>IF(testdata[[#This Row],[DIR]]="SHORT",testdata[[#This Row],[SAR]],NA())</f>
        <v>#N/A</v>
      </c>
      <c r="R71" s="7">
        <f>IF(testdata[[#This Row],[DIR]]="LONG",testdata[[#This Row],[SAR]],NA())</f>
        <v>222.38558560462187</v>
      </c>
      <c r="S71"/>
      <c r="V71" s="29">
        <v>42810</v>
      </c>
    </row>
    <row r="72" spans="1:24" x14ac:dyDescent="0.25">
      <c r="A72" s="4">
        <v>51</v>
      </c>
      <c r="B72" s="11" t="s">
        <v>62</v>
      </c>
      <c r="C72" s="1">
        <v>225.59</v>
      </c>
      <c r="D72" s="1">
        <v>225.8</v>
      </c>
      <c r="E72" s="1">
        <v>224.91</v>
      </c>
      <c r="F72" s="1">
        <v>224.91</v>
      </c>
      <c r="G72" s="1">
        <f>testdata[[#This Row],[high]]-testdata[[#This Row],[low]]</f>
        <v>0.89000000000001478</v>
      </c>
      <c r="H72" s="1">
        <f>ABS(testdata[[#This Row],[high]]-F71)</f>
        <v>0.49000000000000909</v>
      </c>
      <c r="I72" s="1">
        <f>ABS(testdata[[#This Row],[low]]-F71)</f>
        <v>0.40000000000000568</v>
      </c>
      <c r="J72" s="7">
        <f>MAX(testdata[[#This Row],[H-L]:[|L-pC|]])</f>
        <v>0.89000000000001478</v>
      </c>
      <c r="K72" s="21">
        <f>(K71*13+testdata[[#This Row],[TR]])/14</f>
        <v>1.3237177428892977</v>
      </c>
      <c r="L72" s="7">
        <f>testdata[[#This Row],[ATR]]*multiplier</f>
        <v>3.9711532286678928</v>
      </c>
      <c r="M72" s="14" t="s">
        <v>519</v>
      </c>
      <c r="N72" s="13">
        <f>MAX(testdata[[#This Row],[close]],N71)</f>
        <v>226.53</v>
      </c>
      <c r="O72" s="27">
        <f t="shared" si="0"/>
        <v>222.45875806143459</v>
      </c>
      <c r="P7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72" s="7" t="e">
        <f>IF(testdata[[#This Row],[DIR]]="SHORT",testdata[[#This Row],[SAR]],NA())</f>
        <v>#N/A</v>
      </c>
      <c r="R72" s="7">
        <f>IF(testdata[[#This Row],[DIR]]="LONG",testdata[[#This Row],[SAR]],NA())</f>
        <v>222.45875806143459</v>
      </c>
      <c r="S72"/>
      <c r="V72" s="29">
        <v>42811</v>
      </c>
    </row>
    <row r="73" spans="1:24" x14ac:dyDescent="0.25">
      <c r="A73" s="4">
        <v>52</v>
      </c>
      <c r="B73" s="11" t="s">
        <v>63</v>
      </c>
      <c r="C73" s="1">
        <v>224.91</v>
      </c>
      <c r="D73" s="1">
        <v>225.22</v>
      </c>
      <c r="E73" s="1">
        <v>224.24</v>
      </c>
      <c r="F73" s="1">
        <v>224.66</v>
      </c>
      <c r="G73" s="1">
        <f>testdata[[#This Row],[high]]-testdata[[#This Row],[low]]</f>
        <v>0.97999999999998977</v>
      </c>
      <c r="H73" s="1">
        <f>ABS(testdata[[#This Row],[high]]-F72)</f>
        <v>0.31000000000000227</v>
      </c>
      <c r="I73" s="1">
        <f>ABS(testdata[[#This Row],[low]]-F72)</f>
        <v>0.66999999999998749</v>
      </c>
      <c r="J73" s="7">
        <f>MAX(testdata[[#This Row],[H-L]:[|L-pC|]])</f>
        <v>0.97999999999998977</v>
      </c>
      <c r="K73" s="21">
        <f>(K72*13+testdata[[#This Row],[TR]])/14</f>
        <v>1.2991664755400614</v>
      </c>
      <c r="L73" s="7">
        <f>testdata[[#This Row],[ATR]]*multiplier</f>
        <v>3.8974994266201843</v>
      </c>
      <c r="M73" s="14" t="s">
        <v>519</v>
      </c>
      <c r="N73" s="13">
        <f>MAX(testdata[[#This Row],[close]],N72)</f>
        <v>226.53</v>
      </c>
      <c r="O73" s="27">
        <f t="shared" si="0"/>
        <v>222.5588467713321</v>
      </c>
      <c r="P7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73" s="7" t="e">
        <f>IF(testdata[[#This Row],[DIR]]="SHORT",testdata[[#This Row],[SAR]],NA())</f>
        <v>#N/A</v>
      </c>
      <c r="R73" s="7">
        <f>IF(testdata[[#This Row],[DIR]]="LONG",testdata[[#This Row],[SAR]],NA())</f>
        <v>222.5588467713321</v>
      </c>
      <c r="S73"/>
      <c r="V73" s="29">
        <v>42814</v>
      </c>
    </row>
    <row r="74" spans="1:24" x14ac:dyDescent="0.25">
      <c r="A74" s="4">
        <v>53</v>
      </c>
      <c r="B74" s="11" t="s">
        <v>64</v>
      </c>
      <c r="C74" s="1">
        <v>225.33</v>
      </c>
      <c r="D74" s="1">
        <v>225.46</v>
      </c>
      <c r="E74" s="1">
        <v>221.64</v>
      </c>
      <c r="F74" s="1">
        <v>221.78</v>
      </c>
      <c r="G74" s="1">
        <f>testdata[[#This Row],[high]]-testdata[[#This Row],[low]]</f>
        <v>3.8200000000000216</v>
      </c>
      <c r="H74" s="1">
        <f>ABS(testdata[[#This Row],[high]]-F73)</f>
        <v>0.80000000000001137</v>
      </c>
      <c r="I74" s="1">
        <f>ABS(testdata[[#This Row],[low]]-F73)</f>
        <v>3.0200000000000102</v>
      </c>
      <c r="J74" s="7">
        <f>MAX(testdata[[#This Row],[H-L]:[|L-pC|]])</f>
        <v>3.8200000000000216</v>
      </c>
      <c r="K74" s="21">
        <f>(K73*13+testdata[[#This Row],[TR]])/14</f>
        <v>1.4792260130014871</v>
      </c>
      <c r="L74" s="7">
        <f>testdata[[#This Row],[ATR]]*multiplier</f>
        <v>4.4376780390044619</v>
      </c>
      <c r="M74" s="14" t="s">
        <v>519</v>
      </c>
      <c r="N74" s="16">
        <f>testdata[[#This Row],[close]]</f>
        <v>221.78</v>
      </c>
      <c r="O74" s="27">
        <f t="shared" si="0"/>
        <v>222.63250057337982</v>
      </c>
      <c r="P74" s="25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74" s="7" t="e">
        <f>IF(testdata[[#This Row],[DIR]]="SHORT",testdata[[#This Row],[SAR]],NA())</f>
        <v>#N/A</v>
      </c>
      <c r="R74" s="7">
        <f>IF(testdata[[#This Row],[DIR]]="LONG",testdata[[#This Row],[SAR]],NA())</f>
        <v>222.63250057337982</v>
      </c>
      <c r="S74"/>
      <c r="V74" s="29">
        <v>42815</v>
      </c>
    </row>
    <row r="75" spans="1:24" x14ac:dyDescent="0.25">
      <c r="A75" s="4">
        <v>54</v>
      </c>
      <c r="B75" s="11" t="s">
        <v>65</v>
      </c>
      <c r="C75" s="1">
        <v>221.82</v>
      </c>
      <c r="D75" s="1">
        <v>222.61</v>
      </c>
      <c r="E75" s="1">
        <v>221.13</v>
      </c>
      <c r="F75" s="1">
        <v>222.3</v>
      </c>
      <c r="G75" s="1">
        <f>testdata[[#This Row],[high]]-testdata[[#This Row],[low]]</f>
        <v>1.4800000000000182</v>
      </c>
      <c r="H75" s="1">
        <f>ABS(testdata[[#This Row],[high]]-F74)</f>
        <v>0.83000000000001251</v>
      </c>
      <c r="I75" s="1">
        <f>ABS(testdata[[#This Row],[low]]-F74)</f>
        <v>0.65000000000000568</v>
      </c>
      <c r="J75" s="7">
        <f>MAX(testdata[[#This Row],[H-L]:[|L-pC|]])</f>
        <v>1.4800000000000182</v>
      </c>
      <c r="K75" s="21">
        <f>(K74*13+testdata[[#This Row],[TR]])/14</f>
        <v>1.4792812977870966</v>
      </c>
      <c r="L75" s="7">
        <f>testdata[[#This Row],[ATR]]*multiplier</f>
        <v>4.4378438933612898</v>
      </c>
      <c r="M75" s="15" t="s">
        <v>521</v>
      </c>
      <c r="N75" s="17">
        <f>MIN(testdata[[#This Row],[close]],N74)</f>
        <v>221.78</v>
      </c>
      <c r="O75" s="28">
        <f>N74+L74</f>
        <v>226.21767803900445</v>
      </c>
      <c r="P7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75" s="7">
        <f>IF(testdata[[#This Row],[DIR]]="SHORT",testdata[[#This Row],[SAR]],NA())</f>
        <v>226.21767803900445</v>
      </c>
      <c r="R75" s="7" t="e">
        <f>IF(testdata[[#This Row],[DIR]]="LONG",testdata[[#This Row],[SAR]],NA())</f>
        <v>#N/A</v>
      </c>
      <c r="S75"/>
      <c r="V75" s="29">
        <v>42816</v>
      </c>
      <c r="W75" s="6">
        <v>226.217678039004</v>
      </c>
      <c r="X75" s="30">
        <f>ROUND(testdata[[#This Row],[SAR]]-Table3[[#This Row],[SAR]],5)</f>
        <v>0</v>
      </c>
    </row>
    <row r="76" spans="1:24" x14ac:dyDescent="0.25">
      <c r="A76" s="4">
        <v>55</v>
      </c>
      <c r="B76" s="11" t="s">
        <v>66</v>
      </c>
      <c r="C76" s="1">
        <v>222.04</v>
      </c>
      <c r="D76" s="1">
        <v>223.31</v>
      </c>
      <c r="E76" s="1">
        <v>221.66</v>
      </c>
      <c r="F76" s="1">
        <v>222.06</v>
      </c>
      <c r="G76" s="1">
        <f>testdata[[#This Row],[high]]-testdata[[#This Row],[low]]</f>
        <v>1.6500000000000057</v>
      </c>
      <c r="H76" s="1">
        <f>ABS(testdata[[#This Row],[high]]-F75)</f>
        <v>1.0099999999999909</v>
      </c>
      <c r="I76" s="1">
        <f>ABS(testdata[[#This Row],[low]]-F75)</f>
        <v>0.64000000000001478</v>
      </c>
      <c r="J76" s="7">
        <f>MAX(testdata[[#This Row],[H-L]:[|L-pC|]])</f>
        <v>1.6500000000000057</v>
      </c>
      <c r="K76" s="21">
        <f>(K75*13+testdata[[#This Row],[TR]])/14</f>
        <v>1.4914754908023045</v>
      </c>
      <c r="L76" s="7">
        <f>testdata[[#This Row],[ATR]]*multiplier</f>
        <v>4.4744264724069129</v>
      </c>
      <c r="M76" s="15" t="s">
        <v>521</v>
      </c>
      <c r="N76" s="17">
        <f>MIN(testdata[[#This Row],[close]],N75)</f>
        <v>221.78</v>
      </c>
      <c r="O76" s="28">
        <f t="shared" ref="O76:O88" si="1">N75+L75</f>
        <v>226.21784389336131</v>
      </c>
      <c r="P7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76" s="7">
        <f>IF(testdata[[#This Row],[DIR]]="SHORT",testdata[[#This Row],[SAR]],NA())</f>
        <v>226.21784389336131</v>
      </c>
      <c r="R76" s="7" t="e">
        <f>IF(testdata[[#This Row],[DIR]]="LONG",testdata[[#This Row],[SAR]],NA())</f>
        <v>#N/A</v>
      </c>
      <c r="S76"/>
      <c r="V76" s="29">
        <v>42817</v>
      </c>
      <c r="W76" s="6">
        <v>226.21784389336099</v>
      </c>
      <c r="X76" s="30">
        <f>ROUND(testdata[[#This Row],[SAR]]-Table3[[#This Row],[SAR]],5)</f>
        <v>0</v>
      </c>
    </row>
    <row r="77" spans="1:24" x14ac:dyDescent="0.25">
      <c r="A77" s="4">
        <v>56</v>
      </c>
      <c r="B77" s="11" t="s">
        <v>67</v>
      </c>
      <c r="C77" s="1">
        <v>222.4</v>
      </c>
      <c r="D77" s="1">
        <v>223.02</v>
      </c>
      <c r="E77" s="1">
        <v>221.05</v>
      </c>
      <c r="F77" s="1">
        <v>221.9</v>
      </c>
      <c r="G77" s="1">
        <f>testdata[[#This Row],[high]]-testdata[[#This Row],[low]]</f>
        <v>1.9699999999999989</v>
      </c>
      <c r="H77" s="1">
        <f>ABS(testdata[[#This Row],[high]]-F76)</f>
        <v>0.96000000000000796</v>
      </c>
      <c r="I77" s="1">
        <f>ABS(testdata[[#This Row],[low]]-F76)</f>
        <v>1.0099999999999909</v>
      </c>
      <c r="J77" s="7">
        <f>MAX(testdata[[#This Row],[H-L]:[|L-pC|]])</f>
        <v>1.9699999999999989</v>
      </c>
      <c r="K77" s="21">
        <f>(K76*13+testdata[[#This Row],[TR]])/14</f>
        <v>1.5256558128878539</v>
      </c>
      <c r="L77" s="7">
        <f>testdata[[#This Row],[ATR]]*multiplier</f>
        <v>4.5769674386635621</v>
      </c>
      <c r="M77" s="15" t="s">
        <v>521</v>
      </c>
      <c r="N77" s="17">
        <f>MIN(testdata[[#This Row],[close]],N76)</f>
        <v>221.78</v>
      </c>
      <c r="O77" s="28">
        <f t="shared" si="1"/>
        <v>226.25442647240692</v>
      </c>
      <c r="P7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77" s="7">
        <f>IF(testdata[[#This Row],[DIR]]="SHORT",testdata[[#This Row],[SAR]],NA())</f>
        <v>226.25442647240692</v>
      </c>
      <c r="R77" s="7" t="e">
        <f>IF(testdata[[#This Row],[DIR]]="LONG",testdata[[#This Row],[SAR]],NA())</f>
        <v>#N/A</v>
      </c>
      <c r="S77"/>
      <c r="V77" s="29">
        <v>42818</v>
      </c>
      <c r="W77" s="6">
        <v>226.25442647240601</v>
      </c>
      <c r="X77" s="30">
        <f>ROUND(testdata[[#This Row],[SAR]]-Table3[[#This Row],[SAR]],5)</f>
        <v>0</v>
      </c>
    </row>
    <row r="78" spans="1:24" x14ac:dyDescent="0.25">
      <c r="A78" s="4">
        <v>57</v>
      </c>
      <c r="B78" s="11" t="s">
        <v>68</v>
      </c>
      <c r="C78" s="1">
        <v>220.07</v>
      </c>
      <c r="D78" s="1">
        <v>221.96</v>
      </c>
      <c r="E78" s="1">
        <v>219.77</v>
      </c>
      <c r="F78" s="1">
        <v>221.67</v>
      </c>
      <c r="G78" s="1">
        <f>testdata[[#This Row],[high]]-testdata[[#This Row],[low]]</f>
        <v>2.1899999999999977</v>
      </c>
      <c r="H78" s="1">
        <f>ABS(testdata[[#This Row],[high]]-F77)</f>
        <v>6.0000000000002274E-2</v>
      </c>
      <c r="I78" s="1">
        <f>ABS(testdata[[#This Row],[low]]-F77)</f>
        <v>2.1299999999999955</v>
      </c>
      <c r="J78" s="7">
        <f>MAX(testdata[[#This Row],[H-L]:[|L-pC|]])</f>
        <v>2.1899999999999977</v>
      </c>
      <c r="K78" s="21">
        <f>(K77*13+testdata[[#This Row],[TR]])/14</f>
        <v>1.5731089691101499</v>
      </c>
      <c r="L78" s="7">
        <f>testdata[[#This Row],[ATR]]*multiplier</f>
        <v>4.7193269073304496</v>
      </c>
      <c r="M78" s="15" t="s">
        <v>521</v>
      </c>
      <c r="N78" s="17">
        <f>MIN(testdata[[#This Row],[close]],N77)</f>
        <v>221.67</v>
      </c>
      <c r="O78" s="28">
        <f t="shared" si="1"/>
        <v>226.35696743866356</v>
      </c>
      <c r="P7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78" s="7">
        <f>IF(testdata[[#This Row],[DIR]]="SHORT",testdata[[#This Row],[SAR]],NA())</f>
        <v>226.35696743866356</v>
      </c>
      <c r="R78" s="7" t="e">
        <f>IF(testdata[[#This Row],[DIR]]="LONG",testdata[[#This Row],[SAR]],NA())</f>
        <v>#N/A</v>
      </c>
      <c r="S78"/>
      <c r="V78" s="29">
        <v>42821</v>
      </c>
      <c r="W78" s="6">
        <v>226.35696743866299</v>
      </c>
      <c r="X78" s="30">
        <f>ROUND(testdata[[#This Row],[SAR]]-Table3[[#This Row],[SAR]],5)</f>
        <v>0</v>
      </c>
    </row>
    <row r="79" spans="1:24" x14ac:dyDescent="0.25">
      <c r="A79" s="4">
        <v>58</v>
      </c>
      <c r="B79" s="11" t="s">
        <v>69</v>
      </c>
      <c r="C79" s="1">
        <v>221.34</v>
      </c>
      <c r="D79" s="1">
        <v>223.75</v>
      </c>
      <c r="E79" s="1">
        <v>221.22</v>
      </c>
      <c r="F79" s="1">
        <v>223.29</v>
      </c>
      <c r="G79" s="1">
        <f>testdata[[#This Row],[high]]-testdata[[#This Row],[low]]</f>
        <v>2.5300000000000011</v>
      </c>
      <c r="H79" s="1">
        <f>ABS(testdata[[#This Row],[high]]-F78)</f>
        <v>2.0800000000000125</v>
      </c>
      <c r="I79" s="1">
        <f>ABS(testdata[[#This Row],[low]]-F78)</f>
        <v>0.44999999999998863</v>
      </c>
      <c r="J79" s="7">
        <f>MAX(testdata[[#This Row],[H-L]:[|L-pC|]])</f>
        <v>2.5300000000000011</v>
      </c>
      <c r="K79" s="21">
        <f>(K78*13+testdata[[#This Row],[TR]])/14</f>
        <v>1.6414583284594251</v>
      </c>
      <c r="L79" s="7">
        <f>testdata[[#This Row],[ATR]]*multiplier</f>
        <v>4.9243749853782752</v>
      </c>
      <c r="M79" s="15" t="s">
        <v>521</v>
      </c>
      <c r="N79" s="17">
        <f>MIN(testdata[[#This Row],[close]],N78)</f>
        <v>221.67</v>
      </c>
      <c r="O79" s="28">
        <f t="shared" si="1"/>
        <v>226.38932690733043</v>
      </c>
      <c r="P7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79" s="7">
        <f>IF(testdata[[#This Row],[DIR]]="SHORT",testdata[[#This Row],[SAR]],NA())</f>
        <v>226.38932690733043</v>
      </c>
      <c r="R79" s="7" t="e">
        <f>IF(testdata[[#This Row],[DIR]]="LONG",testdata[[#This Row],[SAR]],NA())</f>
        <v>#N/A</v>
      </c>
      <c r="S79"/>
      <c r="V79" s="29">
        <v>42822</v>
      </c>
      <c r="W79" s="6">
        <v>226.38932690733</v>
      </c>
      <c r="X79" s="30">
        <f>ROUND(testdata[[#This Row],[SAR]]-Table3[[#This Row],[SAR]],5)</f>
        <v>0</v>
      </c>
    </row>
    <row r="80" spans="1:24" x14ac:dyDescent="0.25">
      <c r="A80" s="4">
        <v>59</v>
      </c>
      <c r="B80" s="11" t="s">
        <v>70</v>
      </c>
      <c r="C80" s="1">
        <v>222.97</v>
      </c>
      <c r="D80" s="1">
        <v>223.75</v>
      </c>
      <c r="E80" s="1">
        <v>222.72</v>
      </c>
      <c r="F80" s="1">
        <v>223.5</v>
      </c>
      <c r="G80" s="1">
        <f>testdata[[#This Row],[high]]-testdata[[#This Row],[low]]</f>
        <v>1.0300000000000011</v>
      </c>
      <c r="H80" s="1">
        <f>ABS(testdata[[#This Row],[high]]-F79)</f>
        <v>0.46000000000000796</v>
      </c>
      <c r="I80" s="1">
        <f>ABS(testdata[[#This Row],[low]]-F79)</f>
        <v>0.56999999999999318</v>
      </c>
      <c r="J80" s="7">
        <f>MAX(testdata[[#This Row],[H-L]:[|L-pC|]])</f>
        <v>1.0300000000000011</v>
      </c>
      <c r="K80" s="21">
        <f>(K79*13+testdata[[#This Row],[TR]])/14</f>
        <v>1.5977827335694663</v>
      </c>
      <c r="L80" s="7">
        <f>testdata[[#This Row],[ATR]]*multiplier</f>
        <v>4.7933482007083992</v>
      </c>
      <c r="M80" s="15" t="s">
        <v>521</v>
      </c>
      <c r="N80" s="17">
        <f>MIN(testdata[[#This Row],[close]],N79)</f>
        <v>221.67</v>
      </c>
      <c r="O80" s="28">
        <f t="shared" si="1"/>
        <v>226.59437498537827</v>
      </c>
      <c r="P8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80" s="7">
        <f>IF(testdata[[#This Row],[DIR]]="SHORT",testdata[[#This Row],[SAR]],NA())</f>
        <v>226.59437498537827</v>
      </c>
      <c r="R80" s="7" t="e">
        <f>IF(testdata[[#This Row],[DIR]]="LONG",testdata[[#This Row],[SAR]],NA())</f>
        <v>#N/A</v>
      </c>
      <c r="S80"/>
      <c r="V80" s="29">
        <v>42823</v>
      </c>
      <c r="W80" s="6">
        <v>226.59437498537801</v>
      </c>
      <c r="X80" s="30">
        <f>ROUND(testdata[[#This Row],[SAR]]-Table3[[#This Row],[SAR]],5)</f>
        <v>0</v>
      </c>
    </row>
    <row r="81" spans="1:24" x14ac:dyDescent="0.25">
      <c r="A81" s="4">
        <v>60</v>
      </c>
      <c r="B81" s="11" t="s">
        <v>71</v>
      </c>
      <c r="C81" s="1">
        <v>223.43</v>
      </c>
      <c r="D81" s="1">
        <v>224.43</v>
      </c>
      <c r="E81" s="1">
        <v>223.24</v>
      </c>
      <c r="F81" s="1">
        <v>224.21</v>
      </c>
      <c r="G81" s="1">
        <f>testdata[[#This Row],[high]]-testdata[[#This Row],[low]]</f>
        <v>1.1899999999999977</v>
      </c>
      <c r="H81" s="1">
        <f>ABS(testdata[[#This Row],[high]]-F80)</f>
        <v>0.93000000000000682</v>
      </c>
      <c r="I81" s="1">
        <f>ABS(testdata[[#This Row],[low]]-F80)</f>
        <v>0.25999999999999091</v>
      </c>
      <c r="J81" s="7">
        <f>MAX(testdata[[#This Row],[H-L]:[|L-pC|]])</f>
        <v>1.1899999999999977</v>
      </c>
      <c r="K81" s="21">
        <f>(K80*13+testdata[[#This Row],[TR]])/14</f>
        <v>1.5686553954573614</v>
      </c>
      <c r="L81" s="7">
        <f>testdata[[#This Row],[ATR]]*multiplier</f>
        <v>4.7059661863720841</v>
      </c>
      <c r="M81" s="15" t="s">
        <v>521</v>
      </c>
      <c r="N81" s="17">
        <f>MIN(testdata[[#This Row],[close]],N80)</f>
        <v>221.67</v>
      </c>
      <c r="O81" s="28">
        <f t="shared" si="1"/>
        <v>226.4633482007084</v>
      </c>
      <c r="P8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81" s="7">
        <f>IF(testdata[[#This Row],[DIR]]="SHORT",testdata[[#This Row],[SAR]],NA())</f>
        <v>226.4633482007084</v>
      </c>
      <c r="R81" s="7" t="e">
        <f>IF(testdata[[#This Row],[DIR]]="LONG",testdata[[#This Row],[SAR]],NA())</f>
        <v>#N/A</v>
      </c>
      <c r="S81"/>
      <c r="V81" s="29">
        <v>42824</v>
      </c>
      <c r="W81" s="6">
        <v>226.463348200708</v>
      </c>
      <c r="X81" s="30">
        <f>ROUND(testdata[[#This Row],[SAR]]-Table3[[#This Row],[SAR]],5)</f>
        <v>0</v>
      </c>
    </row>
    <row r="82" spans="1:24" x14ac:dyDescent="0.25">
      <c r="A82" s="4">
        <v>61</v>
      </c>
      <c r="B82" s="11" t="s">
        <v>72</v>
      </c>
      <c r="C82" s="1">
        <v>223.84</v>
      </c>
      <c r="D82" s="1">
        <v>224.42</v>
      </c>
      <c r="E82" s="1">
        <v>223.63</v>
      </c>
      <c r="F82" s="1">
        <v>223.69</v>
      </c>
      <c r="G82" s="1">
        <f>testdata[[#This Row],[high]]-testdata[[#This Row],[low]]</f>
        <v>0.78999999999999204</v>
      </c>
      <c r="H82" s="1">
        <f>ABS(testdata[[#This Row],[high]]-F81)</f>
        <v>0.20999999999997954</v>
      </c>
      <c r="I82" s="1">
        <f>ABS(testdata[[#This Row],[low]]-F81)</f>
        <v>0.58000000000001251</v>
      </c>
      <c r="J82" s="7">
        <f>MAX(testdata[[#This Row],[H-L]:[|L-pC|]])</f>
        <v>0.78999999999999204</v>
      </c>
      <c r="K82" s="21">
        <f>(K81*13+testdata[[#This Row],[TR]])/14</f>
        <v>1.5130371529246922</v>
      </c>
      <c r="L82" s="7">
        <f>testdata[[#This Row],[ATR]]*multiplier</f>
        <v>4.5391114587740766</v>
      </c>
      <c r="M82" s="15" t="s">
        <v>521</v>
      </c>
      <c r="N82" s="17">
        <f>MIN(testdata[[#This Row],[close]],N81)</f>
        <v>221.67</v>
      </c>
      <c r="O82" s="28">
        <f t="shared" si="1"/>
        <v>226.37596618637207</v>
      </c>
      <c r="P8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82" s="7">
        <f>IF(testdata[[#This Row],[DIR]]="SHORT",testdata[[#This Row],[SAR]],NA())</f>
        <v>226.37596618637207</v>
      </c>
      <c r="R82" s="7" t="e">
        <f>IF(testdata[[#This Row],[DIR]]="LONG",testdata[[#This Row],[SAR]],NA())</f>
        <v>#N/A</v>
      </c>
      <c r="S82"/>
      <c r="V82" s="29">
        <v>42825</v>
      </c>
      <c r="W82" s="6">
        <v>226.37596618637201</v>
      </c>
      <c r="X82" s="30">
        <f>ROUND(testdata[[#This Row],[SAR]]-Table3[[#This Row],[SAR]],5)</f>
        <v>0</v>
      </c>
    </row>
    <row r="83" spans="1:24" x14ac:dyDescent="0.25">
      <c r="A83" s="4">
        <v>62</v>
      </c>
      <c r="B83" s="11" t="s">
        <v>73</v>
      </c>
      <c r="C83" s="1">
        <v>223.74</v>
      </c>
      <c r="D83" s="1">
        <v>223.96</v>
      </c>
      <c r="E83" s="1">
        <v>221.95</v>
      </c>
      <c r="F83" s="1">
        <v>223.3</v>
      </c>
      <c r="G83" s="1">
        <f>testdata[[#This Row],[high]]-testdata[[#This Row],[low]]</f>
        <v>2.0100000000000193</v>
      </c>
      <c r="H83" s="1">
        <f>ABS(testdata[[#This Row],[high]]-F82)</f>
        <v>0.27000000000001023</v>
      </c>
      <c r="I83" s="1">
        <f>ABS(testdata[[#This Row],[low]]-F82)</f>
        <v>1.7400000000000091</v>
      </c>
      <c r="J83" s="7">
        <f>MAX(testdata[[#This Row],[H-L]:[|L-pC|]])</f>
        <v>2.0100000000000193</v>
      </c>
      <c r="K83" s="21">
        <f>(K82*13+testdata[[#This Row],[TR]])/14</f>
        <v>1.5485344991443584</v>
      </c>
      <c r="L83" s="7">
        <f>testdata[[#This Row],[ATR]]*multiplier</f>
        <v>4.6456034974330755</v>
      </c>
      <c r="M83" s="15" t="s">
        <v>521</v>
      </c>
      <c r="N83" s="17">
        <f>MIN(testdata[[#This Row],[close]],N82)</f>
        <v>221.67</v>
      </c>
      <c r="O83" s="28">
        <f t="shared" si="1"/>
        <v>226.20911145877406</v>
      </c>
      <c r="P8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83" s="7">
        <f>IF(testdata[[#This Row],[DIR]]="SHORT",testdata[[#This Row],[SAR]],NA())</f>
        <v>226.20911145877406</v>
      </c>
      <c r="R83" s="7" t="e">
        <f>IF(testdata[[#This Row],[DIR]]="LONG",testdata[[#This Row],[SAR]],NA())</f>
        <v>#N/A</v>
      </c>
      <c r="S83"/>
      <c r="V83" s="29">
        <v>42828</v>
      </c>
      <c r="W83" s="6">
        <v>226.209111458774</v>
      </c>
      <c r="X83" s="30">
        <f>ROUND(testdata[[#This Row],[SAR]]-Table3[[#This Row],[SAR]],5)</f>
        <v>0</v>
      </c>
    </row>
    <row r="84" spans="1:24" x14ac:dyDescent="0.25">
      <c r="A84" s="4">
        <v>63</v>
      </c>
      <c r="B84" s="11" t="s">
        <v>74</v>
      </c>
      <c r="C84" s="1">
        <v>222.98</v>
      </c>
      <c r="D84" s="1">
        <v>223.53</v>
      </c>
      <c r="E84" s="1">
        <v>222.56</v>
      </c>
      <c r="F84" s="1">
        <v>223.44</v>
      </c>
      <c r="G84" s="1">
        <f>testdata[[#This Row],[high]]-testdata[[#This Row],[low]]</f>
        <v>0.96999999999999886</v>
      </c>
      <c r="H84" s="1">
        <f>ABS(testdata[[#This Row],[high]]-F83)</f>
        <v>0.22999999999998977</v>
      </c>
      <c r="I84" s="1">
        <f>ABS(testdata[[#This Row],[low]]-F83)</f>
        <v>0.74000000000000909</v>
      </c>
      <c r="J84" s="7">
        <f>MAX(testdata[[#This Row],[H-L]:[|L-pC|]])</f>
        <v>0.96999999999999886</v>
      </c>
      <c r="K84" s="21">
        <f>(K83*13+testdata[[#This Row],[TR]])/14</f>
        <v>1.5072106063483326</v>
      </c>
      <c r="L84" s="7">
        <f>testdata[[#This Row],[ATR]]*multiplier</f>
        <v>4.5216318190449982</v>
      </c>
      <c r="M84" s="15" t="s">
        <v>521</v>
      </c>
      <c r="N84" s="17">
        <f>MIN(testdata[[#This Row],[close]],N83)</f>
        <v>221.67</v>
      </c>
      <c r="O84" s="28">
        <f t="shared" si="1"/>
        <v>226.31560349743307</v>
      </c>
      <c r="P8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84" s="7">
        <f>IF(testdata[[#This Row],[DIR]]="SHORT",testdata[[#This Row],[SAR]],NA())</f>
        <v>226.31560349743307</v>
      </c>
      <c r="R84" s="7" t="e">
        <f>IF(testdata[[#This Row],[DIR]]="LONG",testdata[[#This Row],[SAR]],NA())</f>
        <v>#N/A</v>
      </c>
      <c r="S84"/>
      <c r="V84" s="29">
        <v>42829</v>
      </c>
      <c r="W84" s="6">
        <v>226.31560349743299</v>
      </c>
      <c r="X84" s="30">
        <f>ROUND(testdata[[#This Row],[SAR]]-Table3[[#This Row],[SAR]],5)</f>
        <v>0</v>
      </c>
    </row>
    <row r="85" spans="1:24" x14ac:dyDescent="0.25">
      <c r="A85" s="4">
        <v>64</v>
      </c>
      <c r="B85" s="11" t="s">
        <v>75</v>
      </c>
      <c r="C85" s="1">
        <v>224.18</v>
      </c>
      <c r="D85" s="1">
        <v>225.25</v>
      </c>
      <c r="E85" s="1">
        <v>222.55</v>
      </c>
      <c r="F85" s="1">
        <v>222.78</v>
      </c>
      <c r="G85" s="1">
        <f>testdata[[#This Row],[high]]-testdata[[#This Row],[low]]</f>
        <v>2.6999999999999886</v>
      </c>
      <c r="H85" s="1">
        <f>ABS(testdata[[#This Row],[high]]-F84)</f>
        <v>1.8100000000000023</v>
      </c>
      <c r="I85" s="1">
        <f>ABS(testdata[[#This Row],[low]]-F84)</f>
        <v>0.88999999999998636</v>
      </c>
      <c r="J85" s="7">
        <f>MAX(testdata[[#This Row],[H-L]:[|L-pC|]])</f>
        <v>2.6999999999999886</v>
      </c>
      <c r="K85" s="21">
        <f>(K84*13+testdata[[#This Row],[TR]])/14</f>
        <v>1.5924098487520222</v>
      </c>
      <c r="L85" s="7">
        <f>testdata[[#This Row],[ATR]]*multiplier</f>
        <v>4.7772295462560663</v>
      </c>
      <c r="M85" s="15" t="s">
        <v>521</v>
      </c>
      <c r="N85" s="17">
        <f>MIN(testdata[[#This Row],[close]],N84)</f>
        <v>221.67</v>
      </c>
      <c r="O85" s="28">
        <f t="shared" si="1"/>
        <v>226.19163181904497</v>
      </c>
      <c r="P8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85" s="7">
        <f>IF(testdata[[#This Row],[DIR]]="SHORT",testdata[[#This Row],[SAR]],NA())</f>
        <v>226.19163181904497</v>
      </c>
      <c r="R85" s="7" t="e">
        <f>IF(testdata[[#This Row],[DIR]]="LONG",testdata[[#This Row],[SAR]],NA())</f>
        <v>#N/A</v>
      </c>
      <c r="S85"/>
      <c r="V85" s="29">
        <v>42830</v>
      </c>
      <c r="W85" s="6">
        <v>226.19163181904401</v>
      </c>
      <c r="X85" s="30">
        <f>ROUND(testdata[[#This Row],[SAR]]-Table3[[#This Row],[SAR]],5)</f>
        <v>0</v>
      </c>
    </row>
    <row r="86" spans="1:24" x14ac:dyDescent="0.25">
      <c r="A86" s="4">
        <v>65</v>
      </c>
      <c r="B86" s="11" t="s">
        <v>76</v>
      </c>
      <c r="C86" s="1">
        <v>222.93</v>
      </c>
      <c r="D86" s="1">
        <v>223.97</v>
      </c>
      <c r="E86" s="1">
        <v>222.44</v>
      </c>
      <c r="F86" s="1">
        <v>223.4</v>
      </c>
      <c r="G86" s="1">
        <f>testdata[[#This Row],[high]]-testdata[[#This Row],[low]]</f>
        <v>1.5300000000000011</v>
      </c>
      <c r="H86" s="1">
        <f>ABS(testdata[[#This Row],[high]]-F85)</f>
        <v>1.1899999999999977</v>
      </c>
      <c r="I86" s="1">
        <f>ABS(testdata[[#This Row],[low]]-F85)</f>
        <v>0.34000000000000341</v>
      </c>
      <c r="J86" s="7">
        <f>MAX(testdata[[#This Row],[H-L]:[|L-pC|]])</f>
        <v>1.5300000000000011</v>
      </c>
      <c r="K86" s="21">
        <f>(K85*13+testdata[[#This Row],[TR]])/14</f>
        <v>1.5879520024125922</v>
      </c>
      <c r="L86" s="7">
        <f>testdata[[#This Row],[ATR]]*multiplier</f>
        <v>4.7638560072377762</v>
      </c>
      <c r="M86" s="15" t="s">
        <v>521</v>
      </c>
      <c r="N86" s="17">
        <f>MIN(testdata[[#This Row],[close]],N85)</f>
        <v>221.67</v>
      </c>
      <c r="O86" s="28">
        <f t="shared" si="1"/>
        <v>226.44722954625604</v>
      </c>
      <c r="P8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86" s="7">
        <f>IF(testdata[[#This Row],[DIR]]="SHORT",testdata[[#This Row],[SAR]],NA())</f>
        <v>226.44722954625604</v>
      </c>
      <c r="R86" s="7" t="e">
        <f>IF(testdata[[#This Row],[DIR]]="LONG",testdata[[#This Row],[SAR]],NA())</f>
        <v>#N/A</v>
      </c>
      <c r="S86"/>
      <c r="V86" s="29">
        <v>42831</v>
      </c>
      <c r="W86" s="6">
        <v>226.44722954625601</v>
      </c>
      <c r="X86" s="30">
        <f>ROUND(testdata[[#This Row],[SAR]]-Table3[[#This Row],[SAR]],5)</f>
        <v>0</v>
      </c>
    </row>
    <row r="87" spans="1:24" x14ac:dyDescent="0.25">
      <c r="A87" s="4">
        <v>66</v>
      </c>
      <c r="B87" s="11" t="s">
        <v>77</v>
      </c>
      <c r="C87" s="1">
        <v>223.13</v>
      </c>
      <c r="D87" s="1">
        <v>223.93</v>
      </c>
      <c r="E87" s="1">
        <v>222.64</v>
      </c>
      <c r="F87" s="1">
        <v>223.17</v>
      </c>
      <c r="G87" s="1">
        <f>testdata[[#This Row],[high]]-testdata[[#This Row],[low]]</f>
        <v>1.2900000000000205</v>
      </c>
      <c r="H87" s="1">
        <f>ABS(testdata[[#This Row],[high]]-F86)</f>
        <v>0.53000000000000114</v>
      </c>
      <c r="I87" s="1">
        <f>ABS(testdata[[#This Row],[low]]-F86)</f>
        <v>0.76000000000001933</v>
      </c>
      <c r="J87" s="7">
        <f>MAX(testdata[[#This Row],[H-L]:[|L-pC|]])</f>
        <v>1.2900000000000205</v>
      </c>
      <c r="K87" s="21">
        <f>(K86*13+testdata[[#This Row],[TR]])/14</f>
        <v>1.5666697165259797</v>
      </c>
      <c r="L87" s="7">
        <f>testdata[[#This Row],[ATR]]*multiplier</f>
        <v>4.700009149577939</v>
      </c>
      <c r="M87" s="15" t="s">
        <v>521</v>
      </c>
      <c r="N87" s="17">
        <f>MIN(testdata[[#This Row],[close]],N86)</f>
        <v>221.67</v>
      </c>
      <c r="O87" s="28">
        <f t="shared" si="1"/>
        <v>226.43385600723775</v>
      </c>
      <c r="P8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87" s="7">
        <f>IF(testdata[[#This Row],[DIR]]="SHORT",testdata[[#This Row],[SAR]],NA())</f>
        <v>226.43385600723775</v>
      </c>
      <c r="R87" s="7" t="e">
        <f>IF(testdata[[#This Row],[DIR]]="LONG",testdata[[#This Row],[SAR]],NA())</f>
        <v>#N/A</v>
      </c>
      <c r="S87"/>
      <c r="V87" s="29">
        <v>42832</v>
      </c>
      <c r="W87" s="6">
        <v>226.43385600723701</v>
      </c>
      <c r="X87" s="30">
        <f>ROUND(testdata[[#This Row],[SAR]]-Table3[[#This Row],[SAR]],5)</f>
        <v>0</v>
      </c>
    </row>
    <row r="88" spans="1:24" x14ac:dyDescent="0.25">
      <c r="A88" s="4">
        <v>67</v>
      </c>
      <c r="B88" s="11" t="s">
        <v>78</v>
      </c>
      <c r="C88" s="1">
        <v>223.33</v>
      </c>
      <c r="D88" s="1">
        <v>224.18</v>
      </c>
      <c r="E88" s="1">
        <v>222.73</v>
      </c>
      <c r="F88" s="1">
        <v>223.31</v>
      </c>
      <c r="G88" s="1">
        <f>testdata[[#This Row],[high]]-testdata[[#This Row],[low]]</f>
        <v>1.4500000000000171</v>
      </c>
      <c r="H88" s="1">
        <f>ABS(testdata[[#This Row],[high]]-F87)</f>
        <v>1.0100000000000193</v>
      </c>
      <c r="I88" s="1">
        <f>ABS(testdata[[#This Row],[low]]-F87)</f>
        <v>0.43999999999999773</v>
      </c>
      <c r="J88" s="7">
        <f>MAX(testdata[[#This Row],[H-L]:[|L-pC|]])</f>
        <v>1.4500000000000171</v>
      </c>
      <c r="K88" s="21">
        <f>(K87*13+testdata[[#This Row],[TR]])/14</f>
        <v>1.5583361653455536</v>
      </c>
      <c r="L88" s="7">
        <f>testdata[[#This Row],[ATR]]*multiplier</f>
        <v>4.6750084960366607</v>
      </c>
      <c r="M88" s="15" t="s">
        <v>521</v>
      </c>
      <c r="N88" s="17">
        <f>MIN(testdata[[#This Row],[close]],N87)</f>
        <v>221.67</v>
      </c>
      <c r="O88" s="28">
        <f t="shared" si="1"/>
        <v>226.37000914957792</v>
      </c>
      <c r="P8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88" s="7">
        <f>IF(testdata[[#This Row],[DIR]]="SHORT",testdata[[#This Row],[SAR]],NA())</f>
        <v>226.37000914957792</v>
      </c>
      <c r="R88" s="7" t="e">
        <f>IF(testdata[[#This Row],[DIR]]="LONG",testdata[[#This Row],[SAR]],NA())</f>
        <v>#N/A</v>
      </c>
      <c r="S88"/>
      <c r="V88" s="29">
        <v>42835</v>
      </c>
      <c r="W88" s="6">
        <v>226.37000914957699</v>
      </c>
      <c r="X88" s="30">
        <f>ROUND(testdata[[#This Row],[SAR]]-Table3[[#This Row],[SAR]],5)</f>
        <v>0</v>
      </c>
    </row>
    <row r="89" spans="1:24" x14ac:dyDescent="0.25">
      <c r="A89" s="4">
        <v>68</v>
      </c>
      <c r="B89" s="11" t="s">
        <v>79</v>
      </c>
      <c r="C89" s="1">
        <v>222.89</v>
      </c>
      <c r="D89" s="1">
        <v>223.15</v>
      </c>
      <c r="E89" s="1">
        <v>221.41</v>
      </c>
      <c r="F89" s="1">
        <v>223.04</v>
      </c>
      <c r="G89" s="1">
        <f>testdata[[#This Row],[high]]-testdata[[#This Row],[low]]</f>
        <v>1.7400000000000091</v>
      </c>
      <c r="H89" s="1">
        <f>ABS(testdata[[#This Row],[high]]-F88)</f>
        <v>0.15999999999999659</v>
      </c>
      <c r="I89" s="1">
        <f>ABS(testdata[[#This Row],[low]]-F88)</f>
        <v>1.9000000000000057</v>
      </c>
      <c r="J89" s="7">
        <f>MAX(testdata[[#This Row],[H-L]:[|L-pC|]])</f>
        <v>1.9000000000000057</v>
      </c>
      <c r="K89" s="21">
        <f>(K88*13+testdata[[#This Row],[TR]])/14</f>
        <v>1.5827407249637289</v>
      </c>
      <c r="L89" s="7">
        <f>testdata[[#This Row],[ATR]]*multiplier</f>
        <v>4.7482221748911861</v>
      </c>
      <c r="M89" s="15" t="s">
        <v>521</v>
      </c>
      <c r="N89" s="17">
        <f>MIN(testdata[[#This Row],[close]],N88)</f>
        <v>221.67</v>
      </c>
      <c r="O89" s="28">
        <f>N88+L88</f>
        <v>226.34500849603666</v>
      </c>
      <c r="P8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89" s="7">
        <f>IF(testdata[[#This Row],[DIR]]="SHORT",testdata[[#This Row],[SAR]],NA())</f>
        <v>226.34500849603666</v>
      </c>
      <c r="R89" s="7" t="e">
        <f>IF(testdata[[#This Row],[DIR]]="LONG",testdata[[#This Row],[SAR]],NA())</f>
        <v>#N/A</v>
      </c>
      <c r="S89"/>
      <c r="V89" s="29">
        <v>42836</v>
      </c>
      <c r="W89" s="6">
        <v>226.345008496036</v>
      </c>
      <c r="X89" s="30">
        <f>ROUND(testdata[[#This Row],[SAR]]-Table3[[#This Row],[SAR]],5)</f>
        <v>0</v>
      </c>
    </row>
    <row r="90" spans="1:24" x14ac:dyDescent="0.25">
      <c r="A90" s="4">
        <v>69</v>
      </c>
      <c r="B90" s="11" t="s">
        <v>80</v>
      </c>
      <c r="C90" s="1">
        <v>222.74</v>
      </c>
      <c r="D90" s="1">
        <v>222.95</v>
      </c>
      <c r="E90" s="1">
        <v>221.82</v>
      </c>
      <c r="F90" s="1">
        <v>222.06</v>
      </c>
      <c r="G90" s="1">
        <f>testdata[[#This Row],[high]]-testdata[[#This Row],[low]]</f>
        <v>1.1299999999999955</v>
      </c>
      <c r="H90" s="1">
        <f>ABS(testdata[[#This Row],[high]]-F89)</f>
        <v>9.0000000000003411E-2</v>
      </c>
      <c r="I90" s="1">
        <f>ABS(testdata[[#This Row],[low]]-F89)</f>
        <v>1.2199999999999989</v>
      </c>
      <c r="J90" s="7">
        <f>MAX(testdata[[#This Row],[H-L]:[|L-pC|]])</f>
        <v>1.2199999999999989</v>
      </c>
      <c r="K90" s="21">
        <f>(K89*13+testdata[[#This Row],[TR]])/14</f>
        <v>1.5568306731806054</v>
      </c>
      <c r="L90" s="7">
        <f>testdata[[#This Row],[ATR]]*multiplier</f>
        <v>4.6704920195418165</v>
      </c>
      <c r="M90" s="15" t="s">
        <v>521</v>
      </c>
      <c r="N90" s="17">
        <f>MIN(testdata[[#This Row],[close]],N89)</f>
        <v>221.67</v>
      </c>
      <c r="O90" s="28">
        <f t="shared" ref="O90:O96" si="2">N89+L89</f>
        <v>226.41822217489118</v>
      </c>
      <c r="P9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90" s="7">
        <f>IF(testdata[[#This Row],[DIR]]="SHORT",testdata[[#This Row],[SAR]],NA())</f>
        <v>226.41822217489118</v>
      </c>
      <c r="R90" s="7" t="e">
        <f>IF(testdata[[#This Row],[DIR]]="LONG",testdata[[#This Row],[SAR]],NA())</f>
        <v>#N/A</v>
      </c>
      <c r="S90"/>
      <c r="V90" s="29">
        <v>42837</v>
      </c>
      <c r="W90" s="6">
        <v>226.41822217489101</v>
      </c>
      <c r="X90" s="30">
        <f>ROUND(testdata[[#This Row],[SAR]]-Table3[[#This Row],[SAR]],5)</f>
        <v>0</v>
      </c>
    </row>
    <row r="91" spans="1:24" x14ac:dyDescent="0.25">
      <c r="A91" s="4">
        <v>70</v>
      </c>
      <c r="B91" s="11" t="s">
        <v>81</v>
      </c>
      <c r="C91" s="1">
        <v>221.69</v>
      </c>
      <c r="D91" s="1">
        <v>222.5</v>
      </c>
      <c r="E91" s="1">
        <v>220.62</v>
      </c>
      <c r="F91" s="1">
        <v>220.62</v>
      </c>
      <c r="G91" s="1">
        <f>testdata[[#This Row],[high]]-testdata[[#This Row],[low]]</f>
        <v>1.8799999999999955</v>
      </c>
      <c r="H91" s="1">
        <f>ABS(testdata[[#This Row],[high]]-F90)</f>
        <v>0.43999999999999773</v>
      </c>
      <c r="I91" s="1">
        <f>ABS(testdata[[#This Row],[low]]-F90)</f>
        <v>1.4399999999999977</v>
      </c>
      <c r="J91" s="7">
        <f>MAX(testdata[[#This Row],[H-L]:[|L-pC|]])</f>
        <v>1.8799999999999955</v>
      </c>
      <c r="K91" s="21">
        <f>(K90*13+testdata[[#This Row],[TR]])/14</f>
        <v>1.5799141965248478</v>
      </c>
      <c r="L91" s="7">
        <f>testdata[[#This Row],[ATR]]*multiplier</f>
        <v>4.7397425895745435</v>
      </c>
      <c r="M91" s="15" t="s">
        <v>521</v>
      </c>
      <c r="N91" s="17">
        <f>MIN(testdata[[#This Row],[close]],N90)</f>
        <v>220.62</v>
      </c>
      <c r="O91" s="28">
        <f t="shared" si="2"/>
        <v>226.34049201954181</v>
      </c>
      <c r="P9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91" s="7">
        <f>IF(testdata[[#This Row],[DIR]]="SHORT",testdata[[#This Row],[SAR]],NA())</f>
        <v>226.34049201954181</v>
      </c>
      <c r="R91" s="7" t="e">
        <f>IF(testdata[[#This Row],[DIR]]="LONG",testdata[[#This Row],[SAR]],NA())</f>
        <v>#N/A</v>
      </c>
      <c r="S91"/>
      <c r="V91" s="29">
        <v>42838</v>
      </c>
      <c r="W91" s="6">
        <v>226.34049201954099</v>
      </c>
      <c r="X91" s="30">
        <f>ROUND(testdata[[#This Row],[SAR]]-Table3[[#This Row],[SAR]],5)</f>
        <v>0</v>
      </c>
    </row>
    <row r="92" spans="1:24" x14ac:dyDescent="0.25">
      <c r="A92" s="4">
        <v>71</v>
      </c>
      <c r="B92" s="11" t="s">
        <v>82</v>
      </c>
      <c r="C92" s="1">
        <v>221.19</v>
      </c>
      <c r="D92" s="1">
        <v>222.58</v>
      </c>
      <c r="E92" s="1">
        <v>220.97</v>
      </c>
      <c r="F92" s="1">
        <v>222.58</v>
      </c>
      <c r="G92" s="1">
        <f>testdata[[#This Row],[high]]-testdata[[#This Row],[low]]</f>
        <v>1.6100000000000136</v>
      </c>
      <c r="H92" s="1">
        <f>ABS(testdata[[#This Row],[high]]-F91)</f>
        <v>1.960000000000008</v>
      </c>
      <c r="I92" s="1">
        <f>ABS(testdata[[#This Row],[low]]-F91)</f>
        <v>0.34999999999999432</v>
      </c>
      <c r="J92" s="7">
        <f>MAX(testdata[[#This Row],[H-L]:[|L-pC|]])</f>
        <v>1.960000000000008</v>
      </c>
      <c r="K92" s="21">
        <f>(K91*13+testdata[[#This Row],[TR]])/14</f>
        <v>1.6070631824873591</v>
      </c>
      <c r="L92" s="7">
        <f>testdata[[#This Row],[ATR]]*multiplier</f>
        <v>4.8211895474620778</v>
      </c>
      <c r="M92" s="15" t="s">
        <v>521</v>
      </c>
      <c r="N92" s="17">
        <f>MIN(testdata[[#This Row],[close]],N91)</f>
        <v>220.62</v>
      </c>
      <c r="O92" s="28">
        <f t="shared" si="2"/>
        <v>225.35974258957455</v>
      </c>
      <c r="P9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92" s="7">
        <f>IF(testdata[[#This Row],[DIR]]="SHORT",testdata[[#This Row],[SAR]],NA())</f>
        <v>225.35974258957455</v>
      </c>
      <c r="R92" s="7" t="e">
        <f>IF(testdata[[#This Row],[DIR]]="LONG",testdata[[#This Row],[SAR]],NA())</f>
        <v>#N/A</v>
      </c>
      <c r="S92"/>
      <c r="V92" s="29">
        <v>42842</v>
      </c>
      <c r="W92" s="6">
        <v>225.35974258957401</v>
      </c>
      <c r="X92" s="30">
        <f>ROUND(testdata[[#This Row],[SAR]]-Table3[[#This Row],[SAR]],5)</f>
        <v>0</v>
      </c>
    </row>
    <row r="93" spans="1:24" x14ac:dyDescent="0.25">
      <c r="A93" s="4">
        <v>72</v>
      </c>
      <c r="B93" s="11" t="s">
        <v>83</v>
      </c>
      <c r="C93" s="1">
        <v>221.77</v>
      </c>
      <c r="D93" s="1">
        <v>222.5</v>
      </c>
      <c r="E93" s="1">
        <v>221.16</v>
      </c>
      <c r="F93" s="1">
        <v>221.91</v>
      </c>
      <c r="G93" s="1">
        <f>testdata[[#This Row],[high]]-testdata[[#This Row],[low]]</f>
        <v>1.3400000000000034</v>
      </c>
      <c r="H93" s="1">
        <f>ABS(testdata[[#This Row],[high]]-F92)</f>
        <v>8.0000000000012506E-2</v>
      </c>
      <c r="I93" s="1">
        <f>ABS(testdata[[#This Row],[low]]-F92)</f>
        <v>1.4200000000000159</v>
      </c>
      <c r="J93" s="7">
        <f>MAX(testdata[[#This Row],[H-L]:[|L-pC|]])</f>
        <v>1.4200000000000159</v>
      </c>
      <c r="K93" s="21">
        <f>(K92*13+testdata[[#This Row],[TR]])/14</f>
        <v>1.5937015265954062</v>
      </c>
      <c r="L93" s="7">
        <f>testdata[[#This Row],[ATR]]*multiplier</f>
        <v>4.7811045797862182</v>
      </c>
      <c r="M93" s="15" t="s">
        <v>521</v>
      </c>
      <c r="N93" s="17">
        <f>MIN(testdata[[#This Row],[close]],N92)</f>
        <v>220.62</v>
      </c>
      <c r="O93" s="28">
        <f t="shared" si="2"/>
        <v>225.44118954746207</v>
      </c>
      <c r="P9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93" s="7">
        <f>IF(testdata[[#This Row],[DIR]]="SHORT",testdata[[#This Row],[SAR]],NA())</f>
        <v>225.44118954746207</v>
      </c>
      <c r="R93" s="7" t="e">
        <f>IF(testdata[[#This Row],[DIR]]="LONG",testdata[[#This Row],[SAR]],NA())</f>
        <v>#N/A</v>
      </c>
      <c r="S93"/>
      <c r="V93" s="29">
        <v>42843</v>
      </c>
      <c r="W93" s="6">
        <v>225.44118954746199</v>
      </c>
      <c r="X93" s="30">
        <f>ROUND(testdata[[#This Row],[SAR]]-Table3[[#This Row],[SAR]],5)</f>
        <v>0</v>
      </c>
    </row>
    <row r="94" spans="1:24" x14ac:dyDescent="0.25">
      <c r="A94" s="4">
        <v>73</v>
      </c>
      <c r="B94" s="11" t="s">
        <v>84</v>
      </c>
      <c r="C94" s="1">
        <v>222.53</v>
      </c>
      <c r="D94" s="1">
        <v>222.94</v>
      </c>
      <c r="E94" s="1">
        <v>221.26</v>
      </c>
      <c r="F94" s="1">
        <v>221.5</v>
      </c>
      <c r="G94" s="1">
        <f>testdata[[#This Row],[high]]-testdata[[#This Row],[low]]</f>
        <v>1.6800000000000068</v>
      </c>
      <c r="H94" s="1">
        <f>ABS(testdata[[#This Row],[high]]-F93)</f>
        <v>1.0300000000000011</v>
      </c>
      <c r="I94" s="1">
        <f>ABS(testdata[[#This Row],[low]]-F93)</f>
        <v>0.65000000000000568</v>
      </c>
      <c r="J94" s="7">
        <f>MAX(testdata[[#This Row],[H-L]:[|L-pC|]])</f>
        <v>1.6800000000000068</v>
      </c>
      <c r="K94" s="21">
        <f>(K93*13+testdata[[#This Row],[TR]])/14</f>
        <v>1.5998657032671633</v>
      </c>
      <c r="L94" s="7">
        <f>testdata[[#This Row],[ATR]]*multiplier</f>
        <v>4.79959710980149</v>
      </c>
      <c r="M94" s="15" t="s">
        <v>521</v>
      </c>
      <c r="N94" s="17">
        <f>MIN(testdata[[#This Row],[close]],N93)</f>
        <v>220.62</v>
      </c>
      <c r="O94" s="28">
        <f t="shared" si="2"/>
        <v>225.40110457978622</v>
      </c>
      <c r="P9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94" s="7">
        <f>IF(testdata[[#This Row],[DIR]]="SHORT",testdata[[#This Row],[SAR]],NA())</f>
        <v>225.40110457978622</v>
      </c>
      <c r="R94" s="7" t="e">
        <f>IF(testdata[[#This Row],[DIR]]="LONG",testdata[[#This Row],[SAR]],NA())</f>
        <v>#N/A</v>
      </c>
      <c r="S94"/>
      <c r="V94" s="29">
        <v>42844</v>
      </c>
      <c r="W94" s="6">
        <v>225.40110457978599</v>
      </c>
      <c r="X94" s="30">
        <f>ROUND(testdata[[#This Row],[SAR]]-Table3[[#This Row],[SAR]],5)</f>
        <v>0</v>
      </c>
    </row>
    <row r="95" spans="1:24" x14ac:dyDescent="0.25">
      <c r="A95" s="4">
        <v>74</v>
      </c>
      <c r="B95" s="11" t="s">
        <v>85</v>
      </c>
      <c r="C95" s="1">
        <v>222.18</v>
      </c>
      <c r="D95" s="1">
        <v>223.79</v>
      </c>
      <c r="E95" s="1">
        <v>221.83</v>
      </c>
      <c r="F95" s="1">
        <v>223.31</v>
      </c>
      <c r="G95" s="1">
        <f>testdata[[#This Row],[high]]-testdata[[#This Row],[low]]</f>
        <v>1.9599999999999795</v>
      </c>
      <c r="H95" s="1">
        <f>ABS(testdata[[#This Row],[high]]-F94)</f>
        <v>2.289999999999992</v>
      </c>
      <c r="I95" s="1">
        <f>ABS(testdata[[#This Row],[low]]-F94)</f>
        <v>0.33000000000001251</v>
      </c>
      <c r="J95" s="7">
        <f>MAX(testdata[[#This Row],[H-L]:[|L-pC|]])</f>
        <v>2.289999999999992</v>
      </c>
      <c r="K95" s="21">
        <f>(K94*13+testdata[[#This Row],[TR]])/14</f>
        <v>1.6491610101766512</v>
      </c>
      <c r="L95" s="7">
        <f>testdata[[#This Row],[ATR]]*multiplier</f>
        <v>4.9474830305299538</v>
      </c>
      <c r="M95" s="15" t="s">
        <v>521</v>
      </c>
      <c r="N95" s="17">
        <f>MIN(testdata[[#This Row],[close]],N94)</f>
        <v>220.62</v>
      </c>
      <c r="O95" s="28">
        <f t="shared" si="2"/>
        <v>225.41959710980149</v>
      </c>
      <c r="P9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95" s="7">
        <f>IF(testdata[[#This Row],[DIR]]="SHORT",testdata[[#This Row],[SAR]],NA())</f>
        <v>225.41959710980149</v>
      </c>
      <c r="R95" s="7" t="e">
        <f>IF(testdata[[#This Row],[DIR]]="LONG",testdata[[#This Row],[SAR]],NA())</f>
        <v>#N/A</v>
      </c>
      <c r="S95"/>
      <c r="V95" s="29">
        <v>42845</v>
      </c>
      <c r="W95" s="6">
        <v>225.419597109801</v>
      </c>
      <c r="X95" s="30">
        <f>ROUND(testdata[[#This Row],[SAR]]-Table3[[#This Row],[SAR]],5)</f>
        <v>0</v>
      </c>
    </row>
    <row r="96" spans="1:24" x14ac:dyDescent="0.25">
      <c r="A96" s="4">
        <v>75</v>
      </c>
      <c r="B96" s="11" t="s">
        <v>86</v>
      </c>
      <c r="C96" s="1">
        <v>223.22</v>
      </c>
      <c r="D96" s="1">
        <v>223.28</v>
      </c>
      <c r="E96" s="1">
        <v>222.16</v>
      </c>
      <c r="F96" s="1">
        <v>222.6</v>
      </c>
      <c r="G96" s="1">
        <f>testdata[[#This Row],[high]]-testdata[[#This Row],[low]]</f>
        <v>1.1200000000000045</v>
      </c>
      <c r="H96" s="1">
        <f>ABS(testdata[[#This Row],[high]]-F95)</f>
        <v>3.0000000000001137E-2</v>
      </c>
      <c r="I96" s="1">
        <f>ABS(testdata[[#This Row],[low]]-F95)</f>
        <v>1.1500000000000057</v>
      </c>
      <c r="J96" s="7">
        <f>MAX(testdata[[#This Row],[H-L]:[|L-pC|]])</f>
        <v>1.1500000000000057</v>
      </c>
      <c r="K96" s="21">
        <f>(K95*13+testdata[[#This Row],[TR]])/14</f>
        <v>1.6135066523068908</v>
      </c>
      <c r="L96" s="7">
        <f>testdata[[#This Row],[ATR]]*multiplier</f>
        <v>4.8405199569206729</v>
      </c>
      <c r="M96" s="15" t="s">
        <v>521</v>
      </c>
      <c r="N96" s="17">
        <f>MIN(testdata[[#This Row],[close]],N95)</f>
        <v>220.62</v>
      </c>
      <c r="O96" s="28">
        <f t="shared" si="2"/>
        <v>225.56748303052996</v>
      </c>
      <c r="P9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96" s="7">
        <f>IF(testdata[[#This Row],[DIR]]="SHORT",testdata[[#This Row],[SAR]],NA())</f>
        <v>225.56748303052996</v>
      </c>
      <c r="R96" s="7" t="e">
        <f>IF(testdata[[#This Row],[DIR]]="LONG",testdata[[#This Row],[SAR]],NA())</f>
        <v>#N/A</v>
      </c>
      <c r="S96"/>
      <c r="V96" s="29">
        <v>42846</v>
      </c>
      <c r="W96" s="6">
        <v>225.56748303052899</v>
      </c>
      <c r="X96" s="30">
        <f>ROUND(testdata[[#This Row],[SAR]]-Table3[[#This Row],[SAR]],5)</f>
        <v>0</v>
      </c>
    </row>
    <row r="97" spans="1:24" x14ac:dyDescent="0.25">
      <c r="A97" s="4">
        <v>76</v>
      </c>
      <c r="B97" s="11" t="s">
        <v>87</v>
      </c>
      <c r="C97" s="1">
        <v>225.05</v>
      </c>
      <c r="D97" s="1">
        <v>225.27</v>
      </c>
      <c r="E97" s="1">
        <v>222.57</v>
      </c>
      <c r="F97" s="1">
        <v>225.04</v>
      </c>
      <c r="G97" s="1">
        <f>testdata[[#This Row],[high]]-testdata[[#This Row],[low]]</f>
        <v>2.7000000000000171</v>
      </c>
      <c r="H97" s="1">
        <f>ABS(testdata[[#This Row],[high]]-F96)</f>
        <v>2.6700000000000159</v>
      </c>
      <c r="I97" s="1">
        <f>ABS(testdata[[#This Row],[low]]-F96)</f>
        <v>3.0000000000001137E-2</v>
      </c>
      <c r="J97" s="7">
        <f>MAX(testdata[[#This Row],[H-L]:[|L-pC|]])</f>
        <v>2.7000000000000171</v>
      </c>
      <c r="K97" s="21">
        <f>(K96*13+testdata[[#This Row],[TR]])/14</f>
        <v>1.691113319999257</v>
      </c>
      <c r="L97" s="7">
        <f>testdata[[#This Row],[ATR]]*multiplier</f>
        <v>5.0733399599977709</v>
      </c>
      <c r="M97" s="15" t="s">
        <v>521</v>
      </c>
      <c r="N97" s="17">
        <f>MIN(testdata[[#This Row],[close]],N96)</f>
        <v>220.62</v>
      </c>
      <c r="O97" s="28">
        <f>N96+L96</f>
        <v>225.46051995692068</v>
      </c>
      <c r="P9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97" s="7">
        <f>IF(testdata[[#This Row],[DIR]]="SHORT",testdata[[#This Row],[SAR]],NA())</f>
        <v>225.46051995692068</v>
      </c>
      <c r="R97" s="7" t="e">
        <f>IF(testdata[[#This Row],[DIR]]="LONG",testdata[[#This Row],[SAR]],NA())</f>
        <v>#N/A</v>
      </c>
      <c r="S97"/>
      <c r="V97" s="29">
        <v>42849</v>
      </c>
      <c r="W97" s="6">
        <v>225.46051995692</v>
      </c>
      <c r="X97" s="30">
        <f>ROUND(testdata[[#This Row],[SAR]]-Table3[[#This Row],[SAR]],5)</f>
        <v>0</v>
      </c>
    </row>
    <row r="98" spans="1:24" x14ac:dyDescent="0.25">
      <c r="A98" s="4">
        <v>77</v>
      </c>
      <c r="B98" s="11" t="s">
        <v>88</v>
      </c>
      <c r="C98" s="1">
        <v>225.75</v>
      </c>
      <c r="D98" s="1">
        <v>226.73</v>
      </c>
      <c r="E98" s="1">
        <v>225.65</v>
      </c>
      <c r="F98" s="1">
        <v>226.35</v>
      </c>
      <c r="G98" s="1">
        <f>testdata[[#This Row],[high]]-testdata[[#This Row],[low]]</f>
        <v>1.0799999999999841</v>
      </c>
      <c r="H98" s="1">
        <f>ABS(testdata[[#This Row],[high]]-F97)</f>
        <v>1.6899999999999977</v>
      </c>
      <c r="I98" s="1">
        <f>ABS(testdata[[#This Row],[low]]-F97)</f>
        <v>0.61000000000001364</v>
      </c>
      <c r="J98" s="7">
        <f>MAX(testdata[[#This Row],[H-L]:[|L-pC|]])</f>
        <v>1.6899999999999977</v>
      </c>
      <c r="K98" s="21">
        <f>(K97*13+testdata[[#This Row],[TR]])/14</f>
        <v>1.691033797142167</v>
      </c>
      <c r="L98" s="7">
        <f>testdata[[#This Row],[ATR]]*multiplier</f>
        <v>5.0731013914265013</v>
      </c>
      <c r="M98" s="15" t="s">
        <v>521</v>
      </c>
      <c r="N98" s="16">
        <f>testdata[[#This Row],[close]]</f>
        <v>226.35</v>
      </c>
      <c r="O98" s="28">
        <f t="shared" ref="O98:O100" si="3">N97+L97</f>
        <v>225.69333995999779</v>
      </c>
      <c r="P98" s="25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98" s="7">
        <f>IF(testdata[[#This Row],[DIR]]="SHORT",testdata[[#This Row],[SAR]],NA())</f>
        <v>225.69333995999779</v>
      </c>
      <c r="R98" s="7" t="e">
        <f>IF(testdata[[#This Row],[DIR]]="LONG",testdata[[#This Row],[SAR]],NA())</f>
        <v>#N/A</v>
      </c>
      <c r="S98"/>
      <c r="V98" s="29">
        <v>42850</v>
      </c>
      <c r="W98" s="6">
        <v>225.69333995999699</v>
      </c>
      <c r="X98" s="30">
        <f>ROUND(testdata[[#This Row],[SAR]]-Table3[[#This Row],[SAR]],5)</f>
        <v>0</v>
      </c>
    </row>
    <row r="99" spans="1:24" x14ac:dyDescent="0.25">
      <c r="A99" s="4">
        <v>78</v>
      </c>
      <c r="B99" s="11" t="s">
        <v>89</v>
      </c>
      <c r="C99" s="1">
        <v>226.31</v>
      </c>
      <c r="D99" s="1">
        <v>227.28</v>
      </c>
      <c r="E99" s="1">
        <v>226.16</v>
      </c>
      <c r="F99" s="1">
        <v>226.21</v>
      </c>
      <c r="G99" s="1">
        <f>testdata[[#This Row],[high]]-testdata[[#This Row],[low]]</f>
        <v>1.1200000000000045</v>
      </c>
      <c r="H99" s="1">
        <f>ABS(testdata[[#This Row],[high]]-F98)</f>
        <v>0.93000000000000682</v>
      </c>
      <c r="I99" s="1">
        <f>ABS(testdata[[#This Row],[low]]-F98)</f>
        <v>0.18999999999999773</v>
      </c>
      <c r="J99" s="7">
        <f>MAX(testdata[[#This Row],[H-L]:[|L-pC|]])</f>
        <v>1.1200000000000045</v>
      </c>
      <c r="K99" s="21">
        <f>(K98*13+testdata[[#This Row],[TR]])/14</f>
        <v>1.6502456687748697</v>
      </c>
      <c r="L99" s="7">
        <f>testdata[[#This Row],[ATR]]*multiplier</f>
        <v>4.9507370063246086</v>
      </c>
      <c r="M99" s="14" t="s">
        <v>519</v>
      </c>
      <c r="N99" s="13">
        <f>MAX(testdata[[#This Row],[close]],N98)</f>
        <v>226.35</v>
      </c>
      <c r="O99" s="27">
        <f t="shared" ref="O99" si="4">N98-L98</f>
        <v>221.2768986085735</v>
      </c>
      <c r="P9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99" s="7" t="e">
        <f>IF(testdata[[#This Row],[DIR]]="SHORT",testdata[[#This Row],[SAR]],NA())</f>
        <v>#N/A</v>
      </c>
      <c r="R99" s="7">
        <f>IF(testdata[[#This Row],[DIR]]="LONG",testdata[[#This Row],[SAR]],NA())</f>
        <v>221.2768986085735</v>
      </c>
      <c r="S99"/>
      <c r="V99" s="29">
        <v>42851</v>
      </c>
      <c r="W99" s="6">
        <v>221.27689860857299</v>
      </c>
      <c r="X99" s="30">
        <f>ROUND(testdata[[#This Row],[SAR]]-Table3[[#This Row],[SAR]],5)</f>
        <v>0</v>
      </c>
    </row>
    <row r="100" spans="1:24" x14ac:dyDescent="0.25">
      <c r="A100" s="4">
        <v>79</v>
      </c>
      <c r="B100" s="11" t="s">
        <v>90</v>
      </c>
      <c r="C100" s="1">
        <v>226.56</v>
      </c>
      <c r="D100" s="1">
        <v>226.73</v>
      </c>
      <c r="E100" s="1">
        <v>225.81</v>
      </c>
      <c r="F100" s="1">
        <v>226.4</v>
      </c>
      <c r="G100" s="1">
        <f>testdata[[#This Row],[high]]-testdata[[#This Row],[low]]</f>
        <v>0.91999999999998749</v>
      </c>
      <c r="H100" s="1">
        <f>ABS(testdata[[#This Row],[high]]-F99)</f>
        <v>0.51999999999998181</v>
      </c>
      <c r="I100" s="1">
        <f>ABS(testdata[[#This Row],[low]]-F99)</f>
        <v>0.40000000000000568</v>
      </c>
      <c r="J100" s="7">
        <f>MAX(testdata[[#This Row],[H-L]:[|L-pC|]])</f>
        <v>0.91999999999998749</v>
      </c>
      <c r="K100" s="21">
        <f>(K99*13+testdata[[#This Row],[TR]])/14</f>
        <v>1.5980852638623781</v>
      </c>
      <c r="L100" s="7">
        <f>testdata[[#This Row],[ATR]]*multiplier</f>
        <v>4.7942557915871342</v>
      </c>
      <c r="M100" s="14" t="s">
        <v>519</v>
      </c>
      <c r="N100" s="13">
        <f>MAX(testdata[[#This Row],[close]],N99)</f>
        <v>226.4</v>
      </c>
      <c r="O100" s="27">
        <f t="shared" ref="O100:O121" si="5">N99-L99</f>
        <v>221.39926299367539</v>
      </c>
      <c r="P10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00" s="7" t="e">
        <f>IF(testdata[[#This Row],[DIR]]="SHORT",testdata[[#This Row],[SAR]],NA())</f>
        <v>#N/A</v>
      </c>
      <c r="R100" s="7">
        <f>IF(testdata[[#This Row],[DIR]]="LONG",testdata[[#This Row],[SAR]],NA())</f>
        <v>221.39926299367539</v>
      </c>
      <c r="S100"/>
      <c r="V100" s="29">
        <v>42852</v>
      </c>
      <c r="W100" s="6">
        <v>221.39926299367499</v>
      </c>
      <c r="X100" s="30">
        <f>ROUND(testdata[[#This Row],[SAR]]-Table3[[#This Row],[SAR]],5)</f>
        <v>0</v>
      </c>
    </row>
    <row r="101" spans="1:24" x14ac:dyDescent="0.25">
      <c r="A101" s="4">
        <v>80</v>
      </c>
      <c r="B101" s="11" t="s">
        <v>91</v>
      </c>
      <c r="C101" s="1">
        <v>226.68</v>
      </c>
      <c r="D101" s="1">
        <v>226.71</v>
      </c>
      <c r="E101" s="1">
        <v>225.76</v>
      </c>
      <c r="F101" s="1">
        <v>225.91</v>
      </c>
      <c r="G101" s="1">
        <f>testdata[[#This Row],[high]]-testdata[[#This Row],[low]]</f>
        <v>0.95000000000001705</v>
      </c>
      <c r="H101" s="1">
        <f>ABS(testdata[[#This Row],[high]]-F100)</f>
        <v>0.31000000000000227</v>
      </c>
      <c r="I101" s="1">
        <f>ABS(testdata[[#This Row],[low]]-F100)</f>
        <v>0.64000000000001478</v>
      </c>
      <c r="J101" s="7">
        <f>MAX(testdata[[#This Row],[H-L]:[|L-pC|]])</f>
        <v>0.95000000000001705</v>
      </c>
      <c r="K101" s="21">
        <f>(K100*13+testdata[[#This Row],[TR]])/14</f>
        <v>1.5517934593007809</v>
      </c>
      <c r="L101" s="7">
        <f>testdata[[#This Row],[ATR]]*multiplier</f>
        <v>4.6553803779023433</v>
      </c>
      <c r="M101" s="14" t="s">
        <v>519</v>
      </c>
      <c r="N101" s="13">
        <f>MAX(testdata[[#This Row],[close]],N100)</f>
        <v>226.4</v>
      </c>
      <c r="O101" s="27">
        <f t="shared" si="5"/>
        <v>221.60574420841286</v>
      </c>
      <c r="P10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01" s="7" t="e">
        <f>IF(testdata[[#This Row],[DIR]]="SHORT",testdata[[#This Row],[SAR]],NA())</f>
        <v>#N/A</v>
      </c>
      <c r="R101" s="7">
        <f>IF(testdata[[#This Row],[DIR]]="LONG",testdata[[#This Row],[SAR]],NA())</f>
        <v>221.60574420841286</v>
      </c>
      <c r="S101"/>
      <c r="V101" s="29">
        <v>42853</v>
      </c>
      <c r="W101" s="6">
        <v>221.60574420841201</v>
      </c>
      <c r="X101" s="30">
        <f>ROUND(testdata[[#This Row],[SAR]]-Table3[[#This Row],[SAR]],5)</f>
        <v>0</v>
      </c>
    </row>
    <row r="102" spans="1:24" x14ac:dyDescent="0.25">
      <c r="A102" s="4">
        <v>81</v>
      </c>
      <c r="B102" s="11" t="s">
        <v>92</v>
      </c>
      <c r="C102" s="1">
        <v>226.48</v>
      </c>
      <c r="D102" s="1">
        <v>226.94</v>
      </c>
      <c r="E102" s="1">
        <v>226.02</v>
      </c>
      <c r="F102" s="1">
        <v>226.48</v>
      </c>
      <c r="G102" s="1">
        <f>testdata[[#This Row],[high]]-testdata[[#This Row],[low]]</f>
        <v>0.91999999999998749</v>
      </c>
      <c r="H102" s="1">
        <f>ABS(testdata[[#This Row],[high]]-F101)</f>
        <v>1.0300000000000011</v>
      </c>
      <c r="I102" s="1">
        <f>ABS(testdata[[#This Row],[low]]-F101)</f>
        <v>0.11000000000001364</v>
      </c>
      <c r="J102" s="7">
        <f>MAX(testdata[[#This Row],[H-L]:[|L-pC|]])</f>
        <v>1.0300000000000011</v>
      </c>
      <c r="K102" s="21">
        <f>(K101*13+testdata[[#This Row],[TR]])/14</f>
        <v>1.5145224979221539</v>
      </c>
      <c r="L102" s="7">
        <f>testdata[[#This Row],[ATR]]*multiplier</f>
        <v>4.5435674937664619</v>
      </c>
      <c r="M102" s="14" t="s">
        <v>519</v>
      </c>
      <c r="N102" s="13">
        <f>MAX(testdata[[#This Row],[close]],N101)</f>
        <v>226.48</v>
      </c>
      <c r="O102" s="27">
        <f t="shared" si="5"/>
        <v>221.74461962209767</v>
      </c>
      <c r="P10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02" s="7" t="e">
        <f>IF(testdata[[#This Row],[DIR]]="SHORT",testdata[[#This Row],[SAR]],NA())</f>
        <v>#N/A</v>
      </c>
      <c r="R102" s="7">
        <f>IF(testdata[[#This Row],[DIR]]="LONG",testdata[[#This Row],[SAR]],NA())</f>
        <v>221.74461962209767</v>
      </c>
      <c r="S102"/>
      <c r="V102" s="29">
        <v>42856</v>
      </c>
      <c r="W102" s="6">
        <v>221.74461962209699</v>
      </c>
      <c r="X102" s="30">
        <f>ROUND(testdata[[#This Row],[SAR]]-Table3[[#This Row],[SAR]],5)</f>
        <v>0</v>
      </c>
    </row>
    <row r="103" spans="1:24" x14ac:dyDescent="0.25">
      <c r="A103" s="4">
        <v>82</v>
      </c>
      <c r="B103" s="11" t="s">
        <v>93</v>
      </c>
      <c r="C103" s="1">
        <v>226.63</v>
      </c>
      <c r="D103" s="1">
        <v>226.76</v>
      </c>
      <c r="E103" s="1">
        <v>226.12</v>
      </c>
      <c r="F103" s="1">
        <v>226.56</v>
      </c>
      <c r="G103" s="1">
        <f>testdata[[#This Row],[high]]-testdata[[#This Row],[low]]</f>
        <v>0.63999999999998636</v>
      </c>
      <c r="H103" s="1">
        <f>ABS(testdata[[#This Row],[high]]-F102)</f>
        <v>0.28000000000000114</v>
      </c>
      <c r="I103" s="1">
        <f>ABS(testdata[[#This Row],[low]]-F102)</f>
        <v>0.35999999999998522</v>
      </c>
      <c r="J103" s="7">
        <f>MAX(testdata[[#This Row],[H-L]:[|L-pC|]])</f>
        <v>0.63999999999998636</v>
      </c>
      <c r="K103" s="21">
        <f>(K102*13+testdata[[#This Row],[TR]])/14</f>
        <v>1.4520566052134278</v>
      </c>
      <c r="L103" s="7">
        <f>testdata[[#This Row],[ATR]]*multiplier</f>
        <v>4.3561698156402837</v>
      </c>
      <c r="M103" s="14" t="s">
        <v>519</v>
      </c>
      <c r="N103" s="13">
        <f>MAX(testdata[[#This Row],[close]],N102)</f>
        <v>226.56</v>
      </c>
      <c r="O103" s="27">
        <f t="shared" si="5"/>
        <v>221.93643250623353</v>
      </c>
      <c r="P10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03" s="7" t="e">
        <f>IF(testdata[[#This Row],[DIR]]="SHORT",testdata[[#This Row],[SAR]],NA())</f>
        <v>#N/A</v>
      </c>
      <c r="R103" s="7">
        <f>IF(testdata[[#This Row],[DIR]]="LONG",testdata[[#This Row],[SAR]],NA())</f>
        <v>221.93643250623353</v>
      </c>
      <c r="S103"/>
      <c r="V103" s="29">
        <v>42857</v>
      </c>
      <c r="W103" s="6">
        <v>221.93643250623299</v>
      </c>
      <c r="X103" s="30">
        <f>ROUND(testdata[[#This Row],[SAR]]-Table3[[#This Row],[SAR]],5)</f>
        <v>0</v>
      </c>
    </row>
    <row r="104" spans="1:24" x14ac:dyDescent="0.25">
      <c r="A104" s="4">
        <v>83</v>
      </c>
      <c r="B104" s="11" t="s">
        <v>94</v>
      </c>
      <c r="C104" s="1">
        <v>226.11</v>
      </c>
      <c r="D104" s="1">
        <v>226.66</v>
      </c>
      <c r="E104" s="1">
        <v>225.55</v>
      </c>
      <c r="F104" s="1">
        <v>226.29</v>
      </c>
      <c r="G104" s="1">
        <f>testdata[[#This Row],[high]]-testdata[[#This Row],[low]]</f>
        <v>1.1099999999999852</v>
      </c>
      <c r="H104" s="1">
        <f>ABS(testdata[[#This Row],[high]]-F103)</f>
        <v>9.9999999999994316E-2</v>
      </c>
      <c r="I104" s="1">
        <f>ABS(testdata[[#This Row],[low]]-F103)</f>
        <v>1.0099999999999909</v>
      </c>
      <c r="J104" s="7">
        <f>MAX(testdata[[#This Row],[H-L]:[|L-pC|]])</f>
        <v>1.1099999999999852</v>
      </c>
      <c r="K104" s="21">
        <f>(K103*13+testdata[[#This Row],[TR]])/14</f>
        <v>1.427623990555325</v>
      </c>
      <c r="L104" s="7">
        <f>testdata[[#This Row],[ATR]]*multiplier</f>
        <v>4.2828719716659744</v>
      </c>
      <c r="M104" s="14" t="s">
        <v>519</v>
      </c>
      <c r="N104" s="13">
        <f>MAX(testdata[[#This Row],[close]],N103)</f>
        <v>226.56</v>
      </c>
      <c r="O104" s="27">
        <f t="shared" si="5"/>
        <v>222.20383018435973</v>
      </c>
      <c r="P10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04" s="7" t="e">
        <f>IF(testdata[[#This Row],[DIR]]="SHORT",testdata[[#This Row],[SAR]],NA())</f>
        <v>#N/A</v>
      </c>
      <c r="R104" s="7">
        <f>IF(testdata[[#This Row],[DIR]]="LONG",testdata[[#This Row],[SAR]],NA())</f>
        <v>222.20383018435973</v>
      </c>
      <c r="S104"/>
      <c r="V104" s="29">
        <v>42858</v>
      </c>
      <c r="W104" s="6">
        <v>222.20383018435899</v>
      </c>
      <c r="X104" s="30">
        <f>ROUND(testdata[[#This Row],[SAR]]-Table3[[#This Row],[SAR]],5)</f>
        <v>0</v>
      </c>
    </row>
    <row r="105" spans="1:24" x14ac:dyDescent="0.25">
      <c r="A105" s="4">
        <v>84</v>
      </c>
      <c r="B105" s="11" t="s">
        <v>95</v>
      </c>
      <c r="C105" s="1">
        <v>226.62</v>
      </c>
      <c r="D105" s="1">
        <v>226.71</v>
      </c>
      <c r="E105" s="1">
        <v>225.62</v>
      </c>
      <c r="F105" s="1">
        <v>226.55</v>
      </c>
      <c r="G105" s="1">
        <f>testdata[[#This Row],[high]]-testdata[[#This Row],[low]]</f>
        <v>1.0900000000000034</v>
      </c>
      <c r="H105" s="1">
        <f>ABS(testdata[[#This Row],[high]]-F104)</f>
        <v>0.42000000000001592</v>
      </c>
      <c r="I105" s="1">
        <f>ABS(testdata[[#This Row],[low]]-F104)</f>
        <v>0.66999999999998749</v>
      </c>
      <c r="J105" s="7">
        <f>MAX(testdata[[#This Row],[H-L]:[|L-pC|]])</f>
        <v>1.0900000000000034</v>
      </c>
      <c r="K105" s="21">
        <f>(K104*13+testdata[[#This Row],[TR]])/14</f>
        <v>1.4035079912299449</v>
      </c>
      <c r="L105" s="7">
        <f>testdata[[#This Row],[ATR]]*multiplier</f>
        <v>4.2105239736898348</v>
      </c>
      <c r="M105" s="14" t="s">
        <v>519</v>
      </c>
      <c r="N105" s="13">
        <f>MAX(testdata[[#This Row],[close]],N104)</f>
        <v>226.56</v>
      </c>
      <c r="O105" s="27">
        <f t="shared" si="5"/>
        <v>222.27712802833403</v>
      </c>
      <c r="P10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05" s="7" t="e">
        <f>IF(testdata[[#This Row],[DIR]]="SHORT",testdata[[#This Row],[SAR]],NA())</f>
        <v>#N/A</v>
      </c>
      <c r="R105" s="7">
        <f>IF(testdata[[#This Row],[DIR]]="LONG",testdata[[#This Row],[SAR]],NA())</f>
        <v>222.27712802833403</v>
      </c>
      <c r="S105"/>
      <c r="V105" s="29">
        <v>42859</v>
      </c>
      <c r="W105" s="6">
        <v>222.277128028334</v>
      </c>
      <c r="X105" s="30">
        <f>ROUND(testdata[[#This Row],[SAR]]-Table3[[#This Row],[SAR]],5)</f>
        <v>0</v>
      </c>
    </row>
    <row r="106" spans="1:24" x14ac:dyDescent="0.25">
      <c r="A106" s="4">
        <v>85</v>
      </c>
      <c r="B106" s="11" t="s">
        <v>96</v>
      </c>
      <c r="C106" s="1">
        <v>226.96</v>
      </c>
      <c r="D106" s="1">
        <v>227.46</v>
      </c>
      <c r="E106" s="1">
        <v>226.48</v>
      </c>
      <c r="F106" s="1">
        <v>227.44</v>
      </c>
      <c r="G106" s="1">
        <f>testdata[[#This Row],[high]]-testdata[[#This Row],[low]]</f>
        <v>0.98000000000001819</v>
      </c>
      <c r="H106" s="1">
        <f>ABS(testdata[[#This Row],[high]]-F105)</f>
        <v>0.90999999999999659</v>
      </c>
      <c r="I106" s="1">
        <f>ABS(testdata[[#This Row],[low]]-F105)</f>
        <v>7.00000000000216E-2</v>
      </c>
      <c r="J106" s="7">
        <f>MAX(testdata[[#This Row],[H-L]:[|L-pC|]])</f>
        <v>0.98000000000001819</v>
      </c>
      <c r="K106" s="21">
        <f>(K105*13+testdata[[#This Row],[TR]])/14</f>
        <v>1.3732574204278072</v>
      </c>
      <c r="L106" s="7">
        <f>testdata[[#This Row],[ATR]]*multiplier</f>
        <v>4.1197722612834218</v>
      </c>
      <c r="M106" s="14" t="s">
        <v>519</v>
      </c>
      <c r="N106" s="13">
        <f>MAX(testdata[[#This Row],[close]],N105)</f>
        <v>227.44</v>
      </c>
      <c r="O106" s="27">
        <f t="shared" si="5"/>
        <v>222.34947602631016</v>
      </c>
      <c r="P10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06" s="7" t="e">
        <f>IF(testdata[[#This Row],[DIR]]="SHORT",testdata[[#This Row],[SAR]],NA())</f>
        <v>#N/A</v>
      </c>
      <c r="R106" s="7">
        <f>IF(testdata[[#This Row],[DIR]]="LONG",testdata[[#This Row],[SAR]],NA())</f>
        <v>222.34947602631016</v>
      </c>
      <c r="S106"/>
      <c r="V106" s="29">
        <v>42860</v>
      </c>
      <c r="W106" s="6">
        <v>222.34947602630999</v>
      </c>
      <c r="X106" s="30">
        <f>ROUND(testdata[[#This Row],[SAR]]-Table3[[#This Row],[SAR]],5)</f>
        <v>0</v>
      </c>
    </row>
    <row r="107" spans="1:24" x14ac:dyDescent="0.25">
      <c r="A107" s="4">
        <v>86</v>
      </c>
      <c r="B107" s="11" t="s">
        <v>97</v>
      </c>
      <c r="C107" s="1">
        <v>227.49</v>
      </c>
      <c r="D107" s="1">
        <v>227.65</v>
      </c>
      <c r="E107" s="1">
        <v>226.94</v>
      </c>
      <c r="F107" s="1">
        <v>227.41</v>
      </c>
      <c r="G107" s="1">
        <f>testdata[[#This Row],[high]]-testdata[[#This Row],[low]]</f>
        <v>0.71000000000000796</v>
      </c>
      <c r="H107" s="1">
        <f>ABS(testdata[[#This Row],[high]]-F106)</f>
        <v>0.21000000000000796</v>
      </c>
      <c r="I107" s="1">
        <f>ABS(testdata[[#This Row],[low]]-F106)</f>
        <v>0.5</v>
      </c>
      <c r="J107" s="7">
        <f>MAX(testdata[[#This Row],[H-L]:[|L-pC|]])</f>
        <v>0.71000000000000796</v>
      </c>
      <c r="K107" s="21">
        <f>(K106*13+testdata[[#This Row],[TR]])/14</f>
        <v>1.32588189039725</v>
      </c>
      <c r="L107" s="7">
        <f>testdata[[#This Row],[ATR]]*multiplier</f>
        <v>3.9776456711917501</v>
      </c>
      <c r="M107" s="14" t="s">
        <v>519</v>
      </c>
      <c r="N107" s="13">
        <f>MAX(testdata[[#This Row],[close]],N106)</f>
        <v>227.44</v>
      </c>
      <c r="O107" s="27">
        <f t="shared" si="5"/>
        <v>223.32022773871657</v>
      </c>
      <c r="P10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07" s="7" t="e">
        <f>IF(testdata[[#This Row],[DIR]]="SHORT",testdata[[#This Row],[SAR]],NA())</f>
        <v>#N/A</v>
      </c>
      <c r="R107" s="7">
        <f>IF(testdata[[#This Row],[DIR]]="LONG",testdata[[#This Row],[SAR]],NA())</f>
        <v>223.32022773871657</v>
      </c>
      <c r="S107"/>
      <c r="V107" s="29">
        <v>42863</v>
      </c>
      <c r="W107" s="6">
        <v>223.320227738716</v>
      </c>
      <c r="X107" s="30">
        <f>ROUND(testdata[[#This Row],[SAR]]-Table3[[#This Row],[SAR]],5)</f>
        <v>0</v>
      </c>
    </row>
    <row r="108" spans="1:24" x14ac:dyDescent="0.25">
      <c r="A108" s="4">
        <v>87</v>
      </c>
      <c r="B108" s="11" t="s">
        <v>98</v>
      </c>
      <c r="C108" s="1">
        <v>227.69</v>
      </c>
      <c r="D108" s="1">
        <v>227.91</v>
      </c>
      <c r="E108" s="1">
        <v>226.82</v>
      </c>
      <c r="F108" s="1">
        <v>227.2</v>
      </c>
      <c r="G108" s="1">
        <f>testdata[[#This Row],[high]]-testdata[[#This Row],[low]]</f>
        <v>1.0900000000000034</v>
      </c>
      <c r="H108" s="1">
        <f>ABS(testdata[[#This Row],[high]]-F107)</f>
        <v>0.5</v>
      </c>
      <c r="I108" s="1">
        <f>ABS(testdata[[#This Row],[low]]-F107)</f>
        <v>0.59000000000000341</v>
      </c>
      <c r="J108" s="7">
        <f>MAX(testdata[[#This Row],[H-L]:[|L-pC|]])</f>
        <v>1.0900000000000034</v>
      </c>
      <c r="K108" s="21">
        <f>(K107*13+testdata[[#This Row],[TR]])/14</f>
        <v>1.3090331839403038</v>
      </c>
      <c r="L108" s="7">
        <f>testdata[[#This Row],[ATR]]*multiplier</f>
        <v>3.9270995518209113</v>
      </c>
      <c r="M108" s="14" t="s">
        <v>519</v>
      </c>
      <c r="N108" s="13">
        <f>MAX(testdata[[#This Row],[close]],N107)</f>
        <v>227.44</v>
      </c>
      <c r="O108" s="27">
        <f t="shared" si="5"/>
        <v>223.46235432880826</v>
      </c>
      <c r="P10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08" s="7" t="e">
        <f>IF(testdata[[#This Row],[DIR]]="SHORT",testdata[[#This Row],[SAR]],NA())</f>
        <v>#N/A</v>
      </c>
      <c r="R108" s="7">
        <f>IF(testdata[[#This Row],[DIR]]="LONG",testdata[[#This Row],[SAR]],NA())</f>
        <v>223.46235432880826</v>
      </c>
      <c r="S108"/>
      <c r="V108" s="29">
        <v>42864</v>
      </c>
      <c r="W108" s="6">
        <v>223.462354328808</v>
      </c>
      <c r="X108" s="30">
        <f>ROUND(testdata[[#This Row],[SAR]]-Table3[[#This Row],[SAR]],5)</f>
        <v>0</v>
      </c>
    </row>
    <row r="109" spans="1:24" x14ac:dyDescent="0.25">
      <c r="A109" s="4">
        <v>88</v>
      </c>
      <c r="B109" s="11" t="s">
        <v>99</v>
      </c>
      <c r="C109" s="1">
        <v>227.15</v>
      </c>
      <c r="D109" s="1">
        <v>227.61</v>
      </c>
      <c r="E109" s="1">
        <v>226.92</v>
      </c>
      <c r="F109" s="1">
        <v>227.61</v>
      </c>
      <c r="G109" s="1">
        <f>testdata[[#This Row],[high]]-testdata[[#This Row],[low]]</f>
        <v>0.69000000000002615</v>
      </c>
      <c r="H109" s="1">
        <f>ABS(testdata[[#This Row],[high]]-F108)</f>
        <v>0.41000000000002501</v>
      </c>
      <c r="I109" s="1">
        <f>ABS(testdata[[#This Row],[low]]-F108)</f>
        <v>0.28000000000000114</v>
      </c>
      <c r="J109" s="7">
        <f>MAX(testdata[[#This Row],[H-L]:[|L-pC|]])</f>
        <v>0.69000000000002615</v>
      </c>
      <c r="K109" s="21">
        <f>(K108*13+testdata[[#This Row],[TR]])/14</f>
        <v>1.2648165279445696</v>
      </c>
      <c r="L109" s="7">
        <f>testdata[[#This Row],[ATR]]*multiplier</f>
        <v>3.7944495838337087</v>
      </c>
      <c r="M109" s="14" t="s">
        <v>519</v>
      </c>
      <c r="N109" s="13">
        <f>MAX(testdata[[#This Row],[close]],N108)</f>
        <v>227.61</v>
      </c>
      <c r="O109" s="27">
        <f t="shared" si="5"/>
        <v>223.5129004481791</v>
      </c>
      <c r="P10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09" s="7" t="e">
        <f>IF(testdata[[#This Row],[DIR]]="SHORT",testdata[[#This Row],[SAR]],NA())</f>
        <v>#N/A</v>
      </c>
      <c r="R109" s="7">
        <f>IF(testdata[[#This Row],[DIR]]="LONG",testdata[[#This Row],[SAR]],NA())</f>
        <v>223.5129004481791</v>
      </c>
      <c r="S109"/>
      <c r="V109" s="29">
        <v>42865</v>
      </c>
      <c r="W109" s="6">
        <v>223.51290044817901</v>
      </c>
      <c r="X109" s="30">
        <f>ROUND(testdata[[#This Row],[SAR]]-Table3[[#This Row],[SAR]],5)</f>
        <v>0</v>
      </c>
    </row>
    <row r="110" spans="1:24" x14ac:dyDescent="0.25">
      <c r="A110" s="4">
        <v>89</v>
      </c>
      <c r="B110" s="11" t="s">
        <v>100</v>
      </c>
      <c r="C110" s="1">
        <v>227.11</v>
      </c>
      <c r="D110" s="1">
        <v>227.32</v>
      </c>
      <c r="E110" s="1">
        <v>225.95</v>
      </c>
      <c r="F110" s="1">
        <v>227.14</v>
      </c>
      <c r="G110" s="1">
        <f>testdata[[#This Row],[high]]-testdata[[#This Row],[low]]</f>
        <v>1.3700000000000045</v>
      </c>
      <c r="H110" s="1">
        <f>ABS(testdata[[#This Row],[high]]-F109)</f>
        <v>0.29000000000002046</v>
      </c>
      <c r="I110" s="1">
        <f>ABS(testdata[[#This Row],[low]]-F109)</f>
        <v>1.660000000000025</v>
      </c>
      <c r="J110" s="7">
        <f>MAX(testdata[[#This Row],[H-L]:[|L-pC|]])</f>
        <v>1.660000000000025</v>
      </c>
      <c r="K110" s="21">
        <f>(K109*13+testdata[[#This Row],[TR]])/14</f>
        <v>1.2930439188056735</v>
      </c>
      <c r="L110" s="7">
        <f>testdata[[#This Row],[ATR]]*multiplier</f>
        <v>3.8791317564170207</v>
      </c>
      <c r="M110" s="14" t="s">
        <v>519</v>
      </c>
      <c r="N110" s="13">
        <f>MAX(testdata[[#This Row],[close]],N109)</f>
        <v>227.61</v>
      </c>
      <c r="O110" s="27">
        <f t="shared" si="5"/>
        <v>223.8155504161663</v>
      </c>
      <c r="P11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10" s="7" t="e">
        <f>IF(testdata[[#This Row],[DIR]]="SHORT",testdata[[#This Row],[SAR]],NA())</f>
        <v>#N/A</v>
      </c>
      <c r="R110" s="7">
        <f>IF(testdata[[#This Row],[DIR]]="LONG",testdata[[#This Row],[SAR]],NA())</f>
        <v>223.8155504161663</v>
      </c>
      <c r="S110"/>
      <c r="V110" s="29">
        <v>42866</v>
      </c>
      <c r="W110" s="6">
        <v>223.81555041616599</v>
      </c>
      <c r="X110" s="30">
        <f>ROUND(testdata[[#This Row],[SAR]]-Table3[[#This Row],[SAR]],5)</f>
        <v>0</v>
      </c>
    </row>
    <row r="111" spans="1:24" x14ac:dyDescent="0.25">
      <c r="A111" s="4">
        <v>90</v>
      </c>
      <c r="B111" s="11" t="s">
        <v>101</v>
      </c>
      <c r="C111" s="1">
        <v>226.87</v>
      </c>
      <c r="D111" s="1">
        <v>227.19</v>
      </c>
      <c r="E111" s="1">
        <v>226.47</v>
      </c>
      <c r="F111" s="1">
        <v>226.76</v>
      </c>
      <c r="G111" s="1">
        <f>testdata[[#This Row],[high]]-testdata[[#This Row],[low]]</f>
        <v>0.71999999999999886</v>
      </c>
      <c r="H111" s="1">
        <f>ABS(testdata[[#This Row],[high]]-F110)</f>
        <v>5.0000000000011369E-2</v>
      </c>
      <c r="I111" s="1">
        <f>ABS(testdata[[#This Row],[low]]-F110)</f>
        <v>0.66999999999998749</v>
      </c>
      <c r="J111" s="7">
        <f>MAX(testdata[[#This Row],[H-L]:[|L-pC|]])</f>
        <v>0.71999999999999886</v>
      </c>
      <c r="K111" s="21">
        <f>(K110*13+testdata[[#This Row],[TR]])/14</f>
        <v>1.2521122103195539</v>
      </c>
      <c r="L111" s="7">
        <f>testdata[[#This Row],[ATR]]*multiplier</f>
        <v>3.7563366309586614</v>
      </c>
      <c r="M111" s="14" t="s">
        <v>519</v>
      </c>
      <c r="N111" s="13">
        <f>MAX(testdata[[#This Row],[close]],N110)</f>
        <v>227.61</v>
      </c>
      <c r="O111" s="27">
        <f t="shared" si="5"/>
        <v>223.73086824358299</v>
      </c>
      <c r="P11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11" s="7" t="e">
        <f>IF(testdata[[#This Row],[DIR]]="SHORT",testdata[[#This Row],[SAR]],NA())</f>
        <v>#N/A</v>
      </c>
      <c r="R111" s="7">
        <f>IF(testdata[[#This Row],[DIR]]="LONG",testdata[[#This Row],[SAR]],NA())</f>
        <v>223.73086824358299</v>
      </c>
      <c r="S111"/>
      <c r="V111" s="29">
        <v>42867</v>
      </c>
      <c r="W111" s="6">
        <v>223.73086824358199</v>
      </c>
      <c r="X111" s="30">
        <f>ROUND(testdata[[#This Row],[SAR]]-Table3[[#This Row],[SAR]],5)</f>
        <v>0</v>
      </c>
    </row>
    <row r="112" spans="1:24" x14ac:dyDescent="0.25">
      <c r="A112" s="4">
        <v>91</v>
      </c>
      <c r="B112" s="11" t="s">
        <v>102</v>
      </c>
      <c r="C112" s="1">
        <v>227.23</v>
      </c>
      <c r="D112" s="1">
        <v>228.15</v>
      </c>
      <c r="E112" s="1">
        <v>227.21</v>
      </c>
      <c r="F112" s="1">
        <v>228.01</v>
      </c>
      <c r="G112" s="1">
        <f>testdata[[#This Row],[high]]-testdata[[#This Row],[low]]</f>
        <v>0.93999999999999773</v>
      </c>
      <c r="H112" s="1">
        <f>ABS(testdata[[#This Row],[high]]-F111)</f>
        <v>1.3900000000000148</v>
      </c>
      <c r="I112" s="1">
        <f>ABS(testdata[[#This Row],[low]]-F111)</f>
        <v>0.45000000000001705</v>
      </c>
      <c r="J112" s="7">
        <f>MAX(testdata[[#This Row],[H-L]:[|L-pC|]])</f>
        <v>1.3900000000000148</v>
      </c>
      <c r="K112" s="21">
        <f>(K111*13+testdata[[#This Row],[TR]])/14</f>
        <v>1.2619613381538726</v>
      </c>
      <c r="L112" s="7">
        <f>testdata[[#This Row],[ATR]]*multiplier</f>
        <v>3.7858840144616179</v>
      </c>
      <c r="M112" s="14" t="s">
        <v>519</v>
      </c>
      <c r="N112" s="13">
        <f>MAX(testdata[[#This Row],[close]],N111)</f>
        <v>228.01</v>
      </c>
      <c r="O112" s="27">
        <f t="shared" si="5"/>
        <v>223.85366336904136</v>
      </c>
      <c r="P11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12" s="7" t="e">
        <f>IF(testdata[[#This Row],[DIR]]="SHORT",testdata[[#This Row],[SAR]],NA())</f>
        <v>#N/A</v>
      </c>
      <c r="R112" s="7">
        <f>IF(testdata[[#This Row],[DIR]]="LONG",testdata[[#This Row],[SAR]],NA())</f>
        <v>223.85366336904136</v>
      </c>
      <c r="S112"/>
      <c r="V112" s="29">
        <v>42870</v>
      </c>
      <c r="W112" s="6">
        <v>223.85366336904099</v>
      </c>
      <c r="X112" s="30">
        <f>ROUND(testdata[[#This Row],[SAR]]-Table3[[#This Row],[SAR]],5)</f>
        <v>0</v>
      </c>
    </row>
    <row r="113" spans="1:24" x14ac:dyDescent="0.25">
      <c r="A113" s="4">
        <v>92</v>
      </c>
      <c r="B113" s="11" t="s">
        <v>103</v>
      </c>
      <c r="C113" s="1">
        <v>228.34</v>
      </c>
      <c r="D113" s="1">
        <v>228.36</v>
      </c>
      <c r="E113" s="1">
        <v>227.38</v>
      </c>
      <c r="F113" s="1">
        <v>227.8</v>
      </c>
      <c r="G113" s="1">
        <f>testdata[[#This Row],[high]]-testdata[[#This Row],[low]]</f>
        <v>0.98000000000001819</v>
      </c>
      <c r="H113" s="1">
        <f>ABS(testdata[[#This Row],[high]]-F112)</f>
        <v>0.35000000000002274</v>
      </c>
      <c r="I113" s="1">
        <f>ABS(testdata[[#This Row],[low]]-F112)</f>
        <v>0.62999999999999545</v>
      </c>
      <c r="J113" s="7">
        <f>MAX(testdata[[#This Row],[H-L]:[|L-pC|]])</f>
        <v>0.98000000000001819</v>
      </c>
      <c r="K113" s="21">
        <f>(K112*13+testdata[[#This Row],[TR]])/14</f>
        <v>1.2418212425714543</v>
      </c>
      <c r="L113" s="7">
        <f>testdata[[#This Row],[ATR]]*multiplier</f>
        <v>3.725463727714363</v>
      </c>
      <c r="M113" s="14" t="s">
        <v>519</v>
      </c>
      <c r="N113" s="13">
        <f>MAX(testdata[[#This Row],[close]],N112)</f>
        <v>228.01</v>
      </c>
      <c r="O113" s="27">
        <f t="shared" si="5"/>
        <v>224.22411598553836</v>
      </c>
      <c r="P11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13" s="7" t="e">
        <f>IF(testdata[[#This Row],[DIR]]="SHORT",testdata[[#This Row],[SAR]],NA())</f>
        <v>#N/A</v>
      </c>
      <c r="R113" s="7">
        <f>IF(testdata[[#This Row],[DIR]]="LONG",testdata[[#This Row],[SAR]],NA())</f>
        <v>224.22411598553836</v>
      </c>
      <c r="S113"/>
      <c r="V113" s="29">
        <v>42871</v>
      </c>
      <c r="W113" s="6">
        <v>224.22411598553799</v>
      </c>
      <c r="X113" s="30">
        <f>ROUND(testdata[[#This Row],[SAR]]-Table3[[#This Row],[SAR]],5)</f>
        <v>0</v>
      </c>
    </row>
    <row r="114" spans="1:24" x14ac:dyDescent="0.25">
      <c r="A114" s="4">
        <v>93</v>
      </c>
      <c r="B114" s="11" t="s">
        <v>104</v>
      </c>
      <c r="C114" s="1">
        <v>225.93</v>
      </c>
      <c r="D114" s="1">
        <v>226.44</v>
      </c>
      <c r="E114" s="1">
        <v>223.7</v>
      </c>
      <c r="F114" s="1">
        <v>223.76</v>
      </c>
      <c r="G114" s="1">
        <f>testdata[[#This Row],[high]]-testdata[[#This Row],[low]]</f>
        <v>2.7400000000000091</v>
      </c>
      <c r="H114" s="1">
        <f>ABS(testdata[[#This Row],[high]]-F113)</f>
        <v>1.3600000000000136</v>
      </c>
      <c r="I114" s="1">
        <f>ABS(testdata[[#This Row],[low]]-F113)</f>
        <v>4.1000000000000227</v>
      </c>
      <c r="J114" s="7">
        <f>MAX(testdata[[#This Row],[H-L]:[|L-pC|]])</f>
        <v>4.1000000000000227</v>
      </c>
      <c r="K114" s="21">
        <f>(K113*13+testdata[[#This Row],[TR]])/14</f>
        <v>1.4459768681020664</v>
      </c>
      <c r="L114" s="7">
        <f>testdata[[#This Row],[ATR]]*multiplier</f>
        <v>4.3379306043061989</v>
      </c>
      <c r="M114" s="14" t="s">
        <v>519</v>
      </c>
      <c r="N114" s="16">
        <f>testdata[[#This Row],[close]]</f>
        <v>223.76</v>
      </c>
      <c r="O114" s="27">
        <f t="shared" si="5"/>
        <v>224.28453627228564</v>
      </c>
      <c r="P114" s="25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114" s="7" t="e">
        <f>IF(testdata[[#This Row],[DIR]]="SHORT",testdata[[#This Row],[SAR]],NA())</f>
        <v>#N/A</v>
      </c>
      <c r="R114" s="7">
        <f>IF(testdata[[#This Row],[DIR]]="LONG",testdata[[#This Row],[SAR]],NA())</f>
        <v>224.28453627228564</v>
      </c>
      <c r="S114"/>
      <c r="V114" s="29">
        <v>42872</v>
      </c>
      <c r="W114" s="6">
        <v>224.28453627228501</v>
      </c>
      <c r="X114" s="30">
        <f>ROUND(testdata[[#This Row],[SAR]]-Table3[[#This Row],[SAR]],5)</f>
        <v>0</v>
      </c>
    </row>
    <row r="115" spans="1:24" x14ac:dyDescent="0.25">
      <c r="A115" s="4">
        <v>94</v>
      </c>
      <c r="B115" s="11" t="s">
        <v>105</v>
      </c>
      <c r="C115" s="1">
        <v>223.68</v>
      </c>
      <c r="D115" s="1">
        <v>225.59</v>
      </c>
      <c r="E115" s="1">
        <v>223.39</v>
      </c>
      <c r="F115" s="1">
        <v>224.66</v>
      </c>
      <c r="G115" s="1">
        <f>testdata[[#This Row],[high]]-testdata[[#This Row],[low]]</f>
        <v>2.2000000000000171</v>
      </c>
      <c r="H115" s="1">
        <f>ABS(testdata[[#This Row],[high]]-F114)</f>
        <v>1.8300000000000125</v>
      </c>
      <c r="I115" s="1">
        <f>ABS(testdata[[#This Row],[low]]-F114)</f>
        <v>0.37000000000000455</v>
      </c>
      <c r="J115" s="7">
        <f>MAX(testdata[[#This Row],[H-L]:[|L-pC|]])</f>
        <v>2.2000000000000171</v>
      </c>
      <c r="K115" s="21">
        <f>(K114*13+testdata[[#This Row],[TR]])/14</f>
        <v>1.4998356632376344</v>
      </c>
      <c r="L115" s="7">
        <f>testdata[[#This Row],[ATR]]*multiplier</f>
        <v>4.499506989712903</v>
      </c>
      <c r="M115" s="15" t="s">
        <v>521</v>
      </c>
      <c r="N115" s="17">
        <f>MIN(testdata[[#This Row],[close]],N114)</f>
        <v>223.76</v>
      </c>
      <c r="O115" s="28">
        <f>N114+L114</f>
        <v>228.09793060430619</v>
      </c>
      <c r="P11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15" s="7">
        <f>IF(testdata[[#This Row],[DIR]]="SHORT",testdata[[#This Row],[SAR]],NA())</f>
        <v>228.09793060430619</v>
      </c>
      <c r="R115" s="7" t="e">
        <f>IF(testdata[[#This Row],[DIR]]="LONG",testdata[[#This Row],[SAR]],NA())</f>
        <v>#N/A</v>
      </c>
      <c r="S115"/>
      <c r="V115" s="29">
        <v>42873</v>
      </c>
      <c r="W115" s="6">
        <v>228.09793060430599</v>
      </c>
      <c r="X115" s="30">
        <f>ROUND(testdata[[#This Row],[SAR]]-Table3[[#This Row],[SAR]],5)</f>
        <v>0</v>
      </c>
    </row>
    <row r="116" spans="1:24" x14ac:dyDescent="0.25">
      <c r="A116" s="4">
        <v>95</v>
      </c>
      <c r="B116" s="11" t="s">
        <v>106</v>
      </c>
      <c r="C116" s="1">
        <v>225.2</v>
      </c>
      <c r="D116" s="1">
        <v>226.86</v>
      </c>
      <c r="E116" s="1">
        <v>225.14</v>
      </c>
      <c r="F116" s="1">
        <v>226.12</v>
      </c>
      <c r="G116" s="1">
        <f>testdata[[#This Row],[high]]-testdata[[#This Row],[low]]</f>
        <v>1.7200000000000273</v>
      </c>
      <c r="H116" s="1">
        <f>ABS(testdata[[#This Row],[high]]-F115)</f>
        <v>2.2000000000000171</v>
      </c>
      <c r="I116" s="1">
        <f>ABS(testdata[[#This Row],[low]]-F115)</f>
        <v>0.47999999999998977</v>
      </c>
      <c r="J116" s="7">
        <f>MAX(testdata[[#This Row],[H-L]:[|L-pC|]])</f>
        <v>2.2000000000000171</v>
      </c>
      <c r="K116" s="21">
        <f>(K115*13+testdata[[#This Row],[TR]])/14</f>
        <v>1.5498474015778048</v>
      </c>
      <c r="L116" s="7">
        <f>testdata[[#This Row],[ATR]]*multiplier</f>
        <v>4.6495422047334145</v>
      </c>
      <c r="M116" s="15" t="s">
        <v>521</v>
      </c>
      <c r="N116" s="17">
        <f>MIN(testdata[[#This Row],[close]],N115)</f>
        <v>223.76</v>
      </c>
      <c r="O116" s="28">
        <f t="shared" ref="O116:O124" si="6">N115+L115</f>
        <v>228.25950698971289</v>
      </c>
      <c r="P11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16" s="7">
        <f>IF(testdata[[#This Row],[DIR]]="SHORT",testdata[[#This Row],[SAR]],NA())</f>
        <v>228.25950698971289</v>
      </c>
      <c r="R116" s="7" t="e">
        <f>IF(testdata[[#This Row],[DIR]]="LONG",testdata[[#This Row],[SAR]],NA())</f>
        <v>#N/A</v>
      </c>
      <c r="S116"/>
      <c r="V116" s="29">
        <v>42874</v>
      </c>
      <c r="W116" s="6">
        <v>228.25950698971201</v>
      </c>
      <c r="X116" s="30">
        <f>ROUND(testdata[[#This Row],[SAR]]-Table3[[#This Row],[SAR]],5)</f>
        <v>0</v>
      </c>
    </row>
    <row r="117" spans="1:24" x14ac:dyDescent="0.25">
      <c r="A117" s="4">
        <v>96</v>
      </c>
      <c r="B117" s="11" t="s">
        <v>107</v>
      </c>
      <c r="C117" s="1">
        <v>226.68</v>
      </c>
      <c r="D117" s="1">
        <v>227.45</v>
      </c>
      <c r="E117" s="1">
        <v>226.61</v>
      </c>
      <c r="F117" s="1">
        <v>227.27</v>
      </c>
      <c r="G117" s="1">
        <f>testdata[[#This Row],[high]]-testdata[[#This Row],[low]]</f>
        <v>0.83999999999997499</v>
      </c>
      <c r="H117" s="1">
        <f>ABS(testdata[[#This Row],[high]]-F116)</f>
        <v>1.3299999999999841</v>
      </c>
      <c r="I117" s="1">
        <f>ABS(testdata[[#This Row],[low]]-F116)</f>
        <v>0.49000000000000909</v>
      </c>
      <c r="J117" s="7">
        <f>MAX(testdata[[#This Row],[H-L]:[|L-pC|]])</f>
        <v>1.3299999999999841</v>
      </c>
      <c r="K117" s="21">
        <f>(K116*13+testdata[[#This Row],[TR]])/14</f>
        <v>1.5341440157508175</v>
      </c>
      <c r="L117" s="7">
        <f>testdata[[#This Row],[ATR]]*multiplier</f>
        <v>4.6024320472524529</v>
      </c>
      <c r="M117" s="15" t="s">
        <v>521</v>
      </c>
      <c r="N117" s="17">
        <f>MIN(testdata[[#This Row],[close]],N116)</f>
        <v>223.76</v>
      </c>
      <c r="O117" s="28">
        <f t="shared" si="6"/>
        <v>228.40954220473341</v>
      </c>
      <c r="P11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17" s="7">
        <f>IF(testdata[[#This Row],[DIR]]="SHORT",testdata[[#This Row],[SAR]],NA())</f>
        <v>228.40954220473341</v>
      </c>
      <c r="R117" s="7" t="e">
        <f>IF(testdata[[#This Row],[DIR]]="LONG",testdata[[#This Row],[SAR]],NA())</f>
        <v>#N/A</v>
      </c>
      <c r="S117"/>
      <c r="V117" s="29">
        <v>42877</v>
      </c>
      <c r="W117" s="6">
        <v>228.40954220473299</v>
      </c>
      <c r="X117" s="30">
        <f>ROUND(testdata[[#This Row],[SAR]]-Table3[[#This Row],[SAR]],5)</f>
        <v>0</v>
      </c>
    </row>
    <row r="118" spans="1:24" x14ac:dyDescent="0.25">
      <c r="A118" s="4">
        <v>97</v>
      </c>
      <c r="B118" s="11" t="s">
        <v>108</v>
      </c>
      <c r="C118" s="1">
        <v>227.68</v>
      </c>
      <c r="D118" s="1">
        <v>227.96</v>
      </c>
      <c r="E118" s="1">
        <v>227.26</v>
      </c>
      <c r="F118" s="1">
        <v>227.78</v>
      </c>
      <c r="G118" s="1">
        <f>testdata[[#This Row],[high]]-testdata[[#This Row],[low]]</f>
        <v>0.70000000000001705</v>
      </c>
      <c r="H118" s="1">
        <f>ABS(testdata[[#This Row],[high]]-F117)</f>
        <v>0.68999999999999773</v>
      </c>
      <c r="I118" s="1">
        <f>ABS(testdata[[#This Row],[low]]-F117)</f>
        <v>1.0000000000019327E-2</v>
      </c>
      <c r="J118" s="7">
        <f>MAX(testdata[[#This Row],[H-L]:[|L-pC|]])</f>
        <v>0.70000000000001705</v>
      </c>
      <c r="K118" s="21">
        <f>(K117*13+testdata[[#This Row],[TR]])/14</f>
        <v>1.4745623003400461</v>
      </c>
      <c r="L118" s="7">
        <f>testdata[[#This Row],[ATR]]*multiplier</f>
        <v>4.4236869010201385</v>
      </c>
      <c r="M118" s="15" t="s">
        <v>521</v>
      </c>
      <c r="N118" s="17">
        <f>MIN(testdata[[#This Row],[close]],N117)</f>
        <v>223.76</v>
      </c>
      <c r="O118" s="28">
        <f t="shared" si="6"/>
        <v>228.36243204725244</v>
      </c>
      <c r="P11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18" s="7">
        <f>IF(testdata[[#This Row],[DIR]]="SHORT",testdata[[#This Row],[SAR]],NA())</f>
        <v>228.36243204725244</v>
      </c>
      <c r="R118" s="7" t="e">
        <f>IF(testdata[[#This Row],[DIR]]="LONG",testdata[[#This Row],[SAR]],NA())</f>
        <v>#N/A</v>
      </c>
      <c r="S118"/>
      <c r="V118" s="29">
        <v>42878</v>
      </c>
      <c r="W118" s="6">
        <v>228.36243204725201</v>
      </c>
      <c r="X118" s="30">
        <f>ROUND(testdata[[#This Row],[SAR]]-Table3[[#This Row],[SAR]],5)</f>
        <v>0</v>
      </c>
    </row>
    <row r="119" spans="1:24" x14ac:dyDescent="0.25">
      <c r="A119" s="4">
        <v>98</v>
      </c>
      <c r="B119" s="11" t="s">
        <v>109</v>
      </c>
      <c r="C119" s="1">
        <v>228.03</v>
      </c>
      <c r="D119" s="1">
        <v>228.42</v>
      </c>
      <c r="E119" s="1">
        <v>227.66</v>
      </c>
      <c r="F119" s="1">
        <v>228.31</v>
      </c>
      <c r="G119" s="1">
        <f>testdata[[#This Row],[high]]-testdata[[#This Row],[low]]</f>
        <v>0.75999999999999091</v>
      </c>
      <c r="H119" s="1">
        <f>ABS(testdata[[#This Row],[high]]-F118)</f>
        <v>0.63999999999998636</v>
      </c>
      <c r="I119" s="1">
        <f>ABS(testdata[[#This Row],[low]]-F118)</f>
        <v>0.12000000000000455</v>
      </c>
      <c r="J119" s="7">
        <f>MAX(testdata[[#This Row],[H-L]:[|L-pC|]])</f>
        <v>0.75999999999999091</v>
      </c>
      <c r="K119" s="21">
        <f>(K118*13+testdata[[#This Row],[TR]])/14</f>
        <v>1.4235221360300423</v>
      </c>
      <c r="L119" s="7">
        <f>testdata[[#This Row],[ATR]]*multiplier</f>
        <v>4.2705664080901267</v>
      </c>
      <c r="M119" s="15" t="s">
        <v>521</v>
      </c>
      <c r="N119" s="16">
        <f>testdata[[#This Row],[close]]</f>
        <v>228.31</v>
      </c>
      <c r="O119" s="28">
        <f t="shared" si="6"/>
        <v>228.18368690102014</v>
      </c>
      <c r="P119" s="25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119" s="7">
        <f>IF(testdata[[#This Row],[DIR]]="SHORT",testdata[[#This Row],[SAR]],NA())</f>
        <v>228.18368690102014</v>
      </c>
      <c r="R119" s="7" t="e">
        <f>IF(testdata[[#This Row],[DIR]]="LONG",testdata[[#This Row],[SAR]],NA())</f>
        <v>#N/A</v>
      </c>
      <c r="S119"/>
      <c r="V119" s="29">
        <v>42879</v>
      </c>
      <c r="W119" s="6">
        <v>228.18368690102</v>
      </c>
      <c r="X119" s="30">
        <f>ROUND(testdata[[#This Row],[SAR]]-Table3[[#This Row],[SAR]],5)</f>
        <v>0</v>
      </c>
    </row>
    <row r="120" spans="1:24" x14ac:dyDescent="0.25">
      <c r="A120" s="4">
        <v>99</v>
      </c>
      <c r="B120" s="11" t="s">
        <v>110</v>
      </c>
      <c r="C120" s="1">
        <v>228.87</v>
      </c>
      <c r="D120" s="1">
        <v>229.7</v>
      </c>
      <c r="E120" s="1">
        <v>228.64</v>
      </c>
      <c r="F120" s="1">
        <v>229.4</v>
      </c>
      <c r="G120" s="1">
        <f>testdata[[#This Row],[high]]-testdata[[#This Row],[low]]</f>
        <v>1.0600000000000023</v>
      </c>
      <c r="H120" s="1">
        <f>ABS(testdata[[#This Row],[high]]-F119)</f>
        <v>1.3899999999999864</v>
      </c>
      <c r="I120" s="1">
        <f>ABS(testdata[[#This Row],[low]]-F119)</f>
        <v>0.32999999999998408</v>
      </c>
      <c r="J120" s="7">
        <f>MAX(testdata[[#This Row],[H-L]:[|L-pC|]])</f>
        <v>1.3899999999999864</v>
      </c>
      <c r="K120" s="21">
        <f>(K119*13+testdata[[#This Row],[TR]])/14</f>
        <v>1.4211276977421812</v>
      </c>
      <c r="L120" s="7">
        <f>testdata[[#This Row],[ATR]]*multiplier</f>
        <v>4.263383093226544</v>
      </c>
      <c r="M120" s="14" t="s">
        <v>519</v>
      </c>
      <c r="N120" s="13">
        <f>MAX(testdata[[#This Row],[close]],N119)</f>
        <v>229.4</v>
      </c>
      <c r="O120" s="27">
        <f t="shared" ref="O120" si="7">N119-L119</f>
        <v>224.03943359190987</v>
      </c>
      <c r="P12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20" s="7" t="e">
        <f>IF(testdata[[#This Row],[DIR]]="SHORT",testdata[[#This Row],[SAR]],NA())</f>
        <v>#N/A</v>
      </c>
      <c r="R120" s="7">
        <f>IF(testdata[[#This Row],[DIR]]="LONG",testdata[[#This Row],[SAR]],NA())</f>
        <v>224.03943359190987</v>
      </c>
      <c r="S120"/>
      <c r="V120" s="29">
        <v>42880</v>
      </c>
      <c r="W120" s="6">
        <v>224.03943359190899</v>
      </c>
      <c r="X120" s="30">
        <f>ROUND(testdata[[#This Row],[SAR]]-Table3[[#This Row],[SAR]],5)</f>
        <v>0</v>
      </c>
    </row>
    <row r="121" spans="1:24" x14ac:dyDescent="0.25">
      <c r="A121" s="4">
        <v>100</v>
      </c>
      <c r="B121" s="11" t="s">
        <v>111</v>
      </c>
      <c r="C121" s="1">
        <v>229.19</v>
      </c>
      <c r="D121" s="1">
        <v>229.53</v>
      </c>
      <c r="E121" s="1">
        <v>229.1</v>
      </c>
      <c r="F121" s="1">
        <v>229.35</v>
      </c>
      <c r="G121" s="1">
        <f>testdata[[#This Row],[high]]-testdata[[#This Row],[low]]</f>
        <v>0.43000000000000682</v>
      </c>
      <c r="H121" s="1">
        <f>ABS(testdata[[#This Row],[high]]-F120)</f>
        <v>0.12999999999999545</v>
      </c>
      <c r="I121" s="1">
        <f>ABS(testdata[[#This Row],[low]]-F120)</f>
        <v>0.30000000000001137</v>
      </c>
      <c r="J121" s="7">
        <f>MAX(testdata[[#This Row],[H-L]:[|L-pC|]])</f>
        <v>0.43000000000000682</v>
      </c>
      <c r="K121" s="21">
        <f>(K120*13+testdata[[#This Row],[TR]])/14</f>
        <v>1.3503328621891686</v>
      </c>
      <c r="L121" s="7">
        <f>testdata[[#This Row],[ATR]]*multiplier</f>
        <v>4.0509985865675056</v>
      </c>
      <c r="M121" s="14" t="s">
        <v>519</v>
      </c>
      <c r="N121" s="13">
        <f>MAX(testdata[[#This Row],[close]],N120)</f>
        <v>229.4</v>
      </c>
      <c r="O121" s="27">
        <f t="shared" ref="O121:O128" si="8">N120-L120</f>
        <v>225.13661690677347</v>
      </c>
      <c r="P12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21" s="7" t="e">
        <f>IF(testdata[[#This Row],[DIR]]="SHORT",testdata[[#This Row],[SAR]],NA())</f>
        <v>#N/A</v>
      </c>
      <c r="R121" s="7">
        <f>IF(testdata[[#This Row],[DIR]]="LONG",testdata[[#This Row],[SAR]],NA())</f>
        <v>225.13661690677347</v>
      </c>
      <c r="S121"/>
      <c r="V121" s="29">
        <v>42881</v>
      </c>
      <c r="W121" s="6">
        <v>225.13661690677301</v>
      </c>
      <c r="X121" s="30">
        <f>ROUND(testdata[[#This Row],[SAR]]-Table3[[#This Row],[SAR]],5)</f>
        <v>0</v>
      </c>
    </row>
    <row r="122" spans="1:24" x14ac:dyDescent="0.25">
      <c r="A122" s="4">
        <v>101</v>
      </c>
      <c r="B122" s="11" t="s">
        <v>112</v>
      </c>
      <c r="C122" s="1">
        <v>229</v>
      </c>
      <c r="D122" s="1">
        <v>229.43</v>
      </c>
      <c r="E122" s="1">
        <v>228.83</v>
      </c>
      <c r="F122" s="1">
        <v>229.15</v>
      </c>
      <c r="G122" s="1">
        <f>testdata[[#This Row],[high]]-testdata[[#This Row],[low]]</f>
        <v>0.59999999999999432</v>
      </c>
      <c r="H122" s="1">
        <f>ABS(testdata[[#This Row],[high]]-F121)</f>
        <v>8.0000000000012506E-2</v>
      </c>
      <c r="I122" s="1">
        <f>ABS(testdata[[#This Row],[low]]-F121)</f>
        <v>0.51999999999998181</v>
      </c>
      <c r="J122" s="7">
        <f>MAX(testdata[[#This Row],[H-L]:[|L-pC|]])</f>
        <v>0.59999999999999432</v>
      </c>
      <c r="K122" s="21">
        <f>(K121*13+testdata[[#This Row],[TR]])/14</f>
        <v>1.2967376577470848</v>
      </c>
      <c r="L122" s="7">
        <f>testdata[[#This Row],[ATR]]*multiplier</f>
        <v>3.8902129732412547</v>
      </c>
      <c r="M122" s="14" t="s">
        <v>519</v>
      </c>
      <c r="N122" s="13">
        <f>MAX(testdata[[#This Row],[close]],N121)</f>
        <v>229.4</v>
      </c>
      <c r="O122" s="27">
        <f t="shared" si="8"/>
        <v>225.34900141343249</v>
      </c>
      <c r="P12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22" s="7" t="e">
        <f>IF(testdata[[#This Row],[DIR]]="SHORT",testdata[[#This Row],[SAR]],NA())</f>
        <v>#N/A</v>
      </c>
      <c r="R122" s="7">
        <f>IF(testdata[[#This Row],[DIR]]="LONG",testdata[[#This Row],[SAR]],NA())</f>
        <v>225.34900141343249</v>
      </c>
      <c r="S122"/>
      <c r="V122" s="29">
        <v>42885</v>
      </c>
      <c r="W122" s="6">
        <v>225.34900141343201</v>
      </c>
      <c r="X122" s="30">
        <f>ROUND(testdata[[#This Row],[SAR]]-Table3[[#This Row],[SAR]],5)</f>
        <v>0</v>
      </c>
    </row>
    <row r="123" spans="1:24" x14ac:dyDescent="0.25">
      <c r="A123" s="4">
        <v>102</v>
      </c>
      <c r="B123" s="11" t="s">
        <v>113</v>
      </c>
      <c r="C123" s="1">
        <v>229.47</v>
      </c>
      <c r="D123" s="1">
        <v>229.51</v>
      </c>
      <c r="E123" s="1">
        <v>228.34</v>
      </c>
      <c r="F123" s="1">
        <v>229.09</v>
      </c>
      <c r="G123" s="1">
        <f>testdata[[#This Row],[high]]-testdata[[#This Row],[low]]</f>
        <v>1.1699999999999875</v>
      </c>
      <c r="H123" s="1">
        <f>ABS(testdata[[#This Row],[high]]-F122)</f>
        <v>0.35999999999998522</v>
      </c>
      <c r="I123" s="1">
        <f>ABS(testdata[[#This Row],[low]]-F122)</f>
        <v>0.81000000000000227</v>
      </c>
      <c r="J123" s="7">
        <f>MAX(testdata[[#This Row],[H-L]:[|L-pC|]])</f>
        <v>1.1699999999999875</v>
      </c>
      <c r="K123" s="21">
        <f>(K122*13+testdata[[#This Row],[TR]])/14</f>
        <v>1.2876849679080065</v>
      </c>
      <c r="L123" s="7">
        <f>testdata[[#This Row],[ATR]]*multiplier</f>
        <v>3.8630549037240192</v>
      </c>
      <c r="M123" s="14" t="s">
        <v>519</v>
      </c>
      <c r="N123" s="13">
        <f>MAX(testdata[[#This Row],[close]],N122)</f>
        <v>229.4</v>
      </c>
      <c r="O123" s="27">
        <f t="shared" si="8"/>
        <v>225.50978702675874</v>
      </c>
      <c r="P12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23" s="7" t="e">
        <f>IF(testdata[[#This Row],[DIR]]="SHORT",testdata[[#This Row],[SAR]],NA())</f>
        <v>#N/A</v>
      </c>
      <c r="R123" s="7">
        <f>IF(testdata[[#This Row],[DIR]]="LONG",testdata[[#This Row],[SAR]],NA())</f>
        <v>225.50978702675874</v>
      </c>
      <c r="S123"/>
      <c r="V123" s="29">
        <v>42886</v>
      </c>
      <c r="W123" s="6">
        <v>225.509787026758</v>
      </c>
      <c r="X123" s="30">
        <f>ROUND(testdata[[#This Row],[SAR]]-Table3[[#This Row],[SAR]],5)</f>
        <v>0</v>
      </c>
    </row>
    <row r="124" spans="1:24" x14ac:dyDescent="0.25">
      <c r="A124" s="4">
        <v>103</v>
      </c>
      <c r="B124" s="11" t="s">
        <v>114</v>
      </c>
      <c r="C124" s="1">
        <v>229.6</v>
      </c>
      <c r="D124" s="1">
        <v>230.94</v>
      </c>
      <c r="E124" s="1">
        <v>229.28</v>
      </c>
      <c r="F124" s="1">
        <v>230.92</v>
      </c>
      <c r="G124" s="1">
        <f>testdata[[#This Row],[high]]-testdata[[#This Row],[low]]</f>
        <v>1.6599999999999966</v>
      </c>
      <c r="H124" s="1">
        <f>ABS(testdata[[#This Row],[high]]-F123)</f>
        <v>1.8499999999999943</v>
      </c>
      <c r="I124" s="1">
        <f>ABS(testdata[[#This Row],[low]]-F123)</f>
        <v>0.18999999999999773</v>
      </c>
      <c r="J124" s="7">
        <f>MAX(testdata[[#This Row],[H-L]:[|L-pC|]])</f>
        <v>1.8499999999999943</v>
      </c>
      <c r="K124" s="21">
        <f>(K123*13+testdata[[#This Row],[TR]])/14</f>
        <v>1.3278503273431483</v>
      </c>
      <c r="L124" s="7">
        <f>testdata[[#This Row],[ATR]]*multiplier</f>
        <v>3.983550982029445</v>
      </c>
      <c r="M124" s="14" t="s">
        <v>519</v>
      </c>
      <c r="N124" s="13">
        <f>MAX(testdata[[#This Row],[close]],N123)</f>
        <v>230.92</v>
      </c>
      <c r="O124" s="27">
        <f t="shared" si="8"/>
        <v>225.53694509627599</v>
      </c>
      <c r="P12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24" s="7" t="e">
        <f>IF(testdata[[#This Row],[DIR]]="SHORT",testdata[[#This Row],[SAR]],NA())</f>
        <v>#N/A</v>
      </c>
      <c r="R124" s="7">
        <f>IF(testdata[[#This Row],[DIR]]="LONG",testdata[[#This Row],[SAR]],NA())</f>
        <v>225.53694509627599</v>
      </c>
      <c r="S124"/>
      <c r="V124" s="29">
        <v>42887</v>
      </c>
      <c r="W124" s="6">
        <v>225.53694509627499</v>
      </c>
      <c r="X124" s="30">
        <f>ROUND(testdata[[#This Row],[SAR]]-Table3[[#This Row],[SAR]],5)</f>
        <v>0</v>
      </c>
    </row>
    <row r="125" spans="1:24" x14ac:dyDescent="0.25">
      <c r="A125" s="4">
        <v>104</v>
      </c>
      <c r="B125" s="11" t="s">
        <v>115</v>
      </c>
      <c r="C125" s="1">
        <v>230.97</v>
      </c>
      <c r="D125" s="1">
        <v>231.86</v>
      </c>
      <c r="E125" s="1">
        <v>230.65</v>
      </c>
      <c r="F125" s="1">
        <v>231.69</v>
      </c>
      <c r="G125" s="1">
        <f>testdata[[#This Row],[high]]-testdata[[#This Row],[low]]</f>
        <v>1.210000000000008</v>
      </c>
      <c r="H125" s="1">
        <f>ABS(testdata[[#This Row],[high]]-F124)</f>
        <v>0.94000000000002615</v>
      </c>
      <c r="I125" s="1">
        <f>ABS(testdata[[#This Row],[low]]-F124)</f>
        <v>0.26999999999998181</v>
      </c>
      <c r="J125" s="7">
        <f>MAX(testdata[[#This Row],[H-L]:[|L-pC|]])</f>
        <v>1.210000000000008</v>
      </c>
      <c r="K125" s="21">
        <f>(K124*13+testdata[[#This Row],[TR]])/14</f>
        <v>1.3194324468186382</v>
      </c>
      <c r="L125" s="7">
        <f>testdata[[#This Row],[ATR]]*multiplier</f>
        <v>3.958297340455915</v>
      </c>
      <c r="M125" s="14" t="s">
        <v>519</v>
      </c>
      <c r="N125" s="13">
        <f>MAX(testdata[[#This Row],[close]],N124)</f>
        <v>231.69</v>
      </c>
      <c r="O125" s="27">
        <f t="shared" si="8"/>
        <v>226.93644901797055</v>
      </c>
      <c r="P12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25" s="7" t="e">
        <f>IF(testdata[[#This Row],[DIR]]="SHORT",testdata[[#This Row],[SAR]],NA())</f>
        <v>#N/A</v>
      </c>
      <c r="R125" s="7">
        <f>IF(testdata[[#This Row],[DIR]]="LONG",testdata[[#This Row],[SAR]],NA())</f>
        <v>226.93644901797055</v>
      </c>
      <c r="S125"/>
      <c r="V125" s="29">
        <v>42888</v>
      </c>
      <c r="W125" s="6">
        <v>226.93644901797001</v>
      </c>
      <c r="X125" s="30">
        <f>ROUND(testdata[[#This Row],[SAR]]-Table3[[#This Row],[SAR]],5)</f>
        <v>0</v>
      </c>
    </row>
    <row r="126" spans="1:24" x14ac:dyDescent="0.25">
      <c r="A126" s="4">
        <v>105</v>
      </c>
      <c r="B126" s="11" t="s">
        <v>116</v>
      </c>
      <c r="C126" s="1">
        <v>231.5</v>
      </c>
      <c r="D126" s="1">
        <v>231.81</v>
      </c>
      <c r="E126" s="1">
        <v>231.3</v>
      </c>
      <c r="F126" s="1">
        <v>231.51</v>
      </c>
      <c r="G126" s="1">
        <f>testdata[[#This Row],[high]]-testdata[[#This Row],[low]]</f>
        <v>0.50999999999999091</v>
      </c>
      <c r="H126" s="1">
        <f>ABS(testdata[[#This Row],[high]]-F125)</f>
        <v>0.12000000000000455</v>
      </c>
      <c r="I126" s="1">
        <f>ABS(testdata[[#This Row],[low]]-F125)</f>
        <v>0.38999999999998636</v>
      </c>
      <c r="J126" s="7">
        <f>MAX(testdata[[#This Row],[H-L]:[|L-pC|]])</f>
        <v>0.50999999999999091</v>
      </c>
      <c r="K126" s="21">
        <f>(K125*13+testdata[[#This Row],[TR]])/14</f>
        <v>1.2616158434744491</v>
      </c>
      <c r="L126" s="7">
        <f>testdata[[#This Row],[ATR]]*multiplier</f>
        <v>3.7848475304233471</v>
      </c>
      <c r="M126" s="14" t="s">
        <v>519</v>
      </c>
      <c r="N126" s="13">
        <f>MAX(testdata[[#This Row],[close]],N125)</f>
        <v>231.69</v>
      </c>
      <c r="O126" s="27">
        <f t="shared" si="8"/>
        <v>227.73170265954408</v>
      </c>
      <c r="P12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26" s="7" t="e">
        <f>IF(testdata[[#This Row],[DIR]]="SHORT",testdata[[#This Row],[SAR]],NA())</f>
        <v>#N/A</v>
      </c>
      <c r="R126" s="7">
        <f>IF(testdata[[#This Row],[DIR]]="LONG",testdata[[#This Row],[SAR]],NA())</f>
        <v>227.73170265954408</v>
      </c>
      <c r="S126"/>
      <c r="V126" s="29">
        <v>42891</v>
      </c>
      <c r="W126" s="6">
        <v>227.731702659544</v>
      </c>
      <c r="X126" s="30">
        <f>ROUND(testdata[[#This Row],[SAR]]-Table3[[#This Row],[SAR]],5)</f>
        <v>0</v>
      </c>
    </row>
    <row r="127" spans="1:24" x14ac:dyDescent="0.25">
      <c r="A127" s="4">
        <v>106</v>
      </c>
      <c r="B127" s="11" t="s">
        <v>117</v>
      </c>
      <c r="C127" s="1">
        <v>230.9</v>
      </c>
      <c r="D127" s="1">
        <v>231.51</v>
      </c>
      <c r="E127" s="1">
        <v>230.69</v>
      </c>
      <c r="F127" s="1">
        <v>230.77</v>
      </c>
      <c r="G127" s="1">
        <f>testdata[[#This Row],[high]]-testdata[[#This Row],[low]]</f>
        <v>0.81999999999999318</v>
      </c>
      <c r="H127" s="1">
        <f>ABS(testdata[[#This Row],[high]]-F126)</f>
        <v>0</v>
      </c>
      <c r="I127" s="1">
        <f>ABS(testdata[[#This Row],[low]]-F126)</f>
        <v>0.81999999999999318</v>
      </c>
      <c r="J127" s="7">
        <f>MAX(testdata[[#This Row],[H-L]:[|L-pC|]])</f>
        <v>0.81999999999999318</v>
      </c>
      <c r="K127" s="21">
        <f>(K126*13+testdata[[#This Row],[TR]])/14</f>
        <v>1.230071854654845</v>
      </c>
      <c r="L127" s="7">
        <f>testdata[[#This Row],[ATR]]*multiplier</f>
        <v>3.6902155639645349</v>
      </c>
      <c r="M127" s="14" t="s">
        <v>519</v>
      </c>
      <c r="N127" s="13">
        <f>MAX(testdata[[#This Row],[close]],N126)</f>
        <v>231.69</v>
      </c>
      <c r="O127" s="27">
        <f t="shared" si="8"/>
        <v>227.90515246957665</v>
      </c>
      <c r="P12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27" s="7" t="e">
        <f>IF(testdata[[#This Row],[DIR]]="SHORT",testdata[[#This Row],[SAR]],NA())</f>
        <v>#N/A</v>
      </c>
      <c r="R127" s="7">
        <f>IF(testdata[[#This Row],[DIR]]="LONG",testdata[[#This Row],[SAR]],NA())</f>
        <v>227.90515246957665</v>
      </c>
      <c r="S127"/>
      <c r="V127" s="29">
        <v>42892</v>
      </c>
      <c r="W127" s="6">
        <v>227.905152469576</v>
      </c>
      <c r="X127" s="30">
        <f>ROUND(testdata[[#This Row],[SAR]]-Table3[[#This Row],[SAR]],5)</f>
        <v>0</v>
      </c>
    </row>
    <row r="128" spans="1:24" x14ac:dyDescent="0.25">
      <c r="A128" s="4">
        <v>107</v>
      </c>
      <c r="B128" s="11" t="s">
        <v>118</v>
      </c>
      <c r="C128" s="1">
        <v>231.14</v>
      </c>
      <c r="D128" s="1">
        <v>231.45</v>
      </c>
      <c r="E128" s="1">
        <v>230.41</v>
      </c>
      <c r="F128" s="1">
        <v>231.2</v>
      </c>
      <c r="G128" s="1">
        <f>testdata[[#This Row],[high]]-testdata[[#This Row],[low]]</f>
        <v>1.039999999999992</v>
      </c>
      <c r="H128" s="1">
        <f>ABS(testdata[[#This Row],[high]]-F127)</f>
        <v>0.6799999999999784</v>
      </c>
      <c r="I128" s="1">
        <f>ABS(testdata[[#This Row],[low]]-F127)</f>
        <v>0.36000000000001364</v>
      </c>
      <c r="J128" s="7">
        <f>MAX(testdata[[#This Row],[H-L]:[|L-pC|]])</f>
        <v>1.039999999999992</v>
      </c>
      <c r="K128" s="21">
        <f>(K127*13+testdata[[#This Row],[TR]])/14</f>
        <v>1.2164952936080697</v>
      </c>
      <c r="L128" s="7">
        <f>testdata[[#This Row],[ATR]]*multiplier</f>
        <v>3.6494858808242094</v>
      </c>
      <c r="M128" s="14" t="s">
        <v>519</v>
      </c>
      <c r="N128" s="13">
        <f>MAX(testdata[[#This Row],[close]],N127)</f>
        <v>231.69</v>
      </c>
      <c r="O128" s="27">
        <f t="shared" si="8"/>
        <v>227.99978443603547</v>
      </c>
      <c r="P12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28" s="7" t="e">
        <f>IF(testdata[[#This Row],[DIR]]="SHORT",testdata[[#This Row],[SAR]],NA())</f>
        <v>#N/A</v>
      </c>
      <c r="R128" s="7">
        <f>IF(testdata[[#This Row],[DIR]]="LONG",testdata[[#This Row],[SAR]],NA())</f>
        <v>227.99978443603547</v>
      </c>
      <c r="S128"/>
      <c r="V128" s="29">
        <v>42893</v>
      </c>
      <c r="W128" s="6">
        <v>227.99978443603499</v>
      </c>
      <c r="X128" s="30">
        <f>ROUND(testdata[[#This Row],[SAR]]-Table3[[#This Row],[SAR]],5)</f>
        <v>0</v>
      </c>
    </row>
    <row r="129" spans="1:24" x14ac:dyDescent="0.25">
      <c r="A129" s="4">
        <v>108</v>
      </c>
      <c r="B129" s="11" t="s">
        <v>119</v>
      </c>
      <c r="C129" s="1">
        <v>231.31</v>
      </c>
      <c r="D129" s="1">
        <v>231.84</v>
      </c>
      <c r="E129" s="1">
        <v>230.74</v>
      </c>
      <c r="F129" s="1">
        <v>231.32</v>
      </c>
      <c r="G129" s="1">
        <f>testdata[[#This Row],[high]]-testdata[[#This Row],[low]]</f>
        <v>1.0999999999999943</v>
      </c>
      <c r="H129" s="1">
        <f>ABS(testdata[[#This Row],[high]]-F128)</f>
        <v>0.64000000000001478</v>
      </c>
      <c r="I129" s="1">
        <f>ABS(testdata[[#This Row],[low]]-F128)</f>
        <v>0.45999999999997954</v>
      </c>
      <c r="J129" s="7">
        <f>MAX(testdata[[#This Row],[H-L]:[|L-pC|]])</f>
        <v>1.0999999999999943</v>
      </c>
      <c r="K129" s="21">
        <f>(K128*13+testdata[[#This Row],[TR]])/14</f>
        <v>1.208174201207493</v>
      </c>
      <c r="L129" s="7">
        <f>testdata[[#This Row],[ATR]]*multiplier</f>
        <v>3.6245226036224789</v>
      </c>
      <c r="M129" s="14" t="s">
        <v>519</v>
      </c>
      <c r="N129" s="13">
        <f>MAX(testdata[[#This Row],[close]],N128)</f>
        <v>231.69</v>
      </c>
      <c r="O129" s="27">
        <f t="shared" ref="O129:O149" si="9">N128-L128</f>
        <v>228.04051411917578</v>
      </c>
      <c r="P12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29" s="7" t="e">
        <f>IF(testdata[[#This Row],[DIR]]="SHORT",testdata[[#This Row],[SAR]],NA())</f>
        <v>#N/A</v>
      </c>
      <c r="R129" s="7">
        <f>IF(testdata[[#This Row],[DIR]]="LONG",testdata[[#This Row],[SAR]],NA())</f>
        <v>228.04051411917578</v>
      </c>
      <c r="S129"/>
      <c r="V129" s="29">
        <v>42894</v>
      </c>
      <c r="W129" s="6">
        <v>228.04051411917499</v>
      </c>
      <c r="X129" s="30">
        <f>ROUND(testdata[[#This Row],[SAR]]-Table3[[#This Row],[SAR]],5)</f>
        <v>0</v>
      </c>
    </row>
    <row r="130" spans="1:24" x14ac:dyDescent="0.25">
      <c r="A130" s="4">
        <v>109</v>
      </c>
      <c r="B130" s="11" t="s">
        <v>120</v>
      </c>
      <c r="C130" s="1">
        <v>231.61</v>
      </c>
      <c r="D130" s="1">
        <v>232.48</v>
      </c>
      <c r="E130" s="1">
        <v>229.58</v>
      </c>
      <c r="F130" s="1">
        <v>230.96</v>
      </c>
      <c r="G130" s="1">
        <f>testdata[[#This Row],[high]]-testdata[[#This Row],[low]]</f>
        <v>2.8999999999999773</v>
      </c>
      <c r="H130" s="1">
        <f>ABS(testdata[[#This Row],[high]]-F129)</f>
        <v>1.1599999999999966</v>
      </c>
      <c r="I130" s="1">
        <f>ABS(testdata[[#This Row],[low]]-F129)</f>
        <v>1.7399999999999807</v>
      </c>
      <c r="J130" s="7">
        <f>MAX(testdata[[#This Row],[H-L]:[|L-pC|]])</f>
        <v>2.8999999999999773</v>
      </c>
      <c r="K130" s="21">
        <f>(K129*13+testdata[[#This Row],[TR]])/14</f>
        <v>1.3290189011212417</v>
      </c>
      <c r="L130" s="7">
        <f>testdata[[#This Row],[ATR]]*multiplier</f>
        <v>3.987056703363725</v>
      </c>
      <c r="M130" s="14" t="s">
        <v>519</v>
      </c>
      <c r="N130" s="13">
        <f>MAX(testdata[[#This Row],[close]],N129)</f>
        <v>231.69</v>
      </c>
      <c r="O130" s="27">
        <f t="shared" si="9"/>
        <v>228.06547739637753</v>
      </c>
      <c r="P13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30" s="7" t="e">
        <f>IF(testdata[[#This Row],[DIR]]="SHORT",testdata[[#This Row],[SAR]],NA())</f>
        <v>#N/A</v>
      </c>
      <c r="R130" s="7">
        <f>IF(testdata[[#This Row],[DIR]]="LONG",testdata[[#This Row],[SAR]],NA())</f>
        <v>228.06547739637753</v>
      </c>
      <c r="S130"/>
      <c r="V130" s="29">
        <v>42895</v>
      </c>
      <c r="W130" s="6">
        <v>228.06547739637699</v>
      </c>
      <c r="X130" s="30">
        <f>ROUND(testdata[[#This Row],[SAR]]-Table3[[#This Row],[SAR]],5)</f>
        <v>0</v>
      </c>
    </row>
    <row r="131" spans="1:24" x14ac:dyDescent="0.25">
      <c r="A131" s="4">
        <v>110</v>
      </c>
      <c r="B131" s="11" t="s">
        <v>121</v>
      </c>
      <c r="C131" s="1">
        <v>230.7</v>
      </c>
      <c r="D131" s="1">
        <v>230.97</v>
      </c>
      <c r="E131" s="1">
        <v>229.99</v>
      </c>
      <c r="F131" s="1">
        <v>230.92</v>
      </c>
      <c r="G131" s="1">
        <f>testdata[[#This Row],[high]]-testdata[[#This Row],[low]]</f>
        <v>0.97999999999998977</v>
      </c>
      <c r="H131" s="1">
        <f>ABS(testdata[[#This Row],[high]]-F130)</f>
        <v>9.9999999999909051E-3</v>
      </c>
      <c r="I131" s="1">
        <f>ABS(testdata[[#This Row],[low]]-F130)</f>
        <v>0.96999999999999886</v>
      </c>
      <c r="J131" s="7">
        <f>MAX(testdata[[#This Row],[H-L]:[|L-pC|]])</f>
        <v>0.97999999999998977</v>
      </c>
      <c r="K131" s="21">
        <f>(K130*13+testdata[[#This Row],[TR]])/14</f>
        <v>1.304088979612581</v>
      </c>
      <c r="L131" s="7">
        <f>testdata[[#This Row],[ATR]]*multiplier</f>
        <v>3.9122669388377429</v>
      </c>
      <c r="M131" s="14" t="s">
        <v>519</v>
      </c>
      <c r="N131" s="13">
        <f>MAX(testdata[[#This Row],[close]],N130)</f>
        <v>231.69</v>
      </c>
      <c r="O131" s="27">
        <f t="shared" si="9"/>
        <v>227.70294329663628</v>
      </c>
      <c r="P13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31" s="7" t="e">
        <f>IF(testdata[[#This Row],[DIR]]="SHORT",testdata[[#This Row],[SAR]],NA())</f>
        <v>#N/A</v>
      </c>
      <c r="R131" s="7">
        <f>IF(testdata[[#This Row],[DIR]]="LONG",testdata[[#This Row],[SAR]],NA())</f>
        <v>227.70294329663628</v>
      </c>
      <c r="S131"/>
      <c r="V131" s="29">
        <v>42898</v>
      </c>
      <c r="W131" s="6">
        <v>227.70294329663599</v>
      </c>
      <c r="X131" s="30">
        <f>ROUND(testdata[[#This Row],[SAR]]-Table3[[#This Row],[SAR]],5)</f>
        <v>0</v>
      </c>
    </row>
    <row r="132" spans="1:24" x14ac:dyDescent="0.25">
      <c r="A132" s="4">
        <v>111</v>
      </c>
      <c r="B132" s="11" t="s">
        <v>122</v>
      </c>
      <c r="C132" s="1">
        <v>231.51</v>
      </c>
      <c r="D132" s="1">
        <v>232.1</v>
      </c>
      <c r="E132" s="1">
        <v>231.13</v>
      </c>
      <c r="F132" s="1">
        <v>232.05</v>
      </c>
      <c r="G132" s="1">
        <f>testdata[[#This Row],[high]]-testdata[[#This Row],[low]]</f>
        <v>0.96999999999999886</v>
      </c>
      <c r="H132" s="1">
        <f>ABS(testdata[[#This Row],[high]]-F131)</f>
        <v>1.1800000000000068</v>
      </c>
      <c r="I132" s="1">
        <f>ABS(testdata[[#This Row],[low]]-F131)</f>
        <v>0.21000000000000796</v>
      </c>
      <c r="J132" s="7">
        <f>MAX(testdata[[#This Row],[H-L]:[|L-pC|]])</f>
        <v>1.1800000000000068</v>
      </c>
      <c r="K132" s="21">
        <f>(K131*13+testdata[[#This Row],[TR]])/14</f>
        <v>1.2952254810688257</v>
      </c>
      <c r="L132" s="7">
        <f>testdata[[#This Row],[ATR]]*multiplier</f>
        <v>3.885676443206477</v>
      </c>
      <c r="M132" s="14" t="s">
        <v>519</v>
      </c>
      <c r="N132" s="13">
        <f>MAX(testdata[[#This Row],[close]],N131)</f>
        <v>232.05</v>
      </c>
      <c r="O132" s="27">
        <f t="shared" si="9"/>
        <v>227.77773306116225</v>
      </c>
      <c r="P13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32" s="7" t="e">
        <f>IF(testdata[[#This Row],[DIR]]="SHORT",testdata[[#This Row],[SAR]],NA())</f>
        <v>#N/A</v>
      </c>
      <c r="R132" s="7">
        <f>IF(testdata[[#This Row],[DIR]]="LONG",testdata[[#This Row],[SAR]],NA())</f>
        <v>227.77773306116225</v>
      </c>
      <c r="S132"/>
      <c r="V132" s="29">
        <v>42899</v>
      </c>
      <c r="W132" s="6">
        <v>227.777733061162</v>
      </c>
      <c r="X132" s="30">
        <f>ROUND(testdata[[#This Row],[SAR]]-Table3[[#This Row],[SAR]],5)</f>
        <v>0</v>
      </c>
    </row>
    <row r="133" spans="1:24" x14ac:dyDescent="0.25">
      <c r="A133" s="4">
        <v>112</v>
      </c>
      <c r="B133" s="11" t="s">
        <v>123</v>
      </c>
      <c r="C133" s="1">
        <v>232.34</v>
      </c>
      <c r="D133" s="1">
        <v>232.35</v>
      </c>
      <c r="E133" s="1">
        <v>230.85</v>
      </c>
      <c r="F133" s="1">
        <v>231.75</v>
      </c>
      <c r="G133" s="1">
        <f>testdata[[#This Row],[high]]-testdata[[#This Row],[low]]</f>
        <v>1.5</v>
      </c>
      <c r="H133" s="1">
        <f>ABS(testdata[[#This Row],[high]]-F132)</f>
        <v>0.29999999999998295</v>
      </c>
      <c r="I133" s="1">
        <f>ABS(testdata[[#This Row],[low]]-F132)</f>
        <v>1.2000000000000171</v>
      </c>
      <c r="J133" s="7">
        <f>MAX(testdata[[#This Row],[H-L]:[|L-pC|]])</f>
        <v>1.5</v>
      </c>
      <c r="K133" s="21">
        <f>(K132*13+testdata[[#This Row],[TR]])/14</f>
        <v>1.3098522324210524</v>
      </c>
      <c r="L133" s="7">
        <f>testdata[[#This Row],[ATR]]*multiplier</f>
        <v>3.9295566972631573</v>
      </c>
      <c r="M133" s="14" t="s">
        <v>519</v>
      </c>
      <c r="N133" s="13">
        <f>MAX(testdata[[#This Row],[close]],N132)</f>
        <v>232.05</v>
      </c>
      <c r="O133" s="27">
        <f t="shared" si="9"/>
        <v>228.16432355679353</v>
      </c>
      <c r="P13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33" s="7" t="e">
        <f>IF(testdata[[#This Row],[DIR]]="SHORT",testdata[[#This Row],[SAR]],NA())</f>
        <v>#N/A</v>
      </c>
      <c r="R133" s="7">
        <f>IF(testdata[[#This Row],[DIR]]="LONG",testdata[[#This Row],[SAR]],NA())</f>
        <v>228.16432355679353</v>
      </c>
      <c r="S133"/>
      <c r="V133" s="29">
        <v>42900</v>
      </c>
      <c r="W133" s="6">
        <v>228.16432355679299</v>
      </c>
      <c r="X133" s="30">
        <f>ROUND(testdata[[#This Row],[SAR]]-Table3[[#This Row],[SAR]],5)</f>
        <v>0</v>
      </c>
    </row>
    <row r="134" spans="1:24" x14ac:dyDescent="0.25">
      <c r="A134" s="4">
        <v>113</v>
      </c>
      <c r="B134" s="11" t="s">
        <v>124</v>
      </c>
      <c r="C134" s="1">
        <v>230.27</v>
      </c>
      <c r="D134" s="1">
        <v>231.44</v>
      </c>
      <c r="E134" s="1">
        <v>229.97</v>
      </c>
      <c r="F134" s="1">
        <v>231.31</v>
      </c>
      <c r="G134" s="1">
        <f>testdata[[#This Row],[high]]-testdata[[#This Row],[low]]</f>
        <v>1.4699999999999989</v>
      </c>
      <c r="H134" s="1">
        <f>ABS(testdata[[#This Row],[high]]-F133)</f>
        <v>0.31000000000000227</v>
      </c>
      <c r="I134" s="1">
        <f>ABS(testdata[[#This Row],[low]]-F133)</f>
        <v>1.7800000000000011</v>
      </c>
      <c r="J134" s="7">
        <f>MAX(testdata[[#This Row],[H-L]:[|L-pC|]])</f>
        <v>1.7800000000000011</v>
      </c>
      <c r="K134" s="21">
        <f>(K133*13+testdata[[#This Row],[TR]])/14</f>
        <v>1.3434342158195487</v>
      </c>
      <c r="L134" s="7">
        <f>testdata[[#This Row],[ATR]]*multiplier</f>
        <v>4.0303026474586456</v>
      </c>
      <c r="M134" s="14" t="s">
        <v>519</v>
      </c>
      <c r="N134" s="13">
        <f>MAX(testdata[[#This Row],[close]],N133)</f>
        <v>232.05</v>
      </c>
      <c r="O134" s="27">
        <f t="shared" si="9"/>
        <v>228.12044330273685</v>
      </c>
      <c r="P13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34" s="7" t="e">
        <f>IF(testdata[[#This Row],[DIR]]="SHORT",testdata[[#This Row],[SAR]],NA())</f>
        <v>#N/A</v>
      </c>
      <c r="R134" s="7">
        <f>IF(testdata[[#This Row],[DIR]]="LONG",testdata[[#This Row],[SAR]],NA())</f>
        <v>228.12044330273685</v>
      </c>
      <c r="S134"/>
      <c r="V134" s="29">
        <v>42901</v>
      </c>
      <c r="W134" s="6">
        <v>228.12044330273599</v>
      </c>
      <c r="X134" s="30">
        <f>ROUND(testdata[[#This Row],[SAR]]-Table3[[#This Row],[SAR]],5)</f>
        <v>0</v>
      </c>
    </row>
    <row r="135" spans="1:24" x14ac:dyDescent="0.25">
      <c r="A135" s="4">
        <v>114</v>
      </c>
      <c r="B135" s="11" t="s">
        <v>125</v>
      </c>
      <c r="C135" s="1">
        <v>231.48</v>
      </c>
      <c r="D135" s="1">
        <v>231.54</v>
      </c>
      <c r="E135" s="1">
        <v>230.4</v>
      </c>
      <c r="F135" s="1">
        <v>231.36</v>
      </c>
      <c r="G135" s="1">
        <f>testdata[[#This Row],[high]]-testdata[[#This Row],[low]]</f>
        <v>1.1399999999999864</v>
      </c>
      <c r="H135" s="1">
        <f>ABS(testdata[[#This Row],[high]]-F134)</f>
        <v>0.22999999999998977</v>
      </c>
      <c r="I135" s="1">
        <f>ABS(testdata[[#This Row],[low]]-F134)</f>
        <v>0.90999999999999659</v>
      </c>
      <c r="J135" s="7">
        <f>MAX(testdata[[#This Row],[H-L]:[|L-pC|]])</f>
        <v>1.1399999999999864</v>
      </c>
      <c r="K135" s="21">
        <f>(K134*13+testdata[[#This Row],[TR]])/14</f>
        <v>1.3289032004038657</v>
      </c>
      <c r="L135" s="7">
        <f>testdata[[#This Row],[ATR]]*multiplier</f>
        <v>3.9867096012115972</v>
      </c>
      <c r="M135" s="14" t="s">
        <v>519</v>
      </c>
      <c r="N135" s="13">
        <f>MAX(testdata[[#This Row],[close]],N134)</f>
        <v>232.05</v>
      </c>
      <c r="O135" s="27">
        <f t="shared" si="9"/>
        <v>228.01969735254136</v>
      </c>
      <c r="P13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35" s="7" t="e">
        <f>IF(testdata[[#This Row],[DIR]]="SHORT",testdata[[#This Row],[SAR]],NA())</f>
        <v>#N/A</v>
      </c>
      <c r="R135" s="7">
        <f>IF(testdata[[#This Row],[DIR]]="LONG",testdata[[#This Row],[SAR]],NA())</f>
        <v>228.01969735254136</v>
      </c>
      <c r="S135"/>
      <c r="V135" s="29">
        <v>42902</v>
      </c>
      <c r="W135" s="6">
        <v>228.01969735254099</v>
      </c>
      <c r="X135" s="30">
        <f>ROUND(testdata[[#This Row],[SAR]]-Table3[[#This Row],[SAR]],5)</f>
        <v>0</v>
      </c>
    </row>
    <row r="136" spans="1:24" x14ac:dyDescent="0.25">
      <c r="A136" s="4">
        <v>115</v>
      </c>
      <c r="B136" s="11" t="s">
        <v>126</v>
      </c>
      <c r="C136" s="1">
        <v>232.26</v>
      </c>
      <c r="D136" s="1">
        <v>233.35</v>
      </c>
      <c r="E136" s="1">
        <v>232.16</v>
      </c>
      <c r="F136" s="1">
        <v>233.28</v>
      </c>
      <c r="G136" s="1">
        <f>testdata[[#This Row],[high]]-testdata[[#This Row],[low]]</f>
        <v>1.1899999999999977</v>
      </c>
      <c r="H136" s="1">
        <f>ABS(testdata[[#This Row],[high]]-F135)</f>
        <v>1.9899999999999807</v>
      </c>
      <c r="I136" s="1">
        <f>ABS(testdata[[#This Row],[low]]-F135)</f>
        <v>0.79999999999998295</v>
      </c>
      <c r="J136" s="7">
        <f>MAX(testdata[[#This Row],[H-L]:[|L-pC|]])</f>
        <v>1.9899999999999807</v>
      </c>
      <c r="K136" s="21">
        <f>(K135*13+testdata[[#This Row],[TR]])/14</f>
        <v>1.3761244003750168</v>
      </c>
      <c r="L136" s="7">
        <f>testdata[[#This Row],[ATR]]*multiplier</f>
        <v>4.1283732011250507</v>
      </c>
      <c r="M136" s="14" t="s">
        <v>519</v>
      </c>
      <c r="N136" s="13">
        <f>MAX(testdata[[#This Row],[close]],N135)</f>
        <v>233.28</v>
      </c>
      <c r="O136" s="27">
        <f t="shared" si="9"/>
        <v>228.06329039878841</v>
      </c>
      <c r="P13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36" s="7" t="e">
        <f>IF(testdata[[#This Row],[DIR]]="SHORT",testdata[[#This Row],[SAR]],NA())</f>
        <v>#N/A</v>
      </c>
      <c r="R136" s="7">
        <f>IF(testdata[[#This Row],[DIR]]="LONG",testdata[[#This Row],[SAR]],NA())</f>
        <v>228.06329039878841</v>
      </c>
      <c r="S136"/>
      <c r="V136" s="29">
        <v>42905</v>
      </c>
      <c r="W136" s="6">
        <v>228.06329039878801</v>
      </c>
      <c r="X136" s="30">
        <f>ROUND(testdata[[#This Row],[SAR]]-Table3[[#This Row],[SAR]],5)</f>
        <v>0</v>
      </c>
    </row>
    <row r="137" spans="1:24" x14ac:dyDescent="0.25">
      <c r="A137" s="4">
        <v>116</v>
      </c>
      <c r="B137" s="11" t="s">
        <v>127</v>
      </c>
      <c r="C137" s="1">
        <v>232.89</v>
      </c>
      <c r="D137" s="1">
        <v>232.9</v>
      </c>
      <c r="E137" s="1">
        <v>231.69</v>
      </c>
      <c r="F137" s="1">
        <v>231.71</v>
      </c>
      <c r="G137" s="1">
        <f>testdata[[#This Row],[high]]-testdata[[#This Row],[low]]</f>
        <v>1.210000000000008</v>
      </c>
      <c r="H137" s="1">
        <f>ABS(testdata[[#This Row],[high]]-F136)</f>
        <v>0.37999999999999545</v>
      </c>
      <c r="I137" s="1">
        <f>ABS(testdata[[#This Row],[low]]-F136)</f>
        <v>1.5900000000000034</v>
      </c>
      <c r="J137" s="7">
        <f>MAX(testdata[[#This Row],[H-L]:[|L-pC|]])</f>
        <v>1.5900000000000034</v>
      </c>
      <c r="K137" s="21">
        <f>(K136*13+testdata[[#This Row],[TR]])/14</f>
        <v>1.3914012289196587</v>
      </c>
      <c r="L137" s="7">
        <f>testdata[[#This Row],[ATR]]*multiplier</f>
        <v>4.1742036867589762</v>
      </c>
      <c r="M137" s="14" t="s">
        <v>519</v>
      </c>
      <c r="N137" s="13">
        <f>MAX(testdata[[#This Row],[close]],N136)</f>
        <v>233.28</v>
      </c>
      <c r="O137" s="27">
        <f t="shared" si="9"/>
        <v>229.15162679887496</v>
      </c>
      <c r="P13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37" s="7" t="e">
        <f>IF(testdata[[#This Row],[DIR]]="SHORT",testdata[[#This Row],[SAR]],NA())</f>
        <v>#N/A</v>
      </c>
      <c r="R137" s="7">
        <f>IF(testdata[[#This Row],[DIR]]="LONG",testdata[[#This Row],[SAR]],NA())</f>
        <v>229.15162679887496</v>
      </c>
      <c r="S137"/>
      <c r="V137" s="29">
        <v>42906</v>
      </c>
      <c r="W137" s="6">
        <v>229.15162679887399</v>
      </c>
      <c r="X137" s="30">
        <f>ROUND(testdata[[#This Row],[SAR]]-Table3[[#This Row],[SAR]],5)</f>
        <v>0</v>
      </c>
    </row>
    <row r="138" spans="1:24" x14ac:dyDescent="0.25">
      <c r="A138" s="4">
        <v>117</v>
      </c>
      <c r="B138" s="11" t="s">
        <v>128</v>
      </c>
      <c r="C138" s="1">
        <v>232.1</v>
      </c>
      <c r="D138" s="1">
        <v>232.26</v>
      </c>
      <c r="E138" s="1">
        <v>231.14</v>
      </c>
      <c r="F138" s="1">
        <v>231.65</v>
      </c>
      <c r="G138" s="1">
        <f>testdata[[#This Row],[high]]-testdata[[#This Row],[low]]</f>
        <v>1.1200000000000045</v>
      </c>
      <c r="H138" s="1">
        <f>ABS(testdata[[#This Row],[high]]-F137)</f>
        <v>0.54999999999998295</v>
      </c>
      <c r="I138" s="1">
        <f>ABS(testdata[[#This Row],[low]]-F137)</f>
        <v>0.5700000000000216</v>
      </c>
      <c r="J138" s="7">
        <f>MAX(testdata[[#This Row],[H-L]:[|L-pC|]])</f>
        <v>1.1200000000000045</v>
      </c>
      <c r="K138" s="21">
        <f>(K137*13+testdata[[#This Row],[TR]])/14</f>
        <v>1.372015426853969</v>
      </c>
      <c r="L138" s="7">
        <f>testdata[[#This Row],[ATR]]*multiplier</f>
        <v>4.1160462805619069</v>
      </c>
      <c r="M138" s="14" t="s">
        <v>519</v>
      </c>
      <c r="N138" s="13">
        <f>MAX(testdata[[#This Row],[close]],N137)</f>
        <v>233.28</v>
      </c>
      <c r="O138" s="27">
        <f t="shared" si="9"/>
        <v>229.10579631324103</v>
      </c>
      <c r="P13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38" s="7" t="e">
        <f>IF(testdata[[#This Row],[DIR]]="SHORT",testdata[[#This Row],[SAR]],NA())</f>
        <v>#N/A</v>
      </c>
      <c r="R138" s="7">
        <f>IF(testdata[[#This Row],[DIR]]="LONG",testdata[[#This Row],[SAR]],NA())</f>
        <v>229.10579631324103</v>
      </c>
      <c r="S138"/>
      <c r="V138" s="29">
        <v>42907</v>
      </c>
      <c r="W138" s="6">
        <v>229.105796313241</v>
      </c>
      <c r="X138" s="30">
        <f>ROUND(testdata[[#This Row],[SAR]]-Table3[[#This Row],[SAR]],5)</f>
        <v>0</v>
      </c>
    </row>
    <row r="139" spans="1:24" x14ac:dyDescent="0.25">
      <c r="A139" s="4">
        <v>118</v>
      </c>
      <c r="B139" s="11" t="s">
        <v>129</v>
      </c>
      <c r="C139" s="1">
        <v>231.66</v>
      </c>
      <c r="D139" s="1">
        <v>232.21</v>
      </c>
      <c r="E139" s="1">
        <v>231.36</v>
      </c>
      <c r="F139" s="1">
        <v>231.55</v>
      </c>
      <c r="G139" s="1">
        <f>testdata[[#This Row],[high]]-testdata[[#This Row],[low]]</f>
        <v>0.84999999999999432</v>
      </c>
      <c r="H139" s="1">
        <f>ABS(testdata[[#This Row],[high]]-F138)</f>
        <v>0.56000000000000227</v>
      </c>
      <c r="I139" s="1">
        <f>ABS(testdata[[#This Row],[low]]-F138)</f>
        <v>0.28999999999999204</v>
      </c>
      <c r="J139" s="7">
        <f>MAX(testdata[[#This Row],[H-L]:[|L-pC|]])</f>
        <v>0.84999999999999432</v>
      </c>
      <c r="K139" s="21">
        <f>(K138*13+testdata[[#This Row],[TR]])/14</f>
        <v>1.3347286106501137</v>
      </c>
      <c r="L139" s="7">
        <f>testdata[[#This Row],[ATR]]*multiplier</f>
        <v>4.0041858319503412</v>
      </c>
      <c r="M139" s="14" t="s">
        <v>519</v>
      </c>
      <c r="N139" s="13">
        <f>MAX(testdata[[#This Row],[close]],N138)</f>
        <v>233.28</v>
      </c>
      <c r="O139" s="27">
        <f t="shared" si="9"/>
        <v>229.1639537194381</v>
      </c>
      <c r="P13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39" s="7" t="e">
        <f>IF(testdata[[#This Row],[DIR]]="SHORT",testdata[[#This Row],[SAR]],NA())</f>
        <v>#N/A</v>
      </c>
      <c r="R139" s="7">
        <f>IF(testdata[[#This Row],[DIR]]="LONG",testdata[[#This Row],[SAR]],NA())</f>
        <v>229.1639537194381</v>
      </c>
      <c r="S139"/>
      <c r="V139" s="29">
        <v>42908</v>
      </c>
      <c r="W139" s="6">
        <v>229.16395371943801</v>
      </c>
      <c r="X139" s="30">
        <f>ROUND(testdata[[#This Row],[SAR]]-Table3[[#This Row],[SAR]],5)</f>
        <v>0</v>
      </c>
    </row>
    <row r="140" spans="1:24" x14ac:dyDescent="0.25">
      <c r="A140" s="4">
        <v>119</v>
      </c>
      <c r="B140" s="11" t="s">
        <v>130</v>
      </c>
      <c r="C140" s="1">
        <v>231.61</v>
      </c>
      <c r="D140" s="1">
        <v>232.19</v>
      </c>
      <c r="E140" s="1">
        <v>231.19</v>
      </c>
      <c r="F140" s="1">
        <v>231.82</v>
      </c>
      <c r="G140" s="1">
        <f>testdata[[#This Row],[high]]-testdata[[#This Row],[low]]</f>
        <v>1</v>
      </c>
      <c r="H140" s="1">
        <f>ABS(testdata[[#This Row],[high]]-F139)</f>
        <v>0.63999999999998636</v>
      </c>
      <c r="I140" s="1">
        <f>ABS(testdata[[#This Row],[low]]-F139)</f>
        <v>0.36000000000001364</v>
      </c>
      <c r="J140" s="7">
        <f>MAX(testdata[[#This Row],[H-L]:[|L-pC|]])</f>
        <v>1</v>
      </c>
      <c r="K140" s="21">
        <f>(K139*13+testdata[[#This Row],[TR]])/14</f>
        <v>1.3108194241751057</v>
      </c>
      <c r="L140" s="7">
        <f>testdata[[#This Row],[ATR]]*multiplier</f>
        <v>3.932458272525317</v>
      </c>
      <c r="M140" s="14" t="s">
        <v>519</v>
      </c>
      <c r="N140" s="13">
        <f>MAX(testdata[[#This Row],[close]],N139)</f>
        <v>233.28</v>
      </c>
      <c r="O140" s="27">
        <f t="shared" si="9"/>
        <v>229.27581416804966</v>
      </c>
      <c r="P14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40" s="7" t="e">
        <f>IF(testdata[[#This Row],[DIR]]="SHORT",testdata[[#This Row],[SAR]],NA())</f>
        <v>#N/A</v>
      </c>
      <c r="R140" s="7">
        <f>IF(testdata[[#This Row],[DIR]]="LONG",testdata[[#This Row],[SAR]],NA())</f>
        <v>229.27581416804966</v>
      </c>
      <c r="S140"/>
      <c r="V140" s="29">
        <v>42909</v>
      </c>
      <c r="W140" s="6">
        <v>229.27581416804901</v>
      </c>
      <c r="X140" s="30">
        <f>ROUND(testdata[[#This Row],[SAR]]-Table3[[#This Row],[SAR]],5)</f>
        <v>0</v>
      </c>
    </row>
    <row r="141" spans="1:24" x14ac:dyDescent="0.25">
      <c r="A141" s="4">
        <v>120</v>
      </c>
      <c r="B141" s="11" t="s">
        <v>131</v>
      </c>
      <c r="C141" s="1">
        <v>232.56</v>
      </c>
      <c r="D141" s="1">
        <v>233.02</v>
      </c>
      <c r="E141" s="1">
        <v>231.74</v>
      </c>
      <c r="F141" s="1">
        <v>231.98</v>
      </c>
      <c r="G141" s="1">
        <f>testdata[[#This Row],[high]]-testdata[[#This Row],[low]]</f>
        <v>1.2800000000000011</v>
      </c>
      <c r="H141" s="1">
        <f>ABS(testdata[[#This Row],[high]]-F140)</f>
        <v>1.2000000000000171</v>
      </c>
      <c r="I141" s="1">
        <f>ABS(testdata[[#This Row],[low]]-F140)</f>
        <v>7.9999999999984084E-2</v>
      </c>
      <c r="J141" s="7">
        <f>MAX(testdata[[#This Row],[H-L]:[|L-pC|]])</f>
        <v>1.2800000000000011</v>
      </c>
      <c r="K141" s="21">
        <f>(K140*13+testdata[[#This Row],[TR]])/14</f>
        <v>1.3086180367340268</v>
      </c>
      <c r="L141" s="7">
        <f>testdata[[#This Row],[ATR]]*multiplier</f>
        <v>3.9258541102020805</v>
      </c>
      <c r="M141" s="14" t="s">
        <v>519</v>
      </c>
      <c r="N141" s="13">
        <f>MAX(testdata[[#This Row],[close]],N140)</f>
        <v>233.28</v>
      </c>
      <c r="O141" s="27">
        <f t="shared" si="9"/>
        <v>229.34754172747469</v>
      </c>
      <c r="P14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41" s="7" t="e">
        <f>IF(testdata[[#This Row],[DIR]]="SHORT",testdata[[#This Row],[SAR]],NA())</f>
        <v>#N/A</v>
      </c>
      <c r="R141" s="7">
        <f>IF(testdata[[#This Row],[DIR]]="LONG",testdata[[#This Row],[SAR]],NA())</f>
        <v>229.34754172747469</v>
      </c>
      <c r="S141"/>
      <c r="V141" s="29">
        <v>42912</v>
      </c>
      <c r="W141" s="6">
        <v>229.34754172747401</v>
      </c>
      <c r="X141" s="30">
        <f>ROUND(testdata[[#This Row],[SAR]]-Table3[[#This Row],[SAR]],5)</f>
        <v>0</v>
      </c>
    </row>
    <row r="142" spans="1:24" x14ac:dyDescent="0.25">
      <c r="A142" s="4">
        <v>121</v>
      </c>
      <c r="B142" s="11" t="s">
        <v>132</v>
      </c>
      <c r="C142" s="1">
        <v>231.74</v>
      </c>
      <c r="D142" s="1">
        <v>232.06</v>
      </c>
      <c r="E142" s="1">
        <v>230.09</v>
      </c>
      <c r="F142" s="1">
        <v>230.11</v>
      </c>
      <c r="G142" s="1">
        <f>testdata[[#This Row],[high]]-testdata[[#This Row],[low]]</f>
        <v>1.9699999999999989</v>
      </c>
      <c r="H142" s="1">
        <f>ABS(testdata[[#This Row],[high]]-F141)</f>
        <v>8.0000000000012506E-2</v>
      </c>
      <c r="I142" s="1">
        <f>ABS(testdata[[#This Row],[low]]-F141)</f>
        <v>1.8899999999999864</v>
      </c>
      <c r="J142" s="7">
        <f>MAX(testdata[[#This Row],[H-L]:[|L-pC|]])</f>
        <v>1.9699999999999989</v>
      </c>
      <c r="K142" s="21">
        <f>(K141*13+testdata[[#This Row],[TR]])/14</f>
        <v>1.3558596055387391</v>
      </c>
      <c r="L142" s="7">
        <f>testdata[[#This Row],[ATR]]*multiplier</f>
        <v>4.0675788166162175</v>
      </c>
      <c r="M142" s="14" t="s">
        <v>519</v>
      </c>
      <c r="N142" s="13">
        <f>MAX(testdata[[#This Row],[close]],N141)</f>
        <v>233.28</v>
      </c>
      <c r="O142" s="27">
        <f t="shared" si="9"/>
        <v>229.35414588979793</v>
      </c>
      <c r="P14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42" s="7" t="e">
        <f>IF(testdata[[#This Row],[DIR]]="SHORT",testdata[[#This Row],[SAR]],NA())</f>
        <v>#N/A</v>
      </c>
      <c r="R142" s="7">
        <f>IF(testdata[[#This Row],[DIR]]="LONG",testdata[[#This Row],[SAR]],NA())</f>
        <v>229.35414588979793</v>
      </c>
      <c r="S142"/>
      <c r="V142" s="29">
        <v>42913</v>
      </c>
      <c r="W142" s="6">
        <v>229.354145889797</v>
      </c>
      <c r="X142" s="30">
        <f>ROUND(testdata[[#This Row],[SAR]]-Table3[[#This Row],[SAR]],5)</f>
        <v>0</v>
      </c>
    </row>
    <row r="143" spans="1:24" x14ac:dyDescent="0.25">
      <c r="A143" s="4">
        <v>122</v>
      </c>
      <c r="B143" s="11" t="s">
        <v>133</v>
      </c>
      <c r="C143" s="1">
        <v>231.22</v>
      </c>
      <c r="D143" s="1">
        <v>232.38</v>
      </c>
      <c r="E143" s="1">
        <v>230.97</v>
      </c>
      <c r="F143" s="1">
        <v>232.17</v>
      </c>
      <c r="G143" s="1">
        <f>testdata[[#This Row],[high]]-testdata[[#This Row],[low]]</f>
        <v>1.4099999999999966</v>
      </c>
      <c r="H143" s="1">
        <f>ABS(testdata[[#This Row],[high]]-F142)</f>
        <v>2.2699999999999818</v>
      </c>
      <c r="I143" s="1">
        <f>ABS(testdata[[#This Row],[low]]-F142)</f>
        <v>0.85999999999998522</v>
      </c>
      <c r="J143" s="7">
        <f>MAX(testdata[[#This Row],[H-L]:[|L-pC|]])</f>
        <v>2.2699999999999818</v>
      </c>
      <c r="K143" s="21">
        <f>(K142*13+testdata[[#This Row],[TR]])/14</f>
        <v>1.4211553480002566</v>
      </c>
      <c r="L143" s="7">
        <f>testdata[[#This Row],[ATR]]*multiplier</f>
        <v>4.2634660440007695</v>
      </c>
      <c r="M143" s="14" t="s">
        <v>519</v>
      </c>
      <c r="N143" s="13">
        <f>MAX(testdata[[#This Row],[close]],N142)</f>
        <v>233.28</v>
      </c>
      <c r="O143" s="27">
        <f t="shared" si="9"/>
        <v>229.21242118338378</v>
      </c>
      <c r="P14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43" s="7" t="e">
        <f>IF(testdata[[#This Row],[DIR]]="SHORT",testdata[[#This Row],[SAR]],NA())</f>
        <v>#N/A</v>
      </c>
      <c r="R143" s="7">
        <f>IF(testdata[[#This Row],[DIR]]="LONG",testdata[[#This Row],[SAR]],NA())</f>
        <v>229.21242118338378</v>
      </c>
      <c r="S143"/>
      <c r="V143" s="29">
        <v>42914</v>
      </c>
      <c r="W143" s="6">
        <v>229.21242118338299</v>
      </c>
      <c r="X143" s="30">
        <f>ROUND(testdata[[#This Row],[SAR]]-Table3[[#This Row],[SAR]],5)</f>
        <v>0</v>
      </c>
    </row>
    <row r="144" spans="1:24" x14ac:dyDescent="0.25">
      <c r="A144" s="4">
        <v>123</v>
      </c>
      <c r="B144" s="11" t="s">
        <v>134</v>
      </c>
      <c r="C144" s="1">
        <v>232.33</v>
      </c>
      <c r="D144" s="1">
        <v>232.39</v>
      </c>
      <c r="E144" s="1">
        <v>228.8</v>
      </c>
      <c r="F144" s="1">
        <v>230.13</v>
      </c>
      <c r="G144" s="1">
        <f>testdata[[#This Row],[high]]-testdata[[#This Row],[low]]</f>
        <v>3.589999999999975</v>
      </c>
      <c r="H144" s="1">
        <f>ABS(testdata[[#This Row],[high]]-F143)</f>
        <v>0.21999999999999886</v>
      </c>
      <c r="I144" s="1">
        <f>ABS(testdata[[#This Row],[low]]-F143)</f>
        <v>3.3699999999999761</v>
      </c>
      <c r="J144" s="7">
        <f>MAX(testdata[[#This Row],[H-L]:[|L-pC|]])</f>
        <v>3.589999999999975</v>
      </c>
      <c r="K144" s="21">
        <f>(K143*13+testdata[[#This Row],[TR]])/14</f>
        <v>1.5760728231430936</v>
      </c>
      <c r="L144" s="7">
        <f>testdata[[#This Row],[ATR]]*multiplier</f>
        <v>4.7282184694292813</v>
      </c>
      <c r="M144" s="14" t="s">
        <v>519</v>
      </c>
      <c r="N144" s="13">
        <f>MAX(testdata[[#This Row],[close]],N143)</f>
        <v>233.28</v>
      </c>
      <c r="O144" s="27">
        <f t="shared" si="9"/>
        <v>229.01653395599922</v>
      </c>
      <c r="P14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44" s="7" t="e">
        <f>IF(testdata[[#This Row],[DIR]]="SHORT",testdata[[#This Row],[SAR]],NA())</f>
        <v>#N/A</v>
      </c>
      <c r="R144" s="7">
        <f>IF(testdata[[#This Row],[DIR]]="LONG",testdata[[#This Row],[SAR]],NA())</f>
        <v>229.01653395599922</v>
      </c>
      <c r="S144"/>
      <c r="V144" s="29">
        <v>42915</v>
      </c>
      <c r="W144" s="6">
        <v>229.01653395599899</v>
      </c>
      <c r="X144" s="30">
        <f>ROUND(testdata[[#This Row],[SAR]]-Table3[[#This Row],[SAR]],5)</f>
        <v>0</v>
      </c>
    </row>
    <row r="145" spans="1:24" x14ac:dyDescent="0.25">
      <c r="A145" s="4">
        <v>124</v>
      </c>
      <c r="B145" s="11" t="s">
        <v>135</v>
      </c>
      <c r="C145" s="1">
        <v>231.01</v>
      </c>
      <c r="D145" s="1">
        <v>231.42</v>
      </c>
      <c r="E145" s="1">
        <v>230.34</v>
      </c>
      <c r="F145" s="1">
        <v>230.56</v>
      </c>
      <c r="G145" s="1">
        <f>testdata[[#This Row],[high]]-testdata[[#This Row],[low]]</f>
        <v>1.0799999999999841</v>
      </c>
      <c r="H145" s="1">
        <f>ABS(testdata[[#This Row],[high]]-F144)</f>
        <v>1.289999999999992</v>
      </c>
      <c r="I145" s="1">
        <f>ABS(testdata[[#This Row],[low]]-F144)</f>
        <v>0.21000000000000796</v>
      </c>
      <c r="J145" s="7">
        <f>MAX(testdata[[#This Row],[H-L]:[|L-pC|]])</f>
        <v>1.289999999999992</v>
      </c>
      <c r="K145" s="21">
        <f>(K144*13+testdata[[#This Row],[TR]])/14</f>
        <v>1.5556390500614437</v>
      </c>
      <c r="L145" s="7">
        <f>testdata[[#This Row],[ATR]]*multiplier</f>
        <v>4.6669171501843305</v>
      </c>
      <c r="M145" s="14" t="s">
        <v>519</v>
      </c>
      <c r="N145" s="13">
        <f>MAX(testdata[[#This Row],[close]],N144)</f>
        <v>233.28</v>
      </c>
      <c r="O145" s="27">
        <f t="shared" si="9"/>
        <v>228.55178153057071</v>
      </c>
      <c r="P14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45" s="7" t="e">
        <f>IF(testdata[[#This Row],[DIR]]="SHORT",testdata[[#This Row],[SAR]],NA())</f>
        <v>#N/A</v>
      </c>
      <c r="R145" s="7">
        <f>IF(testdata[[#This Row],[DIR]]="LONG",testdata[[#This Row],[SAR]],NA())</f>
        <v>228.55178153057071</v>
      </c>
      <c r="S145"/>
      <c r="V145" s="29">
        <v>42916</v>
      </c>
      <c r="W145" s="6">
        <v>228.55178153057</v>
      </c>
      <c r="X145" s="30">
        <f>ROUND(testdata[[#This Row],[SAR]]-Table3[[#This Row],[SAR]],5)</f>
        <v>0</v>
      </c>
    </row>
    <row r="146" spans="1:24" x14ac:dyDescent="0.25">
      <c r="A146" s="4">
        <v>125</v>
      </c>
      <c r="B146" s="11" t="s">
        <v>136</v>
      </c>
      <c r="C146" s="1">
        <v>231.59</v>
      </c>
      <c r="D146" s="1">
        <v>232.06</v>
      </c>
      <c r="E146" s="1">
        <v>230.95</v>
      </c>
      <c r="F146" s="1">
        <v>230.95</v>
      </c>
      <c r="G146" s="1">
        <f>testdata[[#This Row],[high]]-testdata[[#This Row],[low]]</f>
        <v>1.1100000000000136</v>
      </c>
      <c r="H146" s="1">
        <f>ABS(testdata[[#This Row],[high]]-F145)</f>
        <v>1.5</v>
      </c>
      <c r="I146" s="1">
        <f>ABS(testdata[[#This Row],[low]]-F145)</f>
        <v>0.38999999999998636</v>
      </c>
      <c r="J146" s="7">
        <f>MAX(testdata[[#This Row],[H-L]:[|L-pC|]])</f>
        <v>1.5</v>
      </c>
      <c r="K146" s="21">
        <f>(K145*13+testdata[[#This Row],[TR]])/14</f>
        <v>1.5516648321999118</v>
      </c>
      <c r="L146" s="7">
        <f>testdata[[#This Row],[ATR]]*multiplier</f>
        <v>4.6549944965997359</v>
      </c>
      <c r="M146" s="14" t="s">
        <v>519</v>
      </c>
      <c r="N146" s="13">
        <f>MAX(testdata[[#This Row],[close]],N145)</f>
        <v>233.28</v>
      </c>
      <c r="O146" s="27">
        <f t="shared" si="9"/>
        <v>228.61308284981567</v>
      </c>
      <c r="P14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46" s="7" t="e">
        <f>IF(testdata[[#This Row],[DIR]]="SHORT",testdata[[#This Row],[SAR]],NA())</f>
        <v>#N/A</v>
      </c>
      <c r="R146" s="7">
        <f>IF(testdata[[#This Row],[DIR]]="LONG",testdata[[#This Row],[SAR]],NA())</f>
        <v>228.61308284981567</v>
      </c>
      <c r="S146"/>
      <c r="V146" s="29">
        <v>42919</v>
      </c>
      <c r="W146" s="6">
        <v>228.61308284981499</v>
      </c>
      <c r="X146" s="30">
        <f>ROUND(testdata[[#This Row],[SAR]]-Table3[[#This Row],[SAR]],5)</f>
        <v>0</v>
      </c>
    </row>
    <row r="147" spans="1:24" x14ac:dyDescent="0.25">
      <c r="A147" s="4">
        <v>126</v>
      </c>
      <c r="B147" s="11" t="s">
        <v>137</v>
      </c>
      <c r="C147" s="1">
        <v>231.35</v>
      </c>
      <c r="D147" s="1">
        <v>231.71</v>
      </c>
      <c r="E147" s="1">
        <v>230.46</v>
      </c>
      <c r="F147" s="1">
        <v>231.48</v>
      </c>
      <c r="G147" s="1">
        <f>testdata[[#This Row],[high]]-testdata[[#This Row],[low]]</f>
        <v>1.25</v>
      </c>
      <c r="H147" s="1">
        <f>ABS(testdata[[#This Row],[high]]-F146)</f>
        <v>0.76000000000001933</v>
      </c>
      <c r="I147" s="1">
        <f>ABS(testdata[[#This Row],[low]]-F146)</f>
        <v>0.48999999999998067</v>
      </c>
      <c r="J147" s="7">
        <f>MAX(testdata[[#This Row],[H-L]:[|L-pC|]])</f>
        <v>1.25</v>
      </c>
      <c r="K147" s="21">
        <f>(K146*13+testdata[[#This Row],[TR]])/14</f>
        <v>1.5301173441856324</v>
      </c>
      <c r="L147" s="7">
        <f>testdata[[#This Row],[ATR]]*multiplier</f>
        <v>4.5903520325568969</v>
      </c>
      <c r="M147" s="14" t="s">
        <v>519</v>
      </c>
      <c r="N147" s="13">
        <f>MAX(testdata[[#This Row],[close]],N146)</f>
        <v>233.28</v>
      </c>
      <c r="O147" s="27">
        <f t="shared" si="9"/>
        <v>228.62500550340027</v>
      </c>
      <c r="P14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47" s="7" t="e">
        <f>IF(testdata[[#This Row],[DIR]]="SHORT",testdata[[#This Row],[SAR]],NA())</f>
        <v>#N/A</v>
      </c>
      <c r="R147" s="7">
        <f>IF(testdata[[#This Row],[DIR]]="LONG",testdata[[#This Row],[SAR]],NA())</f>
        <v>228.62500550340027</v>
      </c>
      <c r="S147"/>
      <c r="V147" s="29">
        <v>42921</v>
      </c>
      <c r="W147" s="6">
        <v>228.62500550339999</v>
      </c>
      <c r="X147" s="30">
        <f>ROUND(testdata[[#This Row],[SAR]]-Table3[[#This Row],[SAR]],5)</f>
        <v>0</v>
      </c>
    </row>
    <row r="148" spans="1:24" x14ac:dyDescent="0.25">
      <c r="A148" s="4">
        <v>127</v>
      </c>
      <c r="B148" s="11" t="s">
        <v>138</v>
      </c>
      <c r="C148" s="1">
        <v>230.64</v>
      </c>
      <c r="D148" s="1">
        <v>230.77</v>
      </c>
      <c r="E148" s="1">
        <v>229.16</v>
      </c>
      <c r="F148" s="1">
        <v>229.36</v>
      </c>
      <c r="G148" s="1">
        <f>testdata[[#This Row],[high]]-testdata[[#This Row],[low]]</f>
        <v>1.6100000000000136</v>
      </c>
      <c r="H148" s="1">
        <f>ABS(testdata[[#This Row],[high]]-F147)</f>
        <v>0.70999999999997954</v>
      </c>
      <c r="I148" s="1">
        <f>ABS(testdata[[#This Row],[low]]-F147)</f>
        <v>2.3199999999999932</v>
      </c>
      <c r="J148" s="7">
        <f>MAX(testdata[[#This Row],[H-L]:[|L-pC|]])</f>
        <v>2.3199999999999932</v>
      </c>
      <c r="K148" s="21">
        <f>(K147*13+testdata[[#This Row],[TR]])/14</f>
        <v>1.5865375338866581</v>
      </c>
      <c r="L148" s="7">
        <f>testdata[[#This Row],[ATR]]*multiplier</f>
        <v>4.759612601659974</v>
      </c>
      <c r="M148" s="14" t="s">
        <v>519</v>
      </c>
      <c r="N148" s="13">
        <f>MAX(testdata[[#This Row],[close]],N147)</f>
        <v>233.28</v>
      </c>
      <c r="O148" s="27">
        <f t="shared" si="9"/>
        <v>228.68964796744311</v>
      </c>
      <c r="P14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48" s="7" t="e">
        <f>IF(testdata[[#This Row],[DIR]]="SHORT",testdata[[#This Row],[SAR]],NA())</f>
        <v>#N/A</v>
      </c>
      <c r="R148" s="7">
        <f>IF(testdata[[#This Row],[DIR]]="LONG",testdata[[#This Row],[SAR]],NA())</f>
        <v>228.68964796744311</v>
      </c>
      <c r="S148"/>
      <c r="V148" s="29">
        <v>42922</v>
      </c>
      <c r="W148" s="6">
        <v>228.68964796744299</v>
      </c>
      <c r="X148" s="30">
        <f>ROUND(testdata[[#This Row],[SAR]]-Table3[[#This Row],[SAR]],5)</f>
        <v>0</v>
      </c>
    </row>
    <row r="149" spans="1:24" x14ac:dyDescent="0.25">
      <c r="A149" s="4">
        <v>128</v>
      </c>
      <c r="B149" s="11" t="s">
        <v>139</v>
      </c>
      <c r="C149" s="1">
        <v>229.99</v>
      </c>
      <c r="D149" s="1">
        <v>231.01</v>
      </c>
      <c r="E149" s="1">
        <v>229.38</v>
      </c>
      <c r="F149" s="1">
        <v>230.85</v>
      </c>
      <c r="G149" s="1">
        <f>testdata[[#This Row],[high]]-testdata[[#This Row],[low]]</f>
        <v>1.6299999999999955</v>
      </c>
      <c r="H149" s="1">
        <f>ABS(testdata[[#This Row],[high]]-F148)</f>
        <v>1.6499999999999773</v>
      </c>
      <c r="I149" s="1">
        <f>ABS(testdata[[#This Row],[low]]-F148)</f>
        <v>1.999999999998181E-2</v>
      </c>
      <c r="J149" s="7">
        <f>MAX(testdata[[#This Row],[H-L]:[|L-pC|]])</f>
        <v>1.6499999999999773</v>
      </c>
      <c r="K149" s="21">
        <f>(K148*13+testdata[[#This Row],[TR]])/14</f>
        <v>1.5910705671804666</v>
      </c>
      <c r="L149" s="7">
        <f>testdata[[#This Row],[ATR]]*multiplier</f>
        <v>4.7732117015414</v>
      </c>
      <c r="M149" s="14" t="s">
        <v>519</v>
      </c>
      <c r="N149" s="13">
        <f>MAX(testdata[[#This Row],[close]],N148)</f>
        <v>233.28</v>
      </c>
      <c r="O149" s="27">
        <f t="shared" si="9"/>
        <v>228.52038739834003</v>
      </c>
      <c r="P14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49" s="7" t="e">
        <f>IF(testdata[[#This Row],[DIR]]="SHORT",testdata[[#This Row],[SAR]],NA())</f>
        <v>#N/A</v>
      </c>
      <c r="R149" s="7">
        <f>IF(testdata[[#This Row],[DIR]]="LONG",testdata[[#This Row],[SAR]],NA())</f>
        <v>228.52038739834003</v>
      </c>
      <c r="S149"/>
      <c r="V149" s="29">
        <v>42923</v>
      </c>
      <c r="W149" s="6">
        <v>228.52038739834001</v>
      </c>
      <c r="X149" s="30">
        <f>ROUND(testdata[[#This Row],[SAR]]-Table3[[#This Row],[SAR]],5)</f>
        <v>0</v>
      </c>
    </row>
    <row r="150" spans="1:24" x14ac:dyDescent="0.25">
      <c r="A150" s="4">
        <v>129</v>
      </c>
      <c r="B150" s="11" t="s">
        <v>140</v>
      </c>
      <c r="C150" s="1">
        <v>230.7</v>
      </c>
      <c r="D150" s="1">
        <v>231.51</v>
      </c>
      <c r="E150" s="1">
        <v>230.52</v>
      </c>
      <c r="F150" s="1">
        <v>231.1</v>
      </c>
      <c r="G150" s="1">
        <f>testdata[[#This Row],[high]]-testdata[[#This Row],[low]]</f>
        <v>0.98999999999998067</v>
      </c>
      <c r="H150" s="1">
        <f>ABS(testdata[[#This Row],[high]]-F149)</f>
        <v>0.65999999999999659</v>
      </c>
      <c r="I150" s="1">
        <f>ABS(testdata[[#This Row],[low]]-F149)</f>
        <v>0.32999999999998408</v>
      </c>
      <c r="J150" s="7">
        <f>MAX(testdata[[#This Row],[H-L]:[|L-pC|]])</f>
        <v>0.98999999999998067</v>
      </c>
      <c r="K150" s="21">
        <f>(K149*13+testdata[[#This Row],[TR]])/14</f>
        <v>1.5481369552390034</v>
      </c>
      <c r="L150" s="7">
        <f>testdata[[#This Row],[ATR]]*multiplier</f>
        <v>4.6444108657170098</v>
      </c>
      <c r="M150" s="14" t="s">
        <v>519</v>
      </c>
      <c r="N150" s="13">
        <f>MAX(testdata[[#This Row],[close]],N149)</f>
        <v>233.28</v>
      </c>
      <c r="O150" s="27">
        <f t="shared" ref="O150:O178" si="10">N149-L149</f>
        <v>228.50678829845859</v>
      </c>
      <c r="P15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50" s="7" t="e">
        <f>IF(testdata[[#This Row],[DIR]]="SHORT",testdata[[#This Row],[SAR]],NA())</f>
        <v>#N/A</v>
      </c>
      <c r="R150" s="7">
        <f>IF(testdata[[#This Row],[DIR]]="LONG",testdata[[#This Row],[SAR]],NA())</f>
        <v>228.50678829845859</v>
      </c>
      <c r="S150"/>
      <c r="V150" s="29">
        <v>42926</v>
      </c>
      <c r="W150" s="6">
        <v>228.50678829845799</v>
      </c>
      <c r="X150" s="30">
        <f>ROUND(testdata[[#This Row],[SAR]]-Table3[[#This Row],[SAR]],5)</f>
        <v>0</v>
      </c>
    </row>
    <row r="151" spans="1:24" x14ac:dyDescent="0.25">
      <c r="A151" s="4">
        <v>130</v>
      </c>
      <c r="B151" s="11" t="s">
        <v>141</v>
      </c>
      <c r="C151" s="1">
        <v>230.9</v>
      </c>
      <c r="D151" s="1">
        <v>231.27</v>
      </c>
      <c r="E151" s="1">
        <v>229.65</v>
      </c>
      <c r="F151" s="1">
        <v>230.93</v>
      </c>
      <c r="G151" s="1">
        <f>testdata[[#This Row],[high]]-testdata[[#This Row],[low]]</f>
        <v>1.6200000000000045</v>
      </c>
      <c r="H151" s="1">
        <f>ABS(testdata[[#This Row],[high]]-F150)</f>
        <v>0.17000000000001592</v>
      </c>
      <c r="I151" s="1">
        <f>ABS(testdata[[#This Row],[low]]-F150)</f>
        <v>1.4499999999999886</v>
      </c>
      <c r="J151" s="7">
        <f>MAX(testdata[[#This Row],[H-L]:[|L-pC|]])</f>
        <v>1.6200000000000045</v>
      </c>
      <c r="K151" s="21">
        <f>(K150*13+testdata[[#This Row],[TR]])/14</f>
        <v>1.5532700298647892</v>
      </c>
      <c r="L151" s="7">
        <f>testdata[[#This Row],[ATR]]*multiplier</f>
        <v>4.6598100895943677</v>
      </c>
      <c r="M151" s="14" t="s">
        <v>519</v>
      </c>
      <c r="N151" s="13">
        <f>MAX(testdata[[#This Row],[close]],N150)</f>
        <v>233.28</v>
      </c>
      <c r="O151" s="27">
        <f t="shared" si="10"/>
        <v>228.63558913428298</v>
      </c>
      <c r="P15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51" s="7" t="e">
        <f>IF(testdata[[#This Row],[DIR]]="SHORT",testdata[[#This Row],[SAR]],NA())</f>
        <v>#N/A</v>
      </c>
      <c r="R151" s="7">
        <f>IF(testdata[[#This Row],[DIR]]="LONG",testdata[[#This Row],[SAR]],NA())</f>
        <v>228.63558913428298</v>
      </c>
      <c r="S151"/>
      <c r="V151" s="29">
        <v>42927</v>
      </c>
      <c r="W151" s="6">
        <v>228.63558913428199</v>
      </c>
      <c r="X151" s="30">
        <f>ROUND(testdata[[#This Row],[SAR]]-Table3[[#This Row],[SAR]],5)</f>
        <v>0</v>
      </c>
    </row>
    <row r="152" spans="1:24" x14ac:dyDescent="0.25">
      <c r="A152" s="4">
        <v>131</v>
      </c>
      <c r="B152" s="11" t="s">
        <v>142</v>
      </c>
      <c r="C152" s="1">
        <v>231.99</v>
      </c>
      <c r="D152" s="1">
        <v>232.84</v>
      </c>
      <c r="E152" s="1">
        <v>231.99</v>
      </c>
      <c r="F152" s="1">
        <v>232.66</v>
      </c>
      <c r="G152" s="1">
        <f>testdata[[#This Row],[high]]-testdata[[#This Row],[low]]</f>
        <v>0.84999999999999432</v>
      </c>
      <c r="H152" s="1">
        <f>ABS(testdata[[#This Row],[high]]-F151)</f>
        <v>1.9099999999999966</v>
      </c>
      <c r="I152" s="1">
        <f>ABS(testdata[[#This Row],[low]]-F151)</f>
        <v>1.0600000000000023</v>
      </c>
      <c r="J152" s="7">
        <f>MAX(testdata[[#This Row],[H-L]:[|L-pC|]])</f>
        <v>1.9099999999999966</v>
      </c>
      <c r="K152" s="21">
        <f>(K151*13+testdata[[#This Row],[TR]])/14</f>
        <v>1.5787507420173041</v>
      </c>
      <c r="L152" s="7">
        <f>testdata[[#This Row],[ATR]]*multiplier</f>
        <v>4.7362522260519127</v>
      </c>
      <c r="M152" s="14" t="s">
        <v>519</v>
      </c>
      <c r="N152" s="13">
        <f>MAX(testdata[[#This Row],[close]],N151)</f>
        <v>233.28</v>
      </c>
      <c r="O152" s="27">
        <f t="shared" si="10"/>
        <v>228.62018991040563</v>
      </c>
      <c r="P15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52" s="7" t="e">
        <f>IF(testdata[[#This Row],[DIR]]="SHORT",testdata[[#This Row],[SAR]],NA())</f>
        <v>#N/A</v>
      </c>
      <c r="R152" s="7">
        <f>IF(testdata[[#This Row],[DIR]]="LONG",testdata[[#This Row],[SAR]],NA())</f>
        <v>228.62018991040563</v>
      </c>
      <c r="S152"/>
      <c r="V152" s="29">
        <v>42928</v>
      </c>
      <c r="W152" s="6">
        <v>228.620189910405</v>
      </c>
      <c r="X152" s="30">
        <f>ROUND(testdata[[#This Row],[SAR]]-Table3[[#This Row],[SAR]],5)</f>
        <v>0</v>
      </c>
    </row>
    <row r="153" spans="1:24" x14ac:dyDescent="0.25">
      <c r="A153" s="4">
        <v>132</v>
      </c>
      <c r="B153" s="11" t="s">
        <v>143</v>
      </c>
      <c r="C153" s="1">
        <v>232.67</v>
      </c>
      <c r="D153" s="1">
        <v>233.18</v>
      </c>
      <c r="E153" s="1">
        <v>232.42</v>
      </c>
      <c r="F153" s="1">
        <v>233.05</v>
      </c>
      <c r="G153" s="1">
        <f>testdata[[#This Row],[high]]-testdata[[#This Row],[low]]</f>
        <v>0.76000000000001933</v>
      </c>
      <c r="H153" s="1">
        <f>ABS(testdata[[#This Row],[high]]-F152)</f>
        <v>0.52000000000001023</v>
      </c>
      <c r="I153" s="1">
        <f>ABS(testdata[[#This Row],[low]]-F152)</f>
        <v>0.24000000000000909</v>
      </c>
      <c r="J153" s="7">
        <f>MAX(testdata[[#This Row],[H-L]:[|L-pC|]])</f>
        <v>0.76000000000001933</v>
      </c>
      <c r="K153" s="21">
        <f>(K152*13+testdata[[#This Row],[TR]])/14</f>
        <v>1.5202685461589265</v>
      </c>
      <c r="L153" s="7">
        <f>testdata[[#This Row],[ATR]]*multiplier</f>
        <v>4.5608056384767792</v>
      </c>
      <c r="M153" s="14" t="s">
        <v>519</v>
      </c>
      <c r="N153" s="13">
        <f>MAX(testdata[[#This Row],[close]],N152)</f>
        <v>233.28</v>
      </c>
      <c r="O153" s="27">
        <f t="shared" si="10"/>
        <v>228.5437477739481</v>
      </c>
      <c r="P15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53" s="7" t="e">
        <f>IF(testdata[[#This Row],[DIR]]="SHORT",testdata[[#This Row],[SAR]],NA())</f>
        <v>#N/A</v>
      </c>
      <c r="R153" s="7">
        <f>IF(testdata[[#This Row],[DIR]]="LONG",testdata[[#This Row],[SAR]],NA())</f>
        <v>228.5437477739481</v>
      </c>
      <c r="S153"/>
      <c r="V153" s="29">
        <v>42929</v>
      </c>
      <c r="W153" s="6">
        <v>228.54374777394801</v>
      </c>
      <c r="X153" s="30">
        <f>ROUND(testdata[[#This Row],[SAR]]-Table3[[#This Row],[SAR]],5)</f>
        <v>0</v>
      </c>
    </row>
    <row r="154" spans="1:24" x14ac:dyDescent="0.25">
      <c r="A154" s="4">
        <v>133</v>
      </c>
      <c r="B154" s="11" t="s">
        <v>144</v>
      </c>
      <c r="C154" s="1">
        <v>233.06</v>
      </c>
      <c r="D154" s="1">
        <v>234.53</v>
      </c>
      <c r="E154" s="1">
        <v>232.95</v>
      </c>
      <c r="F154" s="1">
        <v>234.14</v>
      </c>
      <c r="G154" s="1">
        <f>testdata[[#This Row],[high]]-testdata[[#This Row],[low]]</f>
        <v>1.5800000000000125</v>
      </c>
      <c r="H154" s="1">
        <f>ABS(testdata[[#This Row],[high]]-F153)</f>
        <v>1.4799999999999898</v>
      </c>
      <c r="I154" s="1">
        <f>ABS(testdata[[#This Row],[low]]-F153)</f>
        <v>0.10000000000002274</v>
      </c>
      <c r="J154" s="7">
        <f>MAX(testdata[[#This Row],[H-L]:[|L-pC|]])</f>
        <v>1.5800000000000125</v>
      </c>
      <c r="K154" s="21">
        <f>(K153*13+testdata[[#This Row],[TR]])/14</f>
        <v>1.5245350785761469</v>
      </c>
      <c r="L154" s="7">
        <f>testdata[[#This Row],[ATR]]*multiplier</f>
        <v>4.5736052357284409</v>
      </c>
      <c r="M154" s="14" t="s">
        <v>519</v>
      </c>
      <c r="N154" s="13">
        <f>MAX(testdata[[#This Row],[close]],N153)</f>
        <v>234.14</v>
      </c>
      <c r="O154" s="27">
        <f t="shared" si="10"/>
        <v>228.71919436152322</v>
      </c>
      <c r="P15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54" s="7" t="e">
        <f>IF(testdata[[#This Row],[DIR]]="SHORT",testdata[[#This Row],[SAR]],NA())</f>
        <v>#N/A</v>
      </c>
      <c r="R154" s="7">
        <f>IF(testdata[[#This Row],[DIR]]="LONG",testdata[[#This Row],[SAR]],NA())</f>
        <v>228.71919436152322</v>
      </c>
      <c r="S154"/>
      <c r="V154" s="29">
        <v>42930</v>
      </c>
      <c r="W154" s="6">
        <v>228.71919436152299</v>
      </c>
      <c r="X154" s="30">
        <f>ROUND(testdata[[#This Row],[SAR]]-Table3[[#This Row],[SAR]],5)</f>
        <v>0</v>
      </c>
    </row>
    <row r="155" spans="1:24" x14ac:dyDescent="0.25">
      <c r="A155" s="4">
        <v>134</v>
      </c>
      <c r="B155" s="11" t="s">
        <v>145</v>
      </c>
      <c r="C155" s="1">
        <v>234.05</v>
      </c>
      <c r="D155" s="1">
        <v>234.47</v>
      </c>
      <c r="E155" s="1">
        <v>233.92</v>
      </c>
      <c r="F155" s="1">
        <v>234.11</v>
      </c>
      <c r="G155" s="1">
        <f>testdata[[#This Row],[high]]-testdata[[#This Row],[low]]</f>
        <v>0.55000000000001137</v>
      </c>
      <c r="H155" s="1">
        <f>ABS(testdata[[#This Row],[high]]-F154)</f>
        <v>0.33000000000001251</v>
      </c>
      <c r="I155" s="1">
        <f>ABS(testdata[[#This Row],[low]]-F154)</f>
        <v>0.21999999999999886</v>
      </c>
      <c r="J155" s="7">
        <f>MAX(testdata[[#This Row],[H-L]:[|L-pC|]])</f>
        <v>0.55000000000001137</v>
      </c>
      <c r="K155" s="21">
        <f>(K154*13+testdata[[#This Row],[TR]])/14</f>
        <v>1.4549254301064229</v>
      </c>
      <c r="L155" s="7">
        <f>testdata[[#This Row],[ATR]]*multiplier</f>
        <v>4.3647762903192691</v>
      </c>
      <c r="M155" s="14" t="s">
        <v>519</v>
      </c>
      <c r="N155" s="13">
        <f>MAX(testdata[[#This Row],[close]],N154)</f>
        <v>234.14</v>
      </c>
      <c r="O155" s="27">
        <f t="shared" si="10"/>
        <v>229.56639476427154</v>
      </c>
      <c r="P15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55" s="7" t="e">
        <f>IF(testdata[[#This Row],[DIR]]="SHORT",testdata[[#This Row],[SAR]],NA())</f>
        <v>#N/A</v>
      </c>
      <c r="R155" s="7">
        <f>IF(testdata[[#This Row],[DIR]]="LONG",testdata[[#This Row],[SAR]],NA())</f>
        <v>229.56639476427154</v>
      </c>
      <c r="S155"/>
      <c r="V155" s="29">
        <v>42933</v>
      </c>
      <c r="W155" s="6">
        <v>229.566394764271</v>
      </c>
      <c r="X155" s="30">
        <f>ROUND(testdata[[#This Row],[SAR]]-Table3[[#This Row],[SAR]],5)</f>
        <v>0</v>
      </c>
    </row>
    <row r="156" spans="1:24" x14ac:dyDescent="0.25">
      <c r="A156" s="4">
        <v>135</v>
      </c>
      <c r="B156" s="11" t="s">
        <v>146</v>
      </c>
      <c r="C156" s="1">
        <v>233.66</v>
      </c>
      <c r="D156" s="1">
        <v>234.29</v>
      </c>
      <c r="E156" s="1">
        <v>233.29</v>
      </c>
      <c r="F156" s="1">
        <v>234.24</v>
      </c>
      <c r="G156" s="1">
        <f>testdata[[#This Row],[high]]-testdata[[#This Row],[low]]</f>
        <v>1</v>
      </c>
      <c r="H156" s="1">
        <f>ABS(testdata[[#This Row],[high]]-F155)</f>
        <v>0.1799999999999784</v>
      </c>
      <c r="I156" s="1">
        <f>ABS(testdata[[#This Row],[low]]-F155)</f>
        <v>0.8200000000000216</v>
      </c>
      <c r="J156" s="7">
        <f>MAX(testdata[[#This Row],[H-L]:[|L-pC|]])</f>
        <v>1</v>
      </c>
      <c r="K156" s="21">
        <f>(K155*13+testdata[[#This Row],[TR]])/14</f>
        <v>1.4224307565273926</v>
      </c>
      <c r="L156" s="7">
        <f>testdata[[#This Row],[ATR]]*multiplier</f>
        <v>4.2672922695821782</v>
      </c>
      <c r="M156" s="14" t="s">
        <v>519</v>
      </c>
      <c r="N156" s="13">
        <f>MAX(testdata[[#This Row],[close]],N155)</f>
        <v>234.24</v>
      </c>
      <c r="O156" s="27">
        <f t="shared" si="10"/>
        <v>229.77522370968072</v>
      </c>
      <c r="P15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56" s="7" t="e">
        <f>IF(testdata[[#This Row],[DIR]]="SHORT",testdata[[#This Row],[SAR]],NA())</f>
        <v>#N/A</v>
      </c>
      <c r="R156" s="7">
        <f>IF(testdata[[#This Row],[DIR]]="LONG",testdata[[#This Row],[SAR]],NA())</f>
        <v>229.77522370968072</v>
      </c>
      <c r="S156"/>
      <c r="V156" s="29">
        <v>42934</v>
      </c>
      <c r="W156" s="6">
        <v>229.77522370968001</v>
      </c>
      <c r="X156" s="30">
        <f>ROUND(testdata[[#This Row],[SAR]]-Table3[[#This Row],[SAR]],5)</f>
        <v>0</v>
      </c>
    </row>
    <row r="157" spans="1:24" x14ac:dyDescent="0.25">
      <c r="A157" s="4">
        <v>136</v>
      </c>
      <c r="B157" s="11" t="s">
        <v>147</v>
      </c>
      <c r="C157" s="1">
        <v>234.58</v>
      </c>
      <c r="D157" s="1">
        <v>235.51</v>
      </c>
      <c r="E157" s="1">
        <v>234.57</v>
      </c>
      <c r="F157" s="1">
        <v>235.5</v>
      </c>
      <c r="G157" s="1">
        <f>testdata[[#This Row],[high]]-testdata[[#This Row],[low]]</f>
        <v>0.93999999999999773</v>
      </c>
      <c r="H157" s="1">
        <f>ABS(testdata[[#This Row],[high]]-F156)</f>
        <v>1.2699999999999818</v>
      </c>
      <c r="I157" s="1">
        <f>ABS(testdata[[#This Row],[low]]-F156)</f>
        <v>0.32999999999998408</v>
      </c>
      <c r="J157" s="7">
        <f>MAX(testdata[[#This Row],[H-L]:[|L-pC|]])</f>
        <v>1.2699999999999818</v>
      </c>
      <c r="K157" s="21">
        <f>(K156*13+testdata[[#This Row],[TR]])/14</f>
        <v>1.4115428453468633</v>
      </c>
      <c r="L157" s="7">
        <f>testdata[[#This Row],[ATR]]*multiplier</f>
        <v>4.2346285360405895</v>
      </c>
      <c r="M157" s="14" t="s">
        <v>519</v>
      </c>
      <c r="N157" s="13">
        <f>MAX(testdata[[#This Row],[close]],N156)</f>
        <v>235.5</v>
      </c>
      <c r="O157" s="27">
        <f t="shared" si="10"/>
        <v>229.97270773041782</v>
      </c>
      <c r="P15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57" s="7" t="e">
        <f>IF(testdata[[#This Row],[DIR]]="SHORT",testdata[[#This Row],[SAR]],NA())</f>
        <v>#N/A</v>
      </c>
      <c r="R157" s="7">
        <f>IF(testdata[[#This Row],[DIR]]="LONG",testdata[[#This Row],[SAR]],NA())</f>
        <v>229.97270773041782</v>
      </c>
      <c r="S157"/>
      <c r="V157" s="29">
        <v>42935</v>
      </c>
      <c r="W157" s="6">
        <v>229.972707730417</v>
      </c>
      <c r="X157" s="30">
        <f>ROUND(testdata[[#This Row],[SAR]]-Table3[[#This Row],[SAR]],5)</f>
        <v>0</v>
      </c>
    </row>
    <row r="158" spans="1:24" x14ac:dyDescent="0.25">
      <c r="A158" s="4">
        <v>137</v>
      </c>
      <c r="B158" s="11" t="s">
        <v>148</v>
      </c>
      <c r="C158" s="1">
        <v>235.78</v>
      </c>
      <c r="D158" s="1">
        <v>235.91</v>
      </c>
      <c r="E158" s="1">
        <v>235.01</v>
      </c>
      <c r="F158" s="1">
        <v>235.61</v>
      </c>
      <c r="G158" s="1">
        <f>testdata[[#This Row],[high]]-testdata[[#This Row],[low]]</f>
        <v>0.90000000000000568</v>
      </c>
      <c r="H158" s="1">
        <f>ABS(testdata[[#This Row],[high]]-F157)</f>
        <v>0.40999999999999659</v>
      </c>
      <c r="I158" s="1">
        <f>ABS(testdata[[#This Row],[low]]-F157)</f>
        <v>0.49000000000000909</v>
      </c>
      <c r="J158" s="7">
        <f>MAX(testdata[[#This Row],[H-L]:[|L-pC|]])</f>
        <v>0.90000000000000568</v>
      </c>
      <c r="K158" s="21">
        <f>(K157*13+testdata[[#This Row],[TR]])/14</f>
        <v>1.3750040706792306</v>
      </c>
      <c r="L158" s="7">
        <f>testdata[[#This Row],[ATR]]*multiplier</f>
        <v>4.1250122120376922</v>
      </c>
      <c r="M158" s="14" t="s">
        <v>519</v>
      </c>
      <c r="N158" s="13">
        <f>MAX(testdata[[#This Row],[close]],N157)</f>
        <v>235.61</v>
      </c>
      <c r="O158" s="27">
        <f t="shared" si="10"/>
        <v>231.26537146395941</v>
      </c>
      <c r="P15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58" s="7" t="e">
        <f>IF(testdata[[#This Row],[DIR]]="SHORT",testdata[[#This Row],[SAR]],NA())</f>
        <v>#N/A</v>
      </c>
      <c r="R158" s="7">
        <f>IF(testdata[[#This Row],[DIR]]="LONG",testdata[[#This Row],[SAR]],NA())</f>
        <v>231.26537146395941</v>
      </c>
      <c r="S158"/>
      <c r="V158" s="29">
        <v>42936</v>
      </c>
      <c r="W158" s="6">
        <v>231.26537146395901</v>
      </c>
      <c r="X158" s="30">
        <f>ROUND(testdata[[#This Row],[SAR]]-Table3[[#This Row],[SAR]],5)</f>
        <v>0</v>
      </c>
    </row>
    <row r="159" spans="1:24" x14ac:dyDescent="0.25">
      <c r="A159" s="4">
        <v>138</v>
      </c>
      <c r="B159" s="11" t="s">
        <v>149</v>
      </c>
      <c r="C159" s="1">
        <v>234.98</v>
      </c>
      <c r="D159" s="1">
        <v>235.43</v>
      </c>
      <c r="E159" s="1">
        <v>234.73</v>
      </c>
      <c r="F159" s="1">
        <v>235.4</v>
      </c>
      <c r="G159" s="1">
        <f>testdata[[#This Row],[high]]-testdata[[#This Row],[low]]</f>
        <v>0.70000000000001705</v>
      </c>
      <c r="H159" s="1">
        <f>ABS(testdata[[#This Row],[high]]-F158)</f>
        <v>0.18000000000000682</v>
      </c>
      <c r="I159" s="1">
        <f>ABS(testdata[[#This Row],[low]]-F158)</f>
        <v>0.88000000000002387</v>
      </c>
      <c r="J159" s="7">
        <f>MAX(testdata[[#This Row],[H-L]:[|L-pC|]])</f>
        <v>0.88000000000002387</v>
      </c>
      <c r="K159" s="21">
        <f>(K158*13+testdata[[#This Row],[TR]])/14</f>
        <v>1.3396466370592872</v>
      </c>
      <c r="L159" s="7">
        <f>testdata[[#This Row],[ATR]]*multiplier</f>
        <v>4.0189399111778616</v>
      </c>
      <c r="M159" s="14" t="s">
        <v>519</v>
      </c>
      <c r="N159" s="13">
        <f>MAX(testdata[[#This Row],[close]],N158)</f>
        <v>235.61</v>
      </c>
      <c r="O159" s="27">
        <f t="shared" si="10"/>
        <v>231.48498778796233</v>
      </c>
      <c r="P15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59" s="7" t="e">
        <f>IF(testdata[[#This Row],[DIR]]="SHORT",testdata[[#This Row],[SAR]],NA())</f>
        <v>#N/A</v>
      </c>
      <c r="R159" s="7">
        <f>IF(testdata[[#This Row],[DIR]]="LONG",testdata[[#This Row],[SAR]],NA())</f>
        <v>231.48498778796233</v>
      </c>
      <c r="S159"/>
      <c r="V159" s="29">
        <v>42937</v>
      </c>
      <c r="W159" s="6">
        <v>231.48498778796201</v>
      </c>
      <c r="X159" s="30">
        <f>ROUND(testdata[[#This Row],[SAR]]-Table3[[#This Row],[SAR]],5)</f>
        <v>0</v>
      </c>
    </row>
    <row r="160" spans="1:24" x14ac:dyDescent="0.25">
      <c r="A160" s="4">
        <v>139</v>
      </c>
      <c r="B160" s="11" t="s">
        <v>150</v>
      </c>
      <c r="C160" s="1">
        <v>235.31</v>
      </c>
      <c r="D160" s="1">
        <v>235.49</v>
      </c>
      <c r="E160" s="1">
        <v>234.83</v>
      </c>
      <c r="F160" s="1">
        <v>235.34</v>
      </c>
      <c r="G160" s="1">
        <f>testdata[[#This Row],[high]]-testdata[[#This Row],[low]]</f>
        <v>0.65999999999999659</v>
      </c>
      <c r="H160" s="1">
        <f>ABS(testdata[[#This Row],[high]]-F159)</f>
        <v>9.0000000000003411E-2</v>
      </c>
      <c r="I160" s="1">
        <f>ABS(testdata[[#This Row],[low]]-F159)</f>
        <v>0.56999999999999318</v>
      </c>
      <c r="J160" s="7">
        <f>MAX(testdata[[#This Row],[H-L]:[|L-pC|]])</f>
        <v>0.65999999999999659</v>
      </c>
      <c r="K160" s="21">
        <f>(K159*13+testdata[[#This Row],[TR]])/14</f>
        <v>1.2911004486979094</v>
      </c>
      <c r="L160" s="7">
        <f>testdata[[#This Row],[ATR]]*multiplier</f>
        <v>3.8733013460937284</v>
      </c>
      <c r="M160" s="14" t="s">
        <v>519</v>
      </c>
      <c r="N160" s="13">
        <f>MAX(testdata[[#This Row],[close]],N159)</f>
        <v>235.61</v>
      </c>
      <c r="O160" s="27">
        <f t="shared" si="10"/>
        <v>231.59106008882216</v>
      </c>
      <c r="P16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60" s="7" t="e">
        <f>IF(testdata[[#This Row],[DIR]]="SHORT",testdata[[#This Row],[SAR]],NA())</f>
        <v>#N/A</v>
      </c>
      <c r="R160" s="7">
        <f>IF(testdata[[#This Row],[DIR]]="LONG",testdata[[#This Row],[SAR]],NA())</f>
        <v>231.59106008882216</v>
      </c>
      <c r="S160"/>
      <c r="V160" s="29">
        <v>42940</v>
      </c>
      <c r="W160" s="6">
        <v>231.59106008882199</v>
      </c>
      <c r="X160" s="30">
        <f>ROUND(testdata[[#This Row],[SAR]]-Table3[[#This Row],[SAR]],5)</f>
        <v>0</v>
      </c>
    </row>
    <row r="161" spans="1:24" x14ac:dyDescent="0.25">
      <c r="A161" s="4">
        <v>140</v>
      </c>
      <c r="B161" s="11" t="s">
        <v>151</v>
      </c>
      <c r="C161" s="1">
        <v>236.16</v>
      </c>
      <c r="D161" s="1">
        <v>236.28</v>
      </c>
      <c r="E161" s="1">
        <v>235.67</v>
      </c>
      <c r="F161" s="1">
        <v>235.91</v>
      </c>
      <c r="G161" s="1">
        <f>testdata[[#This Row],[high]]-testdata[[#This Row],[low]]</f>
        <v>0.61000000000001364</v>
      </c>
      <c r="H161" s="1">
        <f>ABS(testdata[[#This Row],[high]]-F160)</f>
        <v>0.93999999999999773</v>
      </c>
      <c r="I161" s="1">
        <f>ABS(testdata[[#This Row],[low]]-F160)</f>
        <v>0.32999999999998408</v>
      </c>
      <c r="J161" s="7">
        <f>MAX(testdata[[#This Row],[H-L]:[|L-pC|]])</f>
        <v>0.93999999999999773</v>
      </c>
      <c r="K161" s="21">
        <f>(K160*13+testdata[[#This Row],[TR]])/14</f>
        <v>1.2660218452194871</v>
      </c>
      <c r="L161" s="7">
        <f>testdata[[#This Row],[ATR]]*multiplier</f>
        <v>3.7980655356584614</v>
      </c>
      <c r="M161" s="14" t="s">
        <v>519</v>
      </c>
      <c r="N161" s="13">
        <f>MAX(testdata[[#This Row],[close]],N160)</f>
        <v>235.91</v>
      </c>
      <c r="O161" s="27">
        <f t="shared" si="10"/>
        <v>231.73669865390627</v>
      </c>
      <c r="P16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61" s="7" t="e">
        <f>IF(testdata[[#This Row],[DIR]]="SHORT",testdata[[#This Row],[SAR]],NA())</f>
        <v>#N/A</v>
      </c>
      <c r="R161" s="7">
        <f>IF(testdata[[#This Row],[DIR]]="LONG",testdata[[#This Row],[SAR]],NA())</f>
        <v>231.73669865390627</v>
      </c>
      <c r="S161"/>
      <c r="V161" s="29">
        <v>42941</v>
      </c>
      <c r="W161" s="6">
        <v>231.73669865390599</v>
      </c>
      <c r="X161" s="30">
        <f>ROUND(testdata[[#This Row],[SAR]]-Table3[[#This Row],[SAR]],5)</f>
        <v>0</v>
      </c>
    </row>
    <row r="162" spans="1:24" x14ac:dyDescent="0.25">
      <c r="A162" s="4">
        <v>141</v>
      </c>
      <c r="B162" s="11" t="s">
        <v>152</v>
      </c>
      <c r="C162" s="1">
        <v>236.23</v>
      </c>
      <c r="D162" s="1">
        <v>236.27</v>
      </c>
      <c r="E162" s="1">
        <v>235.64</v>
      </c>
      <c r="F162" s="1">
        <v>235.92</v>
      </c>
      <c r="G162" s="1">
        <f>testdata[[#This Row],[high]]-testdata[[#This Row],[low]]</f>
        <v>0.63000000000002387</v>
      </c>
      <c r="H162" s="1">
        <f>ABS(testdata[[#This Row],[high]]-F161)</f>
        <v>0.36000000000001364</v>
      </c>
      <c r="I162" s="1">
        <f>ABS(testdata[[#This Row],[low]]-F161)</f>
        <v>0.27000000000001023</v>
      </c>
      <c r="J162" s="7">
        <f>MAX(testdata[[#This Row],[H-L]:[|L-pC|]])</f>
        <v>0.63000000000002387</v>
      </c>
      <c r="K162" s="21">
        <f>(K161*13+testdata[[#This Row],[TR]])/14</f>
        <v>1.2205917134180968</v>
      </c>
      <c r="L162" s="7">
        <f>testdata[[#This Row],[ATR]]*multiplier</f>
        <v>3.6617751402542904</v>
      </c>
      <c r="M162" s="14" t="s">
        <v>519</v>
      </c>
      <c r="N162" s="13">
        <f>MAX(testdata[[#This Row],[close]],N161)</f>
        <v>235.92</v>
      </c>
      <c r="O162" s="27">
        <f t="shared" si="10"/>
        <v>232.11193446434154</v>
      </c>
      <c r="P16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62" s="7" t="e">
        <f>IF(testdata[[#This Row],[DIR]]="SHORT",testdata[[#This Row],[SAR]],NA())</f>
        <v>#N/A</v>
      </c>
      <c r="R162" s="7">
        <f>IF(testdata[[#This Row],[DIR]]="LONG",testdata[[#This Row],[SAR]],NA())</f>
        <v>232.11193446434154</v>
      </c>
      <c r="S162"/>
      <c r="V162" s="29">
        <v>42942</v>
      </c>
      <c r="W162" s="6">
        <v>232.111934464341</v>
      </c>
      <c r="X162" s="30">
        <f>ROUND(testdata[[#This Row],[SAR]]-Table3[[#This Row],[SAR]],5)</f>
        <v>0</v>
      </c>
    </row>
    <row r="163" spans="1:24" x14ac:dyDescent="0.25">
      <c r="A163" s="4">
        <v>142</v>
      </c>
      <c r="B163" s="11" t="s">
        <v>153</v>
      </c>
      <c r="C163" s="1">
        <v>236.43</v>
      </c>
      <c r="D163" s="1">
        <v>236.47</v>
      </c>
      <c r="E163" s="1">
        <v>234.26</v>
      </c>
      <c r="F163" s="1">
        <v>235.7</v>
      </c>
      <c r="G163" s="1">
        <f>testdata[[#This Row],[high]]-testdata[[#This Row],[low]]</f>
        <v>2.210000000000008</v>
      </c>
      <c r="H163" s="1">
        <f>ABS(testdata[[#This Row],[high]]-F162)</f>
        <v>0.55000000000001137</v>
      </c>
      <c r="I163" s="1">
        <f>ABS(testdata[[#This Row],[low]]-F162)</f>
        <v>1.6599999999999966</v>
      </c>
      <c r="J163" s="7">
        <f>MAX(testdata[[#This Row],[H-L]:[|L-pC|]])</f>
        <v>2.210000000000008</v>
      </c>
      <c r="K163" s="21">
        <f>(K162*13+testdata[[#This Row],[TR]])/14</f>
        <v>1.2912637338882331</v>
      </c>
      <c r="L163" s="7">
        <f>testdata[[#This Row],[ATR]]*multiplier</f>
        <v>3.8737912016646994</v>
      </c>
      <c r="M163" s="14" t="s">
        <v>519</v>
      </c>
      <c r="N163" s="13">
        <f>MAX(testdata[[#This Row],[close]],N162)</f>
        <v>235.92</v>
      </c>
      <c r="O163" s="27">
        <f t="shared" si="10"/>
        <v>232.2582248597457</v>
      </c>
      <c r="P16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63" s="7" t="e">
        <f>IF(testdata[[#This Row],[DIR]]="SHORT",testdata[[#This Row],[SAR]],NA())</f>
        <v>#N/A</v>
      </c>
      <c r="R163" s="7">
        <f>IF(testdata[[#This Row],[DIR]]="LONG",testdata[[#This Row],[SAR]],NA())</f>
        <v>232.2582248597457</v>
      </c>
      <c r="S163"/>
      <c r="V163" s="29">
        <v>42943</v>
      </c>
      <c r="W163" s="6">
        <v>232.25822485974501</v>
      </c>
      <c r="X163" s="30">
        <f>ROUND(testdata[[#This Row],[SAR]]-Table3[[#This Row],[SAR]],5)</f>
        <v>0</v>
      </c>
    </row>
    <row r="164" spans="1:24" x14ac:dyDescent="0.25">
      <c r="A164" s="4">
        <v>143</v>
      </c>
      <c r="B164" s="11" t="s">
        <v>154</v>
      </c>
      <c r="C164" s="1">
        <v>235.18</v>
      </c>
      <c r="D164" s="1">
        <v>235.57</v>
      </c>
      <c r="E164" s="1">
        <v>234.68</v>
      </c>
      <c r="F164" s="1">
        <v>235.43</v>
      </c>
      <c r="G164" s="1">
        <f>testdata[[#This Row],[high]]-testdata[[#This Row],[low]]</f>
        <v>0.88999999999998636</v>
      </c>
      <c r="H164" s="1">
        <f>ABS(testdata[[#This Row],[high]]-F163)</f>
        <v>0.12999999999999545</v>
      </c>
      <c r="I164" s="1">
        <f>ABS(testdata[[#This Row],[low]]-F163)</f>
        <v>1.0199999999999818</v>
      </c>
      <c r="J164" s="7">
        <f>MAX(testdata[[#This Row],[H-L]:[|L-pC|]])</f>
        <v>1.0199999999999818</v>
      </c>
      <c r="K164" s="21">
        <f>(K163*13+testdata[[#This Row],[TR]])/14</f>
        <v>1.2718877528962154</v>
      </c>
      <c r="L164" s="7">
        <f>testdata[[#This Row],[ATR]]*multiplier</f>
        <v>3.8156632586886463</v>
      </c>
      <c r="M164" s="14" t="s">
        <v>519</v>
      </c>
      <c r="N164" s="13">
        <f>MAX(testdata[[#This Row],[close]],N163)</f>
        <v>235.92</v>
      </c>
      <c r="O164" s="27">
        <f t="shared" si="10"/>
        <v>232.0462087983353</v>
      </c>
      <c r="P16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64" s="7" t="e">
        <f>IF(testdata[[#This Row],[DIR]]="SHORT",testdata[[#This Row],[SAR]],NA())</f>
        <v>#N/A</v>
      </c>
      <c r="R164" s="7">
        <f>IF(testdata[[#This Row],[DIR]]="LONG",testdata[[#This Row],[SAR]],NA())</f>
        <v>232.0462087983353</v>
      </c>
      <c r="S164"/>
      <c r="V164" s="29">
        <v>42944</v>
      </c>
      <c r="W164" s="6">
        <v>232.04620879833499</v>
      </c>
      <c r="X164" s="30">
        <f>ROUND(testdata[[#This Row],[SAR]]-Table3[[#This Row],[SAR]],5)</f>
        <v>0</v>
      </c>
    </row>
    <row r="165" spans="1:24" x14ac:dyDescent="0.25">
      <c r="A165" s="4">
        <v>144</v>
      </c>
      <c r="B165" s="11" t="s">
        <v>155</v>
      </c>
      <c r="C165" s="1">
        <v>235.87</v>
      </c>
      <c r="D165" s="1">
        <v>235.97</v>
      </c>
      <c r="E165" s="1">
        <v>235.07</v>
      </c>
      <c r="F165" s="1">
        <v>235.29</v>
      </c>
      <c r="G165" s="1">
        <f>testdata[[#This Row],[high]]-testdata[[#This Row],[low]]</f>
        <v>0.90000000000000568</v>
      </c>
      <c r="H165" s="1">
        <f>ABS(testdata[[#This Row],[high]]-F164)</f>
        <v>0.53999999999999204</v>
      </c>
      <c r="I165" s="1">
        <f>ABS(testdata[[#This Row],[low]]-F164)</f>
        <v>0.36000000000001364</v>
      </c>
      <c r="J165" s="7">
        <f>MAX(testdata[[#This Row],[H-L]:[|L-pC|]])</f>
        <v>0.90000000000000568</v>
      </c>
      <c r="K165" s="21">
        <f>(K164*13+testdata[[#This Row],[TR]])/14</f>
        <v>1.2453243419750577</v>
      </c>
      <c r="L165" s="7">
        <f>testdata[[#This Row],[ATR]]*multiplier</f>
        <v>3.7359730259251731</v>
      </c>
      <c r="M165" s="14" t="s">
        <v>519</v>
      </c>
      <c r="N165" s="13">
        <f>MAX(testdata[[#This Row],[close]],N164)</f>
        <v>235.92</v>
      </c>
      <c r="O165" s="27">
        <f t="shared" si="10"/>
        <v>232.10433674131133</v>
      </c>
      <c r="P16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65" s="7" t="e">
        <f>IF(testdata[[#This Row],[DIR]]="SHORT",testdata[[#This Row],[SAR]],NA())</f>
        <v>#N/A</v>
      </c>
      <c r="R165" s="7">
        <f>IF(testdata[[#This Row],[DIR]]="LONG",testdata[[#This Row],[SAR]],NA())</f>
        <v>232.10433674131133</v>
      </c>
      <c r="S165"/>
      <c r="V165" s="29">
        <v>42947</v>
      </c>
      <c r="W165" s="6">
        <v>232.10433674131099</v>
      </c>
      <c r="X165" s="30">
        <f>ROUND(testdata[[#This Row],[SAR]]-Table3[[#This Row],[SAR]],5)</f>
        <v>0</v>
      </c>
    </row>
    <row r="166" spans="1:24" x14ac:dyDescent="0.25">
      <c r="A166" s="4">
        <v>145</v>
      </c>
      <c r="B166" s="11" t="s">
        <v>156</v>
      </c>
      <c r="C166" s="1">
        <v>235.95</v>
      </c>
      <c r="D166" s="1">
        <v>235.99</v>
      </c>
      <c r="E166" s="1">
        <v>235.24</v>
      </c>
      <c r="F166" s="1">
        <v>235.82</v>
      </c>
      <c r="G166" s="1">
        <f>testdata[[#This Row],[high]]-testdata[[#This Row],[low]]</f>
        <v>0.75</v>
      </c>
      <c r="H166" s="1">
        <f>ABS(testdata[[#This Row],[high]]-F165)</f>
        <v>0.70000000000001705</v>
      </c>
      <c r="I166" s="1">
        <f>ABS(testdata[[#This Row],[low]]-F165)</f>
        <v>4.9999999999982947E-2</v>
      </c>
      <c r="J166" s="7">
        <f>MAX(testdata[[#This Row],[H-L]:[|L-pC|]])</f>
        <v>0.75</v>
      </c>
      <c r="K166" s="21">
        <f>(K165*13+testdata[[#This Row],[TR]])/14</f>
        <v>1.2099440318339822</v>
      </c>
      <c r="L166" s="7">
        <f>testdata[[#This Row],[ATR]]*multiplier</f>
        <v>3.6298320955019467</v>
      </c>
      <c r="M166" s="14" t="s">
        <v>519</v>
      </c>
      <c r="N166" s="13">
        <f>MAX(testdata[[#This Row],[close]],N165)</f>
        <v>235.92</v>
      </c>
      <c r="O166" s="27">
        <f t="shared" si="10"/>
        <v>232.18402697407481</v>
      </c>
      <c r="P16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66" s="7" t="e">
        <f>IF(testdata[[#This Row],[DIR]]="SHORT",testdata[[#This Row],[SAR]],NA())</f>
        <v>#N/A</v>
      </c>
      <c r="R166" s="7">
        <f>IF(testdata[[#This Row],[DIR]]="LONG",testdata[[#This Row],[SAR]],NA())</f>
        <v>232.18402697407481</v>
      </c>
      <c r="S166"/>
      <c r="V166" s="29">
        <v>42948</v>
      </c>
      <c r="W166" s="6">
        <v>232.18402697407399</v>
      </c>
      <c r="X166" s="30">
        <f>ROUND(testdata[[#This Row],[SAR]]-Table3[[#This Row],[SAR]],5)</f>
        <v>0</v>
      </c>
    </row>
    <row r="167" spans="1:24" x14ac:dyDescent="0.25">
      <c r="A167" s="4">
        <v>146</v>
      </c>
      <c r="B167" s="11" t="s">
        <v>157</v>
      </c>
      <c r="C167" s="1">
        <v>235.96</v>
      </c>
      <c r="D167" s="1">
        <v>236.09</v>
      </c>
      <c r="E167" s="1">
        <v>234.91</v>
      </c>
      <c r="F167" s="1">
        <v>235.93</v>
      </c>
      <c r="G167" s="1">
        <f>testdata[[#This Row],[high]]-testdata[[#This Row],[low]]</f>
        <v>1.1800000000000068</v>
      </c>
      <c r="H167" s="1">
        <f>ABS(testdata[[#This Row],[high]]-F166)</f>
        <v>0.27000000000001023</v>
      </c>
      <c r="I167" s="1">
        <f>ABS(testdata[[#This Row],[low]]-F166)</f>
        <v>0.90999999999999659</v>
      </c>
      <c r="J167" s="7">
        <f>MAX(testdata[[#This Row],[H-L]:[|L-pC|]])</f>
        <v>1.1800000000000068</v>
      </c>
      <c r="K167" s="21">
        <f>(K166*13+testdata[[#This Row],[TR]])/14</f>
        <v>1.2078051724172698</v>
      </c>
      <c r="L167" s="7">
        <f>testdata[[#This Row],[ATR]]*multiplier</f>
        <v>3.6234155172518094</v>
      </c>
      <c r="M167" s="14" t="s">
        <v>519</v>
      </c>
      <c r="N167" s="13">
        <f>MAX(testdata[[#This Row],[close]],N166)</f>
        <v>235.93</v>
      </c>
      <c r="O167" s="27">
        <f t="shared" si="10"/>
        <v>232.29016790449805</v>
      </c>
      <c r="P16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67" s="7" t="e">
        <f>IF(testdata[[#This Row],[DIR]]="SHORT",testdata[[#This Row],[SAR]],NA())</f>
        <v>#N/A</v>
      </c>
      <c r="R167" s="7">
        <f>IF(testdata[[#This Row],[DIR]]="LONG",testdata[[#This Row],[SAR]],NA())</f>
        <v>232.29016790449805</v>
      </c>
      <c r="S167"/>
      <c r="V167" s="29">
        <v>42949</v>
      </c>
      <c r="W167" s="6">
        <v>232.29016790449799</v>
      </c>
      <c r="X167" s="30">
        <f>ROUND(testdata[[#This Row],[SAR]]-Table3[[#This Row],[SAR]],5)</f>
        <v>0</v>
      </c>
    </row>
    <row r="168" spans="1:24" x14ac:dyDescent="0.25">
      <c r="A168" s="4">
        <v>147</v>
      </c>
      <c r="B168" s="11" t="s">
        <v>158</v>
      </c>
      <c r="C168" s="1">
        <v>235.81</v>
      </c>
      <c r="D168" s="1">
        <v>235.84</v>
      </c>
      <c r="E168" s="1">
        <v>235.17</v>
      </c>
      <c r="F168" s="1">
        <v>235.48</v>
      </c>
      <c r="G168" s="1">
        <f>testdata[[#This Row],[high]]-testdata[[#This Row],[low]]</f>
        <v>0.67000000000001592</v>
      </c>
      <c r="H168" s="1">
        <f>ABS(testdata[[#This Row],[high]]-F167)</f>
        <v>9.0000000000003411E-2</v>
      </c>
      <c r="I168" s="1">
        <f>ABS(testdata[[#This Row],[low]]-F167)</f>
        <v>0.76000000000001933</v>
      </c>
      <c r="J168" s="7">
        <f>MAX(testdata[[#This Row],[H-L]:[|L-pC|]])</f>
        <v>0.76000000000001933</v>
      </c>
      <c r="K168" s="21">
        <f>(K167*13+testdata[[#This Row],[TR]])/14</f>
        <v>1.1758190886731807</v>
      </c>
      <c r="L168" s="7">
        <f>testdata[[#This Row],[ATR]]*multiplier</f>
        <v>3.5274572660195425</v>
      </c>
      <c r="M168" s="14" t="s">
        <v>519</v>
      </c>
      <c r="N168" s="13">
        <f>MAX(testdata[[#This Row],[close]],N167)</f>
        <v>235.93</v>
      </c>
      <c r="O168" s="27">
        <f t="shared" si="10"/>
        <v>232.30658448274821</v>
      </c>
      <c r="P16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68" s="7" t="e">
        <f>IF(testdata[[#This Row],[DIR]]="SHORT",testdata[[#This Row],[SAR]],NA())</f>
        <v>#N/A</v>
      </c>
      <c r="R168" s="7">
        <f>IF(testdata[[#This Row],[DIR]]="LONG",testdata[[#This Row],[SAR]],NA())</f>
        <v>232.30658448274821</v>
      </c>
      <c r="S168"/>
      <c r="V168" s="29">
        <v>42950</v>
      </c>
      <c r="W168" s="6">
        <v>232.30658448274801</v>
      </c>
      <c r="X168" s="30">
        <f>ROUND(testdata[[#This Row],[SAR]]-Table3[[#This Row],[SAR]],5)</f>
        <v>0</v>
      </c>
    </row>
    <row r="169" spans="1:24" x14ac:dyDescent="0.25">
      <c r="A169" s="4">
        <v>148</v>
      </c>
      <c r="B169" s="11" t="s">
        <v>159</v>
      </c>
      <c r="C169" s="1">
        <v>236.01</v>
      </c>
      <c r="D169" s="1">
        <v>236.27</v>
      </c>
      <c r="E169" s="1">
        <v>235.49</v>
      </c>
      <c r="F169" s="1">
        <v>235.9</v>
      </c>
      <c r="G169" s="1">
        <f>testdata[[#This Row],[high]]-testdata[[#This Row],[low]]</f>
        <v>0.78000000000000114</v>
      </c>
      <c r="H169" s="1">
        <f>ABS(testdata[[#This Row],[high]]-F168)</f>
        <v>0.79000000000002046</v>
      </c>
      <c r="I169" s="1">
        <f>ABS(testdata[[#This Row],[low]]-F168)</f>
        <v>1.0000000000019327E-2</v>
      </c>
      <c r="J169" s="7">
        <f>MAX(testdata[[#This Row],[H-L]:[|L-pC|]])</f>
        <v>0.79000000000002046</v>
      </c>
      <c r="K169" s="21">
        <f>(K168*13+testdata[[#This Row],[TR]])/14</f>
        <v>1.1482605823393837</v>
      </c>
      <c r="L169" s="7">
        <f>testdata[[#This Row],[ATR]]*multiplier</f>
        <v>3.4447817470181512</v>
      </c>
      <c r="M169" s="14" t="s">
        <v>519</v>
      </c>
      <c r="N169" s="13">
        <f>MAX(testdata[[#This Row],[close]],N168)</f>
        <v>235.93</v>
      </c>
      <c r="O169" s="27">
        <f t="shared" si="10"/>
        <v>232.40254273398045</v>
      </c>
      <c r="P16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69" s="7" t="e">
        <f>IF(testdata[[#This Row],[DIR]]="SHORT",testdata[[#This Row],[SAR]],NA())</f>
        <v>#N/A</v>
      </c>
      <c r="R169" s="7">
        <f>IF(testdata[[#This Row],[DIR]]="LONG",testdata[[#This Row],[SAR]],NA())</f>
        <v>232.40254273398045</v>
      </c>
      <c r="S169"/>
      <c r="V169" s="29">
        <v>42951</v>
      </c>
      <c r="W169" s="6">
        <v>232.40254273398</v>
      </c>
      <c r="X169" s="30">
        <f>ROUND(testdata[[#This Row],[SAR]]-Table3[[#This Row],[SAR]],5)</f>
        <v>0</v>
      </c>
    </row>
    <row r="170" spans="1:24" x14ac:dyDescent="0.25">
      <c r="A170" s="4">
        <v>149</v>
      </c>
      <c r="B170" s="11" t="s">
        <v>160</v>
      </c>
      <c r="C170" s="1">
        <v>235.98</v>
      </c>
      <c r="D170" s="1">
        <v>236.34</v>
      </c>
      <c r="E170" s="1">
        <v>235.87</v>
      </c>
      <c r="F170" s="1">
        <v>236.34</v>
      </c>
      <c r="G170" s="1">
        <f>testdata[[#This Row],[high]]-testdata[[#This Row],[low]]</f>
        <v>0.46999999999999886</v>
      </c>
      <c r="H170" s="1">
        <f>ABS(testdata[[#This Row],[high]]-F169)</f>
        <v>0.43999999999999773</v>
      </c>
      <c r="I170" s="1">
        <f>ABS(testdata[[#This Row],[low]]-F169)</f>
        <v>3.0000000000001137E-2</v>
      </c>
      <c r="J170" s="7">
        <f>MAX(testdata[[#This Row],[H-L]:[|L-pC|]])</f>
        <v>0.46999999999999886</v>
      </c>
      <c r="K170" s="21">
        <f>(K169*13+testdata[[#This Row],[TR]])/14</f>
        <v>1.0998133978865705</v>
      </c>
      <c r="L170" s="7">
        <f>testdata[[#This Row],[ATR]]*multiplier</f>
        <v>3.2994401936597115</v>
      </c>
      <c r="M170" s="14" t="s">
        <v>519</v>
      </c>
      <c r="N170" s="13">
        <f>MAX(testdata[[#This Row],[close]],N169)</f>
        <v>236.34</v>
      </c>
      <c r="O170" s="27">
        <f t="shared" si="10"/>
        <v>232.48521825298187</v>
      </c>
      <c r="P17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70" s="7" t="e">
        <f>IF(testdata[[#This Row],[DIR]]="SHORT",testdata[[#This Row],[SAR]],NA())</f>
        <v>#N/A</v>
      </c>
      <c r="R170" s="7">
        <f>IF(testdata[[#This Row],[DIR]]="LONG",testdata[[#This Row],[SAR]],NA())</f>
        <v>232.48521825298187</v>
      </c>
      <c r="S170"/>
      <c r="V170" s="29">
        <v>42954</v>
      </c>
      <c r="W170" s="6">
        <v>232.48521825298101</v>
      </c>
      <c r="X170" s="30">
        <f>ROUND(testdata[[#This Row],[SAR]]-Table3[[#This Row],[SAR]],5)</f>
        <v>0</v>
      </c>
    </row>
    <row r="171" spans="1:24" x14ac:dyDescent="0.25">
      <c r="A171" s="4">
        <v>150</v>
      </c>
      <c r="B171" s="11" t="s">
        <v>161</v>
      </c>
      <c r="C171" s="1">
        <v>236</v>
      </c>
      <c r="D171" s="1">
        <v>237.33</v>
      </c>
      <c r="E171" s="1">
        <v>235.35</v>
      </c>
      <c r="F171" s="1">
        <v>235.76</v>
      </c>
      <c r="G171" s="1">
        <f>testdata[[#This Row],[high]]-testdata[[#This Row],[low]]</f>
        <v>1.9800000000000182</v>
      </c>
      <c r="H171" s="1">
        <f>ABS(testdata[[#This Row],[high]]-F170)</f>
        <v>0.99000000000000909</v>
      </c>
      <c r="I171" s="1">
        <f>ABS(testdata[[#This Row],[low]]-F170)</f>
        <v>0.99000000000000909</v>
      </c>
      <c r="J171" s="7">
        <f>MAX(testdata[[#This Row],[H-L]:[|L-pC|]])</f>
        <v>1.9800000000000182</v>
      </c>
      <c r="K171" s="21">
        <f>(K170*13+testdata[[#This Row],[TR]])/14</f>
        <v>1.1626838694661024</v>
      </c>
      <c r="L171" s="7">
        <f>testdata[[#This Row],[ATR]]*multiplier</f>
        <v>3.4880516083983073</v>
      </c>
      <c r="M171" s="14" t="s">
        <v>519</v>
      </c>
      <c r="N171" s="13">
        <f>MAX(testdata[[#This Row],[close]],N170)</f>
        <v>236.34</v>
      </c>
      <c r="O171" s="27">
        <f t="shared" si="10"/>
        <v>233.0405598063403</v>
      </c>
      <c r="P17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71" s="7" t="e">
        <f>IF(testdata[[#This Row],[DIR]]="SHORT",testdata[[#This Row],[SAR]],NA())</f>
        <v>#N/A</v>
      </c>
      <c r="R171" s="7">
        <f>IF(testdata[[#This Row],[DIR]]="LONG",testdata[[#This Row],[SAR]],NA())</f>
        <v>233.0405598063403</v>
      </c>
      <c r="S171"/>
      <c r="V171" s="29">
        <v>42955</v>
      </c>
      <c r="W171" s="6">
        <v>233.04055980634001</v>
      </c>
      <c r="X171" s="30">
        <f>ROUND(testdata[[#This Row],[SAR]]-Table3[[#This Row],[SAR]],5)</f>
        <v>0</v>
      </c>
    </row>
    <row r="172" spans="1:24" x14ac:dyDescent="0.25">
      <c r="A172" s="4">
        <v>151</v>
      </c>
      <c r="B172" s="11" t="s">
        <v>162</v>
      </c>
      <c r="C172" s="1">
        <v>235.01</v>
      </c>
      <c r="D172" s="1">
        <v>235.81</v>
      </c>
      <c r="E172" s="1">
        <v>234.62</v>
      </c>
      <c r="F172" s="1">
        <v>235.75</v>
      </c>
      <c r="G172" s="1">
        <f>testdata[[#This Row],[high]]-testdata[[#This Row],[low]]</f>
        <v>1.1899999999999977</v>
      </c>
      <c r="H172" s="1">
        <f>ABS(testdata[[#This Row],[high]]-F171)</f>
        <v>5.0000000000011369E-2</v>
      </c>
      <c r="I172" s="1">
        <f>ABS(testdata[[#This Row],[low]]-F171)</f>
        <v>1.1399999999999864</v>
      </c>
      <c r="J172" s="7">
        <f>MAX(testdata[[#This Row],[H-L]:[|L-pC|]])</f>
        <v>1.1899999999999977</v>
      </c>
      <c r="K172" s="21">
        <f>(K171*13+testdata[[#This Row],[TR]])/14</f>
        <v>1.1646350216470951</v>
      </c>
      <c r="L172" s="7">
        <f>testdata[[#This Row],[ATR]]*multiplier</f>
        <v>3.4939050649412851</v>
      </c>
      <c r="M172" s="14" t="s">
        <v>519</v>
      </c>
      <c r="N172" s="13">
        <f>MAX(testdata[[#This Row],[close]],N171)</f>
        <v>236.34</v>
      </c>
      <c r="O172" s="27">
        <f t="shared" si="10"/>
        <v>232.8519483916017</v>
      </c>
      <c r="P17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72" s="7" t="e">
        <f>IF(testdata[[#This Row],[DIR]]="SHORT",testdata[[#This Row],[SAR]],NA())</f>
        <v>#N/A</v>
      </c>
      <c r="R172" s="7">
        <f>IF(testdata[[#This Row],[DIR]]="LONG",testdata[[#This Row],[SAR]],NA())</f>
        <v>232.8519483916017</v>
      </c>
      <c r="S172"/>
      <c r="V172" s="29">
        <v>42956</v>
      </c>
      <c r="W172" s="6">
        <v>232.85194839160101</v>
      </c>
      <c r="X172" s="30">
        <f>ROUND(testdata[[#This Row],[SAR]]-Table3[[#This Row],[SAR]],5)</f>
        <v>0</v>
      </c>
    </row>
    <row r="173" spans="1:24" x14ac:dyDescent="0.25">
      <c r="A173" s="4">
        <v>152</v>
      </c>
      <c r="B173" s="11" t="s">
        <v>163</v>
      </c>
      <c r="C173" s="1">
        <v>234.84</v>
      </c>
      <c r="D173" s="1">
        <v>234.98</v>
      </c>
      <c r="E173" s="1">
        <v>232.37</v>
      </c>
      <c r="F173" s="1">
        <v>232.42</v>
      </c>
      <c r="G173" s="1">
        <f>testdata[[#This Row],[high]]-testdata[[#This Row],[low]]</f>
        <v>2.6099999999999852</v>
      </c>
      <c r="H173" s="1">
        <f>ABS(testdata[[#This Row],[high]]-F172)</f>
        <v>0.77000000000001023</v>
      </c>
      <c r="I173" s="1">
        <f>ABS(testdata[[#This Row],[low]]-F172)</f>
        <v>3.3799999999999955</v>
      </c>
      <c r="J173" s="7">
        <f>MAX(testdata[[#This Row],[H-L]:[|L-pC|]])</f>
        <v>3.3799999999999955</v>
      </c>
      <c r="K173" s="21">
        <f>(K172*13+testdata[[#This Row],[TR]])/14</f>
        <v>1.3228753772437309</v>
      </c>
      <c r="L173" s="7">
        <f>testdata[[#This Row],[ATR]]*multiplier</f>
        <v>3.9686261317311926</v>
      </c>
      <c r="M173" s="14" t="s">
        <v>519</v>
      </c>
      <c r="N173" s="16">
        <f>testdata[[#This Row],[close]]</f>
        <v>232.42</v>
      </c>
      <c r="O173" s="27">
        <f t="shared" si="10"/>
        <v>232.84609493505872</v>
      </c>
      <c r="P173" s="25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173" s="7" t="e">
        <f>IF(testdata[[#This Row],[DIR]]="SHORT",testdata[[#This Row],[SAR]],NA())</f>
        <v>#N/A</v>
      </c>
      <c r="R173" s="7">
        <f>IF(testdata[[#This Row],[DIR]]="LONG",testdata[[#This Row],[SAR]],NA())</f>
        <v>232.84609493505872</v>
      </c>
      <c r="S173"/>
      <c r="V173" s="29">
        <v>42957</v>
      </c>
      <c r="W173" s="6">
        <v>232.84609493505801</v>
      </c>
      <c r="X173" s="30">
        <f>ROUND(testdata[[#This Row],[SAR]]-Table3[[#This Row],[SAR]],5)</f>
        <v>0</v>
      </c>
    </row>
    <row r="174" spans="1:24" x14ac:dyDescent="0.25">
      <c r="A174" s="4">
        <v>153</v>
      </c>
      <c r="B174" s="11" t="s">
        <v>164</v>
      </c>
      <c r="C174" s="1">
        <v>232.67</v>
      </c>
      <c r="D174" s="1">
        <v>233.42</v>
      </c>
      <c r="E174" s="1">
        <v>232.41</v>
      </c>
      <c r="F174" s="1">
        <v>232.77</v>
      </c>
      <c r="G174" s="1">
        <f>testdata[[#This Row],[high]]-testdata[[#This Row],[low]]</f>
        <v>1.0099999999999909</v>
      </c>
      <c r="H174" s="1">
        <f>ABS(testdata[[#This Row],[high]]-F173)</f>
        <v>1</v>
      </c>
      <c r="I174" s="1">
        <f>ABS(testdata[[#This Row],[low]]-F173)</f>
        <v>9.9999999999909051E-3</v>
      </c>
      <c r="J174" s="7">
        <f>MAX(testdata[[#This Row],[H-L]:[|L-pC|]])</f>
        <v>1.0099999999999909</v>
      </c>
      <c r="K174" s="21">
        <f>(K173*13+testdata[[#This Row],[TR]])/14</f>
        <v>1.3005271360120354</v>
      </c>
      <c r="L174" s="7">
        <f>testdata[[#This Row],[ATR]]*multiplier</f>
        <v>3.9015814080361064</v>
      </c>
      <c r="M174" s="15" t="s">
        <v>521</v>
      </c>
      <c r="N174" s="17">
        <f>MIN(testdata[[#This Row],[close]],N173)</f>
        <v>232.42</v>
      </c>
      <c r="O174" s="28">
        <f>N173+L173</f>
        <v>236.38862613173117</v>
      </c>
      <c r="P17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74" s="7">
        <f>IF(testdata[[#This Row],[DIR]]="SHORT",testdata[[#This Row],[SAR]],NA())</f>
        <v>236.38862613173117</v>
      </c>
      <c r="R174" s="7" t="e">
        <f>IF(testdata[[#This Row],[DIR]]="LONG",testdata[[#This Row],[SAR]],NA())</f>
        <v>#N/A</v>
      </c>
      <c r="S174"/>
      <c r="V174" s="29">
        <v>42958</v>
      </c>
      <c r="W174" s="6">
        <v>236.388626131731</v>
      </c>
      <c r="X174" s="30">
        <f>ROUND(testdata[[#This Row],[SAR]]-Table3[[#This Row],[SAR]],5)</f>
        <v>0</v>
      </c>
    </row>
    <row r="175" spans="1:24" x14ac:dyDescent="0.25">
      <c r="A175" s="4">
        <v>154</v>
      </c>
      <c r="B175" s="11" t="s">
        <v>165</v>
      </c>
      <c r="C175" s="1">
        <v>234.17</v>
      </c>
      <c r="D175" s="1">
        <v>235.31</v>
      </c>
      <c r="E175" s="1">
        <v>234.13</v>
      </c>
      <c r="F175" s="1">
        <v>235.07</v>
      </c>
      <c r="G175" s="1">
        <f>testdata[[#This Row],[high]]-testdata[[#This Row],[low]]</f>
        <v>1.1800000000000068</v>
      </c>
      <c r="H175" s="1">
        <f>ABS(testdata[[#This Row],[high]]-F174)</f>
        <v>2.539999999999992</v>
      </c>
      <c r="I175" s="1">
        <f>ABS(testdata[[#This Row],[low]]-F174)</f>
        <v>1.3599999999999852</v>
      </c>
      <c r="J175" s="7">
        <f>MAX(testdata[[#This Row],[H-L]:[|L-pC|]])</f>
        <v>2.539999999999992</v>
      </c>
      <c r="K175" s="21">
        <f>(K174*13+testdata[[#This Row],[TR]])/14</f>
        <v>1.3890609120111752</v>
      </c>
      <c r="L175" s="7">
        <f>testdata[[#This Row],[ATR]]*multiplier</f>
        <v>4.1671827360335261</v>
      </c>
      <c r="M175" s="15" t="s">
        <v>521</v>
      </c>
      <c r="N175" s="17">
        <f>MIN(testdata[[#This Row],[close]],N174)</f>
        <v>232.42</v>
      </c>
      <c r="O175" s="28">
        <f t="shared" ref="O175:O183" si="11">N174+L174</f>
        <v>236.32158140803608</v>
      </c>
      <c r="P17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75" s="7">
        <f>IF(testdata[[#This Row],[DIR]]="SHORT",testdata[[#This Row],[SAR]],NA())</f>
        <v>236.32158140803608</v>
      </c>
      <c r="R175" s="7" t="e">
        <f>IF(testdata[[#This Row],[DIR]]="LONG",testdata[[#This Row],[SAR]],NA())</f>
        <v>#N/A</v>
      </c>
      <c r="S175"/>
      <c r="V175" s="29">
        <v>42961</v>
      </c>
      <c r="W175" s="6">
        <v>236.321581408036</v>
      </c>
      <c r="X175" s="30">
        <f>ROUND(testdata[[#This Row],[SAR]]-Table3[[#This Row],[SAR]],5)</f>
        <v>0</v>
      </c>
    </row>
    <row r="176" spans="1:24" x14ac:dyDescent="0.25">
      <c r="A176" s="4">
        <v>155</v>
      </c>
      <c r="B176" s="11" t="s">
        <v>166</v>
      </c>
      <c r="C176" s="1">
        <v>235.49</v>
      </c>
      <c r="D176" s="1">
        <v>235.51</v>
      </c>
      <c r="E176" s="1">
        <v>234.71</v>
      </c>
      <c r="F176" s="1">
        <v>235.05</v>
      </c>
      <c r="G176" s="1">
        <f>testdata[[#This Row],[high]]-testdata[[#This Row],[low]]</f>
        <v>0.79999999999998295</v>
      </c>
      <c r="H176" s="1">
        <f>ABS(testdata[[#This Row],[high]]-F175)</f>
        <v>0.43999999999999773</v>
      </c>
      <c r="I176" s="1">
        <f>ABS(testdata[[#This Row],[low]]-F175)</f>
        <v>0.35999999999998522</v>
      </c>
      <c r="J176" s="7">
        <f>MAX(testdata[[#This Row],[H-L]:[|L-pC|]])</f>
        <v>0.79999999999998295</v>
      </c>
      <c r="K176" s="21">
        <f>(K175*13+testdata[[#This Row],[TR]])/14</f>
        <v>1.3469851325818045</v>
      </c>
      <c r="L176" s="7">
        <f>testdata[[#This Row],[ATR]]*multiplier</f>
        <v>4.0409553977454138</v>
      </c>
      <c r="M176" s="15" t="s">
        <v>521</v>
      </c>
      <c r="N176" s="17">
        <f>MIN(testdata[[#This Row],[close]],N175)</f>
        <v>232.42</v>
      </c>
      <c r="O176" s="28">
        <f t="shared" si="11"/>
        <v>236.58718273603353</v>
      </c>
      <c r="P17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76" s="7">
        <f>IF(testdata[[#This Row],[DIR]]="SHORT",testdata[[#This Row],[SAR]],NA())</f>
        <v>236.58718273603353</v>
      </c>
      <c r="R176" s="7" t="e">
        <f>IF(testdata[[#This Row],[DIR]]="LONG",testdata[[#This Row],[SAR]],NA())</f>
        <v>#N/A</v>
      </c>
      <c r="S176"/>
      <c r="V176" s="29">
        <v>42962</v>
      </c>
      <c r="W176" s="6">
        <v>236.58718273603299</v>
      </c>
      <c r="X176" s="30">
        <f>ROUND(testdata[[#This Row],[SAR]]-Table3[[#This Row],[SAR]],5)</f>
        <v>0</v>
      </c>
    </row>
    <row r="177" spans="1:24" x14ac:dyDescent="0.25">
      <c r="A177" s="4">
        <v>156</v>
      </c>
      <c r="B177" s="11" t="s">
        <v>167</v>
      </c>
      <c r="C177" s="1">
        <v>235.62</v>
      </c>
      <c r="D177" s="1">
        <v>236.06</v>
      </c>
      <c r="E177" s="1">
        <v>234.99</v>
      </c>
      <c r="F177" s="1">
        <v>235.46</v>
      </c>
      <c r="G177" s="1">
        <f>testdata[[#This Row],[high]]-testdata[[#This Row],[low]]</f>
        <v>1.0699999999999932</v>
      </c>
      <c r="H177" s="1">
        <f>ABS(testdata[[#This Row],[high]]-F176)</f>
        <v>1.0099999999999909</v>
      </c>
      <c r="I177" s="1">
        <f>ABS(testdata[[#This Row],[low]]-F176)</f>
        <v>6.0000000000002274E-2</v>
      </c>
      <c r="J177" s="7">
        <f>MAX(testdata[[#This Row],[H-L]:[|L-pC|]])</f>
        <v>1.0699999999999932</v>
      </c>
      <c r="K177" s="21">
        <f>(K176*13+testdata[[#This Row],[TR]])/14</f>
        <v>1.3272004802545323</v>
      </c>
      <c r="L177" s="7">
        <f>testdata[[#This Row],[ATR]]*multiplier</f>
        <v>3.9816014407635967</v>
      </c>
      <c r="M177" s="15" t="s">
        <v>521</v>
      </c>
      <c r="N177" s="17">
        <f>MIN(testdata[[#This Row],[close]],N176)</f>
        <v>232.42</v>
      </c>
      <c r="O177" s="28">
        <f t="shared" si="11"/>
        <v>236.46095539774541</v>
      </c>
      <c r="P17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77" s="7">
        <f>IF(testdata[[#This Row],[DIR]]="SHORT",testdata[[#This Row],[SAR]],NA())</f>
        <v>236.46095539774541</v>
      </c>
      <c r="R177" s="7" t="e">
        <f>IF(testdata[[#This Row],[DIR]]="LONG",testdata[[#This Row],[SAR]],NA())</f>
        <v>#N/A</v>
      </c>
      <c r="S177"/>
      <c r="V177" s="29">
        <v>42963</v>
      </c>
      <c r="W177" s="6">
        <v>236.46095539774501</v>
      </c>
      <c r="X177" s="30">
        <f>ROUND(testdata[[#This Row],[SAR]]-Table3[[#This Row],[SAR]],5)</f>
        <v>0</v>
      </c>
    </row>
    <row r="178" spans="1:24" x14ac:dyDescent="0.25">
      <c r="A178" s="4">
        <v>157</v>
      </c>
      <c r="B178" s="11" t="s">
        <v>168</v>
      </c>
      <c r="C178" s="1">
        <v>234.79</v>
      </c>
      <c r="D178" s="1">
        <v>235.13</v>
      </c>
      <c r="E178" s="1">
        <v>231.79</v>
      </c>
      <c r="F178" s="1">
        <v>231.79</v>
      </c>
      <c r="G178" s="1">
        <f>testdata[[#This Row],[high]]-testdata[[#This Row],[low]]</f>
        <v>3.3400000000000034</v>
      </c>
      <c r="H178" s="1">
        <f>ABS(testdata[[#This Row],[high]]-F177)</f>
        <v>0.33000000000001251</v>
      </c>
      <c r="I178" s="1">
        <f>ABS(testdata[[#This Row],[low]]-F177)</f>
        <v>3.6700000000000159</v>
      </c>
      <c r="J178" s="7">
        <f>MAX(testdata[[#This Row],[H-L]:[|L-pC|]])</f>
        <v>3.6700000000000159</v>
      </c>
      <c r="K178" s="21">
        <f>(K177*13+testdata[[#This Row],[TR]])/14</f>
        <v>1.4945433030934954</v>
      </c>
      <c r="L178" s="7">
        <f>testdata[[#This Row],[ATR]]*multiplier</f>
        <v>4.4836299092804861</v>
      </c>
      <c r="M178" s="15" t="s">
        <v>521</v>
      </c>
      <c r="N178" s="17">
        <f>MIN(testdata[[#This Row],[close]],N177)</f>
        <v>231.79</v>
      </c>
      <c r="O178" s="28">
        <f t="shared" si="11"/>
        <v>236.40160144076359</v>
      </c>
      <c r="P17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78" s="7">
        <f>IF(testdata[[#This Row],[DIR]]="SHORT",testdata[[#This Row],[SAR]],NA())</f>
        <v>236.40160144076359</v>
      </c>
      <c r="R178" s="7" t="e">
        <f>IF(testdata[[#This Row],[DIR]]="LONG",testdata[[#This Row],[SAR]],NA())</f>
        <v>#N/A</v>
      </c>
      <c r="S178"/>
      <c r="V178" s="29">
        <v>42964</v>
      </c>
      <c r="W178" s="6">
        <v>236.40160144076299</v>
      </c>
      <c r="X178" s="30">
        <f>ROUND(testdata[[#This Row],[SAR]]-Table3[[#This Row],[SAR]],5)</f>
        <v>0</v>
      </c>
    </row>
    <row r="179" spans="1:24" x14ac:dyDescent="0.25">
      <c r="A179" s="4">
        <v>158</v>
      </c>
      <c r="B179" s="11" t="s">
        <v>169</v>
      </c>
      <c r="C179" s="1">
        <v>231.6</v>
      </c>
      <c r="D179" s="1">
        <v>232.83</v>
      </c>
      <c r="E179" s="1">
        <v>230.94</v>
      </c>
      <c r="F179" s="1">
        <v>231.42</v>
      </c>
      <c r="G179" s="1">
        <f>testdata[[#This Row],[high]]-testdata[[#This Row],[low]]</f>
        <v>1.8900000000000148</v>
      </c>
      <c r="H179" s="1">
        <f>ABS(testdata[[#This Row],[high]]-F178)</f>
        <v>1.0400000000000205</v>
      </c>
      <c r="I179" s="1">
        <f>ABS(testdata[[#This Row],[low]]-F178)</f>
        <v>0.84999999999999432</v>
      </c>
      <c r="J179" s="7">
        <f>MAX(testdata[[#This Row],[H-L]:[|L-pC|]])</f>
        <v>1.8900000000000148</v>
      </c>
      <c r="K179" s="21">
        <f>(K178*13+testdata[[#This Row],[TR]])/14</f>
        <v>1.5227902100153894</v>
      </c>
      <c r="L179" s="7">
        <f>testdata[[#This Row],[ATR]]*multiplier</f>
        <v>4.5683706300461679</v>
      </c>
      <c r="M179" s="15" t="s">
        <v>521</v>
      </c>
      <c r="N179" s="17">
        <f>MIN(testdata[[#This Row],[close]],N178)</f>
        <v>231.42</v>
      </c>
      <c r="O179" s="28">
        <f t="shared" si="11"/>
        <v>236.27362990928049</v>
      </c>
      <c r="P17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79" s="7">
        <f>IF(testdata[[#This Row],[DIR]]="SHORT",testdata[[#This Row],[SAR]],NA())</f>
        <v>236.27362990928049</v>
      </c>
      <c r="R179" s="7" t="e">
        <f>IF(testdata[[#This Row],[DIR]]="LONG",testdata[[#This Row],[SAR]],NA())</f>
        <v>#N/A</v>
      </c>
      <c r="S179"/>
      <c r="V179" s="29">
        <v>42965</v>
      </c>
      <c r="W179" s="6">
        <v>236.27362990928</v>
      </c>
      <c r="X179" s="30">
        <f>ROUND(testdata[[#This Row],[SAR]]-Table3[[#This Row],[SAR]],5)</f>
        <v>0</v>
      </c>
    </row>
    <row r="180" spans="1:24" x14ac:dyDescent="0.25">
      <c r="A180" s="4">
        <v>159</v>
      </c>
      <c r="B180" s="11" t="s">
        <v>170</v>
      </c>
      <c r="C180" s="1">
        <v>231.36</v>
      </c>
      <c r="D180" s="1">
        <v>231.89</v>
      </c>
      <c r="E180" s="1">
        <v>230.58</v>
      </c>
      <c r="F180" s="1">
        <v>231.6</v>
      </c>
      <c r="G180" s="1">
        <f>testdata[[#This Row],[high]]-testdata[[#This Row],[low]]</f>
        <v>1.3099999999999739</v>
      </c>
      <c r="H180" s="1">
        <f>ABS(testdata[[#This Row],[high]]-F179)</f>
        <v>0.46999999999999886</v>
      </c>
      <c r="I180" s="1">
        <f>ABS(testdata[[#This Row],[low]]-F179)</f>
        <v>0.83999999999997499</v>
      </c>
      <c r="J180" s="7">
        <f>MAX(testdata[[#This Row],[H-L]:[|L-pC|]])</f>
        <v>1.3099999999999739</v>
      </c>
      <c r="K180" s="21">
        <f>(K179*13+testdata[[#This Row],[TR]])/14</f>
        <v>1.5075909093000026</v>
      </c>
      <c r="L180" s="7">
        <f>testdata[[#This Row],[ATR]]*multiplier</f>
        <v>4.5227727279000076</v>
      </c>
      <c r="M180" s="15" t="s">
        <v>521</v>
      </c>
      <c r="N180" s="17">
        <f>MIN(testdata[[#This Row],[close]],N179)</f>
        <v>231.42</v>
      </c>
      <c r="O180" s="28">
        <f t="shared" si="11"/>
        <v>235.98837063004615</v>
      </c>
      <c r="P18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80" s="7">
        <f>IF(testdata[[#This Row],[DIR]]="SHORT",testdata[[#This Row],[SAR]],NA())</f>
        <v>235.98837063004615</v>
      </c>
      <c r="R180" s="7" t="e">
        <f>IF(testdata[[#This Row],[DIR]]="LONG",testdata[[#This Row],[SAR]],NA())</f>
        <v>#N/A</v>
      </c>
      <c r="S180"/>
      <c r="V180" s="29">
        <v>42968</v>
      </c>
      <c r="W180" s="6">
        <v>235.98837063004601</v>
      </c>
      <c r="X180" s="30">
        <f>ROUND(testdata[[#This Row],[SAR]]-Table3[[#This Row],[SAR]],5)</f>
        <v>0</v>
      </c>
    </row>
    <row r="181" spans="1:24" x14ac:dyDescent="0.25">
      <c r="A181" s="4">
        <v>160</v>
      </c>
      <c r="B181" s="11" t="s">
        <v>171</v>
      </c>
      <c r="C181" s="1">
        <v>232.24</v>
      </c>
      <c r="D181" s="1">
        <v>234.2</v>
      </c>
      <c r="E181" s="1">
        <v>232.22</v>
      </c>
      <c r="F181" s="1">
        <v>234.03</v>
      </c>
      <c r="G181" s="1">
        <f>testdata[[#This Row],[high]]-testdata[[#This Row],[low]]</f>
        <v>1.9799999999999898</v>
      </c>
      <c r="H181" s="1">
        <f>ABS(testdata[[#This Row],[high]]-F180)</f>
        <v>2.5999999999999943</v>
      </c>
      <c r="I181" s="1">
        <f>ABS(testdata[[#This Row],[low]]-F180)</f>
        <v>0.62000000000000455</v>
      </c>
      <c r="J181" s="7">
        <f>MAX(testdata[[#This Row],[H-L]:[|L-pC|]])</f>
        <v>2.5999999999999943</v>
      </c>
      <c r="K181" s="21">
        <f>(K180*13+testdata[[#This Row],[TR]])/14</f>
        <v>1.5856201300642876</v>
      </c>
      <c r="L181" s="7">
        <f>testdata[[#This Row],[ATR]]*multiplier</f>
        <v>4.7568603901928626</v>
      </c>
      <c r="M181" s="15" t="s">
        <v>521</v>
      </c>
      <c r="N181" s="17">
        <f>MIN(testdata[[#This Row],[close]],N180)</f>
        <v>231.42</v>
      </c>
      <c r="O181" s="28">
        <f t="shared" si="11"/>
        <v>235.94277272790001</v>
      </c>
      <c r="P18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81" s="7">
        <f>IF(testdata[[#This Row],[DIR]]="SHORT",testdata[[#This Row],[SAR]],NA())</f>
        <v>235.94277272790001</v>
      </c>
      <c r="R181" s="7" t="e">
        <f>IF(testdata[[#This Row],[DIR]]="LONG",testdata[[#This Row],[SAR]],NA())</f>
        <v>#N/A</v>
      </c>
      <c r="S181"/>
      <c r="V181" s="29">
        <v>42969</v>
      </c>
      <c r="W181" s="6">
        <v>235.94277272790001</v>
      </c>
      <c r="X181" s="30">
        <f>ROUND(testdata[[#This Row],[SAR]]-Table3[[#This Row],[SAR]],5)</f>
        <v>0</v>
      </c>
    </row>
    <row r="182" spans="1:24" x14ac:dyDescent="0.25">
      <c r="A182" s="4">
        <v>161</v>
      </c>
      <c r="B182" s="11" t="s">
        <v>172</v>
      </c>
      <c r="C182" s="1">
        <v>232.97</v>
      </c>
      <c r="D182" s="1">
        <v>233.65</v>
      </c>
      <c r="E182" s="1">
        <v>232.81</v>
      </c>
      <c r="F182" s="1">
        <v>233.19</v>
      </c>
      <c r="G182" s="1">
        <f>testdata[[#This Row],[high]]-testdata[[#This Row],[low]]</f>
        <v>0.84000000000000341</v>
      </c>
      <c r="H182" s="1">
        <f>ABS(testdata[[#This Row],[high]]-F181)</f>
        <v>0.37999999999999545</v>
      </c>
      <c r="I182" s="1">
        <f>ABS(testdata[[#This Row],[low]]-F181)</f>
        <v>1.2199999999999989</v>
      </c>
      <c r="J182" s="7">
        <f>MAX(testdata[[#This Row],[H-L]:[|L-pC|]])</f>
        <v>1.2199999999999989</v>
      </c>
      <c r="K182" s="21">
        <f>(K181*13+testdata[[#This Row],[TR]])/14</f>
        <v>1.559504406488267</v>
      </c>
      <c r="L182" s="7">
        <f>testdata[[#This Row],[ATR]]*multiplier</f>
        <v>4.6785132194648007</v>
      </c>
      <c r="M182" s="15" t="s">
        <v>521</v>
      </c>
      <c r="N182" s="17">
        <f>MIN(testdata[[#This Row],[close]],N181)</f>
        <v>231.42</v>
      </c>
      <c r="O182" s="28">
        <f t="shared" si="11"/>
        <v>236.17686039019284</v>
      </c>
      <c r="P18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82" s="7">
        <f>IF(testdata[[#This Row],[DIR]]="SHORT",testdata[[#This Row],[SAR]],NA())</f>
        <v>236.17686039019284</v>
      </c>
      <c r="R182" s="7" t="e">
        <f>IF(testdata[[#This Row],[DIR]]="LONG",testdata[[#This Row],[SAR]],NA())</f>
        <v>#N/A</v>
      </c>
      <c r="S182"/>
      <c r="V182" s="29">
        <v>42970</v>
      </c>
      <c r="W182" s="6">
        <v>236.17686039019199</v>
      </c>
      <c r="X182" s="30">
        <f>ROUND(testdata[[#This Row],[SAR]]-Table3[[#This Row],[SAR]],5)</f>
        <v>0</v>
      </c>
    </row>
    <row r="183" spans="1:24" x14ac:dyDescent="0.25">
      <c r="A183" s="4">
        <v>162</v>
      </c>
      <c r="B183" s="11" t="s">
        <v>173</v>
      </c>
      <c r="C183" s="1">
        <v>233.61</v>
      </c>
      <c r="D183" s="1">
        <v>233.78</v>
      </c>
      <c r="E183" s="1">
        <v>232.41</v>
      </c>
      <c r="F183" s="1">
        <v>232.64</v>
      </c>
      <c r="G183" s="1">
        <f>testdata[[#This Row],[high]]-testdata[[#This Row],[low]]</f>
        <v>1.3700000000000045</v>
      </c>
      <c r="H183" s="1">
        <f>ABS(testdata[[#This Row],[high]]-F182)</f>
        <v>0.59000000000000341</v>
      </c>
      <c r="I183" s="1">
        <f>ABS(testdata[[#This Row],[low]]-F182)</f>
        <v>0.78000000000000114</v>
      </c>
      <c r="J183" s="7">
        <f>MAX(testdata[[#This Row],[H-L]:[|L-pC|]])</f>
        <v>1.3700000000000045</v>
      </c>
      <c r="K183" s="21">
        <f>(K182*13+testdata[[#This Row],[TR]])/14</f>
        <v>1.5459683774533912</v>
      </c>
      <c r="L183" s="7">
        <f>testdata[[#This Row],[ATR]]*multiplier</f>
        <v>4.6379051323601734</v>
      </c>
      <c r="M183" s="15" t="s">
        <v>521</v>
      </c>
      <c r="N183" s="17">
        <f>MIN(testdata[[#This Row],[close]],N182)</f>
        <v>231.42</v>
      </c>
      <c r="O183" s="28">
        <f t="shared" si="11"/>
        <v>236.09851321946479</v>
      </c>
      <c r="P18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83" s="7">
        <f>IF(testdata[[#This Row],[DIR]]="SHORT",testdata[[#This Row],[SAR]],NA())</f>
        <v>236.09851321946479</v>
      </c>
      <c r="R183" s="7" t="e">
        <f>IF(testdata[[#This Row],[DIR]]="LONG",testdata[[#This Row],[SAR]],NA())</f>
        <v>#N/A</v>
      </c>
      <c r="S183"/>
      <c r="V183" s="29">
        <v>42971</v>
      </c>
      <c r="W183" s="6">
        <v>236.098513219464</v>
      </c>
      <c r="X183" s="30">
        <f>ROUND(testdata[[#This Row],[SAR]]-Table3[[#This Row],[SAR]],5)</f>
        <v>0</v>
      </c>
    </row>
    <row r="184" spans="1:24" x14ac:dyDescent="0.25">
      <c r="A184" s="4">
        <v>163</v>
      </c>
      <c r="B184" s="11" t="s">
        <v>174</v>
      </c>
      <c r="C184" s="1">
        <v>233.51</v>
      </c>
      <c r="D184" s="1">
        <v>234.19</v>
      </c>
      <c r="E184" s="1">
        <v>233.02</v>
      </c>
      <c r="F184" s="1">
        <v>233.19</v>
      </c>
      <c r="G184" s="1">
        <f>testdata[[#This Row],[high]]-testdata[[#This Row],[low]]</f>
        <v>1.1699999999999875</v>
      </c>
      <c r="H184" s="1">
        <f>ABS(testdata[[#This Row],[high]]-F183)</f>
        <v>1.5500000000000114</v>
      </c>
      <c r="I184" s="1">
        <f>ABS(testdata[[#This Row],[low]]-F183)</f>
        <v>0.38000000000002387</v>
      </c>
      <c r="J184" s="7">
        <f>MAX(testdata[[#This Row],[H-L]:[|L-pC|]])</f>
        <v>1.5500000000000114</v>
      </c>
      <c r="K184" s="21">
        <f>(K183*13+testdata[[#This Row],[TR]])/14</f>
        <v>1.5462563504924354</v>
      </c>
      <c r="L184" s="7">
        <f>testdata[[#This Row],[ATR]]*multiplier</f>
        <v>4.6387690514773059</v>
      </c>
      <c r="M184" s="15" t="s">
        <v>521</v>
      </c>
      <c r="N184" s="17">
        <f>MIN(testdata[[#This Row],[close]],N183)</f>
        <v>231.42</v>
      </c>
      <c r="O184" s="28">
        <f t="shared" ref="O184:O195" si="12">N183+L183</f>
        <v>236.05790513236016</v>
      </c>
      <c r="P18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84" s="7">
        <f>IF(testdata[[#This Row],[DIR]]="SHORT",testdata[[#This Row],[SAR]],NA())</f>
        <v>236.05790513236016</v>
      </c>
      <c r="R184" s="7" t="e">
        <f>IF(testdata[[#This Row],[DIR]]="LONG",testdata[[#This Row],[SAR]],NA())</f>
        <v>#N/A</v>
      </c>
      <c r="S184"/>
      <c r="V184" s="29">
        <v>42972</v>
      </c>
      <c r="W184" s="6">
        <v>236.05790513235999</v>
      </c>
      <c r="X184" s="30">
        <f>ROUND(testdata[[#This Row],[SAR]]-Table3[[#This Row],[SAR]],5)</f>
        <v>0</v>
      </c>
    </row>
    <row r="185" spans="1:24" x14ac:dyDescent="0.25">
      <c r="A185" s="4">
        <v>164</v>
      </c>
      <c r="B185" s="11" t="s">
        <v>175</v>
      </c>
      <c r="C185" s="1">
        <v>233.77</v>
      </c>
      <c r="D185" s="1">
        <v>233.8</v>
      </c>
      <c r="E185" s="1">
        <v>232.74</v>
      </c>
      <c r="F185" s="1">
        <v>233.2</v>
      </c>
      <c r="G185" s="1">
        <f>testdata[[#This Row],[high]]-testdata[[#This Row],[low]]</f>
        <v>1.0600000000000023</v>
      </c>
      <c r="H185" s="1">
        <f>ABS(testdata[[#This Row],[high]]-F184)</f>
        <v>0.61000000000001364</v>
      </c>
      <c r="I185" s="1">
        <f>ABS(testdata[[#This Row],[low]]-F184)</f>
        <v>0.44999999999998863</v>
      </c>
      <c r="J185" s="7">
        <f>MAX(testdata[[#This Row],[H-L]:[|L-pC|]])</f>
        <v>1.0600000000000023</v>
      </c>
      <c r="K185" s="21">
        <f>(K184*13+testdata[[#This Row],[TR]])/14</f>
        <v>1.5115237540286901</v>
      </c>
      <c r="L185" s="7">
        <f>testdata[[#This Row],[ATR]]*multiplier</f>
        <v>4.5345712620860699</v>
      </c>
      <c r="M185" s="15" t="s">
        <v>521</v>
      </c>
      <c r="N185" s="17">
        <f>MIN(testdata[[#This Row],[close]],N184)</f>
        <v>231.42</v>
      </c>
      <c r="O185" s="28">
        <f t="shared" si="12"/>
        <v>236.0587690514773</v>
      </c>
      <c r="P18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85" s="7">
        <f>IF(testdata[[#This Row],[DIR]]="SHORT",testdata[[#This Row],[SAR]],NA())</f>
        <v>236.0587690514773</v>
      </c>
      <c r="R185" s="7" t="e">
        <f>IF(testdata[[#This Row],[DIR]]="LONG",testdata[[#This Row],[SAR]],NA())</f>
        <v>#N/A</v>
      </c>
      <c r="S185"/>
      <c r="V185" s="29">
        <v>42975</v>
      </c>
      <c r="W185" s="6">
        <v>236.05876905147699</v>
      </c>
      <c r="X185" s="30">
        <f>ROUND(testdata[[#This Row],[SAR]]-Table3[[#This Row],[SAR]],5)</f>
        <v>0</v>
      </c>
    </row>
    <row r="186" spans="1:24" x14ac:dyDescent="0.25">
      <c r="A186" s="4">
        <v>165</v>
      </c>
      <c r="B186" s="11" t="s">
        <v>176</v>
      </c>
      <c r="C186" s="1">
        <v>231.76</v>
      </c>
      <c r="D186" s="1">
        <v>233.75</v>
      </c>
      <c r="E186" s="1">
        <v>231.63</v>
      </c>
      <c r="F186" s="1">
        <v>233.46</v>
      </c>
      <c r="G186" s="1">
        <f>testdata[[#This Row],[high]]-testdata[[#This Row],[low]]</f>
        <v>2.1200000000000045</v>
      </c>
      <c r="H186" s="1">
        <f>ABS(testdata[[#This Row],[high]]-F185)</f>
        <v>0.55000000000001137</v>
      </c>
      <c r="I186" s="1">
        <f>ABS(testdata[[#This Row],[low]]-F185)</f>
        <v>1.5699999999999932</v>
      </c>
      <c r="J186" s="7">
        <f>MAX(testdata[[#This Row],[H-L]:[|L-pC|]])</f>
        <v>2.1200000000000045</v>
      </c>
      <c r="K186" s="21">
        <f>(K185*13+testdata[[#This Row],[TR]])/14</f>
        <v>1.5549863430266411</v>
      </c>
      <c r="L186" s="7">
        <f>testdata[[#This Row],[ATR]]*multiplier</f>
        <v>4.664959029079923</v>
      </c>
      <c r="M186" s="15" t="s">
        <v>521</v>
      </c>
      <c r="N186" s="17">
        <f>MIN(testdata[[#This Row],[close]],N185)</f>
        <v>231.42</v>
      </c>
      <c r="O186" s="28">
        <f t="shared" si="12"/>
        <v>235.95457126208606</v>
      </c>
      <c r="P18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86" s="7">
        <f>IF(testdata[[#This Row],[DIR]]="SHORT",testdata[[#This Row],[SAR]],NA())</f>
        <v>235.95457126208606</v>
      </c>
      <c r="R186" s="7" t="e">
        <f>IF(testdata[[#This Row],[DIR]]="LONG",testdata[[#This Row],[SAR]],NA())</f>
        <v>#N/A</v>
      </c>
      <c r="S186"/>
      <c r="V186" s="29">
        <v>42976</v>
      </c>
      <c r="W186" s="6">
        <v>235.95457126208601</v>
      </c>
      <c r="X186" s="30">
        <f>ROUND(testdata[[#This Row],[SAR]]-Table3[[#This Row],[SAR]],5)</f>
        <v>0</v>
      </c>
    </row>
    <row r="187" spans="1:24" x14ac:dyDescent="0.25">
      <c r="A187" s="4">
        <v>166</v>
      </c>
      <c r="B187" s="11" t="s">
        <v>177</v>
      </c>
      <c r="C187" s="1">
        <v>233.44</v>
      </c>
      <c r="D187" s="1">
        <v>234.87</v>
      </c>
      <c r="E187" s="1">
        <v>233.24</v>
      </c>
      <c r="F187" s="1">
        <v>234.57</v>
      </c>
      <c r="G187" s="1">
        <f>testdata[[#This Row],[high]]-testdata[[#This Row],[low]]</f>
        <v>1.6299999999999955</v>
      </c>
      <c r="H187" s="1">
        <f>ABS(testdata[[#This Row],[high]]-F186)</f>
        <v>1.4099999999999966</v>
      </c>
      <c r="I187" s="1">
        <f>ABS(testdata[[#This Row],[low]]-F186)</f>
        <v>0.21999999999999886</v>
      </c>
      <c r="J187" s="7">
        <f>MAX(testdata[[#This Row],[H-L]:[|L-pC|]])</f>
        <v>1.6299999999999955</v>
      </c>
      <c r="K187" s="21">
        <f>(K186*13+testdata[[#This Row],[TR]])/14</f>
        <v>1.5603444613818807</v>
      </c>
      <c r="L187" s="7">
        <f>testdata[[#This Row],[ATR]]*multiplier</f>
        <v>4.6810333841456417</v>
      </c>
      <c r="M187" s="15" t="s">
        <v>521</v>
      </c>
      <c r="N187" s="17">
        <f>MIN(testdata[[#This Row],[close]],N186)</f>
        <v>231.42</v>
      </c>
      <c r="O187" s="28">
        <f t="shared" si="12"/>
        <v>236.0849590290799</v>
      </c>
      <c r="P18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87" s="7">
        <f>IF(testdata[[#This Row],[DIR]]="SHORT",testdata[[#This Row],[SAR]],NA())</f>
        <v>236.0849590290799</v>
      </c>
      <c r="R187" s="7" t="e">
        <f>IF(testdata[[#This Row],[DIR]]="LONG",testdata[[#This Row],[SAR]],NA())</f>
        <v>#N/A</v>
      </c>
      <c r="S187"/>
      <c r="V187" s="29">
        <v>42977</v>
      </c>
      <c r="W187" s="6">
        <v>236.08495902907899</v>
      </c>
      <c r="X187" s="30">
        <f>ROUND(testdata[[#This Row],[SAR]]-Table3[[#This Row],[SAR]],5)</f>
        <v>0</v>
      </c>
    </row>
    <row r="188" spans="1:24" x14ac:dyDescent="0.25">
      <c r="A188" s="4">
        <v>167</v>
      </c>
      <c r="B188" s="11" t="s">
        <v>178</v>
      </c>
      <c r="C188" s="1">
        <v>235.25</v>
      </c>
      <c r="D188" s="1">
        <v>236.25</v>
      </c>
      <c r="E188" s="1">
        <v>234.61</v>
      </c>
      <c r="F188" s="1">
        <v>235.98</v>
      </c>
      <c r="G188" s="1">
        <f>testdata[[#This Row],[high]]-testdata[[#This Row],[low]]</f>
        <v>1.6399999999999864</v>
      </c>
      <c r="H188" s="1">
        <f>ABS(testdata[[#This Row],[high]]-F187)</f>
        <v>1.6800000000000068</v>
      </c>
      <c r="I188" s="1">
        <f>ABS(testdata[[#This Row],[low]]-F187)</f>
        <v>4.0000000000020464E-2</v>
      </c>
      <c r="J188" s="7">
        <f>MAX(testdata[[#This Row],[H-L]:[|L-pC|]])</f>
        <v>1.6800000000000068</v>
      </c>
      <c r="K188" s="21">
        <f>(K187*13+testdata[[#This Row],[TR]])/14</f>
        <v>1.5688912855688897</v>
      </c>
      <c r="L188" s="7">
        <f>testdata[[#This Row],[ATR]]*multiplier</f>
        <v>4.7066738567066686</v>
      </c>
      <c r="M188" s="15" t="s">
        <v>521</v>
      </c>
      <c r="N188" s="17">
        <f>MIN(testdata[[#This Row],[close]],N187)</f>
        <v>231.42</v>
      </c>
      <c r="O188" s="28">
        <f t="shared" si="12"/>
        <v>236.10103338414564</v>
      </c>
      <c r="P18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88" s="7">
        <f>IF(testdata[[#This Row],[DIR]]="SHORT",testdata[[#This Row],[SAR]],NA())</f>
        <v>236.10103338414564</v>
      </c>
      <c r="R188" s="7" t="e">
        <f>IF(testdata[[#This Row],[DIR]]="LONG",testdata[[#This Row],[SAR]],NA())</f>
        <v>#N/A</v>
      </c>
      <c r="S188"/>
      <c r="V188" s="29">
        <v>42978</v>
      </c>
      <c r="W188" s="6">
        <v>236.10103338414501</v>
      </c>
      <c r="X188" s="30">
        <f>ROUND(testdata[[#This Row],[SAR]]-Table3[[#This Row],[SAR]],5)</f>
        <v>0</v>
      </c>
    </row>
    <row r="189" spans="1:24" x14ac:dyDescent="0.25">
      <c r="A189" s="4">
        <v>168</v>
      </c>
      <c r="B189" s="11" t="s">
        <v>179</v>
      </c>
      <c r="C189" s="1">
        <v>236.39</v>
      </c>
      <c r="D189" s="1">
        <v>236.78</v>
      </c>
      <c r="E189" s="1">
        <v>236.15</v>
      </c>
      <c r="F189" s="1">
        <v>236.31</v>
      </c>
      <c r="G189" s="1">
        <f>testdata[[#This Row],[high]]-testdata[[#This Row],[low]]</f>
        <v>0.62999999999999545</v>
      </c>
      <c r="H189" s="1">
        <f>ABS(testdata[[#This Row],[high]]-F188)</f>
        <v>0.80000000000001137</v>
      </c>
      <c r="I189" s="1">
        <f>ABS(testdata[[#This Row],[low]]-F188)</f>
        <v>0.17000000000001592</v>
      </c>
      <c r="J189" s="7">
        <f>MAX(testdata[[#This Row],[H-L]:[|L-pC|]])</f>
        <v>0.80000000000001137</v>
      </c>
      <c r="K189" s="21">
        <f>(K188*13+testdata[[#This Row],[TR]])/14</f>
        <v>1.5139704794568269</v>
      </c>
      <c r="L189" s="7">
        <f>testdata[[#This Row],[ATR]]*multiplier</f>
        <v>4.5419114383704811</v>
      </c>
      <c r="M189" s="15" t="s">
        <v>521</v>
      </c>
      <c r="N189" s="16">
        <f>testdata[[#This Row],[close]]</f>
        <v>236.31</v>
      </c>
      <c r="O189" s="28">
        <f t="shared" si="12"/>
        <v>236.12667385670665</v>
      </c>
      <c r="P189" s="25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189" s="7">
        <f>IF(testdata[[#This Row],[DIR]]="SHORT",testdata[[#This Row],[SAR]],NA())</f>
        <v>236.12667385670665</v>
      </c>
      <c r="R189" s="7" t="e">
        <f>IF(testdata[[#This Row],[DIR]]="LONG",testdata[[#This Row],[SAR]],NA())</f>
        <v>#N/A</v>
      </c>
      <c r="S189"/>
      <c r="V189" s="29">
        <v>42979</v>
      </c>
      <c r="W189" s="6">
        <v>236.12667385670599</v>
      </c>
      <c r="X189" s="30">
        <f>ROUND(testdata[[#This Row],[SAR]]-Table3[[#This Row],[SAR]],5)</f>
        <v>0</v>
      </c>
    </row>
    <row r="190" spans="1:24" x14ac:dyDescent="0.25">
      <c r="A190" s="4">
        <v>169</v>
      </c>
      <c r="B190" s="11" t="s">
        <v>180</v>
      </c>
      <c r="C190" s="1">
        <v>235.76</v>
      </c>
      <c r="D190" s="1">
        <v>236.01</v>
      </c>
      <c r="E190" s="1">
        <v>233.56</v>
      </c>
      <c r="F190" s="1">
        <v>234.62</v>
      </c>
      <c r="G190" s="1">
        <f>testdata[[#This Row],[high]]-testdata[[#This Row],[low]]</f>
        <v>2.4499999999999886</v>
      </c>
      <c r="H190" s="1">
        <f>ABS(testdata[[#This Row],[high]]-F189)</f>
        <v>0.30000000000001137</v>
      </c>
      <c r="I190" s="1">
        <f>ABS(testdata[[#This Row],[low]]-F189)</f>
        <v>2.75</v>
      </c>
      <c r="J190" s="7">
        <f>MAX(testdata[[#This Row],[H-L]:[|L-pC|]])</f>
        <v>2.75</v>
      </c>
      <c r="K190" s="21">
        <f>(K189*13+testdata[[#This Row],[TR]])/14</f>
        <v>1.6022583023527679</v>
      </c>
      <c r="L190" s="7">
        <f>testdata[[#This Row],[ATR]]*multiplier</f>
        <v>4.8067749070583039</v>
      </c>
      <c r="M190" s="14" t="s">
        <v>519</v>
      </c>
      <c r="N190" s="13">
        <f>MAX(testdata[[#This Row],[close]],N189)</f>
        <v>236.31</v>
      </c>
      <c r="O190" s="27">
        <f t="shared" ref="O190" si="13">N189-L189</f>
        <v>231.76808856162953</v>
      </c>
      <c r="P19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90" s="7" t="e">
        <f>IF(testdata[[#This Row],[DIR]]="SHORT",testdata[[#This Row],[SAR]],NA())</f>
        <v>#N/A</v>
      </c>
      <c r="R190" s="7">
        <f>IF(testdata[[#This Row],[DIR]]="LONG",testdata[[#This Row],[SAR]],NA())</f>
        <v>231.76808856162953</v>
      </c>
      <c r="S190"/>
      <c r="V190" s="29">
        <v>42983</v>
      </c>
      <c r="W190" s="6">
        <v>231.76808856162901</v>
      </c>
      <c r="X190" s="30">
        <f>ROUND(testdata[[#This Row],[SAR]]-Table3[[#This Row],[SAR]],5)</f>
        <v>0</v>
      </c>
    </row>
    <row r="191" spans="1:24" x14ac:dyDescent="0.25">
      <c r="A191" s="4">
        <v>170</v>
      </c>
      <c r="B191" s="11" t="s">
        <v>181</v>
      </c>
      <c r="C191" s="1">
        <v>235.36</v>
      </c>
      <c r="D191" s="1">
        <v>235.78</v>
      </c>
      <c r="E191" s="1">
        <v>234.78</v>
      </c>
      <c r="F191" s="1">
        <v>235.42</v>
      </c>
      <c r="G191" s="1">
        <f>testdata[[#This Row],[high]]-testdata[[#This Row],[low]]</f>
        <v>1</v>
      </c>
      <c r="H191" s="1">
        <f>ABS(testdata[[#This Row],[high]]-F190)</f>
        <v>1.1599999999999966</v>
      </c>
      <c r="I191" s="1">
        <f>ABS(testdata[[#This Row],[low]]-F190)</f>
        <v>0.15999999999999659</v>
      </c>
      <c r="J191" s="7">
        <f>MAX(testdata[[#This Row],[H-L]:[|L-pC|]])</f>
        <v>1.1599999999999966</v>
      </c>
      <c r="K191" s="21">
        <f>(K190*13+testdata[[#This Row],[TR]])/14</f>
        <v>1.5706684236132842</v>
      </c>
      <c r="L191" s="7">
        <f>testdata[[#This Row],[ATR]]*multiplier</f>
        <v>4.7120052708398523</v>
      </c>
      <c r="M191" s="14" t="s">
        <v>519</v>
      </c>
      <c r="N191" s="13">
        <f>MAX(testdata[[#This Row],[close]],N190)</f>
        <v>236.31</v>
      </c>
      <c r="O191" s="27">
        <f t="shared" ref="O191:O195" si="14">N190-L190</f>
        <v>231.5032250929417</v>
      </c>
      <c r="P19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91" s="7" t="e">
        <f>IF(testdata[[#This Row],[DIR]]="SHORT",testdata[[#This Row],[SAR]],NA())</f>
        <v>#N/A</v>
      </c>
      <c r="R191" s="7">
        <f>IF(testdata[[#This Row],[DIR]]="LONG",testdata[[#This Row],[SAR]],NA())</f>
        <v>231.5032250929417</v>
      </c>
      <c r="S191"/>
      <c r="V191" s="29">
        <v>42984</v>
      </c>
      <c r="W191" s="6">
        <v>231.50322509294099</v>
      </c>
      <c r="X191" s="30">
        <f>ROUND(testdata[[#This Row],[SAR]]-Table3[[#This Row],[SAR]],5)</f>
        <v>0</v>
      </c>
    </row>
    <row r="192" spans="1:24" x14ac:dyDescent="0.25">
      <c r="A192" s="4">
        <v>171</v>
      </c>
      <c r="B192" s="11" t="s">
        <v>182</v>
      </c>
      <c r="C192" s="1">
        <v>235.75</v>
      </c>
      <c r="D192" s="1">
        <v>235.77</v>
      </c>
      <c r="E192" s="1">
        <v>234.94</v>
      </c>
      <c r="F192" s="1">
        <v>235.39</v>
      </c>
      <c r="G192" s="1">
        <f>testdata[[#This Row],[high]]-testdata[[#This Row],[low]]</f>
        <v>0.83000000000001251</v>
      </c>
      <c r="H192" s="1">
        <f>ABS(testdata[[#This Row],[high]]-F191)</f>
        <v>0.35000000000002274</v>
      </c>
      <c r="I192" s="1">
        <f>ABS(testdata[[#This Row],[low]]-F191)</f>
        <v>0.47999999999998977</v>
      </c>
      <c r="J192" s="7">
        <f>MAX(testdata[[#This Row],[H-L]:[|L-pC|]])</f>
        <v>0.83000000000001251</v>
      </c>
      <c r="K192" s="21">
        <f>(K191*13+testdata[[#This Row],[TR]])/14</f>
        <v>1.5177635362123361</v>
      </c>
      <c r="L192" s="7">
        <f>testdata[[#This Row],[ATR]]*multiplier</f>
        <v>4.553290608637008</v>
      </c>
      <c r="M192" s="14" t="s">
        <v>519</v>
      </c>
      <c r="N192" s="13">
        <f>MAX(testdata[[#This Row],[close]],N191)</f>
        <v>236.31</v>
      </c>
      <c r="O192" s="27">
        <f t="shared" si="14"/>
        <v>231.59799472916015</v>
      </c>
      <c r="P19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92" s="7" t="e">
        <f>IF(testdata[[#This Row],[DIR]]="SHORT",testdata[[#This Row],[SAR]],NA())</f>
        <v>#N/A</v>
      </c>
      <c r="R192" s="7">
        <f>IF(testdata[[#This Row],[DIR]]="LONG",testdata[[#This Row],[SAR]],NA())</f>
        <v>231.59799472916015</v>
      </c>
      <c r="S192"/>
      <c r="V192" s="29">
        <v>42985</v>
      </c>
      <c r="W192" s="6">
        <v>231.59799472916001</v>
      </c>
      <c r="X192" s="30">
        <f>ROUND(testdata[[#This Row],[SAR]]-Table3[[#This Row],[SAR]],5)</f>
        <v>0</v>
      </c>
    </row>
    <row r="193" spans="1:24" x14ac:dyDescent="0.25">
      <c r="A193" s="4">
        <v>172</v>
      </c>
      <c r="B193" s="11" t="s">
        <v>183</v>
      </c>
      <c r="C193" s="1">
        <v>235.07</v>
      </c>
      <c r="D193" s="1">
        <v>235.62</v>
      </c>
      <c r="E193" s="1">
        <v>234.85</v>
      </c>
      <c r="F193" s="1">
        <v>235.11</v>
      </c>
      <c r="G193" s="1">
        <f>testdata[[#This Row],[high]]-testdata[[#This Row],[low]]</f>
        <v>0.77000000000001023</v>
      </c>
      <c r="H193" s="1">
        <f>ABS(testdata[[#This Row],[high]]-F192)</f>
        <v>0.23000000000001819</v>
      </c>
      <c r="I193" s="1">
        <f>ABS(testdata[[#This Row],[low]]-F192)</f>
        <v>0.53999999999999204</v>
      </c>
      <c r="J193" s="7">
        <f>MAX(testdata[[#This Row],[H-L]:[|L-pC|]])</f>
        <v>0.77000000000001023</v>
      </c>
      <c r="K193" s="21">
        <f>(K192*13+testdata[[#This Row],[TR]])/14</f>
        <v>1.4643518550543126</v>
      </c>
      <c r="L193" s="7">
        <f>testdata[[#This Row],[ATR]]*multiplier</f>
        <v>4.3930555651629382</v>
      </c>
      <c r="M193" s="14" t="s">
        <v>519</v>
      </c>
      <c r="N193" s="13">
        <f>MAX(testdata[[#This Row],[close]],N192)</f>
        <v>236.31</v>
      </c>
      <c r="O193" s="27">
        <f t="shared" si="14"/>
        <v>231.75670939136299</v>
      </c>
      <c r="P19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93" s="7" t="e">
        <f>IF(testdata[[#This Row],[DIR]]="SHORT",testdata[[#This Row],[SAR]],NA())</f>
        <v>#N/A</v>
      </c>
      <c r="R193" s="7">
        <f>IF(testdata[[#This Row],[DIR]]="LONG",testdata[[#This Row],[SAR]],NA())</f>
        <v>231.75670939136299</v>
      </c>
      <c r="S193"/>
      <c r="V193" s="29">
        <v>42986</v>
      </c>
      <c r="W193" s="6">
        <v>231.75670939136199</v>
      </c>
      <c r="X193" s="30">
        <f>ROUND(testdata[[#This Row],[SAR]]-Table3[[#This Row],[SAR]],5)</f>
        <v>0</v>
      </c>
    </row>
    <row r="194" spans="1:24" x14ac:dyDescent="0.25">
      <c r="A194" s="4">
        <v>173</v>
      </c>
      <c r="B194" s="11" t="s">
        <v>184</v>
      </c>
      <c r="C194" s="1">
        <v>236.51</v>
      </c>
      <c r="D194" s="1">
        <v>237.71</v>
      </c>
      <c r="E194" s="1">
        <v>236.49</v>
      </c>
      <c r="F194" s="1">
        <v>237.62</v>
      </c>
      <c r="G194" s="1">
        <f>testdata[[#This Row],[high]]-testdata[[#This Row],[low]]</f>
        <v>1.2199999999999989</v>
      </c>
      <c r="H194" s="1">
        <f>ABS(testdata[[#This Row],[high]]-F193)</f>
        <v>2.5999999999999943</v>
      </c>
      <c r="I194" s="1">
        <f>ABS(testdata[[#This Row],[low]]-F193)</f>
        <v>1.3799999999999955</v>
      </c>
      <c r="J194" s="7">
        <f>MAX(testdata[[#This Row],[H-L]:[|L-pC|]])</f>
        <v>2.5999999999999943</v>
      </c>
      <c r="K194" s="21">
        <f>(K193*13+testdata[[#This Row],[TR]])/14</f>
        <v>1.5454695796932898</v>
      </c>
      <c r="L194" s="7">
        <f>testdata[[#This Row],[ATR]]*multiplier</f>
        <v>4.6364087390798696</v>
      </c>
      <c r="M194" s="14" t="s">
        <v>519</v>
      </c>
      <c r="N194" s="13">
        <f>MAX(testdata[[#This Row],[close]],N193)</f>
        <v>237.62</v>
      </c>
      <c r="O194" s="27">
        <f t="shared" si="14"/>
        <v>231.91694443483706</v>
      </c>
      <c r="P19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94" s="7" t="e">
        <f>IF(testdata[[#This Row],[DIR]]="SHORT",testdata[[#This Row],[SAR]],NA())</f>
        <v>#N/A</v>
      </c>
      <c r="R194" s="7">
        <f>IF(testdata[[#This Row],[DIR]]="LONG",testdata[[#This Row],[SAR]],NA())</f>
        <v>231.91694443483706</v>
      </c>
      <c r="S194"/>
      <c r="V194" s="29">
        <v>42989</v>
      </c>
      <c r="W194" s="6">
        <v>231.91694443483701</v>
      </c>
      <c r="X194" s="30">
        <f>ROUND(testdata[[#This Row],[SAR]]-Table3[[#This Row],[SAR]],5)</f>
        <v>0</v>
      </c>
    </row>
    <row r="195" spans="1:24" x14ac:dyDescent="0.25">
      <c r="A195" s="4">
        <v>174</v>
      </c>
      <c r="B195" s="11" t="s">
        <v>185</v>
      </c>
      <c r="C195" s="1">
        <v>238.02</v>
      </c>
      <c r="D195" s="1">
        <v>238.46</v>
      </c>
      <c r="E195" s="1">
        <v>237.82</v>
      </c>
      <c r="F195" s="1">
        <v>238.42</v>
      </c>
      <c r="G195" s="1">
        <f>testdata[[#This Row],[high]]-testdata[[#This Row],[low]]</f>
        <v>0.64000000000001478</v>
      </c>
      <c r="H195" s="1">
        <f>ABS(testdata[[#This Row],[high]]-F194)</f>
        <v>0.84000000000000341</v>
      </c>
      <c r="I195" s="1">
        <f>ABS(testdata[[#This Row],[low]]-F194)</f>
        <v>0.19999999999998863</v>
      </c>
      <c r="J195" s="7">
        <f>MAX(testdata[[#This Row],[H-L]:[|L-pC|]])</f>
        <v>0.84000000000000341</v>
      </c>
      <c r="K195" s="21">
        <f>(K194*13+testdata[[#This Row],[TR]])/14</f>
        <v>1.4950788954294836</v>
      </c>
      <c r="L195" s="7">
        <f>testdata[[#This Row],[ATR]]*multiplier</f>
        <v>4.4852366862884505</v>
      </c>
      <c r="M195" s="14" t="s">
        <v>519</v>
      </c>
      <c r="N195" s="13">
        <f>MAX(testdata[[#This Row],[close]],N194)</f>
        <v>238.42</v>
      </c>
      <c r="O195" s="27">
        <f t="shared" si="14"/>
        <v>232.98359126092012</v>
      </c>
      <c r="P19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95" s="7" t="e">
        <f>IF(testdata[[#This Row],[DIR]]="SHORT",testdata[[#This Row],[SAR]],NA())</f>
        <v>#N/A</v>
      </c>
      <c r="R195" s="7">
        <f>IF(testdata[[#This Row],[DIR]]="LONG",testdata[[#This Row],[SAR]],NA())</f>
        <v>232.98359126092012</v>
      </c>
      <c r="S195"/>
      <c r="V195" s="29">
        <v>42990</v>
      </c>
      <c r="W195" s="6">
        <v>232.98359126092001</v>
      </c>
      <c r="X195" s="30">
        <f>ROUND(testdata[[#This Row],[SAR]]-Table3[[#This Row],[SAR]],5)</f>
        <v>0</v>
      </c>
    </row>
    <row r="196" spans="1:24" x14ac:dyDescent="0.25">
      <c r="A196" s="4">
        <v>175</v>
      </c>
      <c r="B196" s="11" t="s">
        <v>186</v>
      </c>
      <c r="C196" s="1">
        <v>238.11</v>
      </c>
      <c r="D196" s="1">
        <v>238.57</v>
      </c>
      <c r="E196" s="1">
        <v>237.98</v>
      </c>
      <c r="F196" s="1">
        <v>238.54</v>
      </c>
      <c r="G196" s="1">
        <f>testdata[[#This Row],[high]]-testdata[[#This Row],[low]]</f>
        <v>0.59000000000000341</v>
      </c>
      <c r="H196" s="1">
        <f>ABS(testdata[[#This Row],[high]]-F195)</f>
        <v>0.15000000000000568</v>
      </c>
      <c r="I196" s="1">
        <f>ABS(testdata[[#This Row],[low]]-F195)</f>
        <v>0.43999999999999773</v>
      </c>
      <c r="J196" s="7">
        <f>MAX(testdata[[#This Row],[H-L]:[|L-pC|]])</f>
        <v>0.59000000000000341</v>
      </c>
      <c r="K196" s="21">
        <f>(K195*13+testdata[[#This Row],[TR]])/14</f>
        <v>1.4304304028988064</v>
      </c>
      <c r="L196" s="7">
        <f>testdata[[#This Row],[ATR]]*multiplier</f>
        <v>4.2912912086964194</v>
      </c>
      <c r="M196" s="14" t="s">
        <v>519</v>
      </c>
      <c r="N196" s="13">
        <f>MAX(testdata[[#This Row],[close]],N195)</f>
        <v>238.54</v>
      </c>
      <c r="O196" s="27">
        <f t="shared" ref="O196:O215" si="15">N195-L195</f>
        <v>233.93476331371153</v>
      </c>
      <c r="P19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96" s="7" t="e">
        <f>IF(testdata[[#This Row],[DIR]]="SHORT",testdata[[#This Row],[SAR]],NA())</f>
        <v>#N/A</v>
      </c>
      <c r="R196" s="7">
        <f>IF(testdata[[#This Row],[DIR]]="LONG",testdata[[#This Row],[SAR]],NA())</f>
        <v>233.93476331371153</v>
      </c>
      <c r="S196"/>
      <c r="V196" s="29">
        <v>42991</v>
      </c>
      <c r="W196" s="6">
        <v>233.93476331371099</v>
      </c>
      <c r="X196" s="30">
        <f>ROUND(testdata[[#This Row],[SAR]]-Table3[[#This Row],[SAR]],5)</f>
        <v>0</v>
      </c>
    </row>
    <row r="197" spans="1:24" x14ac:dyDescent="0.25">
      <c r="A197" s="4">
        <v>176</v>
      </c>
      <c r="B197" s="11" t="s">
        <v>187</v>
      </c>
      <c r="C197" s="1">
        <v>238.18</v>
      </c>
      <c r="D197" s="1">
        <v>238.68</v>
      </c>
      <c r="E197" s="1">
        <v>237.99</v>
      </c>
      <c r="F197" s="1">
        <v>238.46</v>
      </c>
      <c r="G197" s="1">
        <f>testdata[[#This Row],[high]]-testdata[[#This Row],[low]]</f>
        <v>0.68999999999999773</v>
      </c>
      <c r="H197" s="1">
        <f>ABS(testdata[[#This Row],[high]]-F196)</f>
        <v>0.14000000000001478</v>
      </c>
      <c r="I197" s="1">
        <f>ABS(testdata[[#This Row],[low]]-F196)</f>
        <v>0.54999999999998295</v>
      </c>
      <c r="J197" s="7">
        <f>MAX(testdata[[#This Row],[H-L]:[|L-pC|]])</f>
        <v>0.68999999999999773</v>
      </c>
      <c r="K197" s="21">
        <f>(K196*13+testdata[[#This Row],[TR]])/14</f>
        <v>1.3775425169774631</v>
      </c>
      <c r="L197" s="7">
        <f>testdata[[#This Row],[ATR]]*multiplier</f>
        <v>4.1326275509323889</v>
      </c>
      <c r="M197" s="14" t="s">
        <v>519</v>
      </c>
      <c r="N197" s="13">
        <f>MAX(testdata[[#This Row],[close]],N196)</f>
        <v>238.54</v>
      </c>
      <c r="O197" s="27">
        <f t="shared" si="15"/>
        <v>234.24870879130359</v>
      </c>
      <c r="P19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97" s="7" t="e">
        <f>IF(testdata[[#This Row],[DIR]]="SHORT",testdata[[#This Row],[SAR]],NA())</f>
        <v>#N/A</v>
      </c>
      <c r="R197" s="7">
        <f>IF(testdata[[#This Row],[DIR]]="LONG",testdata[[#This Row],[SAR]],NA())</f>
        <v>234.24870879130359</v>
      </c>
      <c r="S197"/>
      <c r="V197" s="29">
        <v>42992</v>
      </c>
      <c r="W197" s="6">
        <v>234.24870879130299</v>
      </c>
      <c r="X197" s="30">
        <f>ROUND(testdata[[#This Row],[SAR]]-Table3[[#This Row],[SAR]],5)</f>
        <v>0</v>
      </c>
    </row>
    <row r="198" spans="1:24" x14ac:dyDescent="0.25">
      <c r="A198" s="4">
        <v>177</v>
      </c>
      <c r="B198" s="11" t="s">
        <v>188</v>
      </c>
      <c r="C198" s="1">
        <v>238.3</v>
      </c>
      <c r="D198" s="1">
        <v>238.88</v>
      </c>
      <c r="E198" s="1">
        <v>238.19</v>
      </c>
      <c r="F198" s="1">
        <v>238.78</v>
      </c>
      <c r="G198" s="1">
        <f>testdata[[#This Row],[high]]-testdata[[#This Row],[low]]</f>
        <v>0.68999999999999773</v>
      </c>
      <c r="H198" s="1">
        <f>ABS(testdata[[#This Row],[high]]-F197)</f>
        <v>0.41999999999998749</v>
      </c>
      <c r="I198" s="1">
        <f>ABS(testdata[[#This Row],[low]]-F197)</f>
        <v>0.27000000000001023</v>
      </c>
      <c r="J198" s="7">
        <f>MAX(testdata[[#This Row],[H-L]:[|L-pC|]])</f>
        <v>0.68999999999999773</v>
      </c>
      <c r="K198" s="21">
        <f>(K197*13+testdata[[#This Row],[TR]])/14</f>
        <v>1.3284323371933584</v>
      </c>
      <c r="L198" s="7">
        <f>testdata[[#This Row],[ATR]]*multiplier</f>
        <v>3.9852970115800752</v>
      </c>
      <c r="M198" s="14" t="s">
        <v>519</v>
      </c>
      <c r="N198" s="13">
        <f>MAX(testdata[[#This Row],[close]],N197)</f>
        <v>238.78</v>
      </c>
      <c r="O198" s="27">
        <f t="shared" si="15"/>
        <v>234.40737244906759</v>
      </c>
      <c r="P19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98" s="7" t="e">
        <f>IF(testdata[[#This Row],[DIR]]="SHORT",testdata[[#This Row],[SAR]],NA())</f>
        <v>#N/A</v>
      </c>
      <c r="R198" s="7">
        <f>IF(testdata[[#This Row],[DIR]]="LONG",testdata[[#This Row],[SAR]],NA())</f>
        <v>234.40737244906759</v>
      </c>
      <c r="S198"/>
      <c r="V198" s="29">
        <v>42993</v>
      </c>
      <c r="W198" s="6">
        <v>234.407372449067</v>
      </c>
      <c r="X198" s="30">
        <f>ROUND(testdata[[#This Row],[SAR]]-Table3[[#This Row],[SAR]],5)</f>
        <v>0</v>
      </c>
    </row>
    <row r="199" spans="1:24" x14ac:dyDescent="0.25">
      <c r="A199" s="4">
        <v>178</v>
      </c>
      <c r="B199" s="11" t="s">
        <v>189</v>
      </c>
      <c r="C199" s="1">
        <v>239.18</v>
      </c>
      <c r="D199" s="1">
        <v>239.67</v>
      </c>
      <c r="E199" s="1">
        <v>238.87</v>
      </c>
      <c r="F199" s="1">
        <v>239.29</v>
      </c>
      <c r="G199" s="1">
        <f>testdata[[#This Row],[high]]-testdata[[#This Row],[low]]</f>
        <v>0.79999999999998295</v>
      </c>
      <c r="H199" s="1">
        <f>ABS(testdata[[#This Row],[high]]-F198)</f>
        <v>0.88999999999998636</v>
      </c>
      <c r="I199" s="1">
        <f>ABS(testdata[[#This Row],[low]]-F198)</f>
        <v>9.0000000000003411E-2</v>
      </c>
      <c r="J199" s="7">
        <f>MAX(testdata[[#This Row],[H-L]:[|L-pC|]])</f>
        <v>0.88999999999998636</v>
      </c>
      <c r="K199" s="21">
        <f>(K198*13+testdata[[#This Row],[TR]])/14</f>
        <v>1.297115741679546</v>
      </c>
      <c r="L199" s="7">
        <f>testdata[[#This Row],[ATR]]*multiplier</f>
        <v>3.8913472250386381</v>
      </c>
      <c r="M199" s="14" t="s">
        <v>519</v>
      </c>
      <c r="N199" s="13">
        <f>MAX(testdata[[#This Row],[close]],N198)</f>
        <v>239.29</v>
      </c>
      <c r="O199" s="27">
        <f t="shared" si="15"/>
        <v>234.79470298841991</v>
      </c>
      <c r="P19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99" s="7" t="e">
        <f>IF(testdata[[#This Row],[DIR]]="SHORT",testdata[[#This Row],[SAR]],NA())</f>
        <v>#N/A</v>
      </c>
      <c r="R199" s="7">
        <f>IF(testdata[[#This Row],[DIR]]="LONG",testdata[[#This Row],[SAR]],NA())</f>
        <v>234.79470298841991</v>
      </c>
      <c r="S199"/>
      <c r="V199" s="29">
        <v>42996</v>
      </c>
      <c r="W199" s="6">
        <v>234.794702988419</v>
      </c>
      <c r="X199" s="30">
        <f>ROUND(testdata[[#This Row],[SAR]]-Table3[[#This Row],[SAR]],5)</f>
        <v>0</v>
      </c>
    </row>
    <row r="200" spans="1:24" x14ac:dyDescent="0.25">
      <c r="A200" s="4">
        <v>179</v>
      </c>
      <c r="B200" s="11" t="s">
        <v>190</v>
      </c>
      <c r="C200" s="1">
        <v>239.56</v>
      </c>
      <c r="D200" s="1">
        <v>239.62</v>
      </c>
      <c r="E200" s="1">
        <v>239.17</v>
      </c>
      <c r="F200" s="1">
        <v>239.53</v>
      </c>
      <c r="G200" s="1">
        <f>testdata[[#This Row],[high]]-testdata[[#This Row],[low]]</f>
        <v>0.45000000000001705</v>
      </c>
      <c r="H200" s="1">
        <f>ABS(testdata[[#This Row],[high]]-F199)</f>
        <v>0.33000000000001251</v>
      </c>
      <c r="I200" s="1">
        <f>ABS(testdata[[#This Row],[low]]-F199)</f>
        <v>0.12000000000000455</v>
      </c>
      <c r="J200" s="7">
        <f>MAX(testdata[[#This Row],[H-L]:[|L-pC|]])</f>
        <v>0.45000000000001705</v>
      </c>
      <c r="K200" s="21">
        <f>(K199*13+testdata[[#This Row],[TR]])/14</f>
        <v>1.2366074744167226</v>
      </c>
      <c r="L200" s="7">
        <f>testdata[[#This Row],[ATR]]*multiplier</f>
        <v>3.7098224232501678</v>
      </c>
      <c r="M200" s="14" t="s">
        <v>519</v>
      </c>
      <c r="N200" s="13">
        <f>MAX(testdata[[#This Row],[close]],N199)</f>
        <v>239.53</v>
      </c>
      <c r="O200" s="27">
        <f t="shared" si="15"/>
        <v>235.39865277496136</v>
      </c>
      <c r="P20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00" s="7" t="e">
        <f>IF(testdata[[#This Row],[DIR]]="SHORT",testdata[[#This Row],[SAR]],NA())</f>
        <v>#N/A</v>
      </c>
      <c r="R200" s="7">
        <f>IF(testdata[[#This Row],[DIR]]="LONG",testdata[[#This Row],[SAR]],NA())</f>
        <v>235.39865277496136</v>
      </c>
      <c r="S200"/>
      <c r="V200" s="29">
        <v>42997</v>
      </c>
      <c r="W200" s="6">
        <v>235.39865277496099</v>
      </c>
      <c r="X200" s="30">
        <f>ROUND(testdata[[#This Row],[SAR]]-Table3[[#This Row],[SAR]],5)</f>
        <v>0</v>
      </c>
    </row>
    <row r="201" spans="1:24" x14ac:dyDescent="0.25">
      <c r="A201" s="4">
        <v>180</v>
      </c>
      <c r="B201" s="11" t="s">
        <v>191</v>
      </c>
      <c r="C201" s="1">
        <v>239.62</v>
      </c>
      <c r="D201" s="1">
        <v>239.74</v>
      </c>
      <c r="E201" s="1">
        <v>238.52</v>
      </c>
      <c r="F201" s="1">
        <v>239.61</v>
      </c>
      <c r="G201" s="1">
        <f>testdata[[#This Row],[high]]-testdata[[#This Row],[low]]</f>
        <v>1.2199999999999989</v>
      </c>
      <c r="H201" s="1">
        <f>ABS(testdata[[#This Row],[high]]-F200)</f>
        <v>0.21000000000000796</v>
      </c>
      <c r="I201" s="1">
        <f>ABS(testdata[[#This Row],[low]]-F200)</f>
        <v>1.0099999999999909</v>
      </c>
      <c r="J201" s="7">
        <f>MAX(testdata[[#This Row],[H-L]:[|L-pC|]])</f>
        <v>1.2199999999999989</v>
      </c>
      <c r="K201" s="21">
        <f>(K200*13+testdata[[#This Row],[TR]])/14</f>
        <v>1.2354212262440996</v>
      </c>
      <c r="L201" s="7">
        <f>testdata[[#This Row],[ATR]]*multiplier</f>
        <v>3.7062636787322987</v>
      </c>
      <c r="M201" s="14" t="s">
        <v>519</v>
      </c>
      <c r="N201" s="13">
        <f>MAX(testdata[[#This Row],[close]],N200)</f>
        <v>239.61</v>
      </c>
      <c r="O201" s="27">
        <f t="shared" si="15"/>
        <v>235.82017757674984</v>
      </c>
      <c r="P20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01" s="7" t="e">
        <f>IF(testdata[[#This Row],[DIR]]="SHORT",testdata[[#This Row],[SAR]],NA())</f>
        <v>#N/A</v>
      </c>
      <c r="R201" s="7">
        <f>IF(testdata[[#This Row],[DIR]]="LONG",testdata[[#This Row],[SAR]],NA())</f>
        <v>235.82017757674984</v>
      </c>
      <c r="S201"/>
      <c r="V201" s="29">
        <v>42998</v>
      </c>
      <c r="W201" s="6">
        <v>235.82017757674899</v>
      </c>
      <c r="X201" s="30">
        <f>ROUND(testdata[[#This Row],[SAR]]-Table3[[#This Row],[SAR]],5)</f>
        <v>0</v>
      </c>
    </row>
    <row r="202" spans="1:24" x14ac:dyDescent="0.25">
      <c r="A202" s="4">
        <v>181</v>
      </c>
      <c r="B202" s="11" t="s">
        <v>192</v>
      </c>
      <c r="C202" s="1">
        <v>239.44</v>
      </c>
      <c r="D202" s="1">
        <v>239.54</v>
      </c>
      <c r="E202" s="1">
        <v>238.78</v>
      </c>
      <c r="F202" s="1">
        <v>238.97</v>
      </c>
      <c r="G202" s="1">
        <f>testdata[[#This Row],[high]]-testdata[[#This Row],[low]]</f>
        <v>0.75999999999999091</v>
      </c>
      <c r="H202" s="1">
        <f>ABS(testdata[[#This Row],[high]]-F201)</f>
        <v>7.00000000000216E-2</v>
      </c>
      <c r="I202" s="1">
        <f>ABS(testdata[[#This Row],[low]]-F201)</f>
        <v>0.83000000000001251</v>
      </c>
      <c r="J202" s="7">
        <f>MAX(testdata[[#This Row],[H-L]:[|L-pC|]])</f>
        <v>0.83000000000001251</v>
      </c>
      <c r="K202" s="21">
        <f>(K201*13+testdata[[#This Row],[TR]])/14</f>
        <v>1.2064625672266647</v>
      </c>
      <c r="L202" s="7">
        <f>testdata[[#This Row],[ATR]]*multiplier</f>
        <v>3.6193877016799938</v>
      </c>
      <c r="M202" s="14" t="s">
        <v>519</v>
      </c>
      <c r="N202" s="13">
        <f>MAX(testdata[[#This Row],[close]],N201)</f>
        <v>239.61</v>
      </c>
      <c r="O202" s="27">
        <f t="shared" si="15"/>
        <v>235.90373632126773</v>
      </c>
      <c r="P20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02" s="7" t="e">
        <f>IF(testdata[[#This Row],[DIR]]="SHORT",testdata[[#This Row],[SAR]],NA())</f>
        <v>#N/A</v>
      </c>
      <c r="R202" s="7">
        <f>IF(testdata[[#This Row],[DIR]]="LONG",testdata[[#This Row],[SAR]],NA())</f>
        <v>235.90373632126773</v>
      </c>
      <c r="S202"/>
      <c r="V202" s="29">
        <v>42999</v>
      </c>
      <c r="W202" s="6">
        <v>235.90373632126699</v>
      </c>
      <c r="X202" s="30">
        <f>ROUND(testdata[[#This Row],[SAR]]-Table3[[#This Row],[SAR]],5)</f>
        <v>0</v>
      </c>
    </row>
    <row r="203" spans="1:24" x14ac:dyDescent="0.25">
      <c r="A203" s="4">
        <v>182</v>
      </c>
      <c r="B203" s="11" t="s">
        <v>193</v>
      </c>
      <c r="C203" s="1">
        <v>238.65</v>
      </c>
      <c r="D203" s="1">
        <v>239.2</v>
      </c>
      <c r="E203" s="1">
        <v>238.62</v>
      </c>
      <c r="F203" s="1">
        <v>239.02</v>
      </c>
      <c r="G203" s="1">
        <f>testdata[[#This Row],[high]]-testdata[[#This Row],[low]]</f>
        <v>0.57999999999998408</v>
      </c>
      <c r="H203" s="1">
        <f>ABS(testdata[[#This Row],[high]]-F202)</f>
        <v>0.22999999999998977</v>
      </c>
      <c r="I203" s="1">
        <f>ABS(testdata[[#This Row],[low]]-F202)</f>
        <v>0.34999999999999432</v>
      </c>
      <c r="J203" s="7">
        <f>MAX(testdata[[#This Row],[H-L]:[|L-pC|]])</f>
        <v>0.57999999999998408</v>
      </c>
      <c r="K203" s="21">
        <f>(K202*13+testdata[[#This Row],[TR]])/14</f>
        <v>1.1617152409961875</v>
      </c>
      <c r="L203" s="7">
        <f>testdata[[#This Row],[ATR]]*multiplier</f>
        <v>3.4851457229885625</v>
      </c>
      <c r="M203" s="14" t="s">
        <v>519</v>
      </c>
      <c r="N203" s="13">
        <f>MAX(testdata[[#This Row],[close]],N202)</f>
        <v>239.61</v>
      </c>
      <c r="O203" s="27">
        <f t="shared" si="15"/>
        <v>235.99061229832003</v>
      </c>
      <c r="P20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03" s="7" t="e">
        <f>IF(testdata[[#This Row],[DIR]]="SHORT",testdata[[#This Row],[SAR]],NA())</f>
        <v>#N/A</v>
      </c>
      <c r="R203" s="7">
        <f>IF(testdata[[#This Row],[DIR]]="LONG",testdata[[#This Row],[SAR]],NA())</f>
        <v>235.99061229832003</v>
      </c>
      <c r="S203"/>
      <c r="V203" s="29">
        <v>43000</v>
      </c>
      <c r="W203" s="6">
        <v>235.99061229832</v>
      </c>
      <c r="X203" s="30">
        <f>ROUND(testdata[[#This Row],[SAR]]-Table3[[#This Row],[SAR]],5)</f>
        <v>0</v>
      </c>
    </row>
    <row r="204" spans="1:24" x14ac:dyDescent="0.25">
      <c r="A204" s="4">
        <v>183</v>
      </c>
      <c r="B204" s="11" t="s">
        <v>194</v>
      </c>
      <c r="C204" s="1">
        <v>238.74</v>
      </c>
      <c r="D204" s="1">
        <v>239.13</v>
      </c>
      <c r="E204" s="1">
        <v>237.72</v>
      </c>
      <c r="F204" s="1">
        <v>238.53</v>
      </c>
      <c r="G204" s="1">
        <f>testdata[[#This Row],[high]]-testdata[[#This Row],[low]]</f>
        <v>1.4099999999999966</v>
      </c>
      <c r="H204" s="1">
        <f>ABS(testdata[[#This Row],[high]]-F203)</f>
        <v>0.10999999999998522</v>
      </c>
      <c r="I204" s="1">
        <f>ABS(testdata[[#This Row],[low]]-F203)</f>
        <v>1.3000000000000114</v>
      </c>
      <c r="J204" s="7">
        <f>MAX(testdata[[#This Row],[H-L]:[|L-pC|]])</f>
        <v>1.4099999999999966</v>
      </c>
      <c r="K204" s="21">
        <f>(K203*13+testdata[[#This Row],[TR]])/14</f>
        <v>1.1794498666393167</v>
      </c>
      <c r="L204" s="7">
        <f>testdata[[#This Row],[ATR]]*multiplier</f>
        <v>3.5383495999179502</v>
      </c>
      <c r="M204" s="14" t="s">
        <v>519</v>
      </c>
      <c r="N204" s="13">
        <f>MAX(testdata[[#This Row],[close]],N203)</f>
        <v>239.61</v>
      </c>
      <c r="O204" s="27">
        <f t="shared" si="15"/>
        <v>236.12485427701145</v>
      </c>
      <c r="P20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04" s="7" t="e">
        <f>IF(testdata[[#This Row],[DIR]]="SHORT",testdata[[#This Row],[SAR]],NA())</f>
        <v>#N/A</v>
      </c>
      <c r="R204" s="7">
        <f>IF(testdata[[#This Row],[DIR]]="LONG",testdata[[#This Row],[SAR]],NA())</f>
        <v>236.12485427701145</v>
      </c>
      <c r="S204"/>
      <c r="V204" s="29">
        <v>43003</v>
      </c>
      <c r="W204" s="6">
        <v>236.124854277011</v>
      </c>
      <c r="X204" s="30">
        <f>ROUND(testdata[[#This Row],[SAR]]-Table3[[#This Row],[SAR]],5)</f>
        <v>0</v>
      </c>
    </row>
    <row r="205" spans="1:24" x14ac:dyDescent="0.25">
      <c r="A205" s="4">
        <v>184</v>
      </c>
      <c r="B205" s="11" t="s">
        <v>195</v>
      </c>
      <c r="C205" s="1">
        <v>239</v>
      </c>
      <c r="D205" s="1">
        <v>239.27</v>
      </c>
      <c r="E205" s="1">
        <v>238.41</v>
      </c>
      <c r="F205" s="1">
        <v>238.68</v>
      </c>
      <c r="G205" s="1">
        <f>testdata[[#This Row],[high]]-testdata[[#This Row],[low]]</f>
        <v>0.86000000000001364</v>
      </c>
      <c r="H205" s="1">
        <f>ABS(testdata[[#This Row],[high]]-F204)</f>
        <v>0.74000000000000909</v>
      </c>
      <c r="I205" s="1">
        <f>ABS(testdata[[#This Row],[low]]-F204)</f>
        <v>0.12000000000000455</v>
      </c>
      <c r="J205" s="7">
        <f>MAX(testdata[[#This Row],[H-L]:[|L-pC|]])</f>
        <v>0.86000000000001364</v>
      </c>
      <c r="K205" s="21">
        <f>(K204*13+testdata[[#This Row],[TR]])/14</f>
        <v>1.1566320190222237</v>
      </c>
      <c r="L205" s="7">
        <f>testdata[[#This Row],[ATR]]*multiplier</f>
        <v>3.4698960570666708</v>
      </c>
      <c r="M205" s="14" t="s">
        <v>519</v>
      </c>
      <c r="N205" s="13">
        <f>MAX(testdata[[#This Row],[close]],N204)</f>
        <v>239.61</v>
      </c>
      <c r="O205" s="27">
        <f t="shared" si="15"/>
        <v>236.07165040008206</v>
      </c>
      <c r="P20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05" s="7" t="e">
        <f>IF(testdata[[#This Row],[DIR]]="SHORT",testdata[[#This Row],[SAR]],NA())</f>
        <v>#N/A</v>
      </c>
      <c r="R205" s="7">
        <f>IF(testdata[[#This Row],[DIR]]="LONG",testdata[[#This Row],[SAR]],NA())</f>
        <v>236.07165040008206</v>
      </c>
      <c r="S205"/>
      <c r="V205" s="29">
        <v>43004</v>
      </c>
      <c r="W205" s="6">
        <v>236.07165040008201</v>
      </c>
      <c r="X205" s="30">
        <f>ROUND(testdata[[#This Row],[SAR]]-Table3[[#This Row],[SAR]],5)</f>
        <v>0</v>
      </c>
    </row>
    <row r="206" spans="1:24" x14ac:dyDescent="0.25">
      <c r="A206" s="4">
        <v>185</v>
      </c>
      <c r="B206" s="11" t="s">
        <v>196</v>
      </c>
      <c r="C206" s="1">
        <v>239.44</v>
      </c>
      <c r="D206" s="1">
        <v>240.03</v>
      </c>
      <c r="E206" s="1">
        <v>238.47</v>
      </c>
      <c r="F206" s="1">
        <v>239.6</v>
      </c>
      <c r="G206" s="1">
        <f>testdata[[#This Row],[high]]-testdata[[#This Row],[low]]</f>
        <v>1.5600000000000023</v>
      </c>
      <c r="H206" s="1">
        <f>ABS(testdata[[#This Row],[high]]-F205)</f>
        <v>1.3499999999999943</v>
      </c>
      <c r="I206" s="1">
        <f>ABS(testdata[[#This Row],[low]]-F205)</f>
        <v>0.21000000000000796</v>
      </c>
      <c r="J206" s="7">
        <f>MAX(testdata[[#This Row],[H-L]:[|L-pC|]])</f>
        <v>1.5600000000000023</v>
      </c>
      <c r="K206" s="21">
        <f>(K205*13+testdata[[#This Row],[TR]])/14</f>
        <v>1.1854440176634935</v>
      </c>
      <c r="L206" s="7">
        <f>testdata[[#This Row],[ATR]]*multiplier</f>
        <v>3.5563320529904807</v>
      </c>
      <c r="M206" s="14" t="s">
        <v>519</v>
      </c>
      <c r="N206" s="13">
        <f>MAX(testdata[[#This Row],[close]],N205)</f>
        <v>239.61</v>
      </c>
      <c r="O206" s="27">
        <f t="shared" si="15"/>
        <v>236.14010394293334</v>
      </c>
      <c r="P20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06" s="7" t="e">
        <f>IF(testdata[[#This Row],[DIR]]="SHORT",testdata[[#This Row],[SAR]],NA())</f>
        <v>#N/A</v>
      </c>
      <c r="R206" s="7">
        <f>IF(testdata[[#This Row],[DIR]]="LONG",testdata[[#This Row],[SAR]],NA())</f>
        <v>236.14010394293334</v>
      </c>
      <c r="S206"/>
      <c r="V206" s="29">
        <v>43005</v>
      </c>
      <c r="W206" s="6">
        <v>236.140103942933</v>
      </c>
      <c r="X206" s="30">
        <f>ROUND(testdata[[#This Row],[SAR]]-Table3[[#This Row],[SAR]],5)</f>
        <v>0</v>
      </c>
    </row>
    <row r="207" spans="1:24" x14ac:dyDescent="0.25">
      <c r="A207" s="4">
        <v>186</v>
      </c>
      <c r="B207" s="11" t="s">
        <v>197</v>
      </c>
      <c r="C207" s="1">
        <v>239.3</v>
      </c>
      <c r="D207" s="1">
        <v>239.98</v>
      </c>
      <c r="E207" s="1">
        <v>239.2</v>
      </c>
      <c r="F207" s="1">
        <v>239.89</v>
      </c>
      <c r="G207" s="1">
        <f>testdata[[#This Row],[high]]-testdata[[#This Row],[low]]</f>
        <v>0.78000000000000114</v>
      </c>
      <c r="H207" s="1">
        <f>ABS(testdata[[#This Row],[high]]-F206)</f>
        <v>0.37999999999999545</v>
      </c>
      <c r="I207" s="1">
        <f>ABS(testdata[[#This Row],[low]]-F206)</f>
        <v>0.40000000000000568</v>
      </c>
      <c r="J207" s="7">
        <f>MAX(testdata[[#This Row],[H-L]:[|L-pC|]])</f>
        <v>0.78000000000000114</v>
      </c>
      <c r="K207" s="21">
        <f>(K206*13+testdata[[#This Row],[TR]])/14</f>
        <v>1.1564837306875297</v>
      </c>
      <c r="L207" s="7">
        <f>testdata[[#This Row],[ATR]]*multiplier</f>
        <v>3.4694511920625892</v>
      </c>
      <c r="M207" s="14" t="s">
        <v>519</v>
      </c>
      <c r="N207" s="13">
        <f>MAX(testdata[[#This Row],[close]],N206)</f>
        <v>239.89</v>
      </c>
      <c r="O207" s="27">
        <f t="shared" si="15"/>
        <v>236.05366794700953</v>
      </c>
      <c r="P20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07" s="7" t="e">
        <f>IF(testdata[[#This Row],[DIR]]="SHORT",testdata[[#This Row],[SAR]],NA())</f>
        <v>#N/A</v>
      </c>
      <c r="R207" s="7">
        <f>IF(testdata[[#This Row],[DIR]]="LONG",testdata[[#This Row],[SAR]],NA())</f>
        <v>236.05366794700953</v>
      </c>
      <c r="S207"/>
      <c r="V207" s="29">
        <v>43006</v>
      </c>
      <c r="W207" s="6">
        <v>236.05366794700899</v>
      </c>
      <c r="X207" s="30">
        <f>ROUND(testdata[[#This Row],[SAR]]-Table3[[#This Row],[SAR]],5)</f>
        <v>0</v>
      </c>
    </row>
    <row r="208" spans="1:24" x14ac:dyDescent="0.25">
      <c r="A208" s="4">
        <v>187</v>
      </c>
      <c r="B208" s="11" t="s">
        <v>198</v>
      </c>
      <c r="C208" s="1">
        <v>239.88</v>
      </c>
      <c r="D208" s="1">
        <v>240.82</v>
      </c>
      <c r="E208" s="1">
        <v>239.68</v>
      </c>
      <c r="F208" s="1">
        <v>240.74</v>
      </c>
      <c r="G208" s="1">
        <f>testdata[[#This Row],[high]]-testdata[[#This Row],[low]]</f>
        <v>1.1399999999999864</v>
      </c>
      <c r="H208" s="1">
        <f>ABS(testdata[[#This Row],[high]]-F207)</f>
        <v>0.93000000000000682</v>
      </c>
      <c r="I208" s="1">
        <f>ABS(testdata[[#This Row],[low]]-F207)</f>
        <v>0.20999999999997954</v>
      </c>
      <c r="J208" s="7">
        <f>MAX(testdata[[#This Row],[H-L]:[|L-pC|]])</f>
        <v>1.1399999999999864</v>
      </c>
      <c r="K208" s="21">
        <f>(K207*13+testdata[[#This Row],[TR]])/14</f>
        <v>1.1553063213527053</v>
      </c>
      <c r="L208" s="7">
        <f>testdata[[#This Row],[ATR]]*multiplier</f>
        <v>3.4659189640581158</v>
      </c>
      <c r="M208" s="14" t="s">
        <v>519</v>
      </c>
      <c r="N208" s="13">
        <f>MAX(testdata[[#This Row],[close]],N207)</f>
        <v>240.74</v>
      </c>
      <c r="O208" s="27">
        <f t="shared" si="15"/>
        <v>236.42054880793739</v>
      </c>
      <c r="P20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08" s="7" t="e">
        <f>IF(testdata[[#This Row],[DIR]]="SHORT",testdata[[#This Row],[SAR]],NA())</f>
        <v>#N/A</v>
      </c>
      <c r="R208" s="7">
        <f>IF(testdata[[#This Row],[DIR]]="LONG",testdata[[#This Row],[SAR]],NA())</f>
        <v>236.42054880793739</v>
      </c>
      <c r="S208"/>
      <c r="V208" s="29">
        <v>43007</v>
      </c>
      <c r="W208" s="6">
        <v>236.420548807937</v>
      </c>
      <c r="X208" s="30">
        <f>ROUND(testdata[[#This Row],[SAR]]-Table3[[#This Row],[SAR]],5)</f>
        <v>0</v>
      </c>
    </row>
    <row r="209" spans="1:24" x14ac:dyDescent="0.25">
      <c r="A209" s="4">
        <v>188</v>
      </c>
      <c r="B209" s="11" t="s">
        <v>199</v>
      </c>
      <c r="C209" s="1">
        <v>240.98</v>
      </c>
      <c r="D209" s="1">
        <v>241.78</v>
      </c>
      <c r="E209" s="1">
        <v>240.8</v>
      </c>
      <c r="F209" s="1">
        <v>241.78</v>
      </c>
      <c r="G209" s="1">
        <f>testdata[[#This Row],[high]]-testdata[[#This Row],[low]]</f>
        <v>0.97999999999998977</v>
      </c>
      <c r="H209" s="1">
        <f>ABS(testdata[[#This Row],[high]]-F208)</f>
        <v>1.039999999999992</v>
      </c>
      <c r="I209" s="1">
        <f>ABS(testdata[[#This Row],[low]]-F208)</f>
        <v>6.0000000000002274E-2</v>
      </c>
      <c r="J209" s="7">
        <f>MAX(testdata[[#This Row],[H-L]:[|L-pC|]])</f>
        <v>1.039999999999992</v>
      </c>
      <c r="K209" s="21">
        <f>(K208*13+testdata[[#This Row],[TR]])/14</f>
        <v>1.1470701555417973</v>
      </c>
      <c r="L209" s="7">
        <f>testdata[[#This Row],[ATR]]*multiplier</f>
        <v>3.4412104666253915</v>
      </c>
      <c r="M209" s="14" t="s">
        <v>519</v>
      </c>
      <c r="N209" s="13">
        <f>MAX(testdata[[#This Row],[close]],N208)</f>
        <v>241.78</v>
      </c>
      <c r="O209" s="27">
        <f t="shared" si="15"/>
        <v>237.27408103594189</v>
      </c>
      <c r="P20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09" s="7" t="e">
        <f>IF(testdata[[#This Row],[DIR]]="SHORT",testdata[[#This Row],[SAR]],NA())</f>
        <v>#N/A</v>
      </c>
      <c r="R209" s="7">
        <f>IF(testdata[[#This Row],[DIR]]="LONG",testdata[[#This Row],[SAR]],NA())</f>
        <v>237.27408103594189</v>
      </c>
      <c r="S209"/>
      <c r="V209" s="29">
        <v>43010</v>
      </c>
      <c r="W209" s="6">
        <v>237.27408103594101</v>
      </c>
      <c r="X209" s="30">
        <f>ROUND(testdata[[#This Row],[SAR]]-Table3[[#This Row],[SAR]],5)</f>
        <v>0</v>
      </c>
    </row>
    <row r="210" spans="1:24" x14ac:dyDescent="0.25">
      <c r="A210" s="4">
        <v>189</v>
      </c>
      <c r="B210" s="11" t="s">
        <v>200</v>
      </c>
      <c r="C210" s="1">
        <v>241.91</v>
      </c>
      <c r="D210" s="1">
        <v>242.33</v>
      </c>
      <c r="E210" s="1">
        <v>241.69</v>
      </c>
      <c r="F210" s="1">
        <v>242.3</v>
      </c>
      <c r="G210" s="1">
        <f>testdata[[#This Row],[high]]-testdata[[#This Row],[low]]</f>
        <v>0.64000000000001478</v>
      </c>
      <c r="H210" s="1">
        <f>ABS(testdata[[#This Row],[high]]-F209)</f>
        <v>0.55000000000001137</v>
      </c>
      <c r="I210" s="1">
        <f>ABS(testdata[[#This Row],[low]]-F209)</f>
        <v>9.0000000000003411E-2</v>
      </c>
      <c r="J210" s="7">
        <f>MAX(testdata[[#This Row],[H-L]:[|L-pC|]])</f>
        <v>0.64000000000001478</v>
      </c>
      <c r="K210" s="21">
        <f>(K209*13+testdata[[#This Row],[TR]])/14</f>
        <v>1.1108508587173842</v>
      </c>
      <c r="L210" s="7">
        <f>testdata[[#This Row],[ATR]]*multiplier</f>
        <v>3.3325525761521524</v>
      </c>
      <c r="M210" s="14" t="s">
        <v>519</v>
      </c>
      <c r="N210" s="13">
        <f>MAX(testdata[[#This Row],[close]],N209)</f>
        <v>242.3</v>
      </c>
      <c r="O210" s="27">
        <f t="shared" si="15"/>
        <v>238.33878953337461</v>
      </c>
      <c r="P21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10" s="7" t="e">
        <f>IF(testdata[[#This Row],[DIR]]="SHORT",testdata[[#This Row],[SAR]],NA())</f>
        <v>#N/A</v>
      </c>
      <c r="R210" s="7">
        <f>IF(testdata[[#This Row],[DIR]]="LONG",testdata[[#This Row],[SAR]],NA())</f>
        <v>238.33878953337461</v>
      </c>
      <c r="S210"/>
      <c r="V210" s="29">
        <v>43011</v>
      </c>
      <c r="W210" s="6">
        <v>238.33878953337401</v>
      </c>
      <c r="X210" s="30">
        <f>ROUND(testdata[[#This Row],[SAR]]-Table3[[#This Row],[SAR]],5)</f>
        <v>0</v>
      </c>
    </row>
    <row r="211" spans="1:24" x14ac:dyDescent="0.25">
      <c r="A211" s="4">
        <v>190</v>
      </c>
      <c r="B211" s="11" t="s">
        <v>201</v>
      </c>
      <c r="C211" s="1">
        <v>242.13</v>
      </c>
      <c r="D211" s="1">
        <v>242.85</v>
      </c>
      <c r="E211" s="1">
        <v>242.01</v>
      </c>
      <c r="F211" s="1">
        <v>242.58</v>
      </c>
      <c r="G211" s="1">
        <f>testdata[[#This Row],[high]]-testdata[[#This Row],[low]]</f>
        <v>0.84000000000000341</v>
      </c>
      <c r="H211" s="1">
        <f>ABS(testdata[[#This Row],[high]]-F210)</f>
        <v>0.54999999999998295</v>
      </c>
      <c r="I211" s="1">
        <f>ABS(testdata[[#This Row],[low]]-F210)</f>
        <v>0.29000000000002046</v>
      </c>
      <c r="J211" s="7">
        <f>MAX(testdata[[#This Row],[H-L]:[|L-pC|]])</f>
        <v>0.84000000000000341</v>
      </c>
      <c r="K211" s="21">
        <f>(K210*13+testdata[[#This Row],[TR]])/14</f>
        <v>1.0915043688089998</v>
      </c>
      <c r="L211" s="7">
        <f>testdata[[#This Row],[ATR]]*multiplier</f>
        <v>3.2745131064269994</v>
      </c>
      <c r="M211" s="14" t="s">
        <v>519</v>
      </c>
      <c r="N211" s="13">
        <f>MAX(testdata[[#This Row],[close]],N210)</f>
        <v>242.58</v>
      </c>
      <c r="O211" s="27">
        <f t="shared" si="15"/>
        <v>238.96744742384786</v>
      </c>
      <c r="P21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11" s="7" t="e">
        <f>IF(testdata[[#This Row],[DIR]]="SHORT",testdata[[#This Row],[SAR]],NA())</f>
        <v>#N/A</v>
      </c>
      <c r="R211" s="7">
        <f>IF(testdata[[#This Row],[DIR]]="LONG",testdata[[#This Row],[SAR]],NA())</f>
        <v>238.96744742384786</v>
      </c>
      <c r="S211"/>
      <c r="V211" s="29">
        <v>43012</v>
      </c>
      <c r="W211" s="6">
        <v>238.96744742384701</v>
      </c>
      <c r="X211" s="30">
        <f>ROUND(testdata[[#This Row],[SAR]]-Table3[[#This Row],[SAR]],5)</f>
        <v>0</v>
      </c>
    </row>
    <row r="212" spans="1:24" x14ac:dyDescent="0.25">
      <c r="A212" s="4">
        <v>191</v>
      </c>
      <c r="B212" s="11" t="s">
        <v>202</v>
      </c>
      <c r="C212" s="1">
        <v>242.95</v>
      </c>
      <c r="D212" s="1">
        <v>244.04</v>
      </c>
      <c r="E212" s="1">
        <v>242.62</v>
      </c>
      <c r="F212" s="1">
        <v>244.02</v>
      </c>
      <c r="G212" s="1">
        <f>testdata[[#This Row],[high]]-testdata[[#This Row],[low]]</f>
        <v>1.4199999999999875</v>
      </c>
      <c r="H212" s="1">
        <f>ABS(testdata[[#This Row],[high]]-F211)</f>
        <v>1.4599999999999795</v>
      </c>
      <c r="I212" s="1">
        <f>ABS(testdata[[#This Row],[low]]-F211)</f>
        <v>3.9999999999992042E-2</v>
      </c>
      <c r="J212" s="7">
        <f>MAX(testdata[[#This Row],[H-L]:[|L-pC|]])</f>
        <v>1.4599999999999795</v>
      </c>
      <c r="K212" s="21">
        <f>(K211*13+testdata[[#This Row],[TR]])/14</f>
        <v>1.1178254853226413</v>
      </c>
      <c r="L212" s="7">
        <f>testdata[[#This Row],[ATR]]*multiplier</f>
        <v>3.3534764559679235</v>
      </c>
      <c r="M212" s="14" t="s">
        <v>519</v>
      </c>
      <c r="N212" s="13">
        <f>MAX(testdata[[#This Row],[close]],N211)</f>
        <v>244.02</v>
      </c>
      <c r="O212" s="27">
        <f t="shared" si="15"/>
        <v>239.305486893573</v>
      </c>
      <c r="P21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12" s="7" t="e">
        <f>IF(testdata[[#This Row],[DIR]]="SHORT",testdata[[#This Row],[SAR]],NA())</f>
        <v>#N/A</v>
      </c>
      <c r="R212" s="7">
        <f>IF(testdata[[#This Row],[DIR]]="LONG",testdata[[#This Row],[SAR]],NA())</f>
        <v>239.305486893573</v>
      </c>
      <c r="S212"/>
      <c r="V212" s="29">
        <v>43013</v>
      </c>
      <c r="W212" s="6">
        <v>239.305486893573</v>
      </c>
      <c r="X212" s="30">
        <f>ROUND(testdata[[#This Row],[SAR]]-Table3[[#This Row],[SAR]],5)</f>
        <v>0</v>
      </c>
    </row>
    <row r="213" spans="1:24" x14ac:dyDescent="0.25">
      <c r="A213" s="4">
        <v>192</v>
      </c>
      <c r="B213" s="11" t="s">
        <v>203</v>
      </c>
      <c r="C213" s="1">
        <v>243.53</v>
      </c>
      <c r="D213" s="1">
        <v>244.06</v>
      </c>
      <c r="E213" s="1">
        <v>243.25</v>
      </c>
      <c r="F213" s="1">
        <v>243.74</v>
      </c>
      <c r="G213" s="1">
        <f>testdata[[#This Row],[high]]-testdata[[#This Row],[low]]</f>
        <v>0.81000000000000227</v>
      </c>
      <c r="H213" s="1">
        <f>ABS(testdata[[#This Row],[high]]-F212)</f>
        <v>3.9999999999992042E-2</v>
      </c>
      <c r="I213" s="1">
        <f>ABS(testdata[[#This Row],[low]]-F212)</f>
        <v>0.77000000000001023</v>
      </c>
      <c r="J213" s="7">
        <f>MAX(testdata[[#This Row],[H-L]:[|L-pC|]])</f>
        <v>0.81000000000000227</v>
      </c>
      <c r="K213" s="21">
        <f>(K212*13+testdata[[#This Row],[TR]])/14</f>
        <v>1.0958379506567384</v>
      </c>
      <c r="L213" s="7">
        <f>testdata[[#This Row],[ATR]]*multiplier</f>
        <v>3.287513851970215</v>
      </c>
      <c r="M213" s="14" t="s">
        <v>519</v>
      </c>
      <c r="N213" s="13">
        <f>MAX(testdata[[#This Row],[close]],N212)</f>
        <v>244.02</v>
      </c>
      <c r="O213" s="27">
        <f t="shared" si="15"/>
        <v>240.66652354403209</v>
      </c>
      <c r="P21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13" s="7" t="e">
        <f>IF(testdata[[#This Row],[DIR]]="SHORT",testdata[[#This Row],[SAR]],NA())</f>
        <v>#N/A</v>
      </c>
      <c r="R213" s="7">
        <f>IF(testdata[[#This Row],[DIR]]="LONG",testdata[[#This Row],[SAR]],NA())</f>
        <v>240.66652354403209</v>
      </c>
      <c r="S213"/>
      <c r="V213" s="29">
        <v>43014</v>
      </c>
      <c r="W213" s="6">
        <v>240.666523544032</v>
      </c>
      <c r="X213" s="30">
        <f>ROUND(testdata[[#This Row],[SAR]]-Table3[[#This Row],[SAR]],5)</f>
        <v>0</v>
      </c>
    </row>
    <row r="214" spans="1:24" x14ac:dyDescent="0.25">
      <c r="A214" s="4">
        <v>193</v>
      </c>
      <c r="B214" s="11" t="s">
        <v>204</v>
      </c>
      <c r="C214" s="1">
        <v>243.99</v>
      </c>
      <c r="D214" s="1">
        <v>244.06</v>
      </c>
      <c r="E214" s="1">
        <v>243.05</v>
      </c>
      <c r="F214" s="1">
        <v>243.34</v>
      </c>
      <c r="G214" s="1">
        <f>testdata[[#This Row],[high]]-testdata[[#This Row],[low]]</f>
        <v>1.0099999999999909</v>
      </c>
      <c r="H214" s="1">
        <f>ABS(testdata[[#This Row],[high]]-F213)</f>
        <v>0.31999999999999318</v>
      </c>
      <c r="I214" s="1">
        <f>ABS(testdata[[#This Row],[low]]-F213)</f>
        <v>0.68999999999999773</v>
      </c>
      <c r="J214" s="7">
        <f>MAX(testdata[[#This Row],[H-L]:[|L-pC|]])</f>
        <v>1.0099999999999909</v>
      </c>
      <c r="K214" s="21">
        <f>(K213*13+testdata[[#This Row],[TR]])/14</f>
        <v>1.0897066684669707</v>
      </c>
      <c r="L214" s="7">
        <f>testdata[[#This Row],[ATR]]*multiplier</f>
        <v>3.2691200054009122</v>
      </c>
      <c r="M214" s="14" t="s">
        <v>519</v>
      </c>
      <c r="N214" s="13">
        <f>MAX(testdata[[#This Row],[close]],N213)</f>
        <v>244.02</v>
      </c>
      <c r="O214" s="27">
        <f t="shared" si="15"/>
        <v>240.73248614802981</v>
      </c>
      <c r="P21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14" s="7" t="e">
        <f>IF(testdata[[#This Row],[DIR]]="SHORT",testdata[[#This Row],[SAR]],NA())</f>
        <v>#N/A</v>
      </c>
      <c r="R214" s="7">
        <f>IF(testdata[[#This Row],[DIR]]="LONG",testdata[[#This Row],[SAR]],NA())</f>
        <v>240.73248614802981</v>
      </c>
      <c r="S214"/>
      <c r="V214" s="29">
        <v>43017</v>
      </c>
      <c r="W214" s="6">
        <v>240.73248614802901</v>
      </c>
      <c r="X214" s="30">
        <f>ROUND(testdata[[#This Row],[SAR]]-Table3[[#This Row],[SAR]],5)</f>
        <v>0</v>
      </c>
    </row>
    <row r="215" spans="1:24" x14ac:dyDescent="0.25">
      <c r="A215" s="4">
        <v>194</v>
      </c>
      <c r="B215" s="11" t="s">
        <v>205</v>
      </c>
      <c r="C215" s="1">
        <v>243.96</v>
      </c>
      <c r="D215" s="1">
        <v>244.4</v>
      </c>
      <c r="E215" s="1">
        <v>243.37</v>
      </c>
      <c r="F215" s="1">
        <v>243.98</v>
      </c>
      <c r="G215" s="1">
        <f>testdata[[#This Row],[high]]-testdata[[#This Row],[low]]</f>
        <v>1.0300000000000011</v>
      </c>
      <c r="H215" s="1">
        <f>ABS(testdata[[#This Row],[high]]-F214)</f>
        <v>1.0600000000000023</v>
      </c>
      <c r="I215" s="1">
        <f>ABS(testdata[[#This Row],[low]]-F214)</f>
        <v>3.0000000000001137E-2</v>
      </c>
      <c r="J215" s="7">
        <f>MAX(testdata[[#This Row],[H-L]:[|L-pC|]])</f>
        <v>1.0600000000000023</v>
      </c>
      <c r="K215" s="21">
        <f>(K214*13+testdata[[#This Row],[TR]])/14</f>
        <v>1.087584763576473</v>
      </c>
      <c r="L215" s="7">
        <f>testdata[[#This Row],[ATR]]*multiplier</f>
        <v>3.2627542907294194</v>
      </c>
      <c r="M215" s="14" t="s">
        <v>519</v>
      </c>
      <c r="N215" s="13">
        <f>MAX(testdata[[#This Row],[close]],N214)</f>
        <v>244.02</v>
      </c>
      <c r="O215" s="27">
        <f t="shared" si="15"/>
        <v>240.7508799945991</v>
      </c>
      <c r="P21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15" s="7" t="e">
        <f>IF(testdata[[#This Row],[DIR]]="SHORT",testdata[[#This Row],[SAR]],NA())</f>
        <v>#N/A</v>
      </c>
      <c r="R215" s="7">
        <f>IF(testdata[[#This Row],[DIR]]="LONG",testdata[[#This Row],[SAR]],NA())</f>
        <v>240.7508799945991</v>
      </c>
      <c r="S215"/>
      <c r="V215" s="29">
        <v>43018</v>
      </c>
      <c r="W215" s="6">
        <v>240.75087999459899</v>
      </c>
      <c r="X215" s="30">
        <f>ROUND(testdata[[#This Row],[SAR]]-Table3[[#This Row],[SAR]],5)</f>
        <v>0</v>
      </c>
    </row>
    <row r="216" spans="1:24" x14ac:dyDescent="0.25">
      <c r="A216" s="4">
        <v>195</v>
      </c>
      <c r="B216" s="11" t="s">
        <v>206</v>
      </c>
      <c r="C216" s="1">
        <v>243.88</v>
      </c>
      <c r="D216" s="1">
        <v>244.37</v>
      </c>
      <c r="E216" s="1">
        <v>243.7</v>
      </c>
      <c r="F216" s="1">
        <v>244.37</v>
      </c>
      <c r="G216" s="1">
        <f>testdata[[#This Row],[high]]-testdata[[#This Row],[low]]</f>
        <v>0.67000000000001592</v>
      </c>
      <c r="H216" s="1">
        <f>ABS(testdata[[#This Row],[high]]-F215)</f>
        <v>0.39000000000001478</v>
      </c>
      <c r="I216" s="1">
        <f>ABS(testdata[[#This Row],[low]]-F215)</f>
        <v>0.28000000000000114</v>
      </c>
      <c r="J216" s="7">
        <f>MAX(testdata[[#This Row],[H-L]:[|L-pC|]])</f>
        <v>0.67000000000001592</v>
      </c>
      <c r="K216" s="21">
        <f>(K215*13+testdata[[#This Row],[TR]])/14</f>
        <v>1.0577572804638691</v>
      </c>
      <c r="L216" s="7">
        <f>testdata[[#This Row],[ATR]]*multiplier</f>
        <v>3.1732718413916072</v>
      </c>
      <c r="M216" s="14" t="s">
        <v>519</v>
      </c>
      <c r="N216" s="13">
        <f>MAX(testdata[[#This Row],[close]],N215)</f>
        <v>244.37</v>
      </c>
      <c r="O216" s="27">
        <f t="shared" ref="O216:O279" si="16">N215-L215</f>
        <v>240.75724570927059</v>
      </c>
      <c r="P21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16" s="7" t="e">
        <f>IF(testdata[[#This Row],[DIR]]="SHORT",testdata[[#This Row],[SAR]],NA())</f>
        <v>#N/A</v>
      </c>
      <c r="R216" s="7">
        <f>IF(testdata[[#This Row],[DIR]]="LONG",testdata[[#This Row],[SAR]],NA())</f>
        <v>240.75724570927059</v>
      </c>
      <c r="S216"/>
      <c r="V216" s="29">
        <v>43019</v>
      </c>
      <c r="W216" s="6">
        <v>240.75724570926999</v>
      </c>
      <c r="X216" s="30">
        <f>ROUND(testdata[[#This Row],[SAR]]-Table3[[#This Row],[SAR]],5)</f>
        <v>0</v>
      </c>
    </row>
    <row r="217" spans="1:24" x14ac:dyDescent="0.25">
      <c r="A217" s="4">
        <v>196</v>
      </c>
      <c r="B217" s="11" t="s">
        <v>207</v>
      </c>
      <c r="C217" s="1">
        <v>244.02</v>
      </c>
      <c r="D217" s="1">
        <v>244.41</v>
      </c>
      <c r="E217" s="1">
        <v>243.74</v>
      </c>
      <c r="F217" s="1">
        <v>244</v>
      </c>
      <c r="G217" s="1">
        <f>testdata[[#This Row],[high]]-testdata[[#This Row],[low]]</f>
        <v>0.66999999999998749</v>
      </c>
      <c r="H217" s="1">
        <f>ABS(testdata[[#This Row],[high]]-F216)</f>
        <v>3.9999999999992042E-2</v>
      </c>
      <c r="I217" s="1">
        <f>ABS(testdata[[#This Row],[low]]-F216)</f>
        <v>0.62999999999999545</v>
      </c>
      <c r="J217" s="7">
        <f>MAX(testdata[[#This Row],[H-L]:[|L-pC|]])</f>
        <v>0.66999999999998749</v>
      </c>
      <c r="K217" s="21">
        <f>(K216*13+testdata[[#This Row],[TR]])/14</f>
        <v>1.0300603318593062</v>
      </c>
      <c r="L217" s="7">
        <f>testdata[[#This Row],[ATR]]*multiplier</f>
        <v>3.0901809955779189</v>
      </c>
      <c r="M217" s="14" t="s">
        <v>519</v>
      </c>
      <c r="N217" s="13">
        <f>MAX(testdata[[#This Row],[close]],N216)</f>
        <v>244.37</v>
      </c>
      <c r="O217" s="27">
        <f t="shared" si="16"/>
        <v>241.19672815860841</v>
      </c>
      <c r="P21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17" s="7" t="e">
        <f>IF(testdata[[#This Row],[DIR]]="SHORT",testdata[[#This Row],[SAR]],NA())</f>
        <v>#N/A</v>
      </c>
      <c r="R217" s="7">
        <f>IF(testdata[[#This Row],[DIR]]="LONG",testdata[[#This Row],[SAR]],NA())</f>
        <v>241.19672815860841</v>
      </c>
      <c r="S217"/>
      <c r="V217" s="29">
        <v>43020</v>
      </c>
      <c r="W217" s="6">
        <v>241.19672815860801</v>
      </c>
      <c r="X217" s="30">
        <f>ROUND(testdata[[#This Row],[SAR]]-Table3[[#This Row],[SAR]],5)</f>
        <v>0</v>
      </c>
    </row>
    <row r="218" spans="1:24" x14ac:dyDescent="0.25">
      <c r="A218" s="4">
        <v>197</v>
      </c>
      <c r="B218" s="11" t="s">
        <v>208</v>
      </c>
      <c r="C218" s="1">
        <v>244.48</v>
      </c>
      <c r="D218" s="1">
        <v>244.61</v>
      </c>
      <c r="E218" s="1">
        <v>244</v>
      </c>
      <c r="F218" s="1">
        <v>244.3</v>
      </c>
      <c r="G218" s="1">
        <f>testdata[[#This Row],[high]]-testdata[[#This Row],[low]]</f>
        <v>0.61000000000001364</v>
      </c>
      <c r="H218" s="1">
        <f>ABS(testdata[[#This Row],[high]]-F217)</f>
        <v>0.61000000000001364</v>
      </c>
      <c r="I218" s="1">
        <f>ABS(testdata[[#This Row],[low]]-F217)</f>
        <v>0</v>
      </c>
      <c r="J218" s="7">
        <f>MAX(testdata[[#This Row],[H-L]:[|L-pC|]])</f>
        <v>0.61000000000001364</v>
      </c>
      <c r="K218" s="21">
        <f>(K217*13+testdata[[#This Row],[TR]])/14</f>
        <v>1.0000560224407853</v>
      </c>
      <c r="L218" s="7">
        <f>testdata[[#This Row],[ATR]]*multiplier</f>
        <v>3.0001680673223561</v>
      </c>
      <c r="M218" s="14" t="s">
        <v>519</v>
      </c>
      <c r="N218" s="13">
        <f>MAX(testdata[[#This Row],[close]],N217)</f>
        <v>244.37</v>
      </c>
      <c r="O218" s="27">
        <f t="shared" si="16"/>
        <v>241.27981900442208</v>
      </c>
      <c r="P21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18" s="7" t="e">
        <f>IF(testdata[[#This Row],[DIR]]="SHORT",testdata[[#This Row],[SAR]],NA())</f>
        <v>#N/A</v>
      </c>
      <c r="R218" s="7">
        <f>IF(testdata[[#This Row],[DIR]]="LONG",testdata[[#This Row],[SAR]],NA())</f>
        <v>241.27981900442208</v>
      </c>
      <c r="S218"/>
      <c r="V218" s="29">
        <v>43021</v>
      </c>
      <c r="W218" s="6">
        <v>241.279819004422</v>
      </c>
      <c r="X218" s="30">
        <f>ROUND(testdata[[#This Row],[SAR]]-Table3[[#This Row],[SAR]],5)</f>
        <v>0</v>
      </c>
    </row>
    <row r="219" spans="1:24" x14ac:dyDescent="0.25">
      <c r="A219" s="4">
        <v>198</v>
      </c>
      <c r="B219" s="11" t="s">
        <v>209</v>
      </c>
      <c r="C219" s="1">
        <v>244.55</v>
      </c>
      <c r="D219" s="1">
        <v>244.84</v>
      </c>
      <c r="E219" s="1">
        <v>244.18</v>
      </c>
      <c r="F219" s="1">
        <v>244.63</v>
      </c>
      <c r="G219" s="1">
        <f>testdata[[#This Row],[high]]-testdata[[#This Row],[low]]</f>
        <v>0.65999999999999659</v>
      </c>
      <c r="H219" s="1">
        <f>ABS(testdata[[#This Row],[high]]-F218)</f>
        <v>0.53999999999999204</v>
      </c>
      <c r="I219" s="1">
        <f>ABS(testdata[[#This Row],[low]]-F218)</f>
        <v>0.12000000000000455</v>
      </c>
      <c r="J219" s="7">
        <f>MAX(testdata[[#This Row],[H-L]:[|L-pC|]])</f>
        <v>0.65999999999999659</v>
      </c>
      <c r="K219" s="21">
        <f>(K218*13+testdata[[#This Row],[TR]])/14</f>
        <v>0.97576630655215746</v>
      </c>
      <c r="L219" s="7">
        <f>testdata[[#This Row],[ATR]]*multiplier</f>
        <v>2.9272989196564723</v>
      </c>
      <c r="M219" s="14" t="s">
        <v>519</v>
      </c>
      <c r="N219" s="13">
        <f>MAX(testdata[[#This Row],[close]],N218)</f>
        <v>244.63</v>
      </c>
      <c r="O219" s="27">
        <f t="shared" si="16"/>
        <v>241.36983193267764</v>
      </c>
      <c r="P21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19" s="7" t="e">
        <f>IF(testdata[[#This Row],[DIR]]="SHORT",testdata[[#This Row],[SAR]],NA())</f>
        <v>#N/A</v>
      </c>
      <c r="R219" s="7">
        <f>IF(testdata[[#This Row],[DIR]]="LONG",testdata[[#This Row],[SAR]],NA())</f>
        <v>241.36983193267764</v>
      </c>
      <c r="S219"/>
      <c r="V219" s="29">
        <v>43024</v>
      </c>
      <c r="W219" s="6">
        <v>241.36983193267699</v>
      </c>
      <c r="X219" s="30">
        <f>ROUND(testdata[[#This Row],[SAR]]-Table3[[#This Row],[SAR]],5)</f>
        <v>0</v>
      </c>
    </row>
    <row r="220" spans="1:24" x14ac:dyDescent="0.25">
      <c r="A220" s="4">
        <v>199</v>
      </c>
      <c r="B220" s="11" t="s">
        <v>210</v>
      </c>
      <c r="C220" s="1">
        <v>244.57</v>
      </c>
      <c r="D220" s="1">
        <v>244.85</v>
      </c>
      <c r="E220" s="1">
        <v>244.33</v>
      </c>
      <c r="F220" s="1">
        <v>244.8</v>
      </c>
      <c r="G220" s="1">
        <f>testdata[[#This Row],[high]]-testdata[[#This Row],[low]]</f>
        <v>0.51999999999998181</v>
      </c>
      <c r="H220" s="1">
        <f>ABS(testdata[[#This Row],[high]]-F219)</f>
        <v>0.21999999999999886</v>
      </c>
      <c r="I220" s="1">
        <f>ABS(testdata[[#This Row],[low]]-F219)</f>
        <v>0.29999999999998295</v>
      </c>
      <c r="J220" s="7">
        <f>MAX(testdata[[#This Row],[H-L]:[|L-pC|]])</f>
        <v>0.51999999999998181</v>
      </c>
      <c r="K220" s="21">
        <f>(K219*13+testdata[[#This Row],[TR]])/14</f>
        <v>0.94321157036985925</v>
      </c>
      <c r="L220" s="7">
        <f>testdata[[#This Row],[ATR]]*multiplier</f>
        <v>2.8296347111095779</v>
      </c>
      <c r="M220" s="14" t="s">
        <v>519</v>
      </c>
      <c r="N220" s="13">
        <f>MAX(testdata[[#This Row],[close]],N219)</f>
        <v>244.8</v>
      </c>
      <c r="O220" s="27">
        <f t="shared" si="16"/>
        <v>241.70270108034353</v>
      </c>
      <c r="P22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20" s="7" t="e">
        <f>IF(testdata[[#This Row],[DIR]]="SHORT",testdata[[#This Row],[SAR]],NA())</f>
        <v>#N/A</v>
      </c>
      <c r="R220" s="7">
        <f>IF(testdata[[#This Row],[DIR]]="LONG",testdata[[#This Row],[SAR]],NA())</f>
        <v>241.70270108034353</v>
      </c>
      <c r="S220"/>
      <c r="V220" s="29">
        <v>43025</v>
      </c>
      <c r="W220" s="6">
        <v>241.70270108034299</v>
      </c>
      <c r="X220" s="30">
        <f>ROUND(testdata[[#This Row],[SAR]]-Table3[[#This Row],[SAR]],5)</f>
        <v>0</v>
      </c>
    </row>
    <row r="221" spans="1:24" x14ac:dyDescent="0.25">
      <c r="A221" s="4">
        <v>200</v>
      </c>
      <c r="B221" s="11" t="s">
        <v>211</v>
      </c>
      <c r="C221" s="1">
        <v>245.21</v>
      </c>
      <c r="D221" s="1">
        <v>245.26</v>
      </c>
      <c r="E221" s="1">
        <v>244.83</v>
      </c>
      <c r="F221" s="1">
        <v>245.04</v>
      </c>
      <c r="G221" s="1">
        <f>testdata[[#This Row],[high]]-testdata[[#This Row],[low]]</f>
        <v>0.4299999999999784</v>
      </c>
      <c r="H221" s="1">
        <f>ABS(testdata[[#This Row],[high]]-F220)</f>
        <v>0.45999999999997954</v>
      </c>
      <c r="I221" s="1">
        <f>ABS(testdata[[#This Row],[low]]-F220)</f>
        <v>3.0000000000001137E-2</v>
      </c>
      <c r="J221" s="7">
        <f>MAX(testdata[[#This Row],[H-L]:[|L-pC|]])</f>
        <v>0.45999999999997954</v>
      </c>
      <c r="K221" s="21">
        <f>(K220*13+testdata[[#This Row],[TR]])/14</f>
        <v>0.9086964582005822</v>
      </c>
      <c r="L221" s="7">
        <f>testdata[[#This Row],[ATR]]*multiplier</f>
        <v>2.7260893746017465</v>
      </c>
      <c r="M221" s="14" t="s">
        <v>519</v>
      </c>
      <c r="N221" s="13">
        <f>MAX(testdata[[#This Row],[close]],N220)</f>
        <v>245.04</v>
      </c>
      <c r="O221" s="27">
        <f t="shared" si="16"/>
        <v>241.97036528889043</v>
      </c>
      <c r="P22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21" s="7" t="e">
        <f>IF(testdata[[#This Row],[DIR]]="SHORT",testdata[[#This Row],[SAR]],NA())</f>
        <v>#N/A</v>
      </c>
      <c r="R221" s="7">
        <f>IF(testdata[[#This Row],[DIR]]="LONG",testdata[[#This Row],[SAR]],NA())</f>
        <v>241.97036528889043</v>
      </c>
      <c r="S221"/>
      <c r="V221" s="29">
        <v>43026</v>
      </c>
      <c r="W221" s="6">
        <v>241.97036528889001</v>
      </c>
      <c r="X221" s="30">
        <f>ROUND(testdata[[#This Row],[SAR]]-Table3[[#This Row],[SAR]],5)</f>
        <v>0</v>
      </c>
    </row>
    <row r="222" spans="1:24" x14ac:dyDescent="0.25">
      <c r="A222" s="4">
        <v>201</v>
      </c>
      <c r="B222" s="11" t="s">
        <v>212</v>
      </c>
      <c r="C222" s="1">
        <v>244.18</v>
      </c>
      <c r="D222" s="1">
        <v>245.14</v>
      </c>
      <c r="E222" s="1">
        <v>243.72</v>
      </c>
      <c r="F222" s="1">
        <v>245.1</v>
      </c>
      <c r="G222" s="1">
        <f>testdata[[#This Row],[high]]-testdata[[#This Row],[low]]</f>
        <v>1.4199999999999875</v>
      </c>
      <c r="H222" s="1">
        <f>ABS(testdata[[#This Row],[high]]-F221)</f>
        <v>9.9999999999994316E-2</v>
      </c>
      <c r="I222" s="1">
        <f>ABS(testdata[[#This Row],[low]]-F221)</f>
        <v>1.3199999999999932</v>
      </c>
      <c r="J222" s="7">
        <f>MAX(testdata[[#This Row],[H-L]:[|L-pC|]])</f>
        <v>1.4199999999999875</v>
      </c>
      <c r="K222" s="21">
        <f>(K221*13+testdata[[#This Row],[TR]])/14</f>
        <v>0.94521813975768254</v>
      </c>
      <c r="L222" s="7">
        <f>testdata[[#This Row],[ATR]]*multiplier</f>
        <v>2.8356544192730477</v>
      </c>
      <c r="M222" s="14" t="s">
        <v>519</v>
      </c>
      <c r="N222" s="13">
        <f>MAX(testdata[[#This Row],[close]],N221)</f>
        <v>245.1</v>
      </c>
      <c r="O222" s="27">
        <f t="shared" si="16"/>
        <v>242.31391062539825</v>
      </c>
      <c r="P22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22" s="7" t="e">
        <f>IF(testdata[[#This Row],[DIR]]="SHORT",testdata[[#This Row],[SAR]],NA())</f>
        <v>#N/A</v>
      </c>
      <c r="R222" s="7">
        <f>IF(testdata[[#This Row],[DIR]]="LONG",testdata[[#This Row],[SAR]],NA())</f>
        <v>242.31391062539825</v>
      </c>
      <c r="S222"/>
      <c r="V222" s="29">
        <v>43027</v>
      </c>
      <c r="W222" s="6">
        <v>242.31391062539799</v>
      </c>
      <c r="X222" s="30">
        <f>ROUND(testdata[[#This Row],[SAR]]-Table3[[#This Row],[SAR]],5)</f>
        <v>0</v>
      </c>
    </row>
    <row r="223" spans="1:24" x14ac:dyDescent="0.25">
      <c r="A223" s="4">
        <v>202</v>
      </c>
      <c r="B223" s="11" t="s">
        <v>213</v>
      </c>
      <c r="C223" s="1">
        <v>245.98</v>
      </c>
      <c r="D223" s="1">
        <v>246.4</v>
      </c>
      <c r="E223" s="1">
        <v>245.09</v>
      </c>
      <c r="F223" s="1">
        <v>246.37</v>
      </c>
      <c r="G223" s="1">
        <f>testdata[[#This Row],[high]]-testdata[[#This Row],[low]]</f>
        <v>1.3100000000000023</v>
      </c>
      <c r="H223" s="1">
        <f>ABS(testdata[[#This Row],[high]]-F222)</f>
        <v>1.3000000000000114</v>
      </c>
      <c r="I223" s="1">
        <f>ABS(testdata[[#This Row],[low]]-F222)</f>
        <v>9.9999999999909051E-3</v>
      </c>
      <c r="J223" s="7">
        <f>MAX(testdata[[#This Row],[H-L]:[|L-pC|]])</f>
        <v>1.3100000000000023</v>
      </c>
      <c r="K223" s="21">
        <f>(K222*13+testdata[[#This Row],[TR]])/14</f>
        <v>0.97127398691784816</v>
      </c>
      <c r="L223" s="7">
        <f>testdata[[#This Row],[ATR]]*multiplier</f>
        <v>2.9138219607535447</v>
      </c>
      <c r="M223" s="14" t="s">
        <v>519</v>
      </c>
      <c r="N223" s="13">
        <f>MAX(testdata[[#This Row],[close]],N222)</f>
        <v>246.37</v>
      </c>
      <c r="O223" s="27">
        <f t="shared" si="16"/>
        <v>242.26434558072694</v>
      </c>
      <c r="P22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23" s="7" t="e">
        <f>IF(testdata[[#This Row],[DIR]]="SHORT",testdata[[#This Row],[SAR]],NA())</f>
        <v>#N/A</v>
      </c>
      <c r="R223" s="7">
        <f>IF(testdata[[#This Row],[DIR]]="LONG",testdata[[#This Row],[SAR]],NA())</f>
        <v>242.26434558072694</v>
      </c>
      <c r="S223"/>
      <c r="V223" s="29">
        <v>43028</v>
      </c>
      <c r="W223" s="6">
        <v>242.264345580726</v>
      </c>
      <c r="X223" s="30">
        <f>ROUND(testdata[[#This Row],[SAR]]-Table3[[#This Row],[SAR]],5)</f>
        <v>0</v>
      </c>
    </row>
    <row r="224" spans="1:24" x14ac:dyDescent="0.25">
      <c r="A224" s="4">
        <v>203</v>
      </c>
      <c r="B224" s="11" t="s">
        <v>214</v>
      </c>
      <c r="C224" s="1">
        <v>246.72</v>
      </c>
      <c r="D224" s="1">
        <v>246.75</v>
      </c>
      <c r="E224" s="1">
        <v>245.33</v>
      </c>
      <c r="F224" s="1">
        <v>245.41</v>
      </c>
      <c r="G224" s="1">
        <f>testdata[[#This Row],[high]]-testdata[[#This Row],[low]]</f>
        <v>1.4199999999999875</v>
      </c>
      <c r="H224" s="1">
        <f>ABS(testdata[[#This Row],[high]]-F223)</f>
        <v>0.37999999999999545</v>
      </c>
      <c r="I224" s="1">
        <f>ABS(testdata[[#This Row],[low]]-F223)</f>
        <v>1.039999999999992</v>
      </c>
      <c r="J224" s="7">
        <f>MAX(testdata[[#This Row],[H-L]:[|L-pC|]])</f>
        <v>1.4199999999999875</v>
      </c>
      <c r="K224" s="21">
        <f>(K223*13+testdata[[#This Row],[TR]])/14</f>
        <v>1.0033258449951439</v>
      </c>
      <c r="L224" s="7">
        <f>testdata[[#This Row],[ATR]]*multiplier</f>
        <v>3.0099775349854316</v>
      </c>
      <c r="M224" s="14" t="s">
        <v>519</v>
      </c>
      <c r="N224" s="13">
        <f>MAX(testdata[[#This Row],[close]],N223)</f>
        <v>246.37</v>
      </c>
      <c r="O224" s="27">
        <f t="shared" si="16"/>
        <v>243.45617803924645</v>
      </c>
      <c r="P22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24" s="7" t="e">
        <f>IF(testdata[[#This Row],[DIR]]="SHORT",testdata[[#This Row],[SAR]],NA())</f>
        <v>#N/A</v>
      </c>
      <c r="R224" s="7">
        <f>IF(testdata[[#This Row],[DIR]]="LONG",testdata[[#This Row],[SAR]],NA())</f>
        <v>243.45617803924645</v>
      </c>
      <c r="S224"/>
      <c r="V224" s="29">
        <v>43031</v>
      </c>
      <c r="W224" s="6">
        <v>243.456178039246</v>
      </c>
      <c r="X224" s="30">
        <f>ROUND(testdata[[#This Row],[SAR]]-Table3[[#This Row],[SAR]],5)</f>
        <v>0</v>
      </c>
    </row>
    <row r="225" spans="1:24" x14ac:dyDescent="0.25">
      <c r="A225" s="4">
        <v>204</v>
      </c>
      <c r="B225" s="11" t="s">
        <v>215</v>
      </c>
      <c r="C225" s="1">
        <v>245.88</v>
      </c>
      <c r="D225" s="1">
        <v>246.1</v>
      </c>
      <c r="E225" s="1">
        <v>245.45</v>
      </c>
      <c r="F225" s="1">
        <v>245.84</v>
      </c>
      <c r="G225" s="1">
        <f>testdata[[#This Row],[high]]-testdata[[#This Row],[low]]</f>
        <v>0.65000000000000568</v>
      </c>
      <c r="H225" s="1">
        <f>ABS(testdata[[#This Row],[high]]-F224)</f>
        <v>0.68999999999999773</v>
      </c>
      <c r="I225" s="1">
        <f>ABS(testdata[[#This Row],[low]]-F224)</f>
        <v>3.9999999999992042E-2</v>
      </c>
      <c r="J225" s="7">
        <f>MAX(testdata[[#This Row],[H-L]:[|L-pC|]])</f>
        <v>0.68999999999999773</v>
      </c>
      <c r="K225" s="21">
        <f>(K224*13+testdata[[#This Row],[TR]])/14</f>
        <v>0.98094542749549063</v>
      </c>
      <c r="L225" s="7">
        <f>testdata[[#This Row],[ATR]]*multiplier</f>
        <v>2.9428362824864718</v>
      </c>
      <c r="M225" s="14" t="s">
        <v>519</v>
      </c>
      <c r="N225" s="13">
        <f>MAX(testdata[[#This Row],[close]],N224)</f>
        <v>246.37</v>
      </c>
      <c r="O225" s="27">
        <f t="shared" si="16"/>
        <v>243.36002246501457</v>
      </c>
      <c r="P22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25" s="7" t="e">
        <f>IF(testdata[[#This Row],[DIR]]="SHORT",testdata[[#This Row],[SAR]],NA())</f>
        <v>#N/A</v>
      </c>
      <c r="R225" s="7">
        <f>IF(testdata[[#This Row],[DIR]]="LONG",testdata[[#This Row],[SAR]],NA())</f>
        <v>243.36002246501457</v>
      </c>
      <c r="S225"/>
      <c r="V225" s="29">
        <v>43032</v>
      </c>
      <c r="W225" s="6">
        <v>243.360022465014</v>
      </c>
      <c r="X225" s="30">
        <f>ROUND(testdata[[#This Row],[SAR]]-Table3[[#This Row],[SAR]],5)</f>
        <v>0</v>
      </c>
    </row>
    <row r="226" spans="1:24" x14ac:dyDescent="0.25">
      <c r="A226" s="4">
        <v>205</v>
      </c>
      <c r="B226" s="11" t="s">
        <v>216</v>
      </c>
      <c r="C226" s="1">
        <v>245.48</v>
      </c>
      <c r="D226" s="1">
        <v>245.6</v>
      </c>
      <c r="E226" s="1">
        <v>243.39</v>
      </c>
      <c r="F226" s="1">
        <v>244.63</v>
      </c>
      <c r="G226" s="1">
        <f>testdata[[#This Row],[high]]-testdata[[#This Row],[low]]</f>
        <v>2.210000000000008</v>
      </c>
      <c r="H226" s="1">
        <f>ABS(testdata[[#This Row],[high]]-F225)</f>
        <v>0.24000000000000909</v>
      </c>
      <c r="I226" s="1">
        <f>ABS(testdata[[#This Row],[low]]-F225)</f>
        <v>2.4500000000000171</v>
      </c>
      <c r="J226" s="7">
        <f>MAX(testdata[[#This Row],[H-L]:[|L-pC|]])</f>
        <v>2.4500000000000171</v>
      </c>
      <c r="K226" s="21">
        <f>(K225*13+testdata[[#This Row],[TR]])/14</f>
        <v>1.0858778969600997</v>
      </c>
      <c r="L226" s="7">
        <f>testdata[[#This Row],[ATR]]*multiplier</f>
        <v>3.257633690880299</v>
      </c>
      <c r="M226" s="14" t="s">
        <v>519</v>
      </c>
      <c r="N226" s="13">
        <f>MAX(testdata[[#This Row],[close]],N225)</f>
        <v>246.37</v>
      </c>
      <c r="O226" s="27">
        <f t="shared" si="16"/>
        <v>243.42716371751354</v>
      </c>
      <c r="P22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26" s="7" t="e">
        <f>IF(testdata[[#This Row],[DIR]]="SHORT",testdata[[#This Row],[SAR]],NA())</f>
        <v>#N/A</v>
      </c>
      <c r="R226" s="7">
        <f>IF(testdata[[#This Row],[DIR]]="LONG",testdata[[#This Row],[SAR]],NA())</f>
        <v>243.42716371751354</v>
      </c>
      <c r="S226"/>
      <c r="V226" s="29">
        <v>43033</v>
      </c>
      <c r="W226" s="6">
        <v>243.427163717513</v>
      </c>
      <c r="X226" s="30">
        <f>ROUND(testdata[[#This Row],[SAR]]-Table3[[#This Row],[SAR]],5)</f>
        <v>0</v>
      </c>
    </row>
    <row r="227" spans="1:24" x14ac:dyDescent="0.25">
      <c r="A227" s="4">
        <v>206</v>
      </c>
      <c r="B227" s="11" t="s">
        <v>217</v>
      </c>
      <c r="C227" s="1">
        <v>245.3</v>
      </c>
      <c r="D227" s="1">
        <v>245.59</v>
      </c>
      <c r="E227" s="1">
        <v>244.81</v>
      </c>
      <c r="F227" s="1">
        <v>244.94</v>
      </c>
      <c r="G227" s="1">
        <f>testdata[[#This Row],[high]]-testdata[[#This Row],[low]]</f>
        <v>0.78000000000000114</v>
      </c>
      <c r="H227" s="1">
        <f>ABS(testdata[[#This Row],[high]]-F226)</f>
        <v>0.96000000000000796</v>
      </c>
      <c r="I227" s="1">
        <f>ABS(testdata[[#This Row],[low]]-F226)</f>
        <v>0.18000000000000682</v>
      </c>
      <c r="J227" s="7">
        <f>MAX(testdata[[#This Row],[H-L]:[|L-pC|]])</f>
        <v>0.96000000000000796</v>
      </c>
      <c r="K227" s="21">
        <f>(K226*13+testdata[[#This Row],[TR]])/14</f>
        <v>1.0768866186058075</v>
      </c>
      <c r="L227" s="7">
        <f>testdata[[#This Row],[ATR]]*multiplier</f>
        <v>3.2306598558174224</v>
      </c>
      <c r="M227" s="14" t="s">
        <v>519</v>
      </c>
      <c r="N227" s="13">
        <f>MAX(testdata[[#This Row],[close]],N226)</f>
        <v>246.37</v>
      </c>
      <c r="O227" s="27">
        <f t="shared" si="16"/>
        <v>243.11236630911969</v>
      </c>
      <c r="P22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27" s="7" t="e">
        <f>IF(testdata[[#This Row],[DIR]]="SHORT",testdata[[#This Row],[SAR]],NA())</f>
        <v>#N/A</v>
      </c>
      <c r="R227" s="7">
        <f>IF(testdata[[#This Row],[DIR]]="LONG",testdata[[#This Row],[SAR]],NA())</f>
        <v>243.11236630911969</v>
      </c>
      <c r="S227"/>
      <c r="V227" s="29">
        <v>43034</v>
      </c>
      <c r="W227" s="6">
        <v>243.11236630911901</v>
      </c>
      <c r="X227" s="30">
        <f>ROUND(testdata[[#This Row],[SAR]]-Table3[[#This Row],[SAR]],5)</f>
        <v>0</v>
      </c>
    </row>
    <row r="228" spans="1:24" x14ac:dyDescent="0.25">
      <c r="A228" s="4">
        <v>207</v>
      </c>
      <c r="B228" s="11" t="s">
        <v>218</v>
      </c>
      <c r="C228" s="1">
        <v>245.76</v>
      </c>
      <c r="D228" s="1">
        <v>247.12</v>
      </c>
      <c r="E228" s="1">
        <v>244.95</v>
      </c>
      <c r="F228" s="1">
        <v>246.94</v>
      </c>
      <c r="G228" s="1">
        <f>testdata[[#This Row],[high]]-testdata[[#This Row],[low]]</f>
        <v>2.1700000000000159</v>
      </c>
      <c r="H228" s="1">
        <f>ABS(testdata[[#This Row],[high]]-F227)</f>
        <v>2.1800000000000068</v>
      </c>
      <c r="I228" s="1">
        <f>ABS(testdata[[#This Row],[low]]-F227)</f>
        <v>9.9999999999909051E-3</v>
      </c>
      <c r="J228" s="7">
        <f>MAX(testdata[[#This Row],[H-L]:[|L-pC|]])</f>
        <v>2.1800000000000068</v>
      </c>
      <c r="K228" s="21">
        <f>(K227*13+testdata[[#This Row],[TR]])/14</f>
        <v>1.155680431562536</v>
      </c>
      <c r="L228" s="7">
        <f>testdata[[#This Row],[ATR]]*multiplier</f>
        <v>3.4670412946876077</v>
      </c>
      <c r="M228" s="14" t="s">
        <v>519</v>
      </c>
      <c r="N228" s="13">
        <f>MAX(testdata[[#This Row],[close]],N227)</f>
        <v>246.94</v>
      </c>
      <c r="O228" s="27">
        <f t="shared" si="16"/>
        <v>243.13934014418257</v>
      </c>
      <c r="P22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28" s="7" t="e">
        <f>IF(testdata[[#This Row],[DIR]]="SHORT",testdata[[#This Row],[SAR]],NA())</f>
        <v>#N/A</v>
      </c>
      <c r="R228" s="7">
        <f>IF(testdata[[#This Row],[DIR]]="LONG",testdata[[#This Row],[SAR]],NA())</f>
        <v>243.13934014418257</v>
      </c>
      <c r="S228"/>
      <c r="V228" s="29">
        <v>43035</v>
      </c>
      <c r="W228" s="6">
        <v>243.139340144182</v>
      </c>
      <c r="X228" s="30">
        <f>ROUND(testdata[[#This Row],[SAR]]-Table3[[#This Row],[SAR]],5)</f>
        <v>0</v>
      </c>
    </row>
    <row r="229" spans="1:24" x14ac:dyDescent="0.25">
      <c r="A229" s="4">
        <v>208</v>
      </c>
      <c r="B229" s="11" t="s">
        <v>219</v>
      </c>
      <c r="C229" s="1">
        <v>246.33</v>
      </c>
      <c r="D229" s="1">
        <v>246.84</v>
      </c>
      <c r="E229" s="1">
        <v>245.7</v>
      </c>
      <c r="F229" s="1">
        <v>246.02</v>
      </c>
      <c r="G229" s="1">
        <f>testdata[[#This Row],[high]]-testdata[[#This Row],[low]]</f>
        <v>1.1400000000000148</v>
      </c>
      <c r="H229" s="1">
        <f>ABS(testdata[[#This Row],[high]]-F228)</f>
        <v>9.9999999999994316E-2</v>
      </c>
      <c r="I229" s="1">
        <f>ABS(testdata[[#This Row],[low]]-F228)</f>
        <v>1.2400000000000091</v>
      </c>
      <c r="J229" s="7">
        <f>MAX(testdata[[#This Row],[H-L]:[|L-pC|]])</f>
        <v>1.2400000000000091</v>
      </c>
      <c r="K229" s="21">
        <f>(K228*13+testdata[[#This Row],[TR]])/14</f>
        <v>1.1617032578794984</v>
      </c>
      <c r="L229" s="7">
        <f>testdata[[#This Row],[ATR]]*multiplier</f>
        <v>3.4851097736384951</v>
      </c>
      <c r="M229" s="14" t="s">
        <v>519</v>
      </c>
      <c r="N229" s="13">
        <f>MAX(testdata[[#This Row],[close]],N228)</f>
        <v>246.94</v>
      </c>
      <c r="O229" s="27">
        <f t="shared" si="16"/>
        <v>243.47295870531238</v>
      </c>
      <c r="P22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29" s="7" t="e">
        <f>IF(testdata[[#This Row],[DIR]]="SHORT",testdata[[#This Row],[SAR]],NA())</f>
        <v>#N/A</v>
      </c>
      <c r="R229" s="7">
        <f>IF(testdata[[#This Row],[DIR]]="LONG",testdata[[#This Row],[SAR]],NA())</f>
        <v>243.47295870531238</v>
      </c>
      <c r="S229"/>
      <c r="V229" s="29">
        <v>43038</v>
      </c>
      <c r="W229" s="6">
        <v>243.47295870531201</v>
      </c>
      <c r="X229" s="30">
        <f>ROUND(testdata[[#This Row],[SAR]]-Table3[[#This Row],[SAR]],5)</f>
        <v>0</v>
      </c>
    </row>
    <row r="230" spans="1:24" x14ac:dyDescent="0.25">
      <c r="A230" s="4">
        <v>209</v>
      </c>
      <c r="B230" s="11" t="s">
        <v>220</v>
      </c>
      <c r="C230" s="1">
        <v>246.44</v>
      </c>
      <c r="D230" s="1">
        <v>246.69</v>
      </c>
      <c r="E230" s="1">
        <v>246.08</v>
      </c>
      <c r="F230" s="1">
        <v>246.41</v>
      </c>
      <c r="G230" s="1">
        <f>testdata[[#This Row],[high]]-testdata[[#This Row],[low]]</f>
        <v>0.60999999999998522</v>
      </c>
      <c r="H230" s="1">
        <f>ABS(testdata[[#This Row],[high]]-F229)</f>
        <v>0.66999999999998749</v>
      </c>
      <c r="I230" s="1">
        <f>ABS(testdata[[#This Row],[low]]-F229)</f>
        <v>6.0000000000002274E-2</v>
      </c>
      <c r="J230" s="7">
        <f>MAX(testdata[[#This Row],[H-L]:[|L-pC|]])</f>
        <v>0.66999999999998749</v>
      </c>
      <c r="K230" s="21">
        <f>(K229*13+testdata[[#This Row],[TR]])/14</f>
        <v>1.1265815966023904</v>
      </c>
      <c r="L230" s="7">
        <f>testdata[[#This Row],[ATR]]*multiplier</f>
        <v>3.3797447898071713</v>
      </c>
      <c r="M230" s="14" t="s">
        <v>519</v>
      </c>
      <c r="N230" s="13">
        <f>MAX(testdata[[#This Row],[close]],N229)</f>
        <v>246.94</v>
      </c>
      <c r="O230" s="27">
        <f t="shared" si="16"/>
        <v>243.4548902263615</v>
      </c>
      <c r="P23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30" s="7" t="e">
        <f>IF(testdata[[#This Row],[DIR]]="SHORT",testdata[[#This Row],[SAR]],NA())</f>
        <v>#N/A</v>
      </c>
      <c r="R230" s="7">
        <f>IF(testdata[[#This Row],[DIR]]="LONG",testdata[[#This Row],[SAR]],NA())</f>
        <v>243.4548902263615</v>
      </c>
      <c r="S230"/>
      <c r="V230" s="29">
        <v>43039</v>
      </c>
      <c r="W230" s="6">
        <v>243.45489022636099</v>
      </c>
      <c r="X230" s="30">
        <f>ROUND(testdata[[#This Row],[SAR]]-Table3[[#This Row],[SAR]],5)</f>
        <v>0</v>
      </c>
    </row>
    <row r="231" spans="1:24" x14ac:dyDescent="0.25">
      <c r="A231" s="4">
        <v>210</v>
      </c>
      <c r="B231" s="11" t="s">
        <v>221</v>
      </c>
      <c r="C231" s="1">
        <v>247.26</v>
      </c>
      <c r="D231" s="1">
        <v>247.63</v>
      </c>
      <c r="E231" s="1">
        <v>246.33</v>
      </c>
      <c r="F231" s="1">
        <v>246.73</v>
      </c>
      <c r="G231" s="1">
        <f>testdata[[#This Row],[high]]-testdata[[#This Row],[low]]</f>
        <v>1.2999999999999829</v>
      </c>
      <c r="H231" s="1">
        <f>ABS(testdata[[#This Row],[high]]-F230)</f>
        <v>1.2199999999999989</v>
      </c>
      <c r="I231" s="1">
        <f>ABS(testdata[[#This Row],[low]]-F230)</f>
        <v>7.9999999999984084E-2</v>
      </c>
      <c r="J231" s="7">
        <f>MAX(testdata[[#This Row],[H-L]:[|L-pC|]])</f>
        <v>1.2999999999999829</v>
      </c>
      <c r="K231" s="21">
        <f>(K230*13+testdata[[#This Row],[TR]])/14</f>
        <v>1.1389686254165041</v>
      </c>
      <c r="L231" s="7">
        <f>testdata[[#This Row],[ATR]]*multiplier</f>
        <v>3.4169058762495124</v>
      </c>
      <c r="M231" s="14" t="s">
        <v>519</v>
      </c>
      <c r="N231" s="13">
        <f>MAX(testdata[[#This Row],[close]],N230)</f>
        <v>246.94</v>
      </c>
      <c r="O231" s="27">
        <f t="shared" si="16"/>
        <v>243.56025521019282</v>
      </c>
      <c r="P23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31" s="7" t="e">
        <f>IF(testdata[[#This Row],[DIR]]="SHORT",testdata[[#This Row],[SAR]],NA())</f>
        <v>#N/A</v>
      </c>
      <c r="R231" s="7">
        <f>IF(testdata[[#This Row],[DIR]]="LONG",testdata[[#This Row],[SAR]],NA())</f>
        <v>243.56025521019282</v>
      </c>
      <c r="S231"/>
      <c r="V231" s="29">
        <v>43040</v>
      </c>
      <c r="W231" s="6">
        <v>243.560255210192</v>
      </c>
      <c r="X231" s="30">
        <f>ROUND(testdata[[#This Row],[SAR]]-Table3[[#This Row],[SAR]],5)</f>
        <v>0</v>
      </c>
    </row>
    <row r="232" spans="1:24" x14ac:dyDescent="0.25">
      <c r="A232" s="4">
        <v>211</v>
      </c>
      <c r="B232" s="11" t="s">
        <v>222</v>
      </c>
      <c r="C232" s="1">
        <v>246.66</v>
      </c>
      <c r="D232" s="1">
        <v>246.98</v>
      </c>
      <c r="E232" s="1">
        <v>245.49</v>
      </c>
      <c r="F232" s="1">
        <v>246.83</v>
      </c>
      <c r="G232" s="1">
        <f>testdata[[#This Row],[high]]-testdata[[#This Row],[low]]</f>
        <v>1.4899999999999807</v>
      </c>
      <c r="H232" s="1">
        <f>ABS(testdata[[#This Row],[high]]-F231)</f>
        <v>0.25</v>
      </c>
      <c r="I232" s="1">
        <f>ABS(testdata[[#This Row],[low]]-F231)</f>
        <v>1.2399999999999807</v>
      </c>
      <c r="J232" s="7">
        <f>MAX(testdata[[#This Row],[H-L]:[|L-pC|]])</f>
        <v>1.4899999999999807</v>
      </c>
      <c r="K232" s="21">
        <f>(K231*13+testdata[[#This Row],[TR]])/14</f>
        <v>1.1640422950296097</v>
      </c>
      <c r="L232" s="7">
        <f>testdata[[#This Row],[ATR]]*multiplier</f>
        <v>3.4921268850888287</v>
      </c>
      <c r="M232" s="14" t="s">
        <v>519</v>
      </c>
      <c r="N232" s="13">
        <f>MAX(testdata[[#This Row],[close]],N231)</f>
        <v>246.94</v>
      </c>
      <c r="O232" s="27">
        <f t="shared" si="16"/>
        <v>243.5230941237505</v>
      </c>
      <c r="P23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32" s="7" t="e">
        <f>IF(testdata[[#This Row],[DIR]]="SHORT",testdata[[#This Row],[SAR]],NA())</f>
        <v>#N/A</v>
      </c>
      <c r="R232" s="7">
        <f>IF(testdata[[#This Row],[DIR]]="LONG",testdata[[#This Row],[SAR]],NA())</f>
        <v>243.5230941237505</v>
      </c>
      <c r="S232"/>
      <c r="V232" s="29">
        <v>43041</v>
      </c>
      <c r="W232" s="6">
        <v>243.52309412375001</v>
      </c>
      <c r="X232" s="30">
        <f>ROUND(testdata[[#This Row],[SAR]]-Table3[[#This Row],[SAR]],5)</f>
        <v>0</v>
      </c>
    </row>
    <row r="233" spans="1:24" x14ac:dyDescent="0.25">
      <c r="A233" s="4">
        <v>212</v>
      </c>
      <c r="B233" s="11" t="s">
        <v>223</v>
      </c>
      <c r="C233" s="1">
        <v>247</v>
      </c>
      <c r="D233" s="1">
        <v>247.7</v>
      </c>
      <c r="E233" s="1">
        <v>246.55</v>
      </c>
      <c r="F233" s="1">
        <v>247.65</v>
      </c>
      <c r="G233" s="1">
        <f>testdata[[#This Row],[high]]-testdata[[#This Row],[low]]</f>
        <v>1.1499999999999773</v>
      </c>
      <c r="H233" s="1">
        <f>ABS(testdata[[#This Row],[high]]-F232)</f>
        <v>0.86999999999997613</v>
      </c>
      <c r="I233" s="1">
        <f>ABS(testdata[[#This Row],[low]]-F232)</f>
        <v>0.28000000000000114</v>
      </c>
      <c r="J233" s="7">
        <f>MAX(testdata[[#This Row],[H-L]:[|L-pC|]])</f>
        <v>1.1499999999999773</v>
      </c>
      <c r="K233" s="21">
        <f>(K232*13+testdata[[#This Row],[TR]])/14</f>
        <v>1.1630392739560644</v>
      </c>
      <c r="L233" s="7">
        <f>testdata[[#This Row],[ATR]]*multiplier</f>
        <v>3.4891178218681933</v>
      </c>
      <c r="M233" s="14" t="s">
        <v>519</v>
      </c>
      <c r="N233" s="13">
        <f>MAX(testdata[[#This Row],[close]],N232)</f>
        <v>247.65</v>
      </c>
      <c r="O233" s="27">
        <f t="shared" si="16"/>
        <v>243.44787311491118</v>
      </c>
      <c r="P23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33" s="7" t="e">
        <f>IF(testdata[[#This Row],[DIR]]="SHORT",testdata[[#This Row],[SAR]],NA())</f>
        <v>#N/A</v>
      </c>
      <c r="R233" s="7">
        <f>IF(testdata[[#This Row],[DIR]]="LONG",testdata[[#This Row],[SAR]],NA())</f>
        <v>243.44787311491118</v>
      </c>
      <c r="S233"/>
      <c r="V233" s="29">
        <v>43042</v>
      </c>
      <c r="W233" s="6">
        <v>243.447873114911</v>
      </c>
      <c r="X233" s="30">
        <f>ROUND(testdata[[#This Row],[SAR]]-Table3[[#This Row],[SAR]],5)</f>
        <v>0</v>
      </c>
    </row>
    <row r="234" spans="1:24" x14ac:dyDescent="0.25">
      <c r="A234" s="4">
        <v>213</v>
      </c>
      <c r="B234" s="11" t="s">
        <v>224</v>
      </c>
      <c r="C234" s="1">
        <v>247.51</v>
      </c>
      <c r="D234" s="1">
        <v>248.18</v>
      </c>
      <c r="E234" s="1">
        <v>247.43</v>
      </c>
      <c r="F234" s="1">
        <v>248.04</v>
      </c>
      <c r="G234" s="1">
        <f>testdata[[#This Row],[high]]-testdata[[#This Row],[low]]</f>
        <v>0.75</v>
      </c>
      <c r="H234" s="1">
        <f>ABS(testdata[[#This Row],[high]]-F233)</f>
        <v>0.53000000000000114</v>
      </c>
      <c r="I234" s="1">
        <f>ABS(testdata[[#This Row],[low]]-F233)</f>
        <v>0.21999999999999886</v>
      </c>
      <c r="J234" s="7">
        <f>MAX(testdata[[#This Row],[H-L]:[|L-pC|]])</f>
        <v>0.75</v>
      </c>
      <c r="K234" s="21">
        <f>(K233*13+testdata[[#This Row],[TR]])/14</f>
        <v>1.1335364686734883</v>
      </c>
      <c r="L234" s="7">
        <f>testdata[[#This Row],[ATR]]*multiplier</f>
        <v>3.400609406020465</v>
      </c>
      <c r="M234" s="14" t="s">
        <v>519</v>
      </c>
      <c r="N234" s="13">
        <f>MAX(testdata[[#This Row],[close]],N233)</f>
        <v>248.04</v>
      </c>
      <c r="O234" s="27">
        <f t="shared" si="16"/>
        <v>244.1608821781318</v>
      </c>
      <c r="P23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34" s="7" t="e">
        <f>IF(testdata[[#This Row],[DIR]]="SHORT",testdata[[#This Row],[SAR]],NA())</f>
        <v>#N/A</v>
      </c>
      <c r="R234" s="7">
        <f>IF(testdata[[#This Row],[DIR]]="LONG",testdata[[#This Row],[SAR]],NA())</f>
        <v>244.1608821781318</v>
      </c>
      <c r="S234"/>
      <c r="V234" s="29">
        <v>43045</v>
      </c>
      <c r="W234" s="6">
        <v>244.160882178131</v>
      </c>
      <c r="X234" s="30">
        <f>ROUND(testdata[[#This Row],[SAR]]-Table3[[#This Row],[SAR]],5)</f>
        <v>0</v>
      </c>
    </row>
    <row r="235" spans="1:24" x14ac:dyDescent="0.25">
      <c r="A235" s="4">
        <v>214</v>
      </c>
      <c r="B235" s="11" t="s">
        <v>225</v>
      </c>
      <c r="C235" s="1">
        <v>248.15</v>
      </c>
      <c r="D235" s="1">
        <v>248.52</v>
      </c>
      <c r="E235" s="1">
        <v>247.31</v>
      </c>
      <c r="F235" s="1">
        <v>247.86</v>
      </c>
      <c r="G235" s="1">
        <f>testdata[[#This Row],[high]]-testdata[[#This Row],[low]]</f>
        <v>1.210000000000008</v>
      </c>
      <c r="H235" s="1">
        <f>ABS(testdata[[#This Row],[high]]-F234)</f>
        <v>0.48000000000001819</v>
      </c>
      <c r="I235" s="1">
        <f>ABS(testdata[[#This Row],[low]]-F234)</f>
        <v>0.72999999999998977</v>
      </c>
      <c r="J235" s="7">
        <f>MAX(testdata[[#This Row],[H-L]:[|L-pC|]])</f>
        <v>1.210000000000008</v>
      </c>
      <c r="K235" s="21">
        <f>(K234*13+testdata[[#This Row],[TR]])/14</f>
        <v>1.1389981494825254</v>
      </c>
      <c r="L235" s="7">
        <f>testdata[[#This Row],[ATR]]*multiplier</f>
        <v>3.4169944484475763</v>
      </c>
      <c r="M235" s="14" t="s">
        <v>519</v>
      </c>
      <c r="N235" s="13">
        <f>MAX(testdata[[#This Row],[close]],N234)</f>
        <v>248.04</v>
      </c>
      <c r="O235" s="27">
        <f t="shared" si="16"/>
        <v>244.63939059397953</v>
      </c>
      <c r="P23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35" s="7" t="e">
        <f>IF(testdata[[#This Row],[DIR]]="SHORT",testdata[[#This Row],[SAR]],NA())</f>
        <v>#N/A</v>
      </c>
      <c r="R235" s="7">
        <f>IF(testdata[[#This Row],[DIR]]="LONG",testdata[[#This Row],[SAR]],NA())</f>
        <v>244.63939059397953</v>
      </c>
      <c r="S235"/>
      <c r="V235" s="29">
        <v>43046</v>
      </c>
      <c r="W235" s="6">
        <v>244.63939059397899</v>
      </c>
      <c r="X235" s="30">
        <f>ROUND(testdata[[#This Row],[SAR]]-Table3[[#This Row],[SAR]],5)</f>
        <v>0</v>
      </c>
    </row>
    <row r="236" spans="1:24" x14ac:dyDescent="0.25">
      <c r="A236" s="4">
        <v>215</v>
      </c>
      <c r="B236" s="11" t="s">
        <v>226</v>
      </c>
      <c r="C236" s="1">
        <v>247.67</v>
      </c>
      <c r="D236" s="1">
        <v>248.39</v>
      </c>
      <c r="E236" s="1">
        <v>247.37</v>
      </c>
      <c r="F236" s="1">
        <v>248.29</v>
      </c>
      <c r="G236" s="1">
        <f>testdata[[#This Row],[high]]-testdata[[#This Row],[low]]</f>
        <v>1.0199999999999818</v>
      </c>
      <c r="H236" s="1">
        <f>ABS(testdata[[#This Row],[high]]-F235)</f>
        <v>0.52999999999997272</v>
      </c>
      <c r="I236" s="1">
        <f>ABS(testdata[[#This Row],[low]]-F235)</f>
        <v>0.49000000000000909</v>
      </c>
      <c r="J236" s="7">
        <f>MAX(testdata[[#This Row],[H-L]:[|L-pC|]])</f>
        <v>1.0199999999999818</v>
      </c>
      <c r="K236" s="21">
        <f>(K235*13+testdata[[#This Row],[TR]])/14</f>
        <v>1.1304982816623437</v>
      </c>
      <c r="L236" s="7">
        <f>testdata[[#This Row],[ATR]]*multiplier</f>
        <v>3.3914948449870312</v>
      </c>
      <c r="M236" s="14" t="s">
        <v>519</v>
      </c>
      <c r="N236" s="13">
        <f>MAX(testdata[[#This Row],[close]],N235)</f>
        <v>248.29</v>
      </c>
      <c r="O236" s="27">
        <f t="shared" si="16"/>
        <v>244.62300555155241</v>
      </c>
      <c r="P23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36" s="7" t="e">
        <f>IF(testdata[[#This Row],[DIR]]="SHORT",testdata[[#This Row],[SAR]],NA())</f>
        <v>#N/A</v>
      </c>
      <c r="R236" s="7">
        <f>IF(testdata[[#This Row],[DIR]]="LONG",testdata[[#This Row],[SAR]],NA())</f>
        <v>244.62300555155241</v>
      </c>
      <c r="S236"/>
      <c r="V236" s="29">
        <v>43047</v>
      </c>
      <c r="W236" s="6">
        <v>244.62300555155201</v>
      </c>
      <c r="X236" s="30">
        <f>ROUND(testdata[[#This Row],[SAR]]-Table3[[#This Row],[SAR]],5)</f>
        <v>0</v>
      </c>
    </row>
    <row r="237" spans="1:24" x14ac:dyDescent="0.25">
      <c r="A237" s="4">
        <v>216</v>
      </c>
      <c r="B237" s="11" t="s">
        <v>227</v>
      </c>
      <c r="C237" s="1">
        <v>246.96</v>
      </c>
      <c r="D237" s="1">
        <v>247.6</v>
      </c>
      <c r="E237" s="1">
        <v>245.65</v>
      </c>
      <c r="F237" s="1">
        <v>247.39</v>
      </c>
      <c r="G237" s="1">
        <f>testdata[[#This Row],[high]]-testdata[[#This Row],[low]]</f>
        <v>1.9499999999999886</v>
      </c>
      <c r="H237" s="1">
        <f>ABS(testdata[[#This Row],[high]]-F236)</f>
        <v>0.68999999999999773</v>
      </c>
      <c r="I237" s="1">
        <f>ABS(testdata[[#This Row],[low]]-F236)</f>
        <v>2.6399999999999864</v>
      </c>
      <c r="J237" s="7">
        <f>MAX(testdata[[#This Row],[H-L]:[|L-pC|]])</f>
        <v>2.6399999999999864</v>
      </c>
      <c r="K237" s="21">
        <f>(K236*13+testdata[[#This Row],[TR]])/14</f>
        <v>1.2383198329721752</v>
      </c>
      <c r="L237" s="7">
        <f>testdata[[#This Row],[ATR]]*multiplier</f>
        <v>3.7149594989165253</v>
      </c>
      <c r="M237" s="14" t="s">
        <v>519</v>
      </c>
      <c r="N237" s="13">
        <f>MAX(testdata[[#This Row],[close]],N236)</f>
        <v>248.29</v>
      </c>
      <c r="O237" s="27">
        <f t="shared" si="16"/>
        <v>244.89850515501297</v>
      </c>
      <c r="P23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37" s="7" t="e">
        <f>IF(testdata[[#This Row],[DIR]]="SHORT",testdata[[#This Row],[SAR]],NA())</f>
        <v>#N/A</v>
      </c>
      <c r="R237" s="7">
        <f>IF(testdata[[#This Row],[DIR]]="LONG",testdata[[#This Row],[SAR]],NA())</f>
        <v>244.89850515501297</v>
      </c>
      <c r="S237"/>
      <c r="V237" s="29">
        <v>43048</v>
      </c>
      <c r="W237" s="6">
        <v>244.898505155012</v>
      </c>
      <c r="X237" s="30">
        <f>ROUND(testdata[[#This Row],[SAR]]-Table3[[#This Row],[SAR]],5)</f>
        <v>0</v>
      </c>
    </row>
    <row r="238" spans="1:24" x14ac:dyDescent="0.25">
      <c r="A238" s="4">
        <v>217</v>
      </c>
      <c r="B238" s="11" t="s">
        <v>228</v>
      </c>
      <c r="C238" s="1">
        <v>246.96</v>
      </c>
      <c r="D238" s="1">
        <v>247.5</v>
      </c>
      <c r="E238" s="1">
        <v>246.62</v>
      </c>
      <c r="F238" s="1">
        <v>247.31</v>
      </c>
      <c r="G238" s="1">
        <f>testdata[[#This Row],[high]]-testdata[[#This Row],[low]]</f>
        <v>0.87999999999999545</v>
      </c>
      <c r="H238" s="1">
        <f>ABS(testdata[[#This Row],[high]]-F237)</f>
        <v>0.11000000000001364</v>
      </c>
      <c r="I238" s="1">
        <f>ABS(testdata[[#This Row],[low]]-F237)</f>
        <v>0.76999999999998181</v>
      </c>
      <c r="J238" s="7">
        <f>MAX(testdata[[#This Row],[H-L]:[|L-pC|]])</f>
        <v>0.87999999999999545</v>
      </c>
      <c r="K238" s="21">
        <f>(K237*13+testdata[[#This Row],[TR]])/14</f>
        <v>1.212725559188448</v>
      </c>
      <c r="L238" s="7">
        <f>testdata[[#This Row],[ATR]]*multiplier</f>
        <v>3.6381766775653439</v>
      </c>
      <c r="M238" s="14" t="s">
        <v>519</v>
      </c>
      <c r="N238" s="13">
        <f>MAX(testdata[[#This Row],[close]],N237)</f>
        <v>248.29</v>
      </c>
      <c r="O238" s="27">
        <f t="shared" si="16"/>
        <v>244.57504050108346</v>
      </c>
      <c r="P23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38" s="7" t="e">
        <f>IF(testdata[[#This Row],[DIR]]="SHORT",testdata[[#This Row],[SAR]],NA())</f>
        <v>#N/A</v>
      </c>
      <c r="R238" s="7">
        <f>IF(testdata[[#This Row],[DIR]]="LONG",testdata[[#This Row],[SAR]],NA())</f>
        <v>244.57504050108346</v>
      </c>
      <c r="S238"/>
      <c r="V238" s="29">
        <v>43049</v>
      </c>
      <c r="W238" s="6">
        <v>244.57504050108301</v>
      </c>
      <c r="X238" s="30">
        <f>ROUND(testdata[[#This Row],[SAR]]-Table3[[#This Row],[SAR]],5)</f>
        <v>0</v>
      </c>
    </row>
    <row r="239" spans="1:24" x14ac:dyDescent="0.25">
      <c r="A239" s="4">
        <v>218</v>
      </c>
      <c r="B239" s="11" t="s">
        <v>229</v>
      </c>
      <c r="C239" s="1">
        <v>246.56</v>
      </c>
      <c r="D239" s="1">
        <v>247.79</v>
      </c>
      <c r="E239" s="1">
        <v>246.52</v>
      </c>
      <c r="F239" s="1">
        <v>247.54</v>
      </c>
      <c r="G239" s="1">
        <f>testdata[[#This Row],[high]]-testdata[[#This Row],[low]]</f>
        <v>1.2699999999999818</v>
      </c>
      <c r="H239" s="1">
        <f>ABS(testdata[[#This Row],[high]]-F238)</f>
        <v>0.47999999999998977</v>
      </c>
      <c r="I239" s="1">
        <f>ABS(testdata[[#This Row],[low]]-F238)</f>
        <v>0.78999999999999204</v>
      </c>
      <c r="J239" s="7">
        <f>MAX(testdata[[#This Row],[H-L]:[|L-pC|]])</f>
        <v>1.2699999999999818</v>
      </c>
      <c r="K239" s="21">
        <f>(K238*13+testdata[[#This Row],[TR]])/14</f>
        <v>1.2168165906749862</v>
      </c>
      <c r="L239" s="7">
        <f>testdata[[#This Row],[ATR]]*multiplier</f>
        <v>3.6504497720249587</v>
      </c>
      <c r="M239" s="14" t="s">
        <v>519</v>
      </c>
      <c r="N239" s="13">
        <f>MAX(testdata[[#This Row],[close]],N238)</f>
        <v>248.29</v>
      </c>
      <c r="O239" s="27">
        <f t="shared" si="16"/>
        <v>244.65182332243464</v>
      </c>
      <c r="P23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39" s="7" t="e">
        <f>IF(testdata[[#This Row],[DIR]]="SHORT",testdata[[#This Row],[SAR]],NA())</f>
        <v>#N/A</v>
      </c>
      <c r="R239" s="7">
        <f>IF(testdata[[#This Row],[DIR]]="LONG",testdata[[#This Row],[SAR]],NA())</f>
        <v>244.65182332243464</v>
      </c>
      <c r="S239"/>
      <c r="V239" s="29">
        <v>43052</v>
      </c>
      <c r="W239" s="6">
        <v>244.65182332243401</v>
      </c>
      <c r="X239" s="30">
        <f>ROUND(testdata[[#This Row],[SAR]]-Table3[[#This Row],[SAR]],5)</f>
        <v>0</v>
      </c>
    </row>
    <row r="240" spans="1:24" x14ac:dyDescent="0.25">
      <c r="A240" s="4">
        <v>219</v>
      </c>
      <c r="B240" s="11" t="s">
        <v>230</v>
      </c>
      <c r="C240" s="1">
        <v>246.66</v>
      </c>
      <c r="D240" s="1">
        <v>247.08</v>
      </c>
      <c r="E240" s="1">
        <v>245.8</v>
      </c>
      <c r="F240" s="1">
        <v>246.96</v>
      </c>
      <c r="G240" s="1">
        <f>testdata[[#This Row],[high]]-testdata[[#This Row],[low]]</f>
        <v>1.2800000000000011</v>
      </c>
      <c r="H240" s="1">
        <f>ABS(testdata[[#This Row],[high]]-F239)</f>
        <v>0.45999999999997954</v>
      </c>
      <c r="I240" s="1">
        <f>ABS(testdata[[#This Row],[low]]-F239)</f>
        <v>1.7399999999999807</v>
      </c>
      <c r="J240" s="7">
        <f>MAX(testdata[[#This Row],[H-L]:[|L-pC|]])</f>
        <v>1.7399999999999807</v>
      </c>
      <c r="K240" s="21">
        <f>(K239*13+testdata[[#This Row],[TR]])/14</f>
        <v>1.2541868341981999</v>
      </c>
      <c r="L240" s="7">
        <f>testdata[[#This Row],[ATR]]*multiplier</f>
        <v>3.7625605025945994</v>
      </c>
      <c r="M240" s="14" t="s">
        <v>519</v>
      </c>
      <c r="N240" s="13">
        <f>MAX(testdata[[#This Row],[close]],N239)</f>
        <v>248.29</v>
      </c>
      <c r="O240" s="27">
        <f t="shared" si="16"/>
        <v>244.63955022797504</v>
      </c>
      <c r="P24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40" s="7" t="e">
        <f>IF(testdata[[#This Row],[DIR]]="SHORT",testdata[[#This Row],[SAR]],NA())</f>
        <v>#N/A</v>
      </c>
      <c r="R240" s="7">
        <f>IF(testdata[[#This Row],[DIR]]="LONG",testdata[[#This Row],[SAR]],NA())</f>
        <v>244.63955022797504</v>
      </c>
      <c r="S240"/>
      <c r="V240" s="29">
        <v>43053</v>
      </c>
      <c r="W240" s="6">
        <v>244.63955022797501</v>
      </c>
      <c r="X240" s="30">
        <f>ROUND(testdata[[#This Row],[SAR]]-Table3[[#This Row],[SAR]],5)</f>
        <v>0</v>
      </c>
    </row>
    <row r="241" spans="1:24" x14ac:dyDescent="0.25">
      <c r="A241" s="4">
        <v>220</v>
      </c>
      <c r="B241" s="11" t="s">
        <v>231</v>
      </c>
      <c r="C241" s="1">
        <v>245.9</v>
      </c>
      <c r="D241" s="1">
        <v>246.48</v>
      </c>
      <c r="E241" s="1">
        <v>244.95</v>
      </c>
      <c r="F241" s="1">
        <v>245.73</v>
      </c>
      <c r="G241" s="1">
        <f>testdata[[#This Row],[high]]-testdata[[#This Row],[low]]</f>
        <v>1.5300000000000011</v>
      </c>
      <c r="H241" s="1">
        <f>ABS(testdata[[#This Row],[high]]-F240)</f>
        <v>0.48000000000001819</v>
      </c>
      <c r="I241" s="1">
        <f>ABS(testdata[[#This Row],[low]]-F240)</f>
        <v>2.0100000000000193</v>
      </c>
      <c r="J241" s="7">
        <f>MAX(testdata[[#This Row],[H-L]:[|L-pC|]])</f>
        <v>2.0100000000000193</v>
      </c>
      <c r="K241" s="21">
        <f>(K240*13+testdata[[#This Row],[TR]])/14</f>
        <v>1.3081734888983299</v>
      </c>
      <c r="L241" s="7">
        <f>testdata[[#This Row],[ATR]]*multiplier</f>
        <v>3.9245204666949896</v>
      </c>
      <c r="M241" s="14" t="s">
        <v>519</v>
      </c>
      <c r="N241" s="13">
        <f>MAX(testdata[[#This Row],[close]],N240)</f>
        <v>248.29</v>
      </c>
      <c r="O241" s="27">
        <f t="shared" si="16"/>
        <v>244.5274394974054</v>
      </c>
      <c r="P24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41" s="7" t="e">
        <f>IF(testdata[[#This Row],[DIR]]="SHORT",testdata[[#This Row],[SAR]],NA())</f>
        <v>#N/A</v>
      </c>
      <c r="R241" s="7">
        <f>IF(testdata[[#This Row],[DIR]]="LONG",testdata[[#This Row],[SAR]],NA())</f>
        <v>244.5274394974054</v>
      </c>
      <c r="S241"/>
      <c r="V241" s="29">
        <v>43054</v>
      </c>
      <c r="W241" s="6">
        <v>244.527439497405</v>
      </c>
      <c r="X241" s="30">
        <f>ROUND(testdata[[#This Row],[SAR]]-Table3[[#This Row],[SAR]],5)</f>
        <v>0</v>
      </c>
    </row>
    <row r="242" spans="1:24" x14ac:dyDescent="0.25">
      <c r="A242" s="4">
        <v>221</v>
      </c>
      <c r="B242" s="11" t="s">
        <v>232</v>
      </c>
      <c r="C242" s="1">
        <v>246.76</v>
      </c>
      <c r="D242" s="1">
        <v>248.22</v>
      </c>
      <c r="E242" s="1">
        <v>246.72</v>
      </c>
      <c r="F242" s="1">
        <v>247.82</v>
      </c>
      <c r="G242" s="1">
        <f>testdata[[#This Row],[high]]-testdata[[#This Row],[low]]</f>
        <v>1.5</v>
      </c>
      <c r="H242" s="1">
        <f>ABS(testdata[[#This Row],[high]]-F241)</f>
        <v>2.4900000000000091</v>
      </c>
      <c r="I242" s="1">
        <f>ABS(testdata[[#This Row],[low]]-F241)</f>
        <v>0.99000000000000909</v>
      </c>
      <c r="J242" s="7">
        <f>MAX(testdata[[#This Row],[H-L]:[|L-pC|]])</f>
        <v>2.4900000000000091</v>
      </c>
      <c r="K242" s="21">
        <f>(K241*13+testdata[[#This Row],[TR]])/14</f>
        <v>1.3925896682627354</v>
      </c>
      <c r="L242" s="7">
        <f>testdata[[#This Row],[ATR]]*multiplier</f>
        <v>4.1777690047882068</v>
      </c>
      <c r="M242" s="14" t="s">
        <v>519</v>
      </c>
      <c r="N242" s="13">
        <f>MAX(testdata[[#This Row],[close]],N241)</f>
        <v>248.29</v>
      </c>
      <c r="O242" s="27">
        <f t="shared" si="16"/>
        <v>244.36547953330501</v>
      </c>
      <c r="P24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42" s="7" t="e">
        <f>IF(testdata[[#This Row],[DIR]]="SHORT",testdata[[#This Row],[SAR]],NA())</f>
        <v>#N/A</v>
      </c>
      <c r="R242" s="7">
        <f>IF(testdata[[#This Row],[DIR]]="LONG",testdata[[#This Row],[SAR]],NA())</f>
        <v>244.36547953330501</v>
      </c>
      <c r="S242"/>
      <c r="V242" s="29">
        <v>43055</v>
      </c>
      <c r="W242" s="6">
        <v>244.36547953330401</v>
      </c>
      <c r="X242" s="30">
        <f>ROUND(testdata[[#This Row],[SAR]]-Table3[[#This Row],[SAR]],5)</f>
        <v>0</v>
      </c>
    </row>
    <row r="243" spans="1:24" x14ac:dyDescent="0.25">
      <c r="A243" s="4">
        <v>222</v>
      </c>
      <c r="B243" s="11" t="s">
        <v>233</v>
      </c>
      <c r="C243" s="1">
        <v>247.43</v>
      </c>
      <c r="D243" s="1">
        <v>247.79</v>
      </c>
      <c r="E243" s="1">
        <v>247</v>
      </c>
      <c r="F243" s="1">
        <v>247.09</v>
      </c>
      <c r="G243" s="1">
        <f>testdata[[#This Row],[high]]-testdata[[#This Row],[low]]</f>
        <v>0.78999999999999204</v>
      </c>
      <c r="H243" s="1">
        <f>ABS(testdata[[#This Row],[high]]-F242)</f>
        <v>3.0000000000001137E-2</v>
      </c>
      <c r="I243" s="1">
        <f>ABS(testdata[[#This Row],[low]]-F242)</f>
        <v>0.81999999999999318</v>
      </c>
      <c r="J243" s="7">
        <f>MAX(testdata[[#This Row],[H-L]:[|L-pC|]])</f>
        <v>0.81999999999999318</v>
      </c>
      <c r="K243" s="21">
        <f>(K242*13+testdata[[#This Row],[TR]])/14</f>
        <v>1.3516904062439681</v>
      </c>
      <c r="L243" s="7">
        <f>testdata[[#This Row],[ATR]]*multiplier</f>
        <v>4.0550712187319045</v>
      </c>
      <c r="M243" s="14" t="s">
        <v>519</v>
      </c>
      <c r="N243" s="13">
        <f>MAX(testdata[[#This Row],[close]],N242)</f>
        <v>248.29</v>
      </c>
      <c r="O243" s="27">
        <f t="shared" si="16"/>
        <v>244.11223099521177</v>
      </c>
      <c r="P24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43" s="7" t="e">
        <f>IF(testdata[[#This Row],[DIR]]="SHORT",testdata[[#This Row],[SAR]],NA())</f>
        <v>#N/A</v>
      </c>
      <c r="R243" s="7">
        <f>IF(testdata[[#This Row],[DIR]]="LONG",testdata[[#This Row],[SAR]],NA())</f>
        <v>244.11223099521177</v>
      </c>
      <c r="S243"/>
      <c r="V243" s="29">
        <v>43056</v>
      </c>
      <c r="W243" s="6">
        <v>244.11223099521101</v>
      </c>
      <c r="X243" s="30">
        <f>ROUND(testdata[[#This Row],[SAR]]-Table3[[#This Row],[SAR]],5)</f>
        <v>0</v>
      </c>
    </row>
    <row r="244" spans="1:24" x14ac:dyDescent="0.25">
      <c r="A244" s="4">
        <v>223</v>
      </c>
      <c r="B244" s="11" t="s">
        <v>234</v>
      </c>
      <c r="C244" s="1">
        <v>247.36</v>
      </c>
      <c r="D244" s="1">
        <v>247.73</v>
      </c>
      <c r="E244" s="1">
        <v>247.09</v>
      </c>
      <c r="F244" s="1">
        <v>247.51</v>
      </c>
      <c r="G244" s="1">
        <f>testdata[[#This Row],[high]]-testdata[[#This Row],[low]]</f>
        <v>0.63999999999998636</v>
      </c>
      <c r="H244" s="1">
        <f>ABS(testdata[[#This Row],[high]]-F243)</f>
        <v>0.63999999999998636</v>
      </c>
      <c r="I244" s="1">
        <f>ABS(testdata[[#This Row],[low]]-F243)</f>
        <v>0</v>
      </c>
      <c r="J244" s="7">
        <f>MAX(testdata[[#This Row],[H-L]:[|L-pC|]])</f>
        <v>0.63999999999998636</v>
      </c>
      <c r="K244" s="21">
        <f>(K243*13+testdata[[#This Row],[TR]])/14</f>
        <v>1.3008553772265408</v>
      </c>
      <c r="L244" s="7">
        <f>testdata[[#This Row],[ATR]]*multiplier</f>
        <v>3.9025661316796221</v>
      </c>
      <c r="M244" s="14" t="s">
        <v>519</v>
      </c>
      <c r="N244" s="13">
        <f>MAX(testdata[[#This Row],[close]],N243)</f>
        <v>248.29</v>
      </c>
      <c r="O244" s="27">
        <f t="shared" si="16"/>
        <v>244.23492878126808</v>
      </c>
      <c r="P24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44" s="7" t="e">
        <f>IF(testdata[[#This Row],[DIR]]="SHORT",testdata[[#This Row],[SAR]],NA())</f>
        <v>#N/A</v>
      </c>
      <c r="R244" s="7">
        <f>IF(testdata[[#This Row],[DIR]]="LONG",testdata[[#This Row],[SAR]],NA())</f>
        <v>244.23492878126808</v>
      </c>
      <c r="S244"/>
      <c r="V244" s="29">
        <v>43059</v>
      </c>
      <c r="W244" s="6">
        <v>244.234928781268</v>
      </c>
      <c r="X244" s="30">
        <f>ROUND(testdata[[#This Row],[SAR]]-Table3[[#This Row],[SAR]],5)</f>
        <v>0</v>
      </c>
    </row>
    <row r="245" spans="1:24" x14ac:dyDescent="0.25">
      <c r="A245" s="4">
        <v>224</v>
      </c>
      <c r="B245" s="11" t="s">
        <v>235</v>
      </c>
      <c r="C245" s="1">
        <v>248.35</v>
      </c>
      <c r="D245" s="1">
        <v>249.33</v>
      </c>
      <c r="E245" s="1">
        <v>247.47</v>
      </c>
      <c r="F245" s="1">
        <v>249.13</v>
      </c>
      <c r="G245" s="1">
        <f>testdata[[#This Row],[high]]-testdata[[#This Row],[low]]</f>
        <v>1.8600000000000136</v>
      </c>
      <c r="H245" s="1">
        <f>ABS(testdata[[#This Row],[high]]-F244)</f>
        <v>1.8200000000000216</v>
      </c>
      <c r="I245" s="1">
        <f>ABS(testdata[[#This Row],[low]]-F244)</f>
        <v>3.9999999999992042E-2</v>
      </c>
      <c r="J245" s="7">
        <f>MAX(testdata[[#This Row],[H-L]:[|L-pC|]])</f>
        <v>1.8600000000000136</v>
      </c>
      <c r="K245" s="21">
        <f>(K244*13+testdata[[#This Row],[TR]])/14</f>
        <v>1.3407942788532172</v>
      </c>
      <c r="L245" s="7">
        <f>testdata[[#This Row],[ATR]]*multiplier</f>
        <v>4.0223828365596521</v>
      </c>
      <c r="M245" s="14" t="s">
        <v>519</v>
      </c>
      <c r="N245" s="13">
        <f>MAX(testdata[[#This Row],[close]],N244)</f>
        <v>249.13</v>
      </c>
      <c r="O245" s="27">
        <f t="shared" si="16"/>
        <v>244.38743386832036</v>
      </c>
      <c r="P24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45" s="7" t="e">
        <f>IF(testdata[[#This Row],[DIR]]="SHORT",testdata[[#This Row],[SAR]],NA())</f>
        <v>#N/A</v>
      </c>
      <c r="R245" s="7">
        <f>IF(testdata[[#This Row],[DIR]]="LONG",testdata[[#This Row],[SAR]],NA())</f>
        <v>244.38743386832036</v>
      </c>
      <c r="S245"/>
      <c r="V245" s="29">
        <v>43060</v>
      </c>
      <c r="W245" s="6">
        <v>244.38743386831999</v>
      </c>
      <c r="X245" s="30">
        <f>ROUND(testdata[[#This Row],[SAR]]-Table3[[#This Row],[SAR]],5)</f>
        <v>0</v>
      </c>
    </row>
    <row r="246" spans="1:24" x14ac:dyDescent="0.25">
      <c r="A246" s="4">
        <v>225</v>
      </c>
      <c r="B246" s="11" t="s">
        <v>236</v>
      </c>
      <c r="C246" s="1">
        <v>249.14</v>
      </c>
      <c r="D246" s="1">
        <v>249.28</v>
      </c>
      <c r="E246" s="1">
        <v>248.73</v>
      </c>
      <c r="F246" s="1">
        <v>248.91</v>
      </c>
      <c r="G246" s="1">
        <f>testdata[[#This Row],[high]]-testdata[[#This Row],[low]]</f>
        <v>0.55000000000001137</v>
      </c>
      <c r="H246" s="1">
        <f>ABS(testdata[[#This Row],[high]]-F245)</f>
        <v>0.15000000000000568</v>
      </c>
      <c r="I246" s="1">
        <f>ABS(testdata[[#This Row],[low]]-F245)</f>
        <v>0.40000000000000568</v>
      </c>
      <c r="J246" s="7">
        <f>MAX(testdata[[#This Row],[H-L]:[|L-pC|]])</f>
        <v>0.55000000000001137</v>
      </c>
      <c r="K246" s="21">
        <f>(K245*13+testdata[[#This Row],[TR]])/14</f>
        <v>1.2843089732208455</v>
      </c>
      <c r="L246" s="7">
        <f>testdata[[#This Row],[ATR]]*multiplier</f>
        <v>3.8529269196625364</v>
      </c>
      <c r="M246" s="14" t="s">
        <v>519</v>
      </c>
      <c r="N246" s="13">
        <f>MAX(testdata[[#This Row],[close]],N245)</f>
        <v>249.13</v>
      </c>
      <c r="O246" s="27">
        <f t="shared" si="16"/>
        <v>245.10761716344035</v>
      </c>
      <c r="P24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46" s="7" t="e">
        <f>IF(testdata[[#This Row],[DIR]]="SHORT",testdata[[#This Row],[SAR]],NA())</f>
        <v>#N/A</v>
      </c>
      <c r="R246" s="7">
        <f>IF(testdata[[#This Row],[DIR]]="LONG",testdata[[#This Row],[SAR]],NA())</f>
        <v>245.10761716344035</v>
      </c>
      <c r="S246"/>
      <c r="V246" s="29">
        <v>43061</v>
      </c>
      <c r="W246" s="6">
        <v>245.10761716344001</v>
      </c>
      <c r="X246" s="30">
        <f>ROUND(testdata[[#This Row],[SAR]]-Table3[[#This Row],[SAR]],5)</f>
        <v>0</v>
      </c>
    </row>
    <row r="247" spans="1:24" x14ac:dyDescent="0.25">
      <c r="A247" s="4">
        <v>226</v>
      </c>
      <c r="B247" s="11" t="s">
        <v>237</v>
      </c>
      <c r="C247" s="1">
        <v>249.45</v>
      </c>
      <c r="D247" s="1">
        <v>249.6</v>
      </c>
      <c r="E247" s="1">
        <v>249.29</v>
      </c>
      <c r="F247" s="1">
        <v>249.48</v>
      </c>
      <c r="G247" s="1">
        <f>testdata[[#This Row],[high]]-testdata[[#This Row],[low]]</f>
        <v>0.31000000000000227</v>
      </c>
      <c r="H247" s="1">
        <f>ABS(testdata[[#This Row],[high]]-F246)</f>
        <v>0.68999999999999773</v>
      </c>
      <c r="I247" s="1">
        <f>ABS(testdata[[#This Row],[low]]-F246)</f>
        <v>0.37999999999999545</v>
      </c>
      <c r="J247" s="7">
        <f>MAX(testdata[[#This Row],[H-L]:[|L-pC|]])</f>
        <v>0.68999999999999773</v>
      </c>
      <c r="K247" s="21">
        <f>(K246*13+testdata[[#This Row],[TR]])/14</f>
        <v>1.2418583322764991</v>
      </c>
      <c r="L247" s="7">
        <f>testdata[[#This Row],[ATR]]*multiplier</f>
        <v>3.7255749968294971</v>
      </c>
      <c r="M247" s="14" t="s">
        <v>519</v>
      </c>
      <c r="N247" s="13">
        <f>MAX(testdata[[#This Row],[close]],N246)</f>
        <v>249.48</v>
      </c>
      <c r="O247" s="27">
        <f t="shared" si="16"/>
        <v>245.27707308033746</v>
      </c>
      <c r="P24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47" s="7" t="e">
        <f>IF(testdata[[#This Row],[DIR]]="SHORT",testdata[[#This Row],[SAR]],NA())</f>
        <v>#N/A</v>
      </c>
      <c r="R247" s="7">
        <f>IF(testdata[[#This Row],[DIR]]="LONG",testdata[[#This Row],[SAR]],NA())</f>
        <v>245.27707308033746</v>
      </c>
      <c r="S247"/>
      <c r="V247" s="29">
        <v>43063</v>
      </c>
      <c r="W247" s="6">
        <v>245.277073080337</v>
      </c>
      <c r="X247" s="30">
        <f>ROUND(testdata[[#This Row],[SAR]]-Table3[[#This Row],[SAR]],5)</f>
        <v>0</v>
      </c>
    </row>
    <row r="248" spans="1:24" x14ac:dyDescent="0.25">
      <c r="A248" s="4">
        <v>227</v>
      </c>
      <c r="B248" s="11" t="s">
        <v>238</v>
      </c>
      <c r="C248" s="1">
        <v>249.53</v>
      </c>
      <c r="D248" s="1">
        <v>249.86</v>
      </c>
      <c r="E248" s="1">
        <v>249.14</v>
      </c>
      <c r="F248" s="1">
        <v>249.36</v>
      </c>
      <c r="G248" s="1">
        <f>testdata[[#This Row],[high]]-testdata[[#This Row],[low]]</f>
        <v>0.72000000000002728</v>
      </c>
      <c r="H248" s="1">
        <f>ABS(testdata[[#This Row],[high]]-F247)</f>
        <v>0.38000000000002387</v>
      </c>
      <c r="I248" s="1">
        <f>ABS(testdata[[#This Row],[low]]-F247)</f>
        <v>0.34000000000000341</v>
      </c>
      <c r="J248" s="7">
        <f>MAX(testdata[[#This Row],[H-L]:[|L-pC|]])</f>
        <v>0.72000000000002728</v>
      </c>
      <c r="K248" s="21">
        <f>(K247*13+testdata[[#This Row],[TR]])/14</f>
        <v>1.204582737113894</v>
      </c>
      <c r="L248" s="7">
        <f>testdata[[#This Row],[ATR]]*multiplier</f>
        <v>3.6137482113416821</v>
      </c>
      <c r="M248" s="14" t="s">
        <v>519</v>
      </c>
      <c r="N248" s="13">
        <f>MAX(testdata[[#This Row],[close]],N247)</f>
        <v>249.48</v>
      </c>
      <c r="O248" s="27">
        <f t="shared" si="16"/>
        <v>245.7544250031705</v>
      </c>
      <c r="P24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48" s="7" t="e">
        <f>IF(testdata[[#This Row],[DIR]]="SHORT",testdata[[#This Row],[SAR]],NA())</f>
        <v>#N/A</v>
      </c>
      <c r="R248" s="7">
        <f>IF(testdata[[#This Row],[DIR]]="LONG",testdata[[#This Row],[SAR]],NA())</f>
        <v>245.7544250031705</v>
      </c>
      <c r="S248"/>
      <c r="V248" s="29">
        <v>43066</v>
      </c>
      <c r="W248" s="6">
        <v>245.75442500317001</v>
      </c>
      <c r="X248" s="30">
        <f>ROUND(testdata[[#This Row],[SAR]]-Table3[[#This Row],[SAR]],5)</f>
        <v>0</v>
      </c>
    </row>
    <row r="249" spans="1:24" x14ac:dyDescent="0.25">
      <c r="A249" s="4">
        <v>228</v>
      </c>
      <c r="B249" s="11" t="s">
        <v>239</v>
      </c>
      <c r="C249" s="1">
        <v>249.87</v>
      </c>
      <c r="D249" s="1">
        <v>251.92</v>
      </c>
      <c r="E249" s="1">
        <v>249.77</v>
      </c>
      <c r="F249" s="1">
        <v>251.89</v>
      </c>
      <c r="G249" s="1">
        <f>testdata[[#This Row],[high]]-testdata[[#This Row],[low]]</f>
        <v>2.1499999999999773</v>
      </c>
      <c r="H249" s="1">
        <f>ABS(testdata[[#This Row],[high]]-F248)</f>
        <v>2.5599999999999739</v>
      </c>
      <c r="I249" s="1">
        <f>ABS(testdata[[#This Row],[low]]-F248)</f>
        <v>0.40999999999999659</v>
      </c>
      <c r="J249" s="7">
        <f>MAX(testdata[[#This Row],[H-L]:[|L-pC|]])</f>
        <v>2.5599999999999739</v>
      </c>
      <c r="K249" s="21">
        <f>(K248*13+testdata[[#This Row],[TR]])/14</f>
        <v>1.301398255891471</v>
      </c>
      <c r="L249" s="7">
        <f>testdata[[#This Row],[ATR]]*multiplier</f>
        <v>3.9041947676744129</v>
      </c>
      <c r="M249" s="14" t="s">
        <v>519</v>
      </c>
      <c r="N249" s="13">
        <f>MAX(testdata[[#This Row],[close]],N248)</f>
        <v>251.89</v>
      </c>
      <c r="O249" s="27">
        <f t="shared" si="16"/>
        <v>245.8662517886583</v>
      </c>
      <c r="P24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49" s="7" t="e">
        <f>IF(testdata[[#This Row],[DIR]]="SHORT",testdata[[#This Row],[SAR]],NA())</f>
        <v>#N/A</v>
      </c>
      <c r="R249" s="7">
        <f>IF(testdata[[#This Row],[DIR]]="LONG",testdata[[#This Row],[SAR]],NA())</f>
        <v>245.8662517886583</v>
      </c>
      <c r="S249"/>
      <c r="V249" s="29">
        <v>43067</v>
      </c>
      <c r="W249" s="6">
        <v>245.86625178865799</v>
      </c>
      <c r="X249" s="30">
        <f>ROUND(testdata[[#This Row],[SAR]]-Table3[[#This Row],[SAR]],5)</f>
        <v>0</v>
      </c>
    </row>
    <row r="250" spans="1:24" x14ac:dyDescent="0.25">
      <c r="A250" s="4">
        <v>229</v>
      </c>
      <c r="B250" s="11" t="s">
        <v>240</v>
      </c>
      <c r="C250" s="1">
        <v>252.03</v>
      </c>
      <c r="D250" s="1">
        <v>252.62</v>
      </c>
      <c r="E250" s="1">
        <v>251.25</v>
      </c>
      <c r="F250" s="1">
        <v>251.74</v>
      </c>
      <c r="G250" s="1">
        <f>testdata[[#This Row],[high]]-testdata[[#This Row],[low]]</f>
        <v>1.3700000000000045</v>
      </c>
      <c r="H250" s="1">
        <f>ABS(testdata[[#This Row],[high]]-F249)</f>
        <v>0.73000000000001819</v>
      </c>
      <c r="I250" s="1">
        <f>ABS(testdata[[#This Row],[low]]-F249)</f>
        <v>0.63999999999998636</v>
      </c>
      <c r="J250" s="7">
        <f>MAX(testdata[[#This Row],[H-L]:[|L-pC|]])</f>
        <v>1.3700000000000045</v>
      </c>
      <c r="K250" s="21">
        <f>(K249*13+testdata[[#This Row],[TR]])/14</f>
        <v>1.3062983804706521</v>
      </c>
      <c r="L250" s="7">
        <f>testdata[[#This Row],[ATR]]*multiplier</f>
        <v>3.9188951414119559</v>
      </c>
      <c r="M250" s="14" t="s">
        <v>519</v>
      </c>
      <c r="N250" s="13">
        <f>MAX(testdata[[#This Row],[close]],N249)</f>
        <v>251.89</v>
      </c>
      <c r="O250" s="27">
        <f t="shared" si="16"/>
        <v>247.98580523232556</v>
      </c>
      <c r="P25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50" s="7" t="e">
        <f>IF(testdata[[#This Row],[DIR]]="SHORT",testdata[[#This Row],[SAR]],NA())</f>
        <v>#N/A</v>
      </c>
      <c r="R250" s="7">
        <f>IF(testdata[[#This Row],[DIR]]="LONG",testdata[[#This Row],[SAR]],NA())</f>
        <v>247.98580523232556</v>
      </c>
      <c r="S250"/>
      <c r="V250" s="29">
        <v>43068</v>
      </c>
      <c r="W250" s="6">
        <v>247.98580523232499</v>
      </c>
      <c r="X250" s="30">
        <f>ROUND(testdata[[#This Row],[SAR]]-Table3[[#This Row],[SAR]],5)</f>
        <v>0</v>
      </c>
    </row>
    <row r="251" spans="1:24" x14ac:dyDescent="0.25">
      <c r="A251" s="4">
        <v>230</v>
      </c>
      <c r="B251" s="11" t="s">
        <v>241</v>
      </c>
      <c r="C251" s="1">
        <v>252.74</v>
      </c>
      <c r="D251" s="1">
        <v>254.94</v>
      </c>
      <c r="E251" s="1">
        <v>252.66</v>
      </c>
      <c r="F251" s="1">
        <v>253.94</v>
      </c>
      <c r="G251" s="1">
        <f>testdata[[#This Row],[high]]-testdata[[#This Row],[low]]</f>
        <v>2.2800000000000011</v>
      </c>
      <c r="H251" s="1">
        <f>ABS(testdata[[#This Row],[high]]-F250)</f>
        <v>3.1999999999999886</v>
      </c>
      <c r="I251" s="1">
        <f>ABS(testdata[[#This Row],[low]]-F250)</f>
        <v>0.91999999999998749</v>
      </c>
      <c r="J251" s="7">
        <f>MAX(testdata[[#This Row],[H-L]:[|L-pC|]])</f>
        <v>3.1999999999999886</v>
      </c>
      <c r="K251" s="21">
        <f>(K250*13+testdata[[#This Row],[TR]])/14</f>
        <v>1.4415627818656047</v>
      </c>
      <c r="L251" s="7">
        <f>testdata[[#This Row],[ATR]]*multiplier</f>
        <v>4.3246883455968144</v>
      </c>
      <c r="M251" s="14" t="s">
        <v>519</v>
      </c>
      <c r="N251" s="13">
        <f>MAX(testdata[[#This Row],[close]],N250)</f>
        <v>253.94</v>
      </c>
      <c r="O251" s="27">
        <f t="shared" si="16"/>
        <v>247.97110485858803</v>
      </c>
      <c r="P25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51" s="7" t="e">
        <f>IF(testdata[[#This Row],[DIR]]="SHORT",testdata[[#This Row],[SAR]],NA())</f>
        <v>#N/A</v>
      </c>
      <c r="R251" s="7">
        <f>IF(testdata[[#This Row],[DIR]]="LONG",testdata[[#This Row],[SAR]],NA())</f>
        <v>247.97110485858803</v>
      </c>
      <c r="S251"/>
      <c r="V251" s="29">
        <v>43069</v>
      </c>
      <c r="W251" s="6">
        <v>247.97110485858801</v>
      </c>
      <c r="X251" s="30">
        <f>ROUND(testdata[[#This Row],[SAR]]-Table3[[#This Row],[SAR]],5)</f>
        <v>0</v>
      </c>
    </row>
    <row r="252" spans="1:24" x14ac:dyDescent="0.25">
      <c r="A252" s="4">
        <v>231</v>
      </c>
      <c r="B252" s="11" t="s">
        <v>242</v>
      </c>
      <c r="C252" s="1">
        <v>253.7</v>
      </c>
      <c r="D252" s="1">
        <v>254.23</v>
      </c>
      <c r="E252" s="1">
        <v>249.87</v>
      </c>
      <c r="F252" s="1">
        <v>253.41</v>
      </c>
      <c r="G252" s="1">
        <f>testdata[[#This Row],[high]]-testdata[[#This Row],[low]]</f>
        <v>4.3599999999999852</v>
      </c>
      <c r="H252" s="1">
        <f>ABS(testdata[[#This Row],[high]]-F251)</f>
        <v>0.28999999999999204</v>
      </c>
      <c r="I252" s="1">
        <f>ABS(testdata[[#This Row],[low]]-F251)</f>
        <v>4.0699999999999932</v>
      </c>
      <c r="J252" s="7">
        <f>MAX(testdata[[#This Row],[H-L]:[|L-pC|]])</f>
        <v>4.3599999999999852</v>
      </c>
      <c r="K252" s="21">
        <f>(K251*13+testdata[[#This Row],[TR]])/14</f>
        <v>1.6500225831609174</v>
      </c>
      <c r="L252" s="7">
        <f>testdata[[#This Row],[ATR]]*multiplier</f>
        <v>4.9500677494827521</v>
      </c>
      <c r="M252" s="14" t="s">
        <v>519</v>
      </c>
      <c r="N252" s="13">
        <f>MAX(testdata[[#This Row],[close]],N251)</f>
        <v>253.94</v>
      </c>
      <c r="O252" s="27">
        <f t="shared" si="16"/>
        <v>249.61531165440317</v>
      </c>
      <c r="P25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52" s="7" t="e">
        <f>IF(testdata[[#This Row],[DIR]]="SHORT",testdata[[#This Row],[SAR]],NA())</f>
        <v>#N/A</v>
      </c>
      <c r="R252" s="7">
        <f>IF(testdata[[#This Row],[DIR]]="LONG",testdata[[#This Row],[SAR]],NA())</f>
        <v>249.61531165440317</v>
      </c>
      <c r="S252"/>
      <c r="V252" s="29">
        <v>43070</v>
      </c>
      <c r="W252" s="6">
        <v>249.615311654403</v>
      </c>
      <c r="X252" s="30">
        <f>ROUND(testdata[[#This Row],[SAR]]-Table3[[#This Row],[SAR]],5)</f>
        <v>0</v>
      </c>
    </row>
    <row r="253" spans="1:24" x14ac:dyDescent="0.25">
      <c r="A253" s="4">
        <v>232</v>
      </c>
      <c r="B253" s="11" t="s">
        <v>243</v>
      </c>
      <c r="C253" s="1">
        <v>255.19</v>
      </c>
      <c r="D253" s="1">
        <v>255.65</v>
      </c>
      <c r="E253" s="1">
        <v>253.05</v>
      </c>
      <c r="F253" s="1">
        <v>253.11</v>
      </c>
      <c r="G253" s="1">
        <f>testdata[[#This Row],[high]]-testdata[[#This Row],[low]]</f>
        <v>2.5999999999999943</v>
      </c>
      <c r="H253" s="1">
        <f>ABS(testdata[[#This Row],[high]]-F252)</f>
        <v>2.2400000000000091</v>
      </c>
      <c r="I253" s="1">
        <f>ABS(testdata[[#This Row],[low]]-F252)</f>
        <v>0.35999999999998522</v>
      </c>
      <c r="J253" s="7">
        <f>MAX(testdata[[#This Row],[H-L]:[|L-pC|]])</f>
        <v>2.5999999999999943</v>
      </c>
      <c r="K253" s="21">
        <f>(K252*13+testdata[[#This Row],[TR]])/14</f>
        <v>1.7178781129351373</v>
      </c>
      <c r="L253" s="7">
        <f>testdata[[#This Row],[ATR]]*multiplier</f>
        <v>5.1536343388054116</v>
      </c>
      <c r="M253" s="14" t="s">
        <v>519</v>
      </c>
      <c r="N253" s="13">
        <f>MAX(testdata[[#This Row],[close]],N252)</f>
        <v>253.94</v>
      </c>
      <c r="O253" s="27">
        <f t="shared" si="16"/>
        <v>248.98993225051726</v>
      </c>
      <c r="P25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53" s="7" t="e">
        <f>IF(testdata[[#This Row],[DIR]]="SHORT",testdata[[#This Row],[SAR]],NA())</f>
        <v>#N/A</v>
      </c>
      <c r="R253" s="7">
        <f>IF(testdata[[#This Row],[DIR]]="LONG",testdata[[#This Row],[SAR]],NA())</f>
        <v>248.98993225051726</v>
      </c>
      <c r="S253"/>
      <c r="V253" s="29">
        <v>43073</v>
      </c>
      <c r="W253" s="6">
        <v>248.989932250517</v>
      </c>
      <c r="X253" s="30">
        <f>ROUND(testdata[[#This Row],[SAR]]-Table3[[#This Row],[SAR]],5)</f>
        <v>0</v>
      </c>
    </row>
    <row r="254" spans="1:24" x14ac:dyDescent="0.25">
      <c r="A254" s="4">
        <v>233</v>
      </c>
      <c r="B254" s="11" t="s">
        <v>244</v>
      </c>
      <c r="C254" s="1">
        <v>253.38</v>
      </c>
      <c r="D254" s="1">
        <v>254.07</v>
      </c>
      <c r="E254" s="1">
        <v>252.05</v>
      </c>
      <c r="F254" s="1">
        <v>252.2</v>
      </c>
      <c r="G254" s="1">
        <f>testdata[[#This Row],[high]]-testdata[[#This Row],[low]]</f>
        <v>2.0199999999999818</v>
      </c>
      <c r="H254" s="1">
        <f>ABS(testdata[[#This Row],[high]]-F253)</f>
        <v>0.95999999999997954</v>
      </c>
      <c r="I254" s="1">
        <f>ABS(testdata[[#This Row],[low]]-F253)</f>
        <v>1.0600000000000023</v>
      </c>
      <c r="J254" s="7">
        <f>MAX(testdata[[#This Row],[H-L]:[|L-pC|]])</f>
        <v>2.0199999999999818</v>
      </c>
      <c r="K254" s="21">
        <f>(K253*13+testdata[[#This Row],[TR]])/14</f>
        <v>1.7394582477254834</v>
      </c>
      <c r="L254" s="7">
        <f>testdata[[#This Row],[ATR]]*multiplier</f>
        <v>5.21837474317645</v>
      </c>
      <c r="M254" s="14" t="s">
        <v>519</v>
      </c>
      <c r="N254" s="13">
        <f>MAX(testdata[[#This Row],[close]],N253)</f>
        <v>253.94</v>
      </c>
      <c r="O254" s="27">
        <f t="shared" si="16"/>
        <v>248.78636566119459</v>
      </c>
      <c r="P25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54" s="7" t="e">
        <f>IF(testdata[[#This Row],[DIR]]="SHORT",testdata[[#This Row],[SAR]],NA())</f>
        <v>#N/A</v>
      </c>
      <c r="R254" s="7">
        <f>IF(testdata[[#This Row],[DIR]]="LONG",testdata[[#This Row],[SAR]],NA())</f>
        <v>248.78636566119459</v>
      </c>
      <c r="S254"/>
      <c r="V254" s="29">
        <v>43074</v>
      </c>
      <c r="W254" s="6">
        <v>248.786365661194</v>
      </c>
      <c r="X254" s="30">
        <f>ROUND(testdata[[#This Row],[SAR]]-Table3[[#This Row],[SAR]],5)</f>
        <v>0</v>
      </c>
    </row>
    <row r="255" spans="1:24" x14ac:dyDescent="0.25">
      <c r="A255" s="4">
        <v>234</v>
      </c>
      <c r="B255" s="11" t="s">
        <v>245</v>
      </c>
      <c r="C255" s="1">
        <v>251.89</v>
      </c>
      <c r="D255" s="1">
        <v>252.71</v>
      </c>
      <c r="E255" s="1">
        <v>251.74</v>
      </c>
      <c r="F255" s="1">
        <v>252.24</v>
      </c>
      <c r="G255" s="1">
        <f>testdata[[#This Row],[high]]-testdata[[#This Row],[low]]</f>
        <v>0.96999999999999886</v>
      </c>
      <c r="H255" s="1">
        <f>ABS(testdata[[#This Row],[high]]-F254)</f>
        <v>0.51000000000001933</v>
      </c>
      <c r="I255" s="1">
        <f>ABS(testdata[[#This Row],[low]]-F254)</f>
        <v>0.45999999999997954</v>
      </c>
      <c r="J255" s="7">
        <f>MAX(testdata[[#This Row],[H-L]:[|L-pC|]])</f>
        <v>0.96999999999999886</v>
      </c>
      <c r="K255" s="21">
        <f>(K254*13+testdata[[#This Row],[TR]])/14</f>
        <v>1.6844969443165201</v>
      </c>
      <c r="L255" s="7">
        <f>testdata[[#This Row],[ATR]]*multiplier</f>
        <v>5.05349083294956</v>
      </c>
      <c r="M255" s="14" t="s">
        <v>519</v>
      </c>
      <c r="N255" s="13">
        <f>MAX(testdata[[#This Row],[close]],N254)</f>
        <v>253.94</v>
      </c>
      <c r="O255" s="27">
        <f t="shared" si="16"/>
        <v>248.72162525682356</v>
      </c>
      <c r="P25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55" s="7" t="e">
        <f>IF(testdata[[#This Row],[DIR]]="SHORT",testdata[[#This Row],[SAR]],NA())</f>
        <v>#N/A</v>
      </c>
      <c r="R255" s="7">
        <f>IF(testdata[[#This Row],[DIR]]="LONG",testdata[[#This Row],[SAR]],NA())</f>
        <v>248.72162525682356</v>
      </c>
      <c r="S255"/>
      <c r="V255" s="29">
        <v>43075</v>
      </c>
      <c r="W255" s="6">
        <v>248.72162525682299</v>
      </c>
      <c r="X255" s="30">
        <f>ROUND(testdata[[#This Row],[SAR]]-Table3[[#This Row],[SAR]],5)</f>
        <v>0</v>
      </c>
    </row>
    <row r="256" spans="1:24" x14ac:dyDescent="0.25">
      <c r="A256" s="4">
        <v>235</v>
      </c>
      <c r="B256" s="11" t="s">
        <v>246</v>
      </c>
      <c r="C256" s="1">
        <v>252.1</v>
      </c>
      <c r="D256" s="1">
        <v>253.38</v>
      </c>
      <c r="E256" s="1">
        <v>251.96</v>
      </c>
      <c r="F256" s="1">
        <v>253.04</v>
      </c>
      <c r="G256" s="1">
        <f>testdata[[#This Row],[high]]-testdata[[#This Row],[low]]</f>
        <v>1.4199999999999875</v>
      </c>
      <c r="H256" s="1">
        <f>ABS(testdata[[#This Row],[high]]-F255)</f>
        <v>1.1399999999999864</v>
      </c>
      <c r="I256" s="1">
        <f>ABS(testdata[[#This Row],[low]]-F255)</f>
        <v>0.28000000000000114</v>
      </c>
      <c r="J256" s="7">
        <f>MAX(testdata[[#This Row],[H-L]:[|L-pC|]])</f>
        <v>1.4199999999999875</v>
      </c>
      <c r="K256" s="21">
        <f>(K255*13+testdata[[#This Row],[TR]])/14</f>
        <v>1.6656043054367677</v>
      </c>
      <c r="L256" s="7">
        <f>testdata[[#This Row],[ATR]]*multiplier</f>
        <v>4.9968129163103034</v>
      </c>
      <c r="M256" s="14" t="s">
        <v>519</v>
      </c>
      <c r="N256" s="13">
        <f>MAX(testdata[[#This Row],[close]],N255)</f>
        <v>253.94</v>
      </c>
      <c r="O256" s="27">
        <f t="shared" si="16"/>
        <v>248.88650916705043</v>
      </c>
      <c r="P25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56" s="7" t="e">
        <f>IF(testdata[[#This Row],[DIR]]="SHORT",testdata[[#This Row],[SAR]],NA())</f>
        <v>#N/A</v>
      </c>
      <c r="R256" s="7">
        <f>IF(testdata[[#This Row],[DIR]]="LONG",testdata[[#This Row],[SAR]],NA())</f>
        <v>248.88650916705043</v>
      </c>
      <c r="S256"/>
      <c r="V256" s="29">
        <v>43076</v>
      </c>
      <c r="W256" s="6">
        <v>248.88650916705001</v>
      </c>
      <c r="X256" s="30">
        <f>ROUND(testdata[[#This Row],[SAR]]-Table3[[#This Row],[SAR]],5)</f>
        <v>0</v>
      </c>
    </row>
    <row r="257" spans="1:24" x14ac:dyDescent="0.25">
      <c r="A257" s="4">
        <v>236</v>
      </c>
      <c r="B257" s="11" t="s">
        <v>247</v>
      </c>
      <c r="C257" s="1">
        <v>253.92</v>
      </c>
      <c r="D257" s="1">
        <v>254.43</v>
      </c>
      <c r="E257" s="1">
        <v>253</v>
      </c>
      <c r="F257" s="1">
        <v>254.42</v>
      </c>
      <c r="G257" s="1">
        <f>testdata[[#This Row],[high]]-testdata[[#This Row],[low]]</f>
        <v>1.4300000000000068</v>
      </c>
      <c r="H257" s="1">
        <f>ABS(testdata[[#This Row],[high]]-F256)</f>
        <v>1.3900000000000148</v>
      </c>
      <c r="I257" s="1">
        <f>ABS(testdata[[#This Row],[low]]-F256)</f>
        <v>3.9999999999992042E-2</v>
      </c>
      <c r="J257" s="7">
        <f>MAX(testdata[[#This Row],[H-L]:[|L-pC|]])</f>
        <v>1.4300000000000068</v>
      </c>
      <c r="K257" s="21">
        <f>(K256*13+testdata[[#This Row],[TR]])/14</f>
        <v>1.6487754264769989</v>
      </c>
      <c r="L257" s="7">
        <f>testdata[[#This Row],[ATR]]*multiplier</f>
        <v>4.9463262794309966</v>
      </c>
      <c r="M257" s="14" t="s">
        <v>519</v>
      </c>
      <c r="N257" s="13">
        <f>MAX(testdata[[#This Row],[close]],N256)</f>
        <v>254.42</v>
      </c>
      <c r="O257" s="27">
        <f t="shared" si="16"/>
        <v>248.94318708368971</v>
      </c>
      <c r="P25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57" s="7" t="e">
        <f>IF(testdata[[#This Row],[DIR]]="SHORT",testdata[[#This Row],[SAR]],NA())</f>
        <v>#N/A</v>
      </c>
      <c r="R257" s="7">
        <f>IF(testdata[[#This Row],[DIR]]="LONG",testdata[[#This Row],[SAR]],NA())</f>
        <v>248.94318708368971</v>
      </c>
      <c r="S257"/>
      <c r="V257" s="29">
        <v>43077</v>
      </c>
      <c r="W257" s="6">
        <v>248.943187083689</v>
      </c>
      <c r="X257" s="30">
        <f>ROUND(testdata[[#This Row],[SAR]]-Table3[[#This Row],[SAR]],5)</f>
        <v>0</v>
      </c>
    </row>
    <row r="258" spans="1:24" x14ac:dyDescent="0.25">
      <c r="A258" s="4">
        <v>237</v>
      </c>
      <c r="B258" s="11" t="s">
        <v>248</v>
      </c>
      <c r="C258" s="1">
        <v>254.49</v>
      </c>
      <c r="D258" s="1">
        <v>255.25</v>
      </c>
      <c r="E258" s="1">
        <v>254.39</v>
      </c>
      <c r="F258" s="1">
        <v>255.19</v>
      </c>
      <c r="G258" s="1">
        <f>testdata[[#This Row],[high]]-testdata[[#This Row],[low]]</f>
        <v>0.86000000000001364</v>
      </c>
      <c r="H258" s="1">
        <f>ABS(testdata[[#This Row],[high]]-F257)</f>
        <v>0.83000000000001251</v>
      </c>
      <c r="I258" s="1">
        <f>ABS(testdata[[#This Row],[low]]-F257)</f>
        <v>3.0000000000001137E-2</v>
      </c>
      <c r="J258" s="7">
        <f>MAX(testdata[[#This Row],[H-L]:[|L-pC|]])</f>
        <v>0.86000000000001364</v>
      </c>
      <c r="K258" s="21">
        <f>(K257*13+testdata[[#This Row],[TR]])/14</f>
        <v>1.5924343245857855</v>
      </c>
      <c r="L258" s="7">
        <f>testdata[[#This Row],[ATR]]*multiplier</f>
        <v>4.7773029737573562</v>
      </c>
      <c r="M258" s="14" t="s">
        <v>519</v>
      </c>
      <c r="N258" s="13">
        <f>MAX(testdata[[#This Row],[close]],N257)</f>
        <v>255.19</v>
      </c>
      <c r="O258" s="27">
        <f t="shared" si="16"/>
        <v>249.473673720569</v>
      </c>
      <c r="P25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58" s="7" t="e">
        <f>IF(testdata[[#This Row],[DIR]]="SHORT",testdata[[#This Row],[SAR]],NA())</f>
        <v>#N/A</v>
      </c>
      <c r="R258" s="7">
        <f>IF(testdata[[#This Row],[DIR]]="LONG",testdata[[#This Row],[SAR]],NA())</f>
        <v>249.473673720569</v>
      </c>
      <c r="S258"/>
      <c r="V258" s="29">
        <v>43080</v>
      </c>
      <c r="W258" s="6">
        <v>249.473673720568</v>
      </c>
      <c r="X258" s="30">
        <f>ROUND(testdata[[#This Row],[SAR]]-Table3[[#This Row],[SAR]],5)</f>
        <v>0</v>
      </c>
    </row>
    <row r="259" spans="1:24" x14ac:dyDescent="0.25">
      <c r="A259" s="4">
        <v>238</v>
      </c>
      <c r="B259" s="11" t="s">
        <v>249</v>
      </c>
      <c r="C259" s="1">
        <v>255.43</v>
      </c>
      <c r="D259" s="1">
        <v>256.14999999999998</v>
      </c>
      <c r="E259" s="1">
        <v>255.22</v>
      </c>
      <c r="F259" s="1">
        <v>255.64</v>
      </c>
      <c r="G259" s="1">
        <f>testdata[[#This Row],[high]]-testdata[[#This Row],[low]]</f>
        <v>0.9299999999999784</v>
      </c>
      <c r="H259" s="1">
        <f>ABS(testdata[[#This Row],[high]]-F258)</f>
        <v>0.95999999999997954</v>
      </c>
      <c r="I259" s="1">
        <f>ABS(testdata[[#This Row],[low]]-F258)</f>
        <v>3.0000000000001137E-2</v>
      </c>
      <c r="J259" s="7">
        <f>MAX(testdata[[#This Row],[H-L]:[|L-pC|]])</f>
        <v>0.95999999999997954</v>
      </c>
      <c r="K259" s="21">
        <f>(K258*13+testdata[[#This Row],[TR]])/14</f>
        <v>1.5472604442582278</v>
      </c>
      <c r="L259" s="7">
        <f>testdata[[#This Row],[ATR]]*multiplier</f>
        <v>4.6417813327746833</v>
      </c>
      <c r="M259" s="14" t="s">
        <v>519</v>
      </c>
      <c r="N259" s="13">
        <f>MAX(testdata[[#This Row],[close]],N258)</f>
        <v>255.64</v>
      </c>
      <c r="O259" s="27">
        <f t="shared" si="16"/>
        <v>250.41269702624265</v>
      </c>
      <c r="P25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59" s="7" t="e">
        <f>IF(testdata[[#This Row],[DIR]]="SHORT",testdata[[#This Row],[SAR]],NA())</f>
        <v>#N/A</v>
      </c>
      <c r="R259" s="7">
        <f>IF(testdata[[#This Row],[DIR]]="LONG",testdata[[#This Row],[SAR]],NA())</f>
        <v>250.41269702624265</v>
      </c>
      <c r="S259"/>
      <c r="V259" s="29">
        <v>43081</v>
      </c>
      <c r="W259" s="6">
        <v>250.412697026242</v>
      </c>
      <c r="X259" s="30">
        <f>ROUND(testdata[[#This Row],[SAR]]-Table3[[#This Row],[SAR]],5)</f>
        <v>0</v>
      </c>
    </row>
    <row r="260" spans="1:24" x14ac:dyDescent="0.25">
      <c r="A260" s="4">
        <v>239</v>
      </c>
      <c r="B260" s="11" t="s">
        <v>250</v>
      </c>
      <c r="C260" s="1">
        <v>255.9</v>
      </c>
      <c r="D260" s="1">
        <v>256.38</v>
      </c>
      <c r="E260" s="1">
        <v>255.51</v>
      </c>
      <c r="F260" s="1">
        <v>255.61</v>
      </c>
      <c r="G260" s="1">
        <f>testdata[[#This Row],[high]]-testdata[[#This Row],[low]]</f>
        <v>0.87000000000000455</v>
      </c>
      <c r="H260" s="1">
        <f>ABS(testdata[[#This Row],[high]]-F259)</f>
        <v>0.74000000000000909</v>
      </c>
      <c r="I260" s="1">
        <f>ABS(testdata[[#This Row],[low]]-F259)</f>
        <v>0.12999999999999545</v>
      </c>
      <c r="J260" s="7">
        <f>MAX(testdata[[#This Row],[H-L]:[|L-pC|]])</f>
        <v>0.87000000000000455</v>
      </c>
      <c r="K260" s="21">
        <f>(K259*13+testdata[[#This Row],[TR]])/14</f>
        <v>1.4988846982397832</v>
      </c>
      <c r="L260" s="7">
        <f>testdata[[#This Row],[ATR]]*multiplier</f>
        <v>4.4966540947193501</v>
      </c>
      <c r="M260" s="14" t="s">
        <v>519</v>
      </c>
      <c r="N260" s="13">
        <f>MAX(testdata[[#This Row],[close]],N259)</f>
        <v>255.64</v>
      </c>
      <c r="O260" s="27">
        <f t="shared" si="16"/>
        <v>250.9982186672253</v>
      </c>
      <c r="P26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60" s="7" t="e">
        <f>IF(testdata[[#This Row],[DIR]]="SHORT",testdata[[#This Row],[SAR]],NA())</f>
        <v>#N/A</v>
      </c>
      <c r="R260" s="7">
        <f>IF(testdata[[#This Row],[DIR]]="LONG",testdata[[#This Row],[SAR]],NA())</f>
        <v>250.9982186672253</v>
      </c>
      <c r="S260"/>
      <c r="V260" s="29">
        <v>43082</v>
      </c>
      <c r="W260" s="6">
        <v>250.99821866722499</v>
      </c>
      <c r="X260" s="30">
        <f>ROUND(testdata[[#This Row],[SAR]]-Table3[[#This Row],[SAR]],5)</f>
        <v>0</v>
      </c>
    </row>
    <row r="261" spans="1:24" x14ac:dyDescent="0.25">
      <c r="A261" s="4">
        <v>240</v>
      </c>
      <c r="B261" s="11" t="s">
        <v>251</v>
      </c>
      <c r="C261" s="1">
        <v>255.93</v>
      </c>
      <c r="D261" s="1">
        <v>256.06</v>
      </c>
      <c r="E261" s="1">
        <v>254.51</v>
      </c>
      <c r="F261" s="1">
        <v>254.56</v>
      </c>
      <c r="G261" s="1">
        <f>testdata[[#This Row],[high]]-testdata[[#This Row],[low]]</f>
        <v>1.5500000000000114</v>
      </c>
      <c r="H261" s="1">
        <f>ABS(testdata[[#This Row],[high]]-F260)</f>
        <v>0.44999999999998863</v>
      </c>
      <c r="I261" s="1">
        <f>ABS(testdata[[#This Row],[low]]-F260)</f>
        <v>1.1000000000000227</v>
      </c>
      <c r="J261" s="7">
        <f>MAX(testdata[[#This Row],[H-L]:[|L-pC|]])</f>
        <v>1.5500000000000114</v>
      </c>
      <c r="K261" s="21">
        <f>(K260*13+testdata[[#This Row],[TR]])/14</f>
        <v>1.5025357912226567</v>
      </c>
      <c r="L261" s="7">
        <f>testdata[[#This Row],[ATR]]*multiplier</f>
        <v>4.5076073736679696</v>
      </c>
      <c r="M261" s="14" t="s">
        <v>519</v>
      </c>
      <c r="N261" s="13">
        <f>MAX(testdata[[#This Row],[close]],N260)</f>
        <v>255.64</v>
      </c>
      <c r="O261" s="27">
        <f t="shared" si="16"/>
        <v>251.14334590528063</v>
      </c>
      <c r="P26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61" s="7" t="e">
        <f>IF(testdata[[#This Row],[DIR]]="SHORT",testdata[[#This Row],[SAR]],NA())</f>
        <v>#N/A</v>
      </c>
      <c r="R261" s="7">
        <f>IF(testdata[[#This Row],[DIR]]="LONG",testdata[[#This Row],[SAR]],NA())</f>
        <v>251.14334590528063</v>
      </c>
      <c r="S261"/>
      <c r="V261" s="29">
        <v>43083</v>
      </c>
      <c r="W261" s="6">
        <v>251.14334590528</v>
      </c>
      <c r="X261" s="30">
        <f>ROUND(testdata[[#This Row],[SAR]]-Table3[[#This Row],[SAR]],5)</f>
        <v>0</v>
      </c>
    </row>
    <row r="262" spans="1:24" x14ac:dyDescent="0.25">
      <c r="A262" s="4">
        <v>241</v>
      </c>
      <c r="B262" s="11" t="s">
        <v>252</v>
      </c>
      <c r="C262" s="1">
        <v>255.66</v>
      </c>
      <c r="D262" s="1">
        <v>257.19</v>
      </c>
      <c r="E262" s="1">
        <v>255.6</v>
      </c>
      <c r="F262" s="1">
        <v>256.68</v>
      </c>
      <c r="G262" s="1">
        <f>testdata[[#This Row],[high]]-testdata[[#This Row],[low]]</f>
        <v>1.5900000000000034</v>
      </c>
      <c r="H262" s="1">
        <f>ABS(testdata[[#This Row],[high]]-F261)</f>
        <v>2.6299999999999955</v>
      </c>
      <c r="I262" s="1">
        <f>ABS(testdata[[#This Row],[low]]-F261)</f>
        <v>1.039999999999992</v>
      </c>
      <c r="J262" s="7">
        <f>MAX(testdata[[#This Row],[H-L]:[|L-pC|]])</f>
        <v>2.6299999999999955</v>
      </c>
      <c r="K262" s="21">
        <f>(K261*13+testdata[[#This Row],[TR]])/14</f>
        <v>1.5830689489924665</v>
      </c>
      <c r="L262" s="7">
        <f>testdata[[#This Row],[ATR]]*multiplier</f>
        <v>4.7492068469773994</v>
      </c>
      <c r="M262" s="14" t="s">
        <v>519</v>
      </c>
      <c r="N262" s="13">
        <f>MAX(testdata[[#This Row],[close]],N261)</f>
        <v>256.68</v>
      </c>
      <c r="O262" s="27">
        <f t="shared" si="16"/>
        <v>251.13239262633201</v>
      </c>
      <c r="P26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62" s="7" t="e">
        <f>IF(testdata[[#This Row],[DIR]]="SHORT",testdata[[#This Row],[SAR]],NA())</f>
        <v>#N/A</v>
      </c>
      <c r="R262" s="7">
        <f>IF(testdata[[#This Row],[DIR]]="LONG",testdata[[#This Row],[SAR]],NA())</f>
        <v>251.13239262633201</v>
      </c>
      <c r="S262"/>
      <c r="V262" s="29">
        <v>43084</v>
      </c>
      <c r="W262" s="6">
        <v>251.13239262633201</v>
      </c>
      <c r="X262" s="30">
        <f>ROUND(testdata[[#This Row],[SAR]]-Table3[[#This Row],[SAR]],5)</f>
        <v>0</v>
      </c>
    </row>
    <row r="263" spans="1:24" x14ac:dyDescent="0.25">
      <c r="A263" s="4">
        <v>242</v>
      </c>
      <c r="B263" s="11" t="s">
        <v>253</v>
      </c>
      <c r="C263" s="1">
        <v>258.20999999999998</v>
      </c>
      <c r="D263" s="1">
        <v>258.7</v>
      </c>
      <c r="E263" s="1">
        <v>258.10000000000002</v>
      </c>
      <c r="F263" s="1">
        <v>258.31</v>
      </c>
      <c r="G263" s="1">
        <f>testdata[[#This Row],[high]]-testdata[[#This Row],[low]]</f>
        <v>0.59999999999996589</v>
      </c>
      <c r="H263" s="1">
        <f>ABS(testdata[[#This Row],[high]]-F262)</f>
        <v>2.0199999999999818</v>
      </c>
      <c r="I263" s="1">
        <f>ABS(testdata[[#This Row],[low]]-F262)</f>
        <v>1.4200000000000159</v>
      </c>
      <c r="J263" s="7">
        <f>MAX(testdata[[#This Row],[H-L]:[|L-pC|]])</f>
        <v>2.0199999999999818</v>
      </c>
      <c r="K263" s="21">
        <f>(K262*13+testdata[[#This Row],[TR]])/14</f>
        <v>1.6142783097787174</v>
      </c>
      <c r="L263" s="7">
        <f>testdata[[#This Row],[ATR]]*multiplier</f>
        <v>4.8428349293361528</v>
      </c>
      <c r="M263" s="14" t="s">
        <v>519</v>
      </c>
      <c r="N263" s="13">
        <f>MAX(testdata[[#This Row],[close]],N262)</f>
        <v>258.31</v>
      </c>
      <c r="O263" s="27">
        <f t="shared" si="16"/>
        <v>251.93079315302262</v>
      </c>
      <c r="P26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63" s="7" t="e">
        <f>IF(testdata[[#This Row],[DIR]]="SHORT",testdata[[#This Row],[SAR]],NA())</f>
        <v>#N/A</v>
      </c>
      <c r="R263" s="7">
        <f>IF(testdata[[#This Row],[DIR]]="LONG",testdata[[#This Row],[SAR]],NA())</f>
        <v>251.93079315302262</v>
      </c>
      <c r="S263"/>
      <c r="V263" s="29">
        <v>43087</v>
      </c>
      <c r="W263" s="6">
        <v>251.93079315302199</v>
      </c>
      <c r="X263" s="30">
        <f>ROUND(testdata[[#This Row],[SAR]]-Table3[[#This Row],[SAR]],5)</f>
        <v>0</v>
      </c>
    </row>
    <row r="264" spans="1:24" x14ac:dyDescent="0.25">
      <c r="A264" s="4">
        <v>243</v>
      </c>
      <c r="B264" s="11" t="s">
        <v>254</v>
      </c>
      <c r="C264" s="1">
        <v>258.58</v>
      </c>
      <c r="D264" s="1">
        <v>258.63</v>
      </c>
      <c r="E264" s="1">
        <v>257.24</v>
      </c>
      <c r="F264" s="1">
        <v>257.32</v>
      </c>
      <c r="G264" s="1">
        <f>testdata[[#This Row],[high]]-testdata[[#This Row],[low]]</f>
        <v>1.3899999999999864</v>
      </c>
      <c r="H264" s="1">
        <f>ABS(testdata[[#This Row],[high]]-F263)</f>
        <v>0.31999999999999318</v>
      </c>
      <c r="I264" s="1">
        <f>ABS(testdata[[#This Row],[low]]-F263)</f>
        <v>1.0699999999999932</v>
      </c>
      <c r="J264" s="7">
        <f>MAX(testdata[[#This Row],[H-L]:[|L-pC|]])</f>
        <v>1.3899999999999864</v>
      </c>
      <c r="K264" s="21">
        <f>(K263*13+testdata[[#This Row],[TR]])/14</f>
        <v>1.5982584305088081</v>
      </c>
      <c r="L264" s="7">
        <f>testdata[[#This Row],[ATR]]*multiplier</f>
        <v>4.7947752915264239</v>
      </c>
      <c r="M264" s="14" t="s">
        <v>519</v>
      </c>
      <c r="N264" s="13">
        <f>MAX(testdata[[#This Row],[close]],N263)</f>
        <v>258.31</v>
      </c>
      <c r="O264" s="27">
        <f t="shared" si="16"/>
        <v>253.46716507066384</v>
      </c>
      <c r="P26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64" s="7" t="e">
        <f>IF(testdata[[#This Row],[DIR]]="SHORT",testdata[[#This Row],[SAR]],NA())</f>
        <v>#N/A</v>
      </c>
      <c r="R264" s="7">
        <f>IF(testdata[[#This Row],[DIR]]="LONG",testdata[[#This Row],[SAR]],NA())</f>
        <v>253.46716507066384</v>
      </c>
      <c r="S264"/>
      <c r="V264" s="29">
        <v>43088</v>
      </c>
      <c r="W264" s="6">
        <v>253.46716507066299</v>
      </c>
      <c r="X264" s="30">
        <f>ROUND(testdata[[#This Row],[SAR]]-Table3[[#This Row],[SAR]],5)</f>
        <v>0</v>
      </c>
    </row>
    <row r="265" spans="1:24" x14ac:dyDescent="0.25">
      <c r="A265" s="4">
        <v>244</v>
      </c>
      <c r="B265" s="11" t="s">
        <v>255</v>
      </c>
      <c r="C265" s="1">
        <v>258.38</v>
      </c>
      <c r="D265" s="1">
        <v>258.44</v>
      </c>
      <c r="E265" s="1">
        <v>256.86</v>
      </c>
      <c r="F265" s="1">
        <v>257.18</v>
      </c>
      <c r="G265" s="1">
        <f>testdata[[#This Row],[high]]-testdata[[#This Row],[low]]</f>
        <v>1.5799999999999841</v>
      </c>
      <c r="H265" s="1">
        <f>ABS(testdata[[#This Row],[high]]-F264)</f>
        <v>1.1200000000000045</v>
      </c>
      <c r="I265" s="1">
        <f>ABS(testdata[[#This Row],[low]]-F264)</f>
        <v>0.45999999999997954</v>
      </c>
      <c r="J265" s="7">
        <f>MAX(testdata[[#This Row],[H-L]:[|L-pC|]])</f>
        <v>1.5799999999999841</v>
      </c>
      <c r="K265" s="21">
        <f>(K264*13+testdata[[#This Row],[TR]])/14</f>
        <v>1.5969542569010351</v>
      </c>
      <c r="L265" s="7">
        <f>testdata[[#This Row],[ATR]]*multiplier</f>
        <v>4.7908627707031055</v>
      </c>
      <c r="M265" s="14" t="s">
        <v>519</v>
      </c>
      <c r="N265" s="13">
        <f>MAX(testdata[[#This Row],[close]],N264)</f>
        <v>258.31</v>
      </c>
      <c r="O265" s="27">
        <f t="shared" si="16"/>
        <v>253.51522470847357</v>
      </c>
      <c r="P26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65" s="7" t="e">
        <f>IF(testdata[[#This Row],[DIR]]="SHORT",testdata[[#This Row],[SAR]],NA())</f>
        <v>#N/A</v>
      </c>
      <c r="R265" s="7">
        <f>IF(testdata[[#This Row],[DIR]]="LONG",testdata[[#This Row],[SAR]],NA())</f>
        <v>253.51522470847357</v>
      </c>
      <c r="S265"/>
      <c r="V265" s="29">
        <v>43089</v>
      </c>
      <c r="W265" s="6">
        <v>253.515224708473</v>
      </c>
      <c r="X265" s="30">
        <f>ROUND(testdata[[#This Row],[SAR]]-Table3[[#This Row],[SAR]],5)</f>
        <v>0</v>
      </c>
    </row>
    <row r="266" spans="1:24" x14ac:dyDescent="0.25">
      <c r="A266" s="4">
        <v>245</v>
      </c>
      <c r="B266" s="11" t="s">
        <v>256</v>
      </c>
      <c r="C266" s="1">
        <v>257.87</v>
      </c>
      <c r="D266" s="1">
        <v>258.49</v>
      </c>
      <c r="E266" s="1">
        <v>257.44</v>
      </c>
      <c r="F266" s="1">
        <v>257.70999999999998</v>
      </c>
      <c r="G266" s="1">
        <f>testdata[[#This Row],[high]]-testdata[[#This Row],[low]]</f>
        <v>1.0500000000000114</v>
      </c>
      <c r="H266" s="1">
        <f>ABS(testdata[[#This Row],[high]]-F265)</f>
        <v>1.3100000000000023</v>
      </c>
      <c r="I266" s="1">
        <f>ABS(testdata[[#This Row],[low]]-F265)</f>
        <v>0.25999999999999091</v>
      </c>
      <c r="J266" s="7">
        <f>MAX(testdata[[#This Row],[H-L]:[|L-pC|]])</f>
        <v>1.3100000000000023</v>
      </c>
      <c r="K266" s="21">
        <f>(K265*13+testdata[[#This Row],[TR]])/14</f>
        <v>1.5764575242652472</v>
      </c>
      <c r="L266" s="7">
        <f>testdata[[#This Row],[ATR]]*multiplier</f>
        <v>4.7293725727957412</v>
      </c>
      <c r="M266" s="14" t="s">
        <v>519</v>
      </c>
      <c r="N266" s="13">
        <f>MAX(testdata[[#This Row],[close]],N265)</f>
        <v>258.31</v>
      </c>
      <c r="O266" s="27">
        <f t="shared" si="16"/>
        <v>253.51913722929689</v>
      </c>
      <c r="P26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66" s="7" t="e">
        <f>IF(testdata[[#This Row],[DIR]]="SHORT",testdata[[#This Row],[SAR]],NA())</f>
        <v>#N/A</v>
      </c>
      <c r="R266" s="7">
        <f>IF(testdata[[#This Row],[DIR]]="LONG",testdata[[#This Row],[SAR]],NA())</f>
        <v>253.51913722929689</v>
      </c>
      <c r="S266"/>
      <c r="V266" s="29">
        <v>43090</v>
      </c>
      <c r="W266" s="6">
        <v>253.51913722929601</v>
      </c>
      <c r="X266" s="30">
        <f>ROUND(testdata[[#This Row],[SAR]]-Table3[[#This Row],[SAR]],5)</f>
        <v>0</v>
      </c>
    </row>
    <row r="267" spans="1:24" x14ac:dyDescent="0.25">
      <c r="A267" s="4">
        <v>246</v>
      </c>
      <c r="B267" s="11" t="s">
        <v>257</v>
      </c>
      <c r="C267" s="1">
        <v>257.73</v>
      </c>
      <c r="D267" s="1">
        <v>257.77</v>
      </c>
      <c r="E267" s="1">
        <v>257.06</v>
      </c>
      <c r="F267" s="1">
        <v>257.64999999999998</v>
      </c>
      <c r="G267" s="1">
        <f>testdata[[#This Row],[high]]-testdata[[#This Row],[low]]</f>
        <v>0.70999999999997954</v>
      </c>
      <c r="H267" s="1">
        <f>ABS(testdata[[#This Row],[high]]-F266)</f>
        <v>6.0000000000002274E-2</v>
      </c>
      <c r="I267" s="1">
        <f>ABS(testdata[[#This Row],[low]]-F266)</f>
        <v>0.64999999999997726</v>
      </c>
      <c r="J267" s="7">
        <f>MAX(testdata[[#This Row],[H-L]:[|L-pC|]])</f>
        <v>0.70999999999997954</v>
      </c>
      <c r="K267" s="21">
        <f>(K266*13+testdata[[#This Row],[TR]])/14</f>
        <v>1.5145677011034422</v>
      </c>
      <c r="L267" s="7">
        <f>testdata[[#This Row],[ATR]]*multiplier</f>
        <v>4.5437031033103263</v>
      </c>
      <c r="M267" s="14" t="s">
        <v>519</v>
      </c>
      <c r="N267" s="13">
        <f>MAX(testdata[[#This Row],[close]],N266)</f>
        <v>258.31</v>
      </c>
      <c r="O267" s="27">
        <f t="shared" si="16"/>
        <v>253.58062742720426</v>
      </c>
      <c r="P26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67" s="7" t="e">
        <f>IF(testdata[[#This Row],[DIR]]="SHORT",testdata[[#This Row],[SAR]],NA())</f>
        <v>#N/A</v>
      </c>
      <c r="R267" s="7">
        <f>IF(testdata[[#This Row],[DIR]]="LONG",testdata[[#This Row],[SAR]],NA())</f>
        <v>253.58062742720426</v>
      </c>
      <c r="S267"/>
      <c r="V267" s="29">
        <v>43091</v>
      </c>
      <c r="W267" s="6">
        <v>253.58062742720401</v>
      </c>
      <c r="X267" s="30">
        <f>ROUND(testdata[[#This Row],[SAR]]-Table3[[#This Row],[SAR]],5)</f>
        <v>0</v>
      </c>
    </row>
    <row r="268" spans="1:24" x14ac:dyDescent="0.25">
      <c r="A268" s="4">
        <v>247</v>
      </c>
      <c r="B268" s="11" t="s">
        <v>258</v>
      </c>
      <c r="C268" s="1">
        <v>257.2</v>
      </c>
      <c r="D268" s="1">
        <v>257.58</v>
      </c>
      <c r="E268" s="1">
        <v>257.04000000000002</v>
      </c>
      <c r="F268" s="1">
        <v>257.33999999999997</v>
      </c>
      <c r="G268" s="1">
        <f>testdata[[#This Row],[high]]-testdata[[#This Row],[low]]</f>
        <v>0.53999999999996362</v>
      </c>
      <c r="H268" s="1">
        <f>ABS(testdata[[#This Row],[high]]-F267)</f>
        <v>6.9999999999993179E-2</v>
      </c>
      <c r="I268" s="1">
        <f>ABS(testdata[[#This Row],[low]]-F267)</f>
        <v>0.6099999999999568</v>
      </c>
      <c r="J268" s="7">
        <f>MAX(testdata[[#This Row],[H-L]:[|L-pC|]])</f>
        <v>0.6099999999999568</v>
      </c>
      <c r="K268" s="21">
        <f>(K267*13+testdata[[#This Row],[TR]])/14</f>
        <v>1.4499557224531932</v>
      </c>
      <c r="L268" s="7">
        <f>testdata[[#This Row],[ATR]]*multiplier</f>
        <v>4.3498671673595792</v>
      </c>
      <c r="M268" s="14" t="s">
        <v>519</v>
      </c>
      <c r="N268" s="13">
        <f>MAX(testdata[[#This Row],[close]],N267)</f>
        <v>258.31</v>
      </c>
      <c r="O268" s="27">
        <f t="shared" si="16"/>
        <v>253.76629689668968</v>
      </c>
      <c r="P26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68" s="7" t="e">
        <f>IF(testdata[[#This Row],[DIR]]="SHORT",testdata[[#This Row],[SAR]],NA())</f>
        <v>#N/A</v>
      </c>
      <c r="R268" s="7">
        <f>IF(testdata[[#This Row],[DIR]]="LONG",testdata[[#This Row],[SAR]],NA())</f>
        <v>253.76629689668968</v>
      </c>
      <c r="S268"/>
      <c r="V268" s="29">
        <v>43095</v>
      </c>
      <c r="W268" s="6">
        <v>253.766296896689</v>
      </c>
      <c r="X268" s="30">
        <f>ROUND(testdata[[#This Row],[SAR]]-Table3[[#This Row],[SAR]],5)</f>
        <v>0</v>
      </c>
    </row>
    <row r="269" spans="1:24" x14ac:dyDescent="0.25">
      <c r="A269" s="4">
        <v>248</v>
      </c>
      <c r="B269" s="11" t="s">
        <v>259</v>
      </c>
      <c r="C269" s="1">
        <v>257.52</v>
      </c>
      <c r="D269" s="1">
        <v>257.86</v>
      </c>
      <c r="E269" s="1">
        <v>257.16000000000003</v>
      </c>
      <c r="F269" s="1">
        <v>257.45999999999998</v>
      </c>
      <c r="G269" s="1">
        <f>testdata[[#This Row],[high]]-testdata[[#This Row],[low]]</f>
        <v>0.69999999999998863</v>
      </c>
      <c r="H269" s="1">
        <f>ABS(testdata[[#This Row],[high]]-F268)</f>
        <v>0.52000000000003865</v>
      </c>
      <c r="I269" s="1">
        <f>ABS(testdata[[#This Row],[low]]-F268)</f>
        <v>0.17999999999994998</v>
      </c>
      <c r="J269" s="7">
        <f>MAX(testdata[[#This Row],[H-L]:[|L-pC|]])</f>
        <v>0.69999999999998863</v>
      </c>
      <c r="K269" s="21">
        <f>(K268*13+testdata[[#This Row],[TR]])/14</f>
        <v>1.3963874565636785</v>
      </c>
      <c r="L269" s="7">
        <f>testdata[[#This Row],[ATR]]*multiplier</f>
        <v>4.1891623696910356</v>
      </c>
      <c r="M269" s="14" t="s">
        <v>519</v>
      </c>
      <c r="N269" s="13">
        <f>MAX(testdata[[#This Row],[close]],N268)</f>
        <v>258.31</v>
      </c>
      <c r="O269" s="27">
        <f t="shared" si="16"/>
        <v>253.96013283264043</v>
      </c>
      <c r="P26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69" s="7" t="e">
        <f>IF(testdata[[#This Row],[DIR]]="SHORT",testdata[[#This Row],[SAR]],NA())</f>
        <v>#N/A</v>
      </c>
      <c r="R269" s="7">
        <f>IF(testdata[[#This Row],[DIR]]="LONG",testdata[[#This Row],[SAR]],NA())</f>
        <v>253.96013283264043</v>
      </c>
      <c r="S269"/>
      <c r="V269" s="29">
        <v>43096</v>
      </c>
      <c r="W269" s="6">
        <v>253.96013283264</v>
      </c>
      <c r="X269" s="30">
        <f>ROUND(testdata[[#This Row],[SAR]]-Table3[[#This Row],[SAR]],5)</f>
        <v>0</v>
      </c>
    </row>
    <row r="270" spans="1:24" x14ac:dyDescent="0.25">
      <c r="A270" s="4">
        <v>249</v>
      </c>
      <c r="B270" s="11" t="s">
        <v>260</v>
      </c>
      <c r="C270" s="1">
        <v>258.01</v>
      </c>
      <c r="D270" s="1">
        <v>258.04000000000002</v>
      </c>
      <c r="E270" s="1">
        <v>257.58999999999997</v>
      </c>
      <c r="F270" s="1">
        <v>257.99</v>
      </c>
      <c r="G270" s="1">
        <f>testdata[[#This Row],[high]]-testdata[[#This Row],[low]]</f>
        <v>0.45000000000004547</v>
      </c>
      <c r="H270" s="1">
        <f>ABS(testdata[[#This Row],[high]]-F269)</f>
        <v>0.58000000000004093</v>
      </c>
      <c r="I270" s="1">
        <f>ABS(testdata[[#This Row],[low]]-F269)</f>
        <v>0.12999999999999545</v>
      </c>
      <c r="J270" s="9">
        <f>MAX(testdata[[#This Row],[H-L]:[|L-pC|]])</f>
        <v>0.58000000000004093</v>
      </c>
      <c r="K270" s="22">
        <f>(K269*13+testdata[[#This Row],[TR]])/14</f>
        <v>1.3380740668091329</v>
      </c>
      <c r="L270" s="7">
        <f>testdata[[#This Row],[ATR]]*multiplier</f>
        <v>4.0142222004273984</v>
      </c>
      <c r="M270" s="14" t="s">
        <v>519</v>
      </c>
      <c r="N270" s="13">
        <f>MAX(testdata[[#This Row],[close]],N269)</f>
        <v>258.31</v>
      </c>
      <c r="O270" s="27">
        <f t="shared" si="16"/>
        <v>254.12083763030896</v>
      </c>
      <c r="P27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70" s="7" t="e">
        <f>IF(testdata[[#This Row],[DIR]]="SHORT",testdata[[#This Row],[SAR]],NA())</f>
        <v>#N/A</v>
      </c>
      <c r="R270" s="7">
        <f>IF(testdata[[#This Row],[DIR]]="LONG",testdata[[#This Row],[SAR]],NA())</f>
        <v>254.12083763030896</v>
      </c>
      <c r="S270"/>
      <c r="V270" s="29">
        <v>43097</v>
      </c>
      <c r="W270" s="6">
        <v>254.12083763030799</v>
      </c>
      <c r="X270" s="30">
        <f>ROUND(testdata[[#This Row],[SAR]]-Table3[[#This Row],[SAR]],5)</f>
        <v>0</v>
      </c>
    </row>
    <row r="271" spans="1:24" x14ac:dyDescent="0.25">
      <c r="A271" s="4">
        <v>250</v>
      </c>
      <c r="B271" s="11" t="s">
        <v>261</v>
      </c>
      <c r="C271" s="1">
        <v>258.63</v>
      </c>
      <c r="D271" s="1">
        <v>258.64999999999998</v>
      </c>
      <c r="E271" s="1">
        <v>256.81</v>
      </c>
      <c r="F271" s="1">
        <v>257.02</v>
      </c>
      <c r="G271" s="1">
        <f>testdata[[#This Row],[high]]-testdata[[#This Row],[low]]</f>
        <v>1.839999999999975</v>
      </c>
      <c r="H271" s="1">
        <f>ABS(testdata[[#This Row],[high]]-F270)</f>
        <v>0.65999999999996817</v>
      </c>
      <c r="I271" s="1">
        <f>ABS(testdata[[#This Row],[low]]-F270)</f>
        <v>1.1800000000000068</v>
      </c>
      <c r="J271" s="7">
        <f>MAX(testdata[[#This Row],[H-L]:[|L-pC|]])</f>
        <v>1.839999999999975</v>
      </c>
      <c r="K271" s="21">
        <f>(K270*13+testdata[[#This Row],[TR]])/14</f>
        <v>1.3739259191799074</v>
      </c>
      <c r="L271" s="7">
        <f>testdata[[#This Row],[ATR]]*multiplier</f>
        <v>4.1217777575397223</v>
      </c>
      <c r="M271" s="14" t="s">
        <v>519</v>
      </c>
      <c r="N271" s="13">
        <f>MAX(testdata[[#This Row],[close]],N270)</f>
        <v>258.31</v>
      </c>
      <c r="O271" s="27">
        <f t="shared" si="16"/>
        <v>254.29577779957259</v>
      </c>
      <c r="P27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71" s="7" t="e">
        <f>IF(testdata[[#This Row],[DIR]]="SHORT",testdata[[#This Row],[SAR]],NA())</f>
        <v>#N/A</v>
      </c>
      <c r="R271" s="7">
        <f>IF(testdata[[#This Row],[DIR]]="LONG",testdata[[#This Row],[SAR]],NA())</f>
        <v>254.29577779957259</v>
      </c>
      <c r="S271"/>
      <c r="V271" s="29">
        <v>43098</v>
      </c>
      <c r="W271" s="6">
        <v>254.29577779957199</v>
      </c>
      <c r="X271" s="30">
        <f>ROUND(testdata[[#This Row],[SAR]]-Table3[[#This Row],[SAR]],5)</f>
        <v>0</v>
      </c>
    </row>
    <row r="272" spans="1:24" x14ac:dyDescent="0.25">
      <c r="A272" s="4">
        <v>251</v>
      </c>
      <c r="B272" s="11" t="s">
        <v>262</v>
      </c>
      <c r="C272" s="1">
        <v>257.95999999999998</v>
      </c>
      <c r="D272" s="1">
        <v>258.89999999999998</v>
      </c>
      <c r="E272" s="1">
        <v>257.54000000000002</v>
      </c>
      <c r="F272" s="1">
        <v>258.86</v>
      </c>
      <c r="G272" s="1">
        <f>testdata[[#This Row],[high]]-testdata[[#This Row],[low]]</f>
        <v>1.3599999999999568</v>
      </c>
      <c r="H272" s="1">
        <f>ABS(testdata[[#This Row],[high]]-F271)</f>
        <v>1.8799999999999955</v>
      </c>
      <c r="I272" s="1">
        <f>ABS(testdata[[#This Row],[low]]-F271)</f>
        <v>0.52000000000003865</v>
      </c>
      <c r="J272" s="7">
        <f>MAX(testdata[[#This Row],[H-L]:[|L-pC|]])</f>
        <v>1.8799999999999955</v>
      </c>
      <c r="K272" s="21">
        <f>(K271*13+testdata[[#This Row],[TR]])/14</f>
        <v>1.4100740678099137</v>
      </c>
      <c r="L272" s="7">
        <f>testdata[[#This Row],[ATR]]*multiplier</f>
        <v>4.230222203429741</v>
      </c>
      <c r="M272" s="14" t="s">
        <v>519</v>
      </c>
      <c r="N272" s="13">
        <f>MAX(testdata[[#This Row],[close]],N271)</f>
        <v>258.86</v>
      </c>
      <c r="O272" s="27">
        <f t="shared" si="16"/>
        <v>254.18822224246028</v>
      </c>
      <c r="P27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72" s="7" t="e">
        <f>IF(testdata[[#This Row],[DIR]]="SHORT",testdata[[#This Row],[SAR]],NA())</f>
        <v>#N/A</v>
      </c>
      <c r="R272" s="7">
        <f>IF(testdata[[#This Row],[DIR]]="LONG",testdata[[#This Row],[SAR]],NA())</f>
        <v>254.18822224246028</v>
      </c>
      <c r="S272"/>
      <c r="V272" s="29">
        <v>43102</v>
      </c>
      <c r="W272" s="6">
        <v>254.18822224246</v>
      </c>
      <c r="X272" s="30">
        <f>ROUND(testdata[[#This Row],[SAR]]-Table3[[#This Row],[SAR]],5)</f>
        <v>0</v>
      </c>
    </row>
    <row r="273" spans="1:24" x14ac:dyDescent="0.25">
      <c r="A273" s="4">
        <v>252</v>
      </c>
      <c r="B273" s="11" t="s">
        <v>263</v>
      </c>
      <c r="C273" s="1">
        <v>259.04000000000002</v>
      </c>
      <c r="D273" s="1">
        <v>260.66000000000003</v>
      </c>
      <c r="E273" s="1">
        <v>259.04000000000002</v>
      </c>
      <c r="F273" s="1">
        <v>260.5</v>
      </c>
      <c r="G273" s="1">
        <f>testdata[[#This Row],[high]]-testdata[[#This Row],[low]]</f>
        <v>1.6200000000000045</v>
      </c>
      <c r="H273" s="1">
        <f>ABS(testdata[[#This Row],[high]]-F272)</f>
        <v>1.8000000000000114</v>
      </c>
      <c r="I273" s="1">
        <f>ABS(testdata[[#This Row],[low]]-F272)</f>
        <v>0.18000000000000682</v>
      </c>
      <c r="J273" s="7">
        <f>MAX(testdata[[#This Row],[H-L]:[|L-pC|]])</f>
        <v>1.8000000000000114</v>
      </c>
      <c r="K273" s="21">
        <f>(K272*13+testdata[[#This Row],[TR]])/14</f>
        <v>1.4379259201092065</v>
      </c>
      <c r="L273" s="7">
        <f>testdata[[#This Row],[ATR]]*multiplier</f>
        <v>4.3137777603276195</v>
      </c>
      <c r="M273" s="14" t="s">
        <v>519</v>
      </c>
      <c r="N273" s="13">
        <f>MAX(testdata[[#This Row],[close]],N272)</f>
        <v>260.5</v>
      </c>
      <c r="O273" s="27">
        <f t="shared" si="16"/>
        <v>254.62977779657027</v>
      </c>
      <c r="P27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73" s="7" t="e">
        <f>IF(testdata[[#This Row],[DIR]]="SHORT",testdata[[#This Row],[SAR]],NA())</f>
        <v>#N/A</v>
      </c>
      <c r="R273" s="7">
        <f>IF(testdata[[#This Row],[DIR]]="LONG",testdata[[#This Row],[SAR]],NA())</f>
        <v>254.62977779657027</v>
      </c>
      <c r="S273"/>
      <c r="V273" s="29">
        <v>43103</v>
      </c>
      <c r="W273" s="6">
        <v>254.62977779657001</v>
      </c>
      <c r="X273" s="30">
        <f>ROUND(testdata[[#This Row],[SAR]]-Table3[[#This Row],[SAR]],5)</f>
        <v>0</v>
      </c>
    </row>
    <row r="274" spans="1:24" x14ac:dyDescent="0.25">
      <c r="A274" s="4">
        <v>253</v>
      </c>
      <c r="B274" s="11" t="s">
        <v>264</v>
      </c>
      <c r="C274" s="1">
        <v>261.2</v>
      </c>
      <c r="D274" s="1">
        <v>262.12</v>
      </c>
      <c r="E274" s="1">
        <v>260.57</v>
      </c>
      <c r="F274" s="1">
        <v>261.58999999999997</v>
      </c>
      <c r="G274" s="1">
        <f>testdata[[#This Row],[high]]-testdata[[#This Row],[low]]</f>
        <v>1.5500000000000114</v>
      </c>
      <c r="H274" s="1">
        <f>ABS(testdata[[#This Row],[high]]-F273)</f>
        <v>1.6200000000000045</v>
      </c>
      <c r="I274" s="1">
        <f>ABS(testdata[[#This Row],[low]]-F273)</f>
        <v>6.9999999999993179E-2</v>
      </c>
      <c r="J274" s="7">
        <f>MAX(testdata[[#This Row],[H-L]:[|L-pC|]])</f>
        <v>1.6200000000000045</v>
      </c>
      <c r="K274" s="21">
        <f>(K273*13+testdata[[#This Row],[TR]])/14</f>
        <v>1.4509312115299779</v>
      </c>
      <c r="L274" s="7">
        <f>testdata[[#This Row],[ATR]]*multiplier</f>
        <v>4.3527936345899336</v>
      </c>
      <c r="M274" s="14" t="s">
        <v>519</v>
      </c>
      <c r="N274" s="13">
        <f>MAX(testdata[[#This Row],[close]],N273)</f>
        <v>261.58999999999997</v>
      </c>
      <c r="O274" s="27">
        <f t="shared" si="16"/>
        <v>256.18622223967236</v>
      </c>
      <c r="P27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74" s="7" t="e">
        <f>IF(testdata[[#This Row],[DIR]]="SHORT",testdata[[#This Row],[SAR]],NA())</f>
        <v>#N/A</v>
      </c>
      <c r="R274" s="7">
        <f>IF(testdata[[#This Row],[DIR]]="LONG",testdata[[#This Row],[SAR]],NA())</f>
        <v>256.18622223967236</v>
      </c>
      <c r="S274"/>
      <c r="V274" s="29">
        <v>43104</v>
      </c>
      <c r="W274" s="6">
        <v>256.18622223967202</v>
      </c>
      <c r="X274" s="30">
        <f>ROUND(testdata[[#This Row],[SAR]]-Table3[[#This Row],[SAR]],5)</f>
        <v>0</v>
      </c>
    </row>
    <row r="275" spans="1:24" x14ac:dyDescent="0.25">
      <c r="A275" s="4">
        <v>254</v>
      </c>
      <c r="B275" s="11" t="s">
        <v>265</v>
      </c>
      <c r="C275" s="1">
        <v>262.45999999999998</v>
      </c>
      <c r="D275" s="1">
        <v>263.47000000000003</v>
      </c>
      <c r="E275" s="1">
        <v>261.92</v>
      </c>
      <c r="F275" s="1">
        <v>263.33999999999997</v>
      </c>
      <c r="G275" s="1">
        <f>testdata[[#This Row],[high]]-testdata[[#This Row],[low]]</f>
        <v>1.5500000000000114</v>
      </c>
      <c r="H275" s="1">
        <f>ABS(testdata[[#This Row],[high]]-F274)</f>
        <v>1.8800000000000523</v>
      </c>
      <c r="I275" s="1">
        <f>ABS(testdata[[#This Row],[low]]-F274)</f>
        <v>0.33000000000004093</v>
      </c>
      <c r="J275" s="7">
        <f>MAX(testdata[[#This Row],[H-L]:[|L-pC|]])</f>
        <v>1.8800000000000523</v>
      </c>
      <c r="K275" s="21">
        <f>(K274*13+testdata[[#This Row],[TR]])/14</f>
        <v>1.4815789821349834</v>
      </c>
      <c r="L275" s="7">
        <f>testdata[[#This Row],[ATR]]*multiplier</f>
        <v>4.4447369464049498</v>
      </c>
      <c r="M275" s="14" t="s">
        <v>519</v>
      </c>
      <c r="N275" s="13">
        <f>MAX(testdata[[#This Row],[close]],N274)</f>
        <v>263.33999999999997</v>
      </c>
      <c r="O275" s="27">
        <f t="shared" si="16"/>
        <v>257.23720636541003</v>
      </c>
      <c r="P27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75" s="7" t="e">
        <f>IF(testdata[[#This Row],[DIR]]="SHORT",testdata[[#This Row],[SAR]],NA())</f>
        <v>#N/A</v>
      </c>
      <c r="R275" s="7">
        <f>IF(testdata[[#This Row],[DIR]]="LONG",testdata[[#This Row],[SAR]],NA())</f>
        <v>257.23720636541003</v>
      </c>
      <c r="S275"/>
      <c r="V275" s="29">
        <v>43105</v>
      </c>
      <c r="W275" s="6">
        <v>257.23720636540997</v>
      </c>
      <c r="X275" s="30">
        <f>ROUND(testdata[[#This Row],[SAR]]-Table3[[#This Row],[SAR]],5)</f>
        <v>0</v>
      </c>
    </row>
    <row r="276" spans="1:24" x14ac:dyDescent="0.25">
      <c r="A276" s="4">
        <v>255</v>
      </c>
      <c r="B276" s="11" t="s">
        <v>266</v>
      </c>
      <c r="C276" s="1">
        <v>263.23</v>
      </c>
      <c r="D276" s="1">
        <v>263.99</v>
      </c>
      <c r="E276" s="1">
        <v>262.91000000000003</v>
      </c>
      <c r="F276" s="1">
        <v>263.82</v>
      </c>
      <c r="G276" s="1">
        <f>testdata[[#This Row],[high]]-testdata[[#This Row],[low]]</f>
        <v>1.0799999999999841</v>
      </c>
      <c r="H276" s="1">
        <f>ABS(testdata[[#This Row],[high]]-F275)</f>
        <v>0.65000000000003411</v>
      </c>
      <c r="I276" s="1">
        <f>ABS(testdata[[#This Row],[low]]-F275)</f>
        <v>0.42999999999994998</v>
      </c>
      <c r="J276" s="7">
        <f>MAX(testdata[[#This Row],[H-L]:[|L-pC|]])</f>
        <v>1.0799999999999841</v>
      </c>
      <c r="K276" s="21">
        <f>(K275*13+testdata[[#This Row],[TR]])/14</f>
        <v>1.4528947691253404</v>
      </c>
      <c r="L276" s="7">
        <f>testdata[[#This Row],[ATR]]*multiplier</f>
        <v>4.3586843073760217</v>
      </c>
      <c r="M276" s="14" t="s">
        <v>519</v>
      </c>
      <c r="N276" s="13">
        <f>MAX(testdata[[#This Row],[close]],N275)</f>
        <v>263.82</v>
      </c>
      <c r="O276" s="27">
        <f t="shared" si="16"/>
        <v>258.89526305359504</v>
      </c>
      <c r="P27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76" s="7" t="e">
        <f>IF(testdata[[#This Row],[DIR]]="SHORT",testdata[[#This Row],[SAR]],NA())</f>
        <v>#N/A</v>
      </c>
      <c r="R276" s="7">
        <f>IF(testdata[[#This Row],[DIR]]="LONG",testdata[[#This Row],[SAR]],NA())</f>
        <v>258.89526305359504</v>
      </c>
      <c r="S276"/>
      <c r="V276" s="29">
        <v>43108</v>
      </c>
      <c r="W276" s="6">
        <v>258.89526305359499</v>
      </c>
      <c r="X276" s="30">
        <f>ROUND(testdata[[#This Row],[SAR]]-Table3[[#This Row],[SAR]],5)</f>
        <v>0</v>
      </c>
    </row>
    <row r="277" spans="1:24" x14ac:dyDescent="0.25">
      <c r="A277" s="4">
        <v>256</v>
      </c>
      <c r="B277" s="11" t="s">
        <v>267</v>
      </c>
      <c r="C277" s="1">
        <v>264.27999999999997</v>
      </c>
      <c r="D277" s="1">
        <v>265.10000000000002</v>
      </c>
      <c r="E277" s="1">
        <v>263.97000000000003</v>
      </c>
      <c r="F277" s="1">
        <v>264.42</v>
      </c>
      <c r="G277" s="1">
        <f>testdata[[#This Row],[high]]-testdata[[#This Row],[low]]</f>
        <v>1.1299999999999955</v>
      </c>
      <c r="H277" s="1">
        <f>ABS(testdata[[#This Row],[high]]-F276)</f>
        <v>1.2800000000000296</v>
      </c>
      <c r="I277" s="1">
        <f>ABS(testdata[[#This Row],[low]]-F276)</f>
        <v>0.15000000000003411</v>
      </c>
      <c r="J277" s="7">
        <f>MAX(testdata[[#This Row],[H-L]:[|L-pC|]])</f>
        <v>1.2800000000000296</v>
      </c>
      <c r="K277" s="21">
        <f>(K276*13+testdata[[#This Row],[TR]])/14</f>
        <v>1.4405451427592468</v>
      </c>
      <c r="L277" s="7">
        <f>testdata[[#This Row],[ATR]]*multiplier</f>
        <v>4.3216354282777409</v>
      </c>
      <c r="M277" s="14" t="s">
        <v>519</v>
      </c>
      <c r="N277" s="13">
        <f>MAX(testdata[[#This Row],[close]],N276)</f>
        <v>264.42</v>
      </c>
      <c r="O277" s="27">
        <f t="shared" si="16"/>
        <v>259.461315692624</v>
      </c>
      <c r="P27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77" s="7" t="e">
        <f>IF(testdata[[#This Row],[DIR]]="SHORT",testdata[[#This Row],[SAR]],NA())</f>
        <v>#N/A</v>
      </c>
      <c r="R277" s="7">
        <f>IF(testdata[[#This Row],[DIR]]="LONG",testdata[[#This Row],[SAR]],NA())</f>
        <v>259.461315692624</v>
      </c>
      <c r="S277"/>
      <c r="V277" s="29">
        <v>43109</v>
      </c>
      <c r="W277" s="6">
        <v>259.46131569262297</v>
      </c>
      <c r="X277" s="30">
        <f>ROUND(testdata[[#This Row],[SAR]]-Table3[[#This Row],[SAR]],5)</f>
        <v>0</v>
      </c>
    </row>
    <row r="278" spans="1:24" x14ac:dyDescent="0.25">
      <c r="A278" s="4">
        <v>257</v>
      </c>
      <c r="B278" s="11" t="s">
        <v>268</v>
      </c>
      <c r="C278" s="1">
        <v>263.58999999999997</v>
      </c>
      <c r="D278" s="1">
        <v>264.3</v>
      </c>
      <c r="E278" s="1">
        <v>262.86</v>
      </c>
      <c r="F278" s="1">
        <v>264.01</v>
      </c>
      <c r="G278" s="1">
        <f>testdata[[#This Row],[high]]-testdata[[#This Row],[low]]</f>
        <v>1.4399999999999977</v>
      </c>
      <c r="H278" s="1">
        <f>ABS(testdata[[#This Row],[high]]-F277)</f>
        <v>0.12000000000000455</v>
      </c>
      <c r="I278" s="1">
        <f>ABS(testdata[[#This Row],[low]]-F277)</f>
        <v>1.5600000000000023</v>
      </c>
      <c r="J278" s="7">
        <f>MAX(testdata[[#This Row],[H-L]:[|L-pC|]])</f>
        <v>1.5600000000000023</v>
      </c>
      <c r="K278" s="21">
        <f>(K277*13+testdata[[#This Row],[TR]])/14</f>
        <v>1.4490776325621579</v>
      </c>
      <c r="L278" s="7">
        <f>testdata[[#This Row],[ATR]]*multiplier</f>
        <v>4.3472328976864736</v>
      </c>
      <c r="M278" s="14" t="s">
        <v>519</v>
      </c>
      <c r="N278" s="13">
        <f>MAX(testdata[[#This Row],[close]],N277)</f>
        <v>264.42</v>
      </c>
      <c r="O278" s="27">
        <f t="shared" si="16"/>
        <v>260.0983645717223</v>
      </c>
      <c r="P27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78" s="7" t="e">
        <f>IF(testdata[[#This Row],[DIR]]="SHORT",testdata[[#This Row],[SAR]],NA())</f>
        <v>#N/A</v>
      </c>
      <c r="R278" s="7">
        <f>IF(testdata[[#This Row],[DIR]]="LONG",testdata[[#This Row],[SAR]],NA())</f>
        <v>260.0983645717223</v>
      </c>
      <c r="S278"/>
      <c r="V278" s="29">
        <v>43110</v>
      </c>
      <c r="W278" s="6">
        <v>260.09836457172202</v>
      </c>
      <c r="X278" s="30">
        <f>ROUND(testdata[[#This Row],[SAR]]-Table3[[#This Row],[SAR]],5)</f>
        <v>0</v>
      </c>
    </row>
    <row r="279" spans="1:24" x14ac:dyDescent="0.25">
      <c r="A279" s="4">
        <v>258</v>
      </c>
      <c r="B279" s="11" t="s">
        <v>269</v>
      </c>
      <c r="C279" s="1">
        <v>264.62</v>
      </c>
      <c r="D279" s="1">
        <v>265.94</v>
      </c>
      <c r="E279" s="1">
        <v>264.44</v>
      </c>
      <c r="F279" s="1">
        <v>265.94</v>
      </c>
      <c r="G279" s="1">
        <f>testdata[[#This Row],[high]]-testdata[[#This Row],[low]]</f>
        <v>1.5</v>
      </c>
      <c r="H279" s="1">
        <f>ABS(testdata[[#This Row],[high]]-F278)</f>
        <v>1.9300000000000068</v>
      </c>
      <c r="I279" s="1">
        <f>ABS(testdata[[#This Row],[low]]-F278)</f>
        <v>0.43000000000000682</v>
      </c>
      <c r="J279" s="7">
        <f>MAX(testdata[[#This Row],[H-L]:[|L-pC|]])</f>
        <v>1.9300000000000068</v>
      </c>
      <c r="K279" s="21">
        <f>(K278*13+testdata[[#This Row],[TR]])/14</f>
        <v>1.4834292302362899</v>
      </c>
      <c r="L279" s="7">
        <f>testdata[[#This Row],[ATR]]*multiplier</f>
        <v>4.45028769070887</v>
      </c>
      <c r="M279" s="14" t="s">
        <v>519</v>
      </c>
      <c r="N279" s="13">
        <f>MAX(testdata[[#This Row],[close]],N278)</f>
        <v>265.94</v>
      </c>
      <c r="O279" s="27">
        <f t="shared" si="16"/>
        <v>260.07276710231355</v>
      </c>
      <c r="P27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79" s="7" t="e">
        <f>IF(testdata[[#This Row],[DIR]]="SHORT",testdata[[#This Row],[SAR]],NA())</f>
        <v>#N/A</v>
      </c>
      <c r="R279" s="7">
        <f>IF(testdata[[#This Row],[DIR]]="LONG",testdata[[#This Row],[SAR]],NA())</f>
        <v>260.07276710231355</v>
      </c>
      <c r="S279"/>
      <c r="V279" s="29">
        <v>43111</v>
      </c>
      <c r="W279" s="6">
        <v>260.07276710231298</v>
      </c>
      <c r="X279" s="30">
        <f>ROUND(testdata[[#This Row],[SAR]]-Table3[[#This Row],[SAR]],5)</f>
        <v>0</v>
      </c>
    </row>
    <row r="280" spans="1:24" x14ac:dyDescent="0.25">
      <c r="A280" s="4">
        <v>259</v>
      </c>
      <c r="B280" s="11" t="s">
        <v>270</v>
      </c>
      <c r="C280" s="1">
        <v>266.23</v>
      </c>
      <c r="D280" s="1">
        <v>267.86</v>
      </c>
      <c r="E280" s="1">
        <v>265.89999999999998</v>
      </c>
      <c r="F280" s="1">
        <v>267.67</v>
      </c>
      <c r="G280" s="1">
        <f>testdata[[#This Row],[high]]-testdata[[#This Row],[low]]</f>
        <v>1.9600000000000364</v>
      </c>
      <c r="H280" s="1">
        <f>ABS(testdata[[#This Row],[high]]-F279)</f>
        <v>1.9200000000000159</v>
      </c>
      <c r="I280" s="1">
        <f>ABS(testdata[[#This Row],[low]]-F279)</f>
        <v>4.0000000000020464E-2</v>
      </c>
      <c r="J280" s="7">
        <f>MAX(testdata[[#This Row],[H-L]:[|L-pC|]])</f>
        <v>1.9600000000000364</v>
      </c>
      <c r="K280" s="21">
        <f>(K279*13+testdata[[#This Row],[TR]])/14</f>
        <v>1.5174699995051291</v>
      </c>
      <c r="L280" s="7">
        <f>testdata[[#This Row],[ATR]]*multiplier</f>
        <v>4.5524099985153867</v>
      </c>
      <c r="M280" s="14" t="s">
        <v>519</v>
      </c>
      <c r="N280" s="13">
        <f>MAX(testdata[[#This Row],[close]],N279)</f>
        <v>267.67</v>
      </c>
      <c r="O280" s="27">
        <f t="shared" ref="O280:O309" si="17">N279-L279</f>
        <v>261.48971230929112</v>
      </c>
      <c r="P28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80" s="7" t="e">
        <f>IF(testdata[[#This Row],[DIR]]="SHORT",testdata[[#This Row],[SAR]],NA())</f>
        <v>#N/A</v>
      </c>
      <c r="R280" s="7">
        <f>IF(testdata[[#This Row],[DIR]]="LONG",testdata[[#This Row],[SAR]],NA())</f>
        <v>261.48971230929112</v>
      </c>
      <c r="S280"/>
      <c r="V280" s="29">
        <v>43112</v>
      </c>
      <c r="W280" s="6">
        <v>261.48971230929101</v>
      </c>
      <c r="X280" s="30">
        <f>ROUND(testdata[[#This Row],[SAR]]-Table3[[#This Row],[SAR]],5)</f>
        <v>0</v>
      </c>
    </row>
    <row r="281" spans="1:24" x14ac:dyDescent="0.25">
      <c r="A281" s="4">
        <v>260</v>
      </c>
      <c r="B281" s="11" t="s">
        <v>271</v>
      </c>
      <c r="C281" s="1">
        <v>269.05</v>
      </c>
      <c r="D281" s="1">
        <v>269.76</v>
      </c>
      <c r="E281" s="1">
        <v>266</v>
      </c>
      <c r="F281" s="1">
        <v>266.76</v>
      </c>
      <c r="G281" s="1">
        <f>testdata[[#This Row],[high]]-testdata[[#This Row],[low]]</f>
        <v>3.7599999999999909</v>
      </c>
      <c r="H281" s="1">
        <f>ABS(testdata[[#This Row],[high]]-F280)</f>
        <v>2.089999999999975</v>
      </c>
      <c r="I281" s="1">
        <f>ABS(testdata[[#This Row],[low]]-F280)</f>
        <v>1.6700000000000159</v>
      </c>
      <c r="J281" s="7">
        <f>MAX(testdata[[#This Row],[H-L]:[|L-pC|]])</f>
        <v>3.7599999999999909</v>
      </c>
      <c r="K281" s="21">
        <f>(K280*13+testdata[[#This Row],[TR]])/14</f>
        <v>1.6776507138261907</v>
      </c>
      <c r="L281" s="7">
        <f>testdata[[#This Row],[ATR]]*multiplier</f>
        <v>5.0329521414785718</v>
      </c>
      <c r="M281" s="14" t="s">
        <v>519</v>
      </c>
      <c r="N281" s="13">
        <f>MAX(testdata[[#This Row],[close]],N280)</f>
        <v>267.67</v>
      </c>
      <c r="O281" s="27">
        <f t="shared" si="17"/>
        <v>263.11759000148464</v>
      </c>
      <c r="P28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81" s="7" t="e">
        <f>IF(testdata[[#This Row],[DIR]]="SHORT",testdata[[#This Row],[SAR]],NA())</f>
        <v>#N/A</v>
      </c>
      <c r="R281" s="7">
        <f>IF(testdata[[#This Row],[DIR]]="LONG",testdata[[#This Row],[SAR]],NA())</f>
        <v>263.11759000148464</v>
      </c>
      <c r="S281"/>
      <c r="V281" s="29">
        <v>43116</v>
      </c>
      <c r="W281" s="6">
        <v>263.11759000148402</v>
      </c>
      <c r="X281" s="30">
        <f>ROUND(testdata[[#This Row],[SAR]]-Table3[[#This Row],[SAR]],5)</f>
        <v>0</v>
      </c>
    </row>
    <row r="282" spans="1:24" x14ac:dyDescent="0.25">
      <c r="A282" s="4">
        <v>261</v>
      </c>
      <c r="B282" s="11" t="s">
        <v>272</v>
      </c>
      <c r="C282" s="1">
        <v>267.77999999999997</v>
      </c>
      <c r="D282" s="1">
        <v>269.72000000000003</v>
      </c>
      <c r="E282" s="1">
        <v>266.76</v>
      </c>
      <c r="F282" s="1">
        <v>269.3</v>
      </c>
      <c r="G282" s="1">
        <f>testdata[[#This Row],[high]]-testdata[[#This Row],[low]]</f>
        <v>2.9600000000000364</v>
      </c>
      <c r="H282" s="1">
        <f>ABS(testdata[[#This Row],[high]]-F281)</f>
        <v>2.9600000000000364</v>
      </c>
      <c r="I282" s="1">
        <f>ABS(testdata[[#This Row],[low]]-F281)</f>
        <v>0</v>
      </c>
      <c r="J282" s="7">
        <f>MAX(testdata[[#This Row],[H-L]:[|L-pC|]])</f>
        <v>2.9600000000000364</v>
      </c>
      <c r="K282" s="21">
        <f>(K281*13+testdata[[#This Row],[TR]])/14</f>
        <v>1.7692470914100369</v>
      </c>
      <c r="L282" s="7">
        <f>testdata[[#This Row],[ATR]]*multiplier</f>
        <v>5.3077412742301107</v>
      </c>
      <c r="M282" s="14" t="s">
        <v>519</v>
      </c>
      <c r="N282" s="13">
        <f>MAX(testdata[[#This Row],[close]],N281)</f>
        <v>269.3</v>
      </c>
      <c r="O282" s="27">
        <f t="shared" si="17"/>
        <v>262.63704785852144</v>
      </c>
      <c r="P28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82" s="7" t="e">
        <f>IF(testdata[[#This Row],[DIR]]="SHORT",testdata[[#This Row],[SAR]],NA())</f>
        <v>#N/A</v>
      </c>
      <c r="R282" s="7">
        <f>IF(testdata[[#This Row],[DIR]]="LONG",testdata[[#This Row],[SAR]],NA())</f>
        <v>262.63704785852144</v>
      </c>
      <c r="S282"/>
      <c r="V282" s="29">
        <v>43117</v>
      </c>
      <c r="W282" s="6">
        <v>262.63704785852099</v>
      </c>
      <c r="X282" s="30">
        <f>ROUND(testdata[[#This Row],[SAR]]-Table3[[#This Row],[SAR]],5)</f>
        <v>0</v>
      </c>
    </row>
    <row r="283" spans="1:24" x14ac:dyDescent="0.25">
      <c r="A283" s="4">
        <v>262</v>
      </c>
      <c r="B283" s="11" t="s">
        <v>273</v>
      </c>
      <c r="C283" s="1">
        <v>269.17</v>
      </c>
      <c r="D283" s="1">
        <v>269.64</v>
      </c>
      <c r="E283" s="1">
        <v>268.31</v>
      </c>
      <c r="F283" s="1">
        <v>268.85000000000002</v>
      </c>
      <c r="G283" s="1">
        <f>testdata[[#This Row],[high]]-testdata[[#This Row],[low]]</f>
        <v>1.3299999999999841</v>
      </c>
      <c r="H283" s="1">
        <f>ABS(testdata[[#This Row],[high]]-F282)</f>
        <v>0.33999999999997499</v>
      </c>
      <c r="I283" s="1">
        <f>ABS(testdata[[#This Row],[low]]-F282)</f>
        <v>0.99000000000000909</v>
      </c>
      <c r="J283" s="7">
        <f>MAX(testdata[[#This Row],[H-L]:[|L-pC|]])</f>
        <v>1.3299999999999841</v>
      </c>
      <c r="K283" s="21">
        <f>(K282*13+testdata[[#This Row],[TR]])/14</f>
        <v>1.7378722991664617</v>
      </c>
      <c r="L283" s="7">
        <f>testdata[[#This Row],[ATR]]*multiplier</f>
        <v>5.2136168974993851</v>
      </c>
      <c r="M283" s="14" t="s">
        <v>519</v>
      </c>
      <c r="N283" s="13">
        <f>MAX(testdata[[#This Row],[close]],N282)</f>
        <v>269.3</v>
      </c>
      <c r="O283" s="27">
        <f t="shared" si="17"/>
        <v>263.99225872576989</v>
      </c>
      <c r="P28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83" s="7" t="e">
        <f>IF(testdata[[#This Row],[DIR]]="SHORT",testdata[[#This Row],[SAR]],NA())</f>
        <v>#N/A</v>
      </c>
      <c r="R283" s="7">
        <f>IF(testdata[[#This Row],[DIR]]="LONG",testdata[[#This Row],[SAR]],NA())</f>
        <v>263.99225872576989</v>
      </c>
      <c r="S283"/>
      <c r="V283" s="29">
        <v>43118</v>
      </c>
      <c r="W283" s="6">
        <v>263.99225872576898</v>
      </c>
      <c r="X283" s="30">
        <f>ROUND(testdata[[#This Row],[SAR]]-Table3[[#This Row],[SAR]],5)</f>
        <v>0</v>
      </c>
    </row>
    <row r="284" spans="1:24" x14ac:dyDescent="0.25">
      <c r="A284" s="4">
        <v>263</v>
      </c>
      <c r="B284" s="11" t="s">
        <v>274</v>
      </c>
      <c r="C284" s="1">
        <v>269.48</v>
      </c>
      <c r="D284" s="1">
        <v>270.07</v>
      </c>
      <c r="E284" s="1">
        <v>268.85000000000002</v>
      </c>
      <c r="F284" s="1">
        <v>270.07</v>
      </c>
      <c r="G284" s="1">
        <f>testdata[[#This Row],[high]]-testdata[[#This Row],[low]]</f>
        <v>1.2199999999999704</v>
      </c>
      <c r="H284" s="1">
        <f>ABS(testdata[[#This Row],[high]]-F283)</f>
        <v>1.2199999999999704</v>
      </c>
      <c r="I284" s="1">
        <f>ABS(testdata[[#This Row],[low]]-F283)</f>
        <v>0</v>
      </c>
      <c r="J284" s="7">
        <f>MAX(testdata[[#This Row],[H-L]:[|L-pC|]])</f>
        <v>1.2199999999999704</v>
      </c>
      <c r="K284" s="21">
        <f>(K283*13+testdata[[#This Row],[TR]])/14</f>
        <v>1.7008814206545695</v>
      </c>
      <c r="L284" s="7">
        <f>testdata[[#This Row],[ATR]]*multiplier</f>
        <v>5.1026442619637082</v>
      </c>
      <c r="M284" s="14" t="s">
        <v>519</v>
      </c>
      <c r="N284" s="13">
        <f>MAX(testdata[[#This Row],[close]],N283)</f>
        <v>270.07</v>
      </c>
      <c r="O284" s="27">
        <f t="shared" si="17"/>
        <v>264.08638310250063</v>
      </c>
      <c r="P28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84" s="7" t="e">
        <f>IF(testdata[[#This Row],[DIR]]="SHORT",testdata[[#This Row],[SAR]],NA())</f>
        <v>#N/A</v>
      </c>
      <c r="R284" s="7">
        <f>IF(testdata[[#This Row],[DIR]]="LONG",testdata[[#This Row],[SAR]],NA())</f>
        <v>264.08638310250063</v>
      </c>
      <c r="S284"/>
      <c r="V284" s="29">
        <v>43119</v>
      </c>
      <c r="W284" s="6">
        <v>264.08638310250001</v>
      </c>
      <c r="X284" s="30">
        <f>ROUND(testdata[[#This Row],[SAR]]-Table3[[#This Row],[SAR]],5)</f>
        <v>0</v>
      </c>
    </row>
    <row r="285" spans="1:24" x14ac:dyDescent="0.25">
      <c r="A285" s="4">
        <v>264</v>
      </c>
      <c r="B285" s="11" t="s">
        <v>275</v>
      </c>
      <c r="C285" s="1">
        <v>269.83999999999997</v>
      </c>
      <c r="D285" s="1">
        <v>272.27</v>
      </c>
      <c r="E285" s="1">
        <v>269.77999999999997</v>
      </c>
      <c r="F285" s="1">
        <v>272.27</v>
      </c>
      <c r="G285" s="1">
        <f>testdata[[#This Row],[high]]-testdata[[#This Row],[low]]</f>
        <v>2.4900000000000091</v>
      </c>
      <c r="H285" s="1">
        <f>ABS(testdata[[#This Row],[high]]-F284)</f>
        <v>2.1999999999999886</v>
      </c>
      <c r="I285" s="1">
        <f>ABS(testdata[[#This Row],[low]]-F284)</f>
        <v>0.29000000000002046</v>
      </c>
      <c r="J285" s="7">
        <f>MAX(testdata[[#This Row],[H-L]:[|L-pC|]])</f>
        <v>2.4900000000000091</v>
      </c>
      <c r="K285" s="21">
        <f>(K284*13+testdata[[#This Row],[TR]])/14</f>
        <v>1.7572470334649581</v>
      </c>
      <c r="L285" s="7">
        <f>testdata[[#This Row],[ATR]]*multiplier</f>
        <v>5.2717411003948742</v>
      </c>
      <c r="M285" s="14" t="s">
        <v>519</v>
      </c>
      <c r="N285" s="13">
        <f>MAX(testdata[[#This Row],[close]],N284)</f>
        <v>272.27</v>
      </c>
      <c r="O285" s="27">
        <f t="shared" si="17"/>
        <v>264.9673557380363</v>
      </c>
      <c r="P28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85" s="7" t="e">
        <f>IF(testdata[[#This Row],[DIR]]="SHORT",testdata[[#This Row],[SAR]],NA())</f>
        <v>#N/A</v>
      </c>
      <c r="R285" s="7">
        <f>IF(testdata[[#This Row],[DIR]]="LONG",testdata[[#This Row],[SAR]],NA())</f>
        <v>264.9673557380363</v>
      </c>
      <c r="S285"/>
      <c r="V285" s="29">
        <v>43122</v>
      </c>
      <c r="W285" s="6">
        <v>264.96735573803602</v>
      </c>
      <c r="X285" s="30">
        <f>ROUND(testdata[[#This Row],[SAR]]-Table3[[#This Row],[SAR]],5)</f>
        <v>0</v>
      </c>
    </row>
    <row r="286" spans="1:24" x14ac:dyDescent="0.25">
      <c r="A286" s="4">
        <v>265</v>
      </c>
      <c r="B286" s="11" t="s">
        <v>276</v>
      </c>
      <c r="C286" s="1">
        <v>272.31</v>
      </c>
      <c r="D286" s="1">
        <v>273.16000000000003</v>
      </c>
      <c r="E286" s="1">
        <v>271.95999999999998</v>
      </c>
      <c r="F286" s="1">
        <v>272.83999999999997</v>
      </c>
      <c r="G286" s="1">
        <f>testdata[[#This Row],[high]]-testdata[[#This Row],[low]]</f>
        <v>1.2000000000000455</v>
      </c>
      <c r="H286" s="1">
        <f>ABS(testdata[[#This Row],[high]]-F285)</f>
        <v>0.8900000000000432</v>
      </c>
      <c r="I286" s="1">
        <f>ABS(testdata[[#This Row],[low]]-F285)</f>
        <v>0.31000000000000227</v>
      </c>
      <c r="J286" s="7">
        <f>MAX(testdata[[#This Row],[H-L]:[|L-pC|]])</f>
        <v>1.2000000000000455</v>
      </c>
      <c r="K286" s="21">
        <f>(K285*13+testdata[[#This Row],[TR]])/14</f>
        <v>1.7174436739317502</v>
      </c>
      <c r="L286" s="7">
        <f>testdata[[#This Row],[ATR]]*multiplier</f>
        <v>5.1523310217952503</v>
      </c>
      <c r="M286" s="14" t="s">
        <v>519</v>
      </c>
      <c r="N286" s="13">
        <f>MAX(testdata[[#This Row],[close]],N285)</f>
        <v>272.83999999999997</v>
      </c>
      <c r="O286" s="27">
        <f t="shared" si="17"/>
        <v>266.9982588996051</v>
      </c>
      <c r="P28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86" s="7" t="e">
        <f>IF(testdata[[#This Row],[DIR]]="SHORT",testdata[[#This Row],[SAR]],NA())</f>
        <v>#N/A</v>
      </c>
      <c r="R286" s="7">
        <f>IF(testdata[[#This Row],[DIR]]="LONG",testdata[[#This Row],[SAR]],NA())</f>
        <v>266.9982588996051</v>
      </c>
      <c r="S286"/>
      <c r="V286" s="29">
        <v>43123</v>
      </c>
      <c r="W286" s="6">
        <v>266.99825889960499</v>
      </c>
      <c r="X286" s="30">
        <f>ROUND(testdata[[#This Row],[SAR]]-Table3[[#This Row],[SAR]],5)</f>
        <v>0</v>
      </c>
    </row>
    <row r="287" spans="1:24" x14ac:dyDescent="0.25">
      <c r="A287" s="4">
        <v>266</v>
      </c>
      <c r="B287" s="11" t="s">
        <v>277</v>
      </c>
      <c r="C287" s="1">
        <v>273.55</v>
      </c>
      <c r="D287" s="1">
        <v>274.2</v>
      </c>
      <c r="E287" s="1">
        <v>271.45</v>
      </c>
      <c r="F287" s="1">
        <v>272.74</v>
      </c>
      <c r="G287" s="1">
        <f>testdata[[#This Row],[high]]-testdata[[#This Row],[low]]</f>
        <v>2.75</v>
      </c>
      <c r="H287" s="1">
        <f>ABS(testdata[[#This Row],[high]]-F286)</f>
        <v>1.3600000000000136</v>
      </c>
      <c r="I287" s="1">
        <f>ABS(testdata[[#This Row],[low]]-F286)</f>
        <v>1.3899999999999864</v>
      </c>
      <c r="J287" s="7">
        <f>MAX(testdata[[#This Row],[H-L]:[|L-pC|]])</f>
        <v>2.75</v>
      </c>
      <c r="K287" s="21">
        <f>(K286*13+testdata[[#This Row],[TR]])/14</f>
        <v>1.7911976972223393</v>
      </c>
      <c r="L287" s="7">
        <f>testdata[[#This Row],[ATR]]*multiplier</f>
        <v>5.3735930916670185</v>
      </c>
      <c r="M287" s="14" t="s">
        <v>519</v>
      </c>
      <c r="N287" s="13">
        <f>MAX(testdata[[#This Row],[close]],N286)</f>
        <v>272.83999999999997</v>
      </c>
      <c r="O287" s="27">
        <f t="shared" si="17"/>
        <v>267.68766897820473</v>
      </c>
      <c r="P28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87" s="7" t="e">
        <f>IF(testdata[[#This Row],[DIR]]="SHORT",testdata[[#This Row],[SAR]],NA())</f>
        <v>#N/A</v>
      </c>
      <c r="R287" s="7">
        <f>IF(testdata[[#This Row],[DIR]]="LONG",testdata[[#This Row],[SAR]],NA())</f>
        <v>267.68766897820473</v>
      </c>
      <c r="S287"/>
      <c r="V287" s="29">
        <v>43124</v>
      </c>
      <c r="W287" s="6">
        <v>267.68766897820399</v>
      </c>
      <c r="X287" s="30">
        <f>ROUND(testdata[[#This Row],[SAR]]-Table3[[#This Row],[SAR]],5)</f>
        <v>0</v>
      </c>
    </row>
    <row r="288" spans="1:24" x14ac:dyDescent="0.25">
      <c r="A288" s="4">
        <v>267</v>
      </c>
      <c r="B288" s="11" t="s">
        <v>278</v>
      </c>
      <c r="C288" s="1">
        <v>273.68</v>
      </c>
      <c r="D288" s="1">
        <v>273.79000000000002</v>
      </c>
      <c r="E288" s="1">
        <v>271.99</v>
      </c>
      <c r="F288" s="1">
        <v>272.85000000000002</v>
      </c>
      <c r="G288" s="1">
        <f>testdata[[#This Row],[high]]-testdata[[#This Row],[low]]</f>
        <v>1.8000000000000114</v>
      </c>
      <c r="H288" s="1">
        <f>ABS(testdata[[#This Row],[high]]-F287)</f>
        <v>1.0500000000000114</v>
      </c>
      <c r="I288" s="1">
        <f>ABS(testdata[[#This Row],[low]]-F287)</f>
        <v>0.75</v>
      </c>
      <c r="J288" s="7">
        <f>MAX(testdata[[#This Row],[H-L]:[|L-pC|]])</f>
        <v>1.8000000000000114</v>
      </c>
      <c r="K288" s="21">
        <f>(K287*13+testdata[[#This Row],[TR]])/14</f>
        <v>1.7918264331350302</v>
      </c>
      <c r="L288" s="7">
        <f>testdata[[#This Row],[ATR]]*multiplier</f>
        <v>5.3754792994050904</v>
      </c>
      <c r="M288" s="14" t="s">
        <v>519</v>
      </c>
      <c r="N288" s="13">
        <f>MAX(testdata[[#This Row],[close]],N287)</f>
        <v>272.85000000000002</v>
      </c>
      <c r="O288" s="27">
        <f t="shared" si="17"/>
        <v>267.46640690833294</v>
      </c>
      <c r="P28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88" s="7" t="e">
        <f>IF(testdata[[#This Row],[DIR]]="SHORT",testdata[[#This Row],[SAR]],NA())</f>
        <v>#N/A</v>
      </c>
      <c r="R288" s="7">
        <f>IF(testdata[[#This Row],[DIR]]="LONG",testdata[[#This Row],[SAR]],NA())</f>
        <v>267.46640690833294</v>
      </c>
      <c r="S288"/>
      <c r="V288" s="29">
        <v>43125</v>
      </c>
      <c r="W288" s="6">
        <v>267.46640690833198</v>
      </c>
      <c r="X288" s="30">
        <f>ROUND(testdata[[#This Row],[SAR]]-Table3[[#This Row],[SAR]],5)</f>
        <v>0</v>
      </c>
    </row>
    <row r="289" spans="1:24" x14ac:dyDescent="0.25">
      <c r="A289" s="4">
        <v>268</v>
      </c>
      <c r="B289" s="11" t="s">
        <v>279</v>
      </c>
      <c r="C289" s="1">
        <v>273.77</v>
      </c>
      <c r="D289" s="1">
        <v>276.06</v>
      </c>
      <c r="E289" s="1">
        <v>273.49</v>
      </c>
      <c r="F289" s="1">
        <v>276.01</v>
      </c>
      <c r="G289" s="1">
        <f>testdata[[#This Row],[high]]-testdata[[#This Row],[low]]</f>
        <v>2.5699999999999932</v>
      </c>
      <c r="H289" s="1">
        <f>ABS(testdata[[#This Row],[high]]-F288)</f>
        <v>3.2099999999999795</v>
      </c>
      <c r="I289" s="1">
        <f>ABS(testdata[[#This Row],[low]]-F288)</f>
        <v>0.63999999999998636</v>
      </c>
      <c r="J289" s="7">
        <f>MAX(testdata[[#This Row],[H-L]:[|L-pC|]])</f>
        <v>3.2099999999999795</v>
      </c>
      <c r="K289" s="21">
        <f>(K288*13+testdata[[#This Row],[TR]])/14</f>
        <v>1.8931245450539553</v>
      </c>
      <c r="L289" s="7">
        <f>testdata[[#This Row],[ATR]]*multiplier</f>
        <v>5.6793736351618662</v>
      </c>
      <c r="M289" s="14" t="s">
        <v>519</v>
      </c>
      <c r="N289" s="13">
        <f>MAX(testdata[[#This Row],[close]],N288)</f>
        <v>276.01</v>
      </c>
      <c r="O289" s="27">
        <f t="shared" si="17"/>
        <v>267.47452070059495</v>
      </c>
      <c r="P28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89" s="7" t="e">
        <f>IF(testdata[[#This Row],[DIR]]="SHORT",testdata[[#This Row],[SAR]],NA())</f>
        <v>#N/A</v>
      </c>
      <c r="R289" s="7">
        <f>IF(testdata[[#This Row],[DIR]]="LONG",testdata[[#This Row],[SAR]],NA())</f>
        <v>267.47452070059495</v>
      </c>
      <c r="S289"/>
      <c r="V289" s="29">
        <v>43126</v>
      </c>
      <c r="W289" s="6">
        <v>267.47452070059398</v>
      </c>
      <c r="X289" s="30">
        <f>ROUND(testdata[[#This Row],[SAR]]-Table3[[#This Row],[SAR]],5)</f>
        <v>0</v>
      </c>
    </row>
    <row r="290" spans="1:24" x14ac:dyDescent="0.25">
      <c r="A290" s="4">
        <v>269</v>
      </c>
      <c r="B290" s="11" t="s">
        <v>280</v>
      </c>
      <c r="C290" s="1">
        <v>275.39</v>
      </c>
      <c r="D290" s="1">
        <v>275.87</v>
      </c>
      <c r="E290" s="1">
        <v>274.01</v>
      </c>
      <c r="F290" s="1">
        <v>274.18</v>
      </c>
      <c r="G290" s="1">
        <f>testdata[[#This Row],[high]]-testdata[[#This Row],[low]]</f>
        <v>1.8600000000000136</v>
      </c>
      <c r="H290" s="1">
        <f>ABS(testdata[[#This Row],[high]]-F289)</f>
        <v>0.13999999999998636</v>
      </c>
      <c r="I290" s="1">
        <f>ABS(testdata[[#This Row],[low]]-F289)</f>
        <v>2</v>
      </c>
      <c r="J290" s="7">
        <f>MAX(testdata[[#This Row],[H-L]:[|L-pC|]])</f>
        <v>2</v>
      </c>
      <c r="K290" s="21">
        <f>(K289*13+testdata[[#This Row],[TR]])/14</f>
        <v>1.90075850612153</v>
      </c>
      <c r="L290" s="7">
        <f>testdata[[#This Row],[ATR]]*multiplier</f>
        <v>5.7022755183645897</v>
      </c>
      <c r="M290" s="14" t="s">
        <v>519</v>
      </c>
      <c r="N290" s="13">
        <f>MAX(testdata[[#This Row],[close]],N289)</f>
        <v>276.01</v>
      </c>
      <c r="O290" s="27">
        <f t="shared" si="17"/>
        <v>270.33062636483811</v>
      </c>
      <c r="P29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90" s="7" t="e">
        <f>IF(testdata[[#This Row],[DIR]]="SHORT",testdata[[#This Row],[SAR]],NA())</f>
        <v>#N/A</v>
      </c>
      <c r="R290" s="7">
        <f>IF(testdata[[#This Row],[DIR]]="LONG",testdata[[#This Row],[SAR]],NA())</f>
        <v>270.33062636483811</v>
      </c>
      <c r="S290"/>
      <c r="V290" s="29">
        <v>43129</v>
      </c>
      <c r="W290" s="6">
        <v>270.330626364838</v>
      </c>
      <c r="X290" s="30">
        <f>ROUND(testdata[[#This Row],[SAR]]-Table3[[#This Row],[SAR]],5)</f>
        <v>0</v>
      </c>
    </row>
    <row r="291" spans="1:24" x14ac:dyDescent="0.25">
      <c r="A291" s="4">
        <v>270</v>
      </c>
      <c r="B291" s="11" t="s">
        <v>281</v>
      </c>
      <c r="C291" s="1">
        <v>272.18</v>
      </c>
      <c r="D291" s="1">
        <v>274.24</v>
      </c>
      <c r="E291" s="1">
        <v>270.85000000000002</v>
      </c>
      <c r="F291" s="1">
        <v>271.37</v>
      </c>
      <c r="G291" s="1">
        <f>testdata[[#This Row],[high]]-testdata[[#This Row],[low]]</f>
        <v>3.3899999999999864</v>
      </c>
      <c r="H291" s="1">
        <f>ABS(testdata[[#This Row],[high]]-F290)</f>
        <v>6.0000000000002274E-2</v>
      </c>
      <c r="I291" s="1">
        <f>ABS(testdata[[#This Row],[low]]-F290)</f>
        <v>3.3299999999999841</v>
      </c>
      <c r="J291" s="7">
        <f>MAX(testdata[[#This Row],[H-L]:[|L-pC|]])</f>
        <v>3.3899999999999864</v>
      </c>
      <c r="K291" s="21">
        <f>(K290*13+testdata[[#This Row],[TR]])/14</f>
        <v>2.0071328985414199</v>
      </c>
      <c r="L291" s="7">
        <f>testdata[[#This Row],[ATR]]*multiplier</f>
        <v>6.02139869562426</v>
      </c>
      <c r="M291" s="14" t="s">
        <v>519</v>
      </c>
      <c r="N291" s="13">
        <f>MAX(testdata[[#This Row],[close]],N290)</f>
        <v>276.01</v>
      </c>
      <c r="O291" s="27">
        <f t="shared" si="17"/>
        <v>270.30772448163538</v>
      </c>
      <c r="P29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91" s="7" t="e">
        <f>IF(testdata[[#This Row],[DIR]]="SHORT",testdata[[#This Row],[SAR]],NA())</f>
        <v>#N/A</v>
      </c>
      <c r="R291" s="7">
        <f>IF(testdata[[#This Row],[DIR]]="LONG",testdata[[#This Row],[SAR]],NA())</f>
        <v>270.30772448163538</v>
      </c>
      <c r="S291"/>
      <c r="V291" s="29">
        <v>43130</v>
      </c>
      <c r="W291" s="6">
        <v>270.30772448163498</v>
      </c>
      <c r="X291" s="30">
        <f>ROUND(testdata[[#This Row],[SAR]]-Table3[[#This Row],[SAR]],5)</f>
        <v>0</v>
      </c>
    </row>
    <row r="292" spans="1:24" x14ac:dyDescent="0.25">
      <c r="A292" s="4">
        <v>271</v>
      </c>
      <c r="B292" s="11" t="s">
        <v>282</v>
      </c>
      <c r="C292" s="1">
        <v>272.3</v>
      </c>
      <c r="D292" s="1">
        <v>272.85000000000002</v>
      </c>
      <c r="E292" s="1">
        <v>270.33</v>
      </c>
      <c r="F292" s="1">
        <v>271.51</v>
      </c>
      <c r="G292" s="1">
        <f>testdata[[#This Row],[high]]-testdata[[#This Row],[low]]</f>
        <v>2.5200000000000387</v>
      </c>
      <c r="H292" s="1">
        <f>ABS(testdata[[#This Row],[high]]-F291)</f>
        <v>1.4800000000000182</v>
      </c>
      <c r="I292" s="1">
        <f>ABS(testdata[[#This Row],[low]]-F291)</f>
        <v>1.0400000000000205</v>
      </c>
      <c r="J292" s="7">
        <f>MAX(testdata[[#This Row],[H-L]:[|L-pC|]])</f>
        <v>2.5200000000000387</v>
      </c>
      <c r="K292" s="21">
        <f>(K291*13+testdata[[#This Row],[TR]])/14</f>
        <v>2.0437662629313214</v>
      </c>
      <c r="L292" s="7">
        <f>testdata[[#This Row],[ATR]]*multiplier</f>
        <v>6.1312987887939645</v>
      </c>
      <c r="M292" s="14" t="s">
        <v>519</v>
      </c>
      <c r="N292" s="13">
        <f>MAX(testdata[[#This Row],[close]],N291)</f>
        <v>276.01</v>
      </c>
      <c r="O292" s="27">
        <f t="shared" si="17"/>
        <v>269.98860130437572</v>
      </c>
      <c r="P29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92" s="7" t="e">
        <f>IF(testdata[[#This Row],[DIR]]="SHORT",testdata[[#This Row],[SAR]],NA())</f>
        <v>#N/A</v>
      </c>
      <c r="R292" s="7">
        <f>IF(testdata[[#This Row],[DIR]]="LONG",testdata[[#This Row],[SAR]],NA())</f>
        <v>269.98860130437572</v>
      </c>
      <c r="S292"/>
      <c r="V292" s="29">
        <v>43131</v>
      </c>
      <c r="W292" s="6">
        <v>269.98860130437498</v>
      </c>
      <c r="X292" s="30">
        <f>ROUND(testdata[[#This Row],[SAR]]-Table3[[#This Row],[SAR]],5)</f>
        <v>0</v>
      </c>
    </row>
    <row r="293" spans="1:24" x14ac:dyDescent="0.25">
      <c r="A293" s="4">
        <v>272</v>
      </c>
      <c r="B293" s="11" t="s">
        <v>283</v>
      </c>
      <c r="C293" s="1">
        <v>270.70999999999998</v>
      </c>
      <c r="D293" s="1">
        <v>272.62</v>
      </c>
      <c r="E293" s="1">
        <v>270.33</v>
      </c>
      <c r="F293" s="1">
        <v>271.2</v>
      </c>
      <c r="G293" s="1">
        <f>testdata[[#This Row],[high]]-testdata[[#This Row],[low]]</f>
        <v>2.2900000000000205</v>
      </c>
      <c r="H293" s="1">
        <f>ABS(testdata[[#This Row],[high]]-F292)</f>
        <v>1.1100000000000136</v>
      </c>
      <c r="I293" s="1">
        <f>ABS(testdata[[#This Row],[low]]-F292)</f>
        <v>1.1800000000000068</v>
      </c>
      <c r="J293" s="7">
        <f>MAX(testdata[[#This Row],[H-L]:[|L-pC|]])</f>
        <v>2.2900000000000205</v>
      </c>
      <c r="K293" s="21">
        <f>(K292*13+testdata[[#This Row],[TR]])/14</f>
        <v>2.0613543870076572</v>
      </c>
      <c r="L293" s="7">
        <f>testdata[[#This Row],[ATR]]*multiplier</f>
        <v>6.184063161022971</v>
      </c>
      <c r="M293" s="14" t="s">
        <v>519</v>
      </c>
      <c r="N293" s="13">
        <f>MAX(testdata[[#This Row],[close]],N292)</f>
        <v>276.01</v>
      </c>
      <c r="O293" s="27">
        <f t="shared" si="17"/>
        <v>269.87870121120602</v>
      </c>
      <c r="P29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93" s="7" t="e">
        <f>IF(testdata[[#This Row],[DIR]]="SHORT",testdata[[#This Row],[SAR]],NA())</f>
        <v>#N/A</v>
      </c>
      <c r="R293" s="7">
        <f>IF(testdata[[#This Row],[DIR]]="LONG",testdata[[#This Row],[SAR]],NA())</f>
        <v>269.87870121120602</v>
      </c>
      <c r="S293"/>
      <c r="V293" s="29">
        <v>43132</v>
      </c>
      <c r="W293" s="6">
        <v>269.87870121120602</v>
      </c>
      <c r="X293" s="30">
        <f>ROUND(testdata[[#This Row],[SAR]]-Table3[[#This Row],[SAR]],5)</f>
        <v>0</v>
      </c>
    </row>
    <row r="294" spans="1:24" x14ac:dyDescent="0.25">
      <c r="A294" s="4">
        <v>273</v>
      </c>
      <c r="B294" s="11" t="s">
        <v>284</v>
      </c>
      <c r="C294" s="1">
        <v>269.75</v>
      </c>
      <c r="D294" s="1">
        <v>269.89999999999998</v>
      </c>
      <c r="E294" s="1">
        <v>265.25</v>
      </c>
      <c r="F294" s="1">
        <v>265.29000000000002</v>
      </c>
      <c r="G294" s="1">
        <f>testdata[[#This Row],[high]]-testdata[[#This Row],[low]]</f>
        <v>4.6499999999999773</v>
      </c>
      <c r="H294" s="1">
        <f>ABS(testdata[[#This Row],[high]]-F293)</f>
        <v>1.3000000000000114</v>
      </c>
      <c r="I294" s="1">
        <f>ABS(testdata[[#This Row],[low]]-F293)</f>
        <v>5.9499999999999886</v>
      </c>
      <c r="J294" s="7">
        <f>MAX(testdata[[#This Row],[H-L]:[|L-pC|]])</f>
        <v>5.9499999999999886</v>
      </c>
      <c r="K294" s="21">
        <f>(K293*13+testdata[[#This Row],[TR]])/14</f>
        <v>2.3391147879356811</v>
      </c>
      <c r="L294" s="7">
        <f>testdata[[#This Row],[ATR]]*multiplier</f>
        <v>7.0173443638070427</v>
      </c>
      <c r="M294" s="14" t="s">
        <v>519</v>
      </c>
      <c r="N294" s="16">
        <f>testdata[[#This Row],[close]]</f>
        <v>265.29000000000002</v>
      </c>
      <c r="O294" s="27">
        <f t="shared" si="17"/>
        <v>269.82593683897704</v>
      </c>
      <c r="P294" s="25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294" s="7" t="e">
        <f>IF(testdata[[#This Row],[DIR]]="SHORT",testdata[[#This Row],[SAR]],NA())</f>
        <v>#N/A</v>
      </c>
      <c r="R294" s="7">
        <f>IF(testdata[[#This Row],[DIR]]="LONG",testdata[[#This Row],[SAR]],NA())</f>
        <v>269.82593683897704</v>
      </c>
      <c r="S294"/>
      <c r="V294" s="29">
        <v>43133</v>
      </c>
      <c r="W294" s="6">
        <v>269.82593683897699</v>
      </c>
      <c r="X294" s="30">
        <f>ROUND(testdata[[#This Row],[SAR]]-Table3[[#This Row],[SAR]],5)</f>
        <v>0</v>
      </c>
    </row>
    <row r="295" spans="1:24" x14ac:dyDescent="0.25">
      <c r="A295" s="4">
        <v>274</v>
      </c>
      <c r="B295" s="11" t="s">
        <v>285</v>
      </c>
      <c r="C295" s="1">
        <v>263.37</v>
      </c>
      <c r="D295" s="1">
        <v>265.68</v>
      </c>
      <c r="E295" s="1">
        <v>253.6</v>
      </c>
      <c r="F295" s="1">
        <v>254.2</v>
      </c>
      <c r="G295" s="1">
        <f>testdata[[#This Row],[high]]-testdata[[#This Row],[low]]</f>
        <v>12.080000000000013</v>
      </c>
      <c r="H295" s="1">
        <f>ABS(testdata[[#This Row],[high]]-F294)</f>
        <v>0.38999999999998636</v>
      </c>
      <c r="I295" s="1">
        <f>ABS(testdata[[#This Row],[low]]-F294)</f>
        <v>11.690000000000026</v>
      </c>
      <c r="J295" s="7">
        <f>MAX(testdata[[#This Row],[H-L]:[|L-pC|]])</f>
        <v>12.080000000000013</v>
      </c>
      <c r="K295" s="21">
        <f>(K294*13+testdata[[#This Row],[TR]])/14</f>
        <v>3.034892303083133</v>
      </c>
      <c r="L295" s="7">
        <f>testdata[[#This Row],[ATR]]*multiplier</f>
        <v>9.1046769092493989</v>
      </c>
      <c r="M295" s="15" t="s">
        <v>521</v>
      </c>
      <c r="N295" s="17">
        <f>MIN(testdata[[#This Row],[close]],N294)</f>
        <v>254.2</v>
      </c>
      <c r="O295" s="28">
        <f>N294+L294</f>
        <v>272.30734436380709</v>
      </c>
      <c r="P29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95" s="7">
        <f>IF(testdata[[#This Row],[DIR]]="SHORT",testdata[[#This Row],[SAR]],NA())</f>
        <v>272.30734436380709</v>
      </c>
      <c r="R295" s="7" t="e">
        <f>IF(testdata[[#This Row],[DIR]]="LONG",testdata[[#This Row],[SAR]],NA())</f>
        <v>#N/A</v>
      </c>
      <c r="S295"/>
      <c r="V295" s="29">
        <v>43136</v>
      </c>
      <c r="W295" s="6">
        <v>272.30734436380698</v>
      </c>
      <c r="X295" s="30">
        <f>ROUND(testdata[[#This Row],[SAR]]-Table3[[#This Row],[SAR]],5)</f>
        <v>0</v>
      </c>
    </row>
    <row r="296" spans="1:24" x14ac:dyDescent="0.25">
      <c r="A296" s="4">
        <v>275</v>
      </c>
      <c r="B296" s="11" t="s">
        <v>286</v>
      </c>
      <c r="C296" s="1">
        <v>250.35</v>
      </c>
      <c r="D296" s="1">
        <v>259.76</v>
      </c>
      <c r="E296" s="1">
        <v>249.16</v>
      </c>
      <c r="F296" s="1">
        <v>259.20999999999998</v>
      </c>
      <c r="G296" s="1">
        <f>testdata[[#This Row],[high]]-testdata[[#This Row],[low]]</f>
        <v>10.599999999999994</v>
      </c>
      <c r="H296" s="1">
        <f>ABS(testdata[[#This Row],[high]]-F295)</f>
        <v>5.5600000000000023</v>
      </c>
      <c r="I296" s="1">
        <f>ABS(testdata[[#This Row],[low]]-F295)</f>
        <v>5.039999999999992</v>
      </c>
      <c r="J296" s="7">
        <f>MAX(testdata[[#This Row],[H-L]:[|L-pC|]])</f>
        <v>10.599999999999994</v>
      </c>
      <c r="K296" s="21">
        <f>(K295*13+testdata[[#This Row],[TR]])/14</f>
        <v>3.5752571385771943</v>
      </c>
      <c r="L296" s="7">
        <f>testdata[[#This Row],[ATR]]*multiplier</f>
        <v>10.725771415731582</v>
      </c>
      <c r="M296" s="15" t="s">
        <v>521</v>
      </c>
      <c r="N296" s="17">
        <f>MIN(testdata[[#This Row],[close]],N295)</f>
        <v>254.2</v>
      </c>
      <c r="O296" s="28">
        <f t="shared" ref="O296:O312" si="18">N295+L295</f>
        <v>263.30467690924939</v>
      </c>
      <c r="P29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96" s="7">
        <f>IF(testdata[[#This Row],[DIR]]="SHORT",testdata[[#This Row],[SAR]],NA())</f>
        <v>263.30467690924939</v>
      </c>
      <c r="R296" s="7" t="e">
        <f>IF(testdata[[#This Row],[DIR]]="LONG",testdata[[#This Row],[SAR]],NA())</f>
        <v>#N/A</v>
      </c>
      <c r="S296"/>
      <c r="V296" s="29">
        <v>43137</v>
      </c>
      <c r="W296" s="6">
        <v>263.304676909249</v>
      </c>
      <c r="X296" s="30">
        <f>ROUND(testdata[[#This Row],[SAR]]-Table3[[#This Row],[SAR]],5)</f>
        <v>0</v>
      </c>
    </row>
    <row r="297" spans="1:24" x14ac:dyDescent="0.25">
      <c r="A297" s="4">
        <v>276</v>
      </c>
      <c r="B297" s="11" t="s">
        <v>287</v>
      </c>
      <c r="C297" s="1">
        <v>258.60000000000002</v>
      </c>
      <c r="D297" s="1">
        <v>262.32</v>
      </c>
      <c r="E297" s="1">
        <v>257.70999999999998</v>
      </c>
      <c r="F297" s="1">
        <v>257.8</v>
      </c>
      <c r="G297" s="1">
        <f>testdata[[#This Row],[high]]-testdata[[#This Row],[low]]</f>
        <v>4.6100000000000136</v>
      </c>
      <c r="H297" s="1">
        <f>ABS(testdata[[#This Row],[high]]-F296)</f>
        <v>3.1100000000000136</v>
      </c>
      <c r="I297" s="1">
        <f>ABS(testdata[[#This Row],[low]]-F296)</f>
        <v>1.5</v>
      </c>
      <c r="J297" s="7">
        <f>MAX(testdata[[#This Row],[H-L]:[|L-pC|]])</f>
        <v>4.6100000000000136</v>
      </c>
      <c r="K297" s="21">
        <f>(K296*13+testdata[[#This Row],[TR]])/14</f>
        <v>3.6491673429645384</v>
      </c>
      <c r="L297" s="7">
        <f>testdata[[#This Row],[ATR]]*multiplier</f>
        <v>10.947502028893615</v>
      </c>
      <c r="M297" s="15" t="s">
        <v>521</v>
      </c>
      <c r="N297" s="17">
        <f>MIN(testdata[[#This Row],[close]],N296)</f>
        <v>254.2</v>
      </c>
      <c r="O297" s="28">
        <f t="shared" si="18"/>
        <v>264.92577141573156</v>
      </c>
      <c r="P29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97" s="7">
        <f>IF(testdata[[#This Row],[DIR]]="SHORT",testdata[[#This Row],[SAR]],NA())</f>
        <v>264.92577141573156</v>
      </c>
      <c r="R297" s="7" t="e">
        <f>IF(testdata[[#This Row],[DIR]]="LONG",testdata[[#This Row],[SAR]],NA())</f>
        <v>#N/A</v>
      </c>
      <c r="S297"/>
      <c r="V297" s="29">
        <v>43138</v>
      </c>
      <c r="W297" s="6">
        <v>264.92577141573099</v>
      </c>
      <c r="X297" s="30">
        <f>ROUND(testdata[[#This Row],[SAR]]-Table3[[#This Row],[SAR]],5)</f>
        <v>0</v>
      </c>
    </row>
    <row r="298" spans="1:24" x14ac:dyDescent="0.25">
      <c r="A298" s="4">
        <v>277</v>
      </c>
      <c r="B298" s="11" t="s">
        <v>288</v>
      </c>
      <c r="C298" s="1">
        <v>258.13</v>
      </c>
      <c r="D298" s="1">
        <v>258.27999999999997</v>
      </c>
      <c r="E298" s="1">
        <v>248.09</v>
      </c>
      <c r="F298" s="1">
        <v>248.13</v>
      </c>
      <c r="G298" s="1">
        <f>testdata[[#This Row],[high]]-testdata[[#This Row],[low]]</f>
        <v>10.189999999999969</v>
      </c>
      <c r="H298" s="1">
        <f>ABS(testdata[[#This Row],[high]]-F297)</f>
        <v>0.47999999999996135</v>
      </c>
      <c r="I298" s="1">
        <f>ABS(testdata[[#This Row],[low]]-F297)</f>
        <v>9.710000000000008</v>
      </c>
      <c r="J298" s="7">
        <f>MAX(testdata[[#This Row],[H-L]:[|L-pC|]])</f>
        <v>10.189999999999969</v>
      </c>
      <c r="K298" s="21">
        <f>(K297*13+testdata[[#This Row],[TR]])/14</f>
        <v>4.1163696756099259</v>
      </c>
      <c r="L298" s="7">
        <f>testdata[[#This Row],[ATR]]*multiplier</f>
        <v>12.349109026829778</v>
      </c>
      <c r="M298" s="15" t="s">
        <v>521</v>
      </c>
      <c r="N298" s="17">
        <f>MIN(testdata[[#This Row],[close]],N297)</f>
        <v>248.13</v>
      </c>
      <c r="O298" s="28">
        <f t="shared" si="18"/>
        <v>265.1475020288936</v>
      </c>
      <c r="P29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98" s="7">
        <f>IF(testdata[[#This Row],[DIR]]="SHORT",testdata[[#This Row],[SAR]],NA())</f>
        <v>265.1475020288936</v>
      </c>
      <c r="R298" s="7" t="e">
        <f>IF(testdata[[#This Row],[DIR]]="LONG",testdata[[#This Row],[SAR]],NA())</f>
        <v>#N/A</v>
      </c>
      <c r="S298"/>
      <c r="V298" s="29">
        <v>43139</v>
      </c>
      <c r="W298" s="6">
        <v>265.14750202889297</v>
      </c>
      <c r="X298" s="30">
        <f>ROUND(testdata[[#This Row],[SAR]]-Table3[[#This Row],[SAR]],5)</f>
        <v>0</v>
      </c>
    </row>
    <row r="299" spans="1:24" x14ac:dyDescent="0.25">
      <c r="A299" s="4">
        <v>278</v>
      </c>
      <c r="B299" s="11" t="s">
        <v>289</v>
      </c>
      <c r="C299" s="1">
        <v>251.18</v>
      </c>
      <c r="D299" s="1">
        <v>253.89</v>
      </c>
      <c r="E299" s="1">
        <v>243.59</v>
      </c>
      <c r="F299" s="1">
        <v>251.86</v>
      </c>
      <c r="G299" s="1">
        <f>testdata[[#This Row],[high]]-testdata[[#This Row],[low]]</f>
        <v>10.299999999999983</v>
      </c>
      <c r="H299" s="1">
        <f>ABS(testdata[[#This Row],[high]]-F298)</f>
        <v>5.7599999999999909</v>
      </c>
      <c r="I299" s="1">
        <f>ABS(testdata[[#This Row],[low]]-F298)</f>
        <v>4.539999999999992</v>
      </c>
      <c r="J299" s="7">
        <f>MAX(testdata[[#This Row],[H-L]:[|L-pC|]])</f>
        <v>10.299999999999983</v>
      </c>
      <c r="K299" s="21">
        <f>(K298*13+testdata[[#This Row],[TR]])/14</f>
        <v>4.5580575559235017</v>
      </c>
      <c r="L299" s="7">
        <f>testdata[[#This Row],[ATR]]*multiplier</f>
        <v>13.674172667770506</v>
      </c>
      <c r="M299" s="15" t="s">
        <v>521</v>
      </c>
      <c r="N299" s="17">
        <f>MIN(testdata[[#This Row],[close]],N298)</f>
        <v>248.13</v>
      </c>
      <c r="O299" s="28">
        <f t="shared" si="18"/>
        <v>260.47910902682975</v>
      </c>
      <c r="P29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99" s="7">
        <f>IF(testdata[[#This Row],[DIR]]="SHORT",testdata[[#This Row],[SAR]],NA())</f>
        <v>260.47910902682975</v>
      </c>
      <c r="R299" s="7" t="e">
        <f>IF(testdata[[#This Row],[DIR]]="LONG",testdata[[#This Row],[SAR]],NA())</f>
        <v>#N/A</v>
      </c>
      <c r="S299"/>
      <c r="V299" s="29">
        <v>43140</v>
      </c>
      <c r="W299" s="6">
        <v>260.47910902682901</v>
      </c>
      <c r="X299" s="30">
        <f>ROUND(testdata[[#This Row],[SAR]]-Table3[[#This Row],[SAR]],5)</f>
        <v>0</v>
      </c>
    </row>
    <row r="300" spans="1:24" x14ac:dyDescent="0.25">
      <c r="A300" s="4">
        <v>279</v>
      </c>
      <c r="B300" s="11" t="s">
        <v>290</v>
      </c>
      <c r="C300" s="1">
        <v>254.1</v>
      </c>
      <c r="D300" s="1">
        <v>257.16000000000003</v>
      </c>
      <c r="E300" s="1">
        <v>252.02</v>
      </c>
      <c r="F300" s="1">
        <v>255.56</v>
      </c>
      <c r="G300" s="1">
        <f>testdata[[#This Row],[high]]-testdata[[#This Row],[low]]</f>
        <v>5.1400000000000148</v>
      </c>
      <c r="H300" s="1">
        <f>ABS(testdata[[#This Row],[high]]-F299)</f>
        <v>5.3000000000000114</v>
      </c>
      <c r="I300" s="1">
        <f>ABS(testdata[[#This Row],[low]]-F299)</f>
        <v>0.15999999999999659</v>
      </c>
      <c r="J300" s="7">
        <f>MAX(testdata[[#This Row],[H-L]:[|L-pC|]])</f>
        <v>5.3000000000000114</v>
      </c>
      <c r="K300" s="21">
        <f>(K299*13+testdata[[#This Row],[TR]])/14</f>
        <v>4.6110534447861093</v>
      </c>
      <c r="L300" s="7">
        <f>testdata[[#This Row],[ATR]]*multiplier</f>
        <v>13.833160334358329</v>
      </c>
      <c r="M300" s="15" t="s">
        <v>521</v>
      </c>
      <c r="N300" s="17">
        <f>MIN(testdata[[#This Row],[close]],N299)</f>
        <v>248.13</v>
      </c>
      <c r="O300" s="28">
        <f t="shared" si="18"/>
        <v>261.8041726677705</v>
      </c>
      <c r="P30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00" s="7">
        <f>IF(testdata[[#This Row],[DIR]]="SHORT",testdata[[#This Row],[SAR]],NA())</f>
        <v>261.8041726677705</v>
      </c>
      <c r="R300" s="7" t="e">
        <f>IF(testdata[[#This Row],[DIR]]="LONG",testdata[[#This Row],[SAR]],NA())</f>
        <v>#N/A</v>
      </c>
      <c r="S300"/>
      <c r="V300" s="29">
        <v>43143</v>
      </c>
      <c r="W300" s="6">
        <v>261.80417266776999</v>
      </c>
      <c r="X300" s="30">
        <f>ROUND(testdata[[#This Row],[SAR]]-Table3[[#This Row],[SAR]],5)</f>
        <v>0</v>
      </c>
    </row>
    <row r="301" spans="1:24" x14ac:dyDescent="0.25">
      <c r="A301" s="4">
        <v>280</v>
      </c>
      <c r="B301" s="11" t="s">
        <v>291</v>
      </c>
      <c r="C301" s="1">
        <v>254.24</v>
      </c>
      <c r="D301" s="1">
        <v>256.79000000000002</v>
      </c>
      <c r="E301" s="1">
        <v>253.6</v>
      </c>
      <c r="F301" s="1">
        <v>256.19</v>
      </c>
      <c r="G301" s="1">
        <f>testdata[[#This Row],[high]]-testdata[[#This Row],[low]]</f>
        <v>3.1900000000000261</v>
      </c>
      <c r="H301" s="1">
        <f>ABS(testdata[[#This Row],[high]]-F300)</f>
        <v>1.2300000000000182</v>
      </c>
      <c r="I301" s="1">
        <f>ABS(testdata[[#This Row],[low]]-F300)</f>
        <v>1.960000000000008</v>
      </c>
      <c r="J301" s="7">
        <f>MAX(testdata[[#This Row],[H-L]:[|L-pC|]])</f>
        <v>3.1900000000000261</v>
      </c>
      <c r="K301" s="21">
        <f>(K300*13+testdata[[#This Row],[TR]])/14</f>
        <v>4.5095496273013893</v>
      </c>
      <c r="L301" s="7">
        <f>testdata[[#This Row],[ATR]]*multiplier</f>
        <v>13.528648881904168</v>
      </c>
      <c r="M301" s="15" t="s">
        <v>521</v>
      </c>
      <c r="N301" s="17">
        <f>MIN(testdata[[#This Row],[close]],N300)</f>
        <v>248.13</v>
      </c>
      <c r="O301" s="28">
        <f t="shared" si="18"/>
        <v>261.96316033435835</v>
      </c>
      <c r="P30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01" s="7">
        <f>IF(testdata[[#This Row],[DIR]]="SHORT",testdata[[#This Row],[SAR]],NA())</f>
        <v>261.96316033435835</v>
      </c>
      <c r="R301" s="7" t="e">
        <f>IF(testdata[[#This Row],[DIR]]="LONG",testdata[[#This Row],[SAR]],NA())</f>
        <v>#N/A</v>
      </c>
      <c r="S301"/>
      <c r="V301" s="29">
        <v>43144</v>
      </c>
      <c r="W301" s="6">
        <v>261.96316033435801</v>
      </c>
      <c r="X301" s="30">
        <f>ROUND(testdata[[#This Row],[SAR]]-Table3[[#This Row],[SAR]],5)</f>
        <v>0</v>
      </c>
    </row>
    <row r="302" spans="1:24" x14ac:dyDescent="0.25">
      <c r="A302" s="4">
        <v>281</v>
      </c>
      <c r="B302" s="11" t="s">
        <v>292</v>
      </c>
      <c r="C302" s="1">
        <v>254.56</v>
      </c>
      <c r="D302" s="1">
        <v>260.04000000000002</v>
      </c>
      <c r="E302" s="1">
        <v>254.55</v>
      </c>
      <c r="F302" s="1">
        <v>259.64999999999998</v>
      </c>
      <c r="G302" s="1">
        <f>testdata[[#This Row],[high]]-testdata[[#This Row],[low]]</f>
        <v>5.4900000000000091</v>
      </c>
      <c r="H302" s="1">
        <f>ABS(testdata[[#This Row],[high]]-F301)</f>
        <v>3.8500000000000227</v>
      </c>
      <c r="I302" s="1">
        <f>ABS(testdata[[#This Row],[low]]-F301)</f>
        <v>1.6399999999999864</v>
      </c>
      <c r="J302" s="7">
        <f>MAX(testdata[[#This Row],[H-L]:[|L-pC|]])</f>
        <v>5.4900000000000091</v>
      </c>
      <c r="K302" s="21">
        <f>(K301*13+testdata[[#This Row],[TR]])/14</f>
        <v>4.5795817967798627</v>
      </c>
      <c r="L302" s="7">
        <f>testdata[[#This Row],[ATR]]*multiplier</f>
        <v>13.738745390339588</v>
      </c>
      <c r="M302" s="15" t="s">
        <v>521</v>
      </c>
      <c r="N302" s="17">
        <f>MIN(testdata[[#This Row],[close]],N301)</f>
        <v>248.13</v>
      </c>
      <c r="O302" s="28">
        <f t="shared" si="18"/>
        <v>261.65864888190418</v>
      </c>
      <c r="P30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02" s="7">
        <f>IF(testdata[[#This Row],[DIR]]="SHORT",testdata[[#This Row],[SAR]],NA())</f>
        <v>261.65864888190418</v>
      </c>
      <c r="R302" s="7" t="e">
        <f>IF(testdata[[#This Row],[DIR]]="LONG",testdata[[#This Row],[SAR]],NA())</f>
        <v>#N/A</v>
      </c>
      <c r="S302"/>
      <c r="V302" s="29">
        <v>43145</v>
      </c>
      <c r="W302" s="6">
        <v>261.65864888190401</v>
      </c>
      <c r="X302" s="30">
        <f>ROUND(testdata[[#This Row],[SAR]]-Table3[[#This Row],[SAR]],5)</f>
        <v>0</v>
      </c>
    </row>
    <row r="303" spans="1:24" x14ac:dyDescent="0.25">
      <c r="A303" s="4">
        <v>282</v>
      </c>
      <c r="B303" s="11" t="s">
        <v>293</v>
      </c>
      <c r="C303" s="1">
        <v>261.56</v>
      </c>
      <c r="D303" s="1">
        <v>262.97000000000003</v>
      </c>
      <c r="E303" s="1">
        <v>258.86</v>
      </c>
      <c r="F303" s="1">
        <v>262.95999999999998</v>
      </c>
      <c r="G303" s="1">
        <f>testdata[[#This Row],[high]]-testdata[[#This Row],[low]]</f>
        <v>4.1100000000000136</v>
      </c>
      <c r="H303" s="1">
        <f>ABS(testdata[[#This Row],[high]]-F302)</f>
        <v>3.32000000000005</v>
      </c>
      <c r="I303" s="1">
        <f>ABS(testdata[[#This Row],[low]]-F302)</f>
        <v>0.78999999999996362</v>
      </c>
      <c r="J303" s="7">
        <f>MAX(testdata[[#This Row],[H-L]:[|L-pC|]])</f>
        <v>4.1100000000000136</v>
      </c>
      <c r="K303" s="21">
        <f>(K302*13+testdata[[#This Row],[TR]])/14</f>
        <v>4.5460402398670166</v>
      </c>
      <c r="L303" s="7">
        <f>testdata[[#This Row],[ATR]]*multiplier</f>
        <v>13.63812071960105</v>
      </c>
      <c r="M303" s="15" t="s">
        <v>521</v>
      </c>
      <c r="N303" s="16">
        <f>testdata[[#This Row],[close]]</f>
        <v>262.95999999999998</v>
      </c>
      <c r="O303" s="28">
        <f t="shared" si="18"/>
        <v>261.8687453903396</v>
      </c>
      <c r="P303" s="25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303" s="7">
        <f>IF(testdata[[#This Row],[DIR]]="SHORT",testdata[[#This Row],[SAR]],NA())</f>
        <v>261.8687453903396</v>
      </c>
      <c r="R303" s="7" t="e">
        <f>IF(testdata[[#This Row],[DIR]]="LONG",testdata[[#This Row],[SAR]],NA())</f>
        <v>#N/A</v>
      </c>
      <c r="S303"/>
      <c r="V303" s="29">
        <v>43146</v>
      </c>
      <c r="W303" s="6">
        <v>261.86874539033897</v>
      </c>
      <c r="X303" s="30">
        <f>ROUND(testdata[[#This Row],[SAR]]-Table3[[#This Row],[SAR]],5)</f>
        <v>0</v>
      </c>
    </row>
    <row r="304" spans="1:24" x14ac:dyDescent="0.25">
      <c r="A304" s="4">
        <v>283</v>
      </c>
      <c r="B304" s="11" t="s">
        <v>294</v>
      </c>
      <c r="C304" s="1">
        <v>262.27999999999997</v>
      </c>
      <c r="D304" s="1">
        <v>265.17</v>
      </c>
      <c r="E304" s="1">
        <v>262.23</v>
      </c>
      <c r="F304" s="1">
        <v>263.04000000000002</v>
      </c>
      <c r="G304" s="1">
        <f>testdata[[#This Row],[high]]-testdata[[#This Row],[low]]</f>
        <v>2.9399999999999977</v>
      </c>
      <c r="H304" s="1">
        <f>ABS(testdata[[#This Row],[high]]-F303)</f>
        <v>2.2100000000000364</v>
      </c>
      <c r="I304" s="1">
        <f>ABS(testdata[[#This Row],[low]]-F303)</f>
        <v>0.72999999999996135</v>
      </c>
      <c r="J304" s="7">
        <f>MAX(testdata[[#This Row],[H-L]:[|L-pC|]])</f>
        <v>2.9399999999999977</v>
      </c>
      <c r="K304" s="21">
        <f>(K303*13+testdata[[#This Row],[TR]])/14</f>
        <v>4.4313230798765151</v>
      </c>
      <c r="L304" s="7">
        <f>testdata[[#This Row],[ATR]]*multiplier</f>
        <v>13.293969239629545</v>
      </c>
      <c r="M304" s="14" t="s">
        <v>519</v>
      </c>
      <c r="N304" s="13">
        <f>MAX(testdata[[#This Row],[close]],N303)</f>
        <v>263.04000000000002</v>
      </c>
      <c r="O304" s="27">
        <f t="shared" ref="O304" si="19">N303-L303</f>
        <v>249.32187928039892</v>
      </c>
      <c r="P30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04" s="7" t="e">
        <f>IF(testdata[[#This Row],[DIR]]="SHORT",testdata[[#This Row],[SAR]],NA())</f>
        <v>#N/A</v>
      </c>
      <c r="R304" s="7">
        <f>IF(testdata[[#This Row],[DIR]]="LONG",testdata[[#This Row],[SAR]],NA())</f>
        <v>249.32187928039892</v>
      </c>
      <c r="S304"/>
      <c r="V304" s="29">
        <v>43147</v>
      </c>
      <c r="W304" s="6">
        <v>249.32187928039801</v>
      </c>
      <c r="X304" s="30">
        <f>ROUND(testdata[[#This Row],[SAR]]-Table3[[#This Row],[SAR]],5)</f>
        <v>0</v>
      </c>
    </row>
    <row r="305" spans="1:24" x14ac:dyDescent="0.25">
      <c r="A305" s="4">
        <v>284</v>
      </c>
      <c r="B305" s="11" t="s">
        <v>295</v>
      </c>
      <c r="C305" s="1">
        <v>262</v>
      </c>
      <c r="D305" s="1">
        <v>263.58</v>
      </c>
      <c r="E305" s="1">
        <v>260.52999999999997</v>
      </c>
      <c r="F305" s="1">
        <v>261.39</v>
      </c>
      <c r="G305" s="1">
        <f>testdata[[#This Row],[high]]-testdata[[#This Row],[low]]</f>
        <v>3.0500000000000114</v>
      </c>
      <c r="H305" s="1">
        <f>ABS(testdata[[#This Row],[high]]-F304)</f>
        <v>0.53999999999996362</v>
      </c>
      <c r="I305" s="1">
        <f>ABS(testdata[[#This Row],[low]]-F304)</f>
        <v>2.5100000000000477</v>
      </c>
      <c r="J305" s="7">
        <f>MAX(testdata[[#This Row],[H-L]:[|L-pC|]])</f>
        <v>3.0500000000000114</v>
      </c>
      <c r="K305" s="21">
        <f>(K304*13+testdata[[#This Row],[TR]])/14</f>
        <v>4.3326571455996215</v>
      </c>
      <c r="L305" s="7">
        <f>testdata[[#This Row],[ATR]]*multiplier</f>
        <v>12.997971436798863</v>
      </c>
      <c r="M305" s="14" t="s">
        <v>519</v>
      </c>
      <c r="N305" s="13">
        <f>MAX(testdata[[#This Row],[close]],N304)</f>
        <v>263.04000000000002</v>
      </c>
      <c r="O305" s="27">
        <f t="shared" ref="O305:O316" si="20">N304-L304</f>
        <v>249.74603076037047</v>
      </c>
      <c r="P30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05" s="7" t="e">
        <f>IF(testdata[[#This Row],[DIR]]="SHORT",testdata[[#This Row],[SAR]],NA())</f>
        <v>#N/A</v>
      </c>
      <c r="R305" s="7">
        <f>IF(testdata[[#This Row],[DIR]]="LONG",testdata[[#This Row],[SAR]],NA())</f>
        <v>249.74603076037047</v>
      </c>
      <c r="S305"/>
      <c r="V305" s="29">
        <v>43151</v>
      </c>
      <c r="W305" s="6">
        <v>249.74603076036999</v>
      </c>
      <c r="X305" s="30">
        <f>ROUND(testdata[[#This Row],[SAR]]-Table3[[#This Row],[SAR]],5)</f>
        <v>0</v>
      </c>
    </row>
    <row r="306" spans="1:24" x14ac:dyDescent="0.25">
      <c r="A306" s="4">
        <v>285</v>
      </c>
      <c r="B306" s="11" t="s">
        <v>296</v>
      </c>
      <c r="C306" s="1">
        <v>261.87</v>
      </c>
      <c r="D306" s="1">
        <v>264.58999999999997</v>
      </c>
      <c r="E306" s="1">
        <v>259.99</v>
      </c>
      <c r="F306" s="1">
        <v>260.08999999999997</v>
      </c>
      <c r="G306" s="1">
        <f>testdata[[#This Row],[high]]-testdata[[#This Row],[low]]</f>
        <v>4.5999999999999659</v>
      </c>
      <c r="H306" s="1">
        <f>ABS(testdata[[#This Row],[high]]-F305)</f>
        <v>3.1999999999999886</v>
      </c>
      <c r="I306" s="1">
        <f>ABS(testdata[[#This Row],[low]]-F305)</f>
        <v>1.3999999999999773</v>
      </c>
      <c r="J306" s="7">
        <f>MAX(testdata[[#This Row],[H-L]:[|L-pC|]])</f>
        <v>4.5999999999999659</v>
      </c>
      <c r="K306" s="21">
        <f>(K305*13+testdata[[#This Row],[TR]])/14</f>
        <v>4.3517530637710751</v>
      </c>
      <c r="L306" s="7">
        <f>testdata[[#This Row],[ATR]]*multiplier</f>
        <v>13.055259191313226</v>
      </c>
      <c r="M306" s="14" t="s">
        <v>519</v>
      </c>
      <c r="N306" s="13">
        <f>MAX(testdata[[#This Row],[close]],N305)</f>
        <v>263.04000000000002</v>
      </c>
      <c r="O306" s="27">
        <f t="shared" si="20"/>
        <v>250.04202856320114</v>
      </c>
      <c r="P30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06" s="7" t="e">
        <f>IF(testdata[[#This Row],[DIR]]="SHORT",testdata[[#This Row],[SAR]],NA())</f>
        <v>#N/A</v>
      </c>
      <c r="R306" s="7">
        <f>IF(testdata[[#This Row],[DIR]]="LONG",testdata[[#This Row],[SAR]],NA())</f>
        <v>250.04202856320114</v>
      </c>
      <c r="S306"/>
      <c r="V306" s="29">
        <v>43152</v>
      </c>
      <c r="W306" s="6">
        <v>250.042028563201</v>
      </c>
      <c r="X306" s="30">
        <f>ROUND(testdata[[#This Row],[SAR]]-Table3[[#This Row],[SAR]],5)</f>
        <v>0</v>
      </c>
    </row>
    <row r="307" spans="1:24" x14ac:dyDescent="0.25">
      <c r="A307" s="4">
        <v>286</v>
      </c>
      <c r="B307" s="11" t="s">
        <v>297</v>
      </c>
      <c r="C307" s="1">
        <v>261.10000000000002</v>
      </c>
      <c r="D307" s="1">
        <v>262.98</v>
      </c>
      <c r="E307" s="1">
        <v>259.7</v>
      </c>
      <c r="F307" s="1">
        <v>260.43</v>
      </c>
      <c r="G307" s="1">
        <f>testdata[[#This Row],[high]]-testdata[[#This Row],[low]]</f>
        <v>3.2800000000000296</v>
      </c>
      <c r="H307" s="1">
        <f>ABS(testdata[[#This Row],[high]]-F306)</f>
        <v>2.8900000000000432</v>
      </c>
      <c r="I307" s="1">
        <f>ABS(testdata[[#This Row],[low]]-F306)</f>
        <v>0.38999999999998636</v>
      </c>
      <c r="J307" s="7">
        <f>MAX(testdata[[#This Row],[H-L]:[|L-pC|]])</f>
        <v>3.2800000000000296</v>
      </c>
      <c r="K307" s="21">
        <f>(K306*13+testdata[[#This Row],[TR]])/14</f>
        <v>4.2751992735017144</v>
      </c>
      <c r="L307" s="7">
        <f>testdata[[#This Row],[ATR]]*multiplier</f>
        <v>12.825597820505143</v>
      </c>
      <c r="M307" s="14" t="s">
        <v>519</v>
      </c>
      <c r="N307" s="13">
        <f>MAX(testdata[[#This Row],[close]],N306)</f>
        <v>263.04000000000002</v>
      </c>
      <c r="O307" s="27">
        <f t="shared" si="20"/>
        <v>249.98474080868681</v>
      </c>
      <c r="P30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07" s="7" t="e">
        <f>IF(testdata[[#This Row],[DIR]]="SHORT",testdata[[#This Row],[SAR]],NA())</f>
        <v>#N/A</v>
      </c>
      <c r="R307" s="7">
        <f>IF(testdata[[#This Row],[DIR]]="LONG",testdata[[#This Row],[SAR]],NA())</f>
        <v>249.98474080868681</v>
      </c>
      <c r="S307"/>
      <c r="V307" s="29">
        <v>43153</v>
      </c>
      <c r="W307" s="6">
        <v>249.98474080868601</v>
      </c>
      <c r="X307" s="30">
        <f>ROUND(testdata[[#This Row],[SAR]]-Table3[[#This Row],[SAR]],5)</f>
        <v>0</v>
      </c>
    </row>
    <row r="308" spans="1:24" x14ac:dyDescent="0.25">
      <c r="A308" s="4">
        <v>287</v>
      </c>
      <c r="B308" s="11" t="s">
        <v>298</v>
      </c>
      <c r="C308" s="1">
        <v>261.77</v>
      </c>
      <c r="D308" s="1">
        <v>264.58</v>
      </c>
      <c r="E308" s="1">
        <v>261.25</v>
      </c>
      <c r="F308" s="1">
        <v>264.58</v>
      </c>
      <c r="G308" s="1">
        <f>testdata[[#This Row],[high]]-testdata[[#This Row],[low]]</f>
        <v>3.3299999999999841</v>
      </c>
      <c r="H308" s="1">
        <f>ABS(testdata[[#This Row],[high]]-F307)</f>
        <v>4.1499999999999773</v>
      </c>
      <c r="I308" s="1">
        <f>ABS(testdata[[#This Row],[low]]-F307)</f>
        <v>0.81999999999999318</v>
      </c>
      <c r="J308" s="7">
        <f>MAX(testdata[[#This Row],[H-L]:[|L-pC|]])</f>
        <v>4.1499999999999773</v>
      </c>
      <c r="K308" s="21">
        <f>(K307*13+testdata[[#This Row],[TR]])/14</f>
        <v>4.2662564682515898</v>
      </c>
      <c r="L308" s="7">
        <f>testdata[[#This Row],[ATR]]*multiplier</f>
        <v>12.798769404754768</v>
      </c>
      <c r="M308" s="14" t="s">
        <v>519</v>
      </c>
      <c r="N308" s="13">
        <f>MAX(testdata[[#This Row],[close]],N307)</f>
        <v>264.58</v>
      </c>
      <c r="O308" s="27">
        <f t="shared" si="20"/>
        <v>250.21440217949487</v>
      </c>
      <c r="P30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08" s="7" t="e">
        <f>IF(testdata[[#This Row],[DIR]]="SHORT",testdata[[#This Row],[SAR]],NA())</f>
        <v>#N/A</v>
      </c>
      <c r="R308" s="7">
        <f>IF(testdata[[#This Row],[DIR]]="LONG",testdata[[#This Row],[SAR]],NA())</f>
        <v>250.21440217949487</v>
      </c>
      <c r="S308"/>
      <c r="V308" s="29">
        <v>43154</v>
      </c>
      <c r="W308" s="6">
        <v>250.21440217949399</v>
      </c>
      <c r="X308" s="30">
        <f>ROUND(testdata[[#This Row],[SAR]]-Table3[[#This Row],[SAR]],5)</f>
        <v>0</v>
      </c>
    </row>
    <row r="309" spans="1:24" x14ac:dyDescent="0.25">
      <c r="A309" s="4">
        <v>288</v>
      </c>
      <c r="B309" s="11" t="s">
        <v>299</v>
      </c>
      <c r="C309" s="1">
        <v>265.76</v>
      </c>
      <c r="D309" s="1">
        <v>267.76</v>
      </c>
      <c r="E309" s="1">
        <v>265.11</v>
      </c>
      <c r="F309" s="1">
        <v>267.64999999999998</v>
      </c>
      <c r="G309" s="1">
        <f>testdata[[#This Row],[high]]-testdata[[#This Row],[low]]</f>
        <v>2.6499999999999773</v>
      </c>
      <c r="H309" s="1">
        <f>ABS(testdata[[#This Row],[high]]-F308)</f>
        <v>3.1800000000000068</v>
      </c>
      <c r="I309" s="1">
        <f>ABS(testdata[[#This Row],[low]]-F308)</f>
        <v>0.53000000000002956</v>
      </c>
      <c r="J309" s="7">
        <f>MAX(testdata[[#This Row],[H-L]:[|L-pC|]])</f>
        <v>3.1800000000000068</v>
      </c>
      <c r="K309" s="21">
        <f>(K308*13+testdata[[#This Row],[TR]])/14</f>
        <v>4.1886667205193335</v>
      </c>
      <c r="L309" s="7">
        <f>testdata[[#This Row],[ATR]]*multiplier</f>
        <v>12.566000161558001</v>
      </c>
      <c r="M309" s="14" t="s">
        <v>519</v>
      </c>
      <c r="N309" s="13">
        <f>MAX(testdata[[#This Row],[close]],N308)</f>
        <v>267.64999999999998</v>
      </c>
      <c r="O309" s="27">
        <f t="shared" si="20"/>
        <v>251.7812305952452</v>
      </c>
      <c r="P30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09" s="7" t="e">
        <f>IF(testdata[[#This Row],[DIR]]="SHORT",testdata[[#This Row],[SAR]],NA())</f>
        <v>#N/A</v>
      </c>
      <c r="R309" s="7">
        <f>IF(testdata[[#This Row],[DIR]]="LONG",testdata[[#This Row],[SAR]],NA())</f>
        <v>251.7812305952452</v>
      </c>
      <c r="S309"/>
      <c r="V309" s="29">
        <v>43157</v>
      </c>
      <c r="W309" s="6">
        <v>251.78123059524501</v>
      </c>
      <c r="X309" s="30">
        <f>ROUND(testdata[[#This Row],[SAR]]-Table3[[#This Row],[SAR]],5)</f>
        <v>0</v>
      </c>
    </row>
    <row r="310" spans="1:24" x14ac:dyDescent="0.25">
      <c r="A310" s="4">
        <v>289</v>
      </c>
      <c r="B310" s="11" t="s">
        <v>300</v>
      </c>
      <c r="C310" s="1">
        <v>267.86</v>
      </c>
      <c r="D310" s="1">
        <v>268.63</v>
      </c>
      <c r="E310" s="1">
        <v>264.24</v>
      </c>
      <c r="F310" s="1">
        <v>264.31</v>
      </c>
      <c r="G310" s="1">
        <f>testdata[[#This Row],[high]]-testdata[[#This Row],[low]]</f>
        <v>4.3899999999999864</v>
      </c>
      <c r="H310" s="1">
        <f>ABS(testdata[[#This Row],[high]]-F309)</f>
        <v>0.98000000000001819</v>
      </c>
      <c r="I310" s="1">
        <f>ABS(testdata[[#This Row],[low]]-F309)</f>
        <v>3.4099999999999682</v>
      </c>
      <c r="J310" s="7">
        <f>MAX(testdata[[#This Row],[H-L]:[|L-pC|]])</f>
        <v>4.3899999999999864</v>
      </c>
      <c r="K310" s="21">
        <f>(K309*13+testdata[[#This Row],[TR]])/14</f>
        <v>4.2030476690536656</v>
      </c>
      <c r="L310" s="7">
        <f>testdata[[#This Row],[ATR]]*multiplier</f>
        <v>12.609143007160997</v>
      </c>
      <c r="M310" s="14" t="s">
        <v>519</v>
      </c>
      <c r="N310" s="13">
        <f>MAX(testdata[[#This Row],[close]],N309)</f>
        <v>267.64999999999998</v>
      </c>
      <c r="O310" s="27">
        <f t="shared" si="20"/>
        <v>255.08399983844197</v>
      </c>
      <c r="P31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10" s="7" t="e">
        <f>IF(testdata[[#This Row],[DIR]]="SHORT",testdata[[#This Row],[SAR]],NA())</f>
        <v>#N/A</v>
      </c>
      <c r="R310" s="7">
        <f>IF(testdata[[#This Row],[DIR]]="LONG",testdata[[#This Row],[SAR]],NA())</f>
        <v>255.08399983844197</v>
      </c>
      <c r="S310"/>
      <c r="V310" s="29">
        <v>43158</v>
      </c>
      <c r="W310" s="6">
        <v>255.083999838442</v>
      </c>
      <c r="X310" s="30">
        <f>ROUND(testdata[[#This Row],[SAR]]-Table3[[#This Row],[SAR]],5)</f>
        <v>0</v>
      </c>
    </row>
    <row r="311" spans="1:24" x14ac:dyDescent="0.25">
      <c r="A311" s="4">
        <v>290</v>
      </c>
      <c r="B311" s="11" t="s">
        <v>301</v>
      </c>
      <c r="C311" s="1">
        <v>265.51</v>
      </c>
      <c r="D311" s="1">
        <v>266.01</v>
      </c>
      <c r="E311" s="1">
        <v>261.29000000000002</v>
      </c>
      <c r="F311" s="1">
        <v>261.63</v>
      </c>
      <c r="G311" s="1">
        <f>testdata[[#This Row],[high]]-testdata[[#This Row],[low]]</f>
        <v>4.7199999999999704</v>
      </c>
      <c r="H311" s="1">
        <f>ABS(testdata[[#This Row],[high]]-F310)</f>
        <v>1.6999999999999886</v>
      </c>
      <c r="I311" s="1">
        <f>ABS(testdata[[#This Row],[low]]-F310)</f>
        <v>3.0199999999999818</v>
      </c>
      <c r="J311" s="7">
        <f>MAX(testdata[[#This Row],[H-L]:[|L-pC|]])</f>
        <v>4.7199999999999704</v>
      </c>
      <c r="K311" s="21">
        <f>(K310*13+testdata[[#This Row],[TR]])/14</f>
        <v>4.2399728355498301</v>
      </c>
      <c r="L311" s="7">
        <f>testdata[[#This Row],[ATR]]*multiplier</f>
        <v>12.71991850664949</v>
      </c>
      <c r="M311" s="14" t="s">
        <v>519</v>
      </c>
      <c r="N311" s="13">
        <f>MAX(testdata[[#This Row],[close]],N310)</f>
        <v>267.64999999999998</v>
      </c>
      <c r="O311" s="27">
        <f t="shared" si="20"/>
        <v>255.04085699283897</v>
      </c>
      <c r="P31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11" s="7" t="e">
        <f>IF(testdata[[#This Row],[DIR]]="SHORT",testdata[[#This Row],[SAR]],NA())</f>
        <v>#N/A</v>
      </c>
      <c r="R311" s="7">
        <f>IF(testdata[[#This Row],[DIR]]="LONG",testdata[[#This Row],[SAR]],NA())</f>
        <v>255.04085699283897</v>
      </c>
      <c r="S311"/>
      <c r="V311" s="29">
        <v>43159</v>
      </c>
      <c r="W311" s="6">
        <v>255.040856992839</v>
      </c>
      <c r="X311" s="30">
        <f>ROUND(testdata[[#This Row],[SAR]]-Table3[[#This Row],[SAR]],5)</f>
        <v>0</v>
      </c>
    </row>
    <row r="312" spans="1:24" x14ac:dyDescent="0.25">
      <c r="A312" s="4">
        <v>291</v>
      </c>
      <c r="B312" s="11" t="s">
        <v>302</v>
      </c>
      <c r="C312" s="1">
        <v>261.39999999999998</v>
      </c>
      <c r="D312" s="1">
        <v>263.10000000000002</v>
      </c>
      <c r="E312" s="1">
        <v>256.19</v>
      </c>
      <c r="F312" s="1">
        <v>257.83</v>
      </c>
      <c r="G312" s="1">
        <f>testdata[[#This Row],[high]]-testdata[[#This Row],[low]]</f>
        <v>6.910000000000025</v>
      </c>
      <c r="H312" s="1">
        <f>ABS(testdata[[#This Row],[high]]-F311)</f>
        <v>1.4700000000000273</v>
      </c>
      <c r="I312" s="1">
        <f>ABS(testdata[[#This Row],[low]]-F311)</f>
        <v>5.4399999999999977</v>
      </c>
      <c r="J312" s="7">
        <f>MAX(testdata[[#This Row],[H-L]:[|L-pC|]])</f>
        <v>6.910000000000025</v>
      </c>
      <c r="K312" s="21">
        <f>(K311*13+testdata[[#This Row],[TR]])/14</f>
        <v>4.4306890615819867</v>
      </c>
      <c r="L312" s="7">
        <f>testdata[[#This Row],[ATR]]*multiplier</f>
        <v>13.29206718474596</v>
      </c>
      <c r="M312" s="14" t="s">
        <v>519</v>
      </c>
      <c r="N312" s="13">
        <f>MAX(testdata[[#This Row],[close]],N311)</f>
        <v>267.64999999999998</v>
      </c>
      <c r="O312" s="27">
        <f t="shared" si="20"/>
        <v>254.93008149335049</v>
      </c>
      <c r="P31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12" s="7" t="e">
        <f>IF(testdata[[#This Row],[DIR]]="SHORT",testdata[[#This Row],[SAR]],NA())</f>
        <v>#N/A</v>
      </c>
      <c r="R312" s="7">
        <f>IF(testdata[[#This Row],[DIR]]="LONG",testdata[[#This Row],[SAR]],NA())</f>
        <v>254.93008149335049</v>
      </c>
      <c r="S312"/>
      <c r="V312" s="29">
        <v>43160</v>
      </c>
      <c r="W312" s="6">
        <v>254.93008149335</v>
      </c>
      <c r="X312" s="30">
        <f>ROUND(testdata[[#This Row],[SAR]]-Table3[[#This Row],[SAR]],5)</f>
        <v>0</v>
      </c>
    </row>
    <row r="313" spans="1:24" x14ac:dyDescent="0.25">
      <c r="A313" s="4">
        <v>292</v>
      </c>
      <c r="B313" s="11" t="s">
        <v>303</v>
      </c>
      <c r="C313" s="1">
        <v>256</v>
      </c>
      <c r="D313" s="1">
        <v>259.77</v>
      </c>
      <c r="E313" s="1">
        <v>255.05</v>
      </c>
      <c r="F313" s="1">
        <v>259.16000000000003</v>
      </c>
      <c r="G313" s="1">
        <f>testdata[[#This Row],[high]]-testdata[[#This Row],[low]]</f>
        <v>4.7199999999999704</v>
      </c>
      <c r="H313" s="1">
        <f>ABS(testdata[[#This Row],[high]]-F312)</f>
        <v>1.9399999999999977</v>
      </c>
      <c r="I313" s="1">
        <f>ABS(testdata[[#This Row],[low]]-F312)</f>
        <v>2.7799999999999727</v>
      </c>
      <c r="J313" s="7">
        <f>MAX(testdata[[#This Row],[H-L]:[|L-pC|]])</f>
        <v>4.7199999999999704</v>
      </c>
      <c r="K313" s="21">
        <f>(K312*13+testdata[[#This Row],[TR]])/14</f>
        <v>4.4513541286118423</v>
      </c>
      <c r="L313" s="7">
        <f>testdata[[#This Row],[ATR]]*multiplier</f>
        <v>13.354062385835526</v>
      </c>
      <c r="M313" s="14" t="s">
        <v>519</v>
      </c>
      <c r="N313" s="13">
        <f>MAX(testdata[[#This Row],[close]],N312)</f>
        <v>267.64999999999998</v>
      </c>
      <c r="O313" s="27">
        <f t="shared" si="20"/>
        <v>254.357932815254</v>
      </c>
      <c r="P31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13" s="7" t="e">
        <f>IF(testdata[[#This Row],[DIR]]="SHORT",testdata[[#This Row],[SAR]],NA())</f>
        <v>#N/A</v>
      </c>
      <c r="R313" s="7">
        <f>IF(testdata[[#This Row],[DIR]]="LONG",testdata[[#This Row],[SAR]],NA())</f>
        <v>254.357932815254</v>
      </c>
      <c r="S313"/>
      <c r="V313" s="29">
        <v>43161</v>
      </c>
      <c r="W313" s="6">
        <v>254.357932815254</v>
      </c>
      <c r="X313" s="30">
        <f>ROUND(testdata[[#This Row],[SAR]]-Table3[[#This Row],[SAR]],5)</f>
        <v>0</v>
      </c>
    </row>
    <row r="314" spans="1:24" x14ac:dyDescent="0.25">
      <c r="A314" s="4">
        <v>293</v>
      </c>
      <c r="B314" s="11" t="s">
        <v>304</v>
      </c>
      <c r="C314" s="1">
        <v>257.86</v>
      </c>
      <c r="D314" s="1">
        <v>262.83</v>
      </c>
      <c r="E314" s="1">
        <v>257.74</v>
      </c>
      <c r="F314" s="1">
        <v>262.14999999999998</v>
      </c>
      <c r="G314" s="1">
        <f>testdata[[#This Row],[high]]-testdata[[#This Row],[low]]</f>
        <v>5.089999999999975</v>
      </c>
      <c r="H314" s="1">
        <f>ABS(testdata[[#This Row],[high]]-F313)</f>
        <v>3.6699999999999591</v>
      </c>
      <c r="I314" s="1">
        <f>ABS(testdata[[#This Row],[low]]-F313)</f>
        <v>1.4200000000000159</v>
      </c>
      <c r="J314" s="7">
        <f>MAX(testdata[[#This Row],[H-L]:[|L-pC|]])</f>
        <v>5.089999999999975</v>
      </c>
      <c r="K314" s="21">
        <f>(K313*13+testdata[[#This Row],[TR]])/14</f>
        <v>4.4969716908538517</v>
      </c>
      <c r="L314" s="7">
        <f>testdata[[#This Row],[ATR]]*multiplier</f>
        <v>13.490915072561556</v>
      </c>
      <c r="M314" s="14" t="s">
        <v>519</v>
      </c>
      <c r="N314" s="13">
        <f>MAX(testdata[[#This Row],[close]],N313)</f>
        <v>267.64999999999998</v>
      </c>
      <c r="O314" s="27">
        <f t="shared" si="20"/>
        <v>254.29593761416444</v>
      </c>
      <c r="P31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14" s="7" t="e">
        <f>IF(testdata[[#This Row],[DIR]]="SHORT",testdata[[#This Row],[SAR]],NA())</f>
        <v>#N/A</v>
      </c>
      <c r="R314" s="7">
        <f>IF(testdata[[#This Row],[DIR]]="LONG",testdata[[#This Row],[SAR]],NA())</f>
        <v>254.29593761416444</v>
      </c>
      <c r="S314"/>
      <c r="V314" s="29">
        <v>43164</v>
      </c>
      <c r="W314" s="6">
        <v>254.29593761416399</v>
      </c>
      <c r="X314" s="30">
        <f>ROUND(testdata[[#This Row],[SAR]]-Table3[[#This Row],[SAR]],5)</f>
        <v>0</v>
      </c>
    </row>
    <row r="315" spans="1:24" x14ac:dyDescent="0.25">
      <c r="A315" s="4">
        <v>294</v>
      </c>
      <c r="B315" s="11" t="s">
        <v>305</v>
      </c>
      <c r="C315" s="1">
        <v>263.22000000000003</v>
      </c>
      <c r="D315" s="1">
        <v>263.31</v>
      </c>
      <c r="E315" s="1">
        <v>261.18</v>
      </c>
      <c r="F315" s="1">
        <v>262.82</v>
      </c>
      <c r="G315" s="1">
        <f>testdata[[#This Row],[high]]-testdata[[#This Row],[low]]</f>
        <v>2.1299999999999955</v>
      </c>
      <c r="H315" s="1">
        <f>ABS(testdata[[#This Row],[high]]-F314)</f>
        <v>1.160000000000025</v>
      </c>
      <c r="I315" s="1">
        <f>ABS(testdata[[#This Row],[low]]-F314)</f>
        <v>0.96999999999997044</v>
      </c>
      <c r="J315" s="7">
        <f>MAX(testdata[[#This Row],[H-L]:[|L-pC|]])</f>
        <v>2.1299999999999955</v>
      </c>
      <c r="K315" s="21">
        <f>(K314*13+testdata[[#This Row],[TR]])/14</f>
        <v>4.3279022843642903</v>
      </c>
      <c r="L315" s="7">
        <f>testdata[[#This Row],[ATR]]*multiplier</f>
        <v>12.983706853092871</v>
      </c>
      <c r="M315" s="14" t="s">
        <v>519</v>
      </c>
      <c r="N315" s="13">
        <f>MAX(testdata[[#This Row],[close]],N314)</f>
        <v>267.64999999999998</v>
      </c>
      <c r="O315" s="27">
        <f t="shared" si="20"/>
        <v>254.15908492743841</v>
      </c>
      <c r="P31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15" s="7" t="e">
        <f>IF(testdata[[#This Row],[DIR]]="SHORT",testdata[[#This Row],[SAR]],NA())</f>
        <v>#N/A</v>
      </c>
      <c r="R315" s="7">
        <f>IF(testdata[[#This Row],[DIR]]="LONG",testdata[[#This Row],[SAR]],NA())</f>
        <v>254.15908492743841</v>
      </c>
      <c r="S315"/>
      <c r="V315" s="29">
        <v>43165</v>
      </c>
      <c r="W315" s="6">
        <v>254.15908492743799</v>
      </c>
      <c r="X315" s="30">
        <f>ROUND(testdata[[#This Row],[SAR]]-Table3[[#This Row],[SAR]],5)</f>
        <v>0</v>
      </c>
    </row>
    <row r="316" spans="1:24" x14ac:dyDescent="0.25">
      <c r="A316" s="4">
        <v>295</v>
      </c>
      <c r="B316" s="11" t="s">
        <v>306</v>
      </c>
      <c r="C316" s="1">
        <v>260.45</v>
      </c>
      <c r="D316" s="1">
        <v>263.11</v>
      </c>
      <c r="E316" s="1">
        <v>260.24</v>
      </c>
      <c r="F316" s="1">
        <v>262.72000000000003</v>
      </c>
      <c r="G316" s="1">
        <f>testdata[[#This Row],[high]]-testdata[[#This Row],[low]]</f>
        <v>2.8700000000000045</v>
      </c>
      <c r="H316" s="1">
        <f>ABS(testdata[[#This Row],[high]]-F315)</f>
        <v>0.29000000000002046</v>
      </c>
      <c r="I316" s="1">
        <f>ABS(testdata[[#This Row],[low]]-F315)</f>
        <v>2.5799999999999841</v>
      </c>
      <c r="J316" s="7">
        <f>MAX(testdata[[#This Row],[H-L]:[|L-pC|]])</f>
        <v>2.8700000000000045</v>
      </c>
      <c r="K316" s="21">
        <f>(K315*13+testdata[[#This Row],[TR]])/14</f>
        <v>4.2237664069096983</v>
      </c>
      <c r="L316" s="7">
        <f>testdata[[#This Row],[ATR]]*multiplier</f>
        <v>12.671299220729095</v>
      </c>
      <c r="M316" s="14" t="s">
        <v>519</v>
      </c>
      <c r="N316" s="13">
        <f>MAX(testdata[[#This Row],[close]],N315)</f>
        <v>267.64999999999998</v>
      </c>
      <c r="O316" s="27">
        <f t="shared" si="20"/>
        <v>254.66629314690709</v>
      </c>
      <c r="P31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16" s="7" t="e">
        <f>IF(testdata[[#This Row],[DIR]]="SHORT",testdata[[#This Row],[SAR]],NA())</f>
        <v>#N/A</v>
      </c>
      <c r="R316" s="7">
        <f>IF(testdata[[#This Row],[DIR]]="LONG",testdata[[#This Row],[SAR]],NA())</f>
        <v>254.66629314690709</v>
      </c>
      <c r="S316"/>
      <c r="V316" s="29">
        <v>43166</v>
      </c>
      <c r="W316" s="6">
        <v>254.66629314690701</v>
      </c>
      <c r="X316" s="30">
        <f>ROUND(testdata[[#This Row],[SAR]]-Table3[[#This Row],[SAR]],5)</f>
        <v>0</v>
      </c>
    </row>
    <row r="317" spans="1:24" x14ac:dyDescent="0.25">
      <c r="A317" s="4">
        <v>296</v>
      </c>
      <c r="B317" s="11" t="s">
        <v>307</v>
      </c>
      <c r="C317" s="1">
        <v>263.45999999999998</v>
      </c>
      <c r="D317" s="1">
        <v>264.13</v>
      </c>
      <c r="E317" s="1">
        <v>262.37</v>
      </c>
      <c r="F317" s="1">
        <v>263.99</v>
      </c>
      <c r="G317" s="1">
        <f>testdata[[#This Row],[high]]-testdata[[#This Row],[low]]</f>
        <v>1.7599999999999909</v>
      </c>
      <c r="H317" s="1">
        <f>ABS(testdata[[#This Row],[high]]-F316)</f>
        <v>1.4099999999999682</v>
      </c>
      <c r="I317" s="1">
        <f>ABS(testdata[[#This Row],[low]]-F316)</f>
        <v>0.35000000000002274</v>
      </c>
      <c r="J317" s="7">
        <f>MAX(testdata[[#This Row],[H-L]:[|L-pC|]])</f>
        <v>1.7599999999999909</v>
      </c>
      <c r="K317" s="21">
        <f>(K316*13+testdata[[#This Row],[TR]])/14</f>
        <v>4.047783092130433</v>
      </c>
      <c r="L317" s="7">
        <f>testdata[[#This Row],[ATR]]*multiplier</f>
        <v>12.143349276391298</v>
      </c>
      <c r="M317" s="14" t="s">
        <v>519</v>
      </c>
      <c r="N317" s="13">
        <f>MAX(testdata[[#This Row],[close]],N316)</f>
        <v>267.64999999999998</v>
      </c>
      <c r="O317" s="27">
        <f t="shared" ref="O317:O333" si="21">N316-L316</f>
        <v>254.97870077927089</v>
      </c>
      <c r="P31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17" s="7" t="e">
        <f>IF(testdata[[#This Row],[DIR]]="SHORT",testdata[[#This Row],[SAR]],NA())</f>
        <v>#N/A</v>
      </c>
      <c r="R317" s="7">
        <f>IF(testdata[[#This Row],[DIR]]="LONG",testdata[[#This Row],[SAR]],NA())</f>
        <v>254.97870077927089</v>
      </c>
      <c r="S317"/>
      <c r="V317" s="29">
        <v>43167</v>
      </c>
      <c r="W317" s="6">
        <v>254.97870077927001</v>
      </c>
      <c r="X317" s="30">
        <f>ROUND(testdata[[#This Row],[SAR]]-Table3[[#This Row],[SAR]],5)</f>
        <v>0</v>
      </c>
    </row>
    <row r="318" spans="1:24" x14ac:dyDescent="0.25">
      <c r="A318" s="4">
        <v>297</v>
      </c>
      <c r="B318" s="11" t="s">
        <v>308</v>
      </c>
      <c r="C318" s="1">
        <v>265.52999999999997</v>
      </c>
      <c r="D318" s="1">
        <v>268.58999999999997</v>
      </c>
      <c r="E318" s="1">
        <v>265.19</v>
      </c>
      <c r="F318" s="1">
        <v>268.58999999999997</v>
      </c>
      <c r="G318" s="1">
        <f>testdata[[#This Row],[high]]-testdata[[#This Row],[low]]</f>
        <v>3.3999999999999773</v>
      </c>
      <c r="H318" s="1">
        <f>ABS(testdata[[#This Row],[high]]-F317)</f>
        <v>4.5999999999999659</v>
      </c>
      <c r="I318" s="1">
        <f>ABS(testdata[[#This Row],[low]]-F317)</f>
        <v>1.1999999999999886</v>
      </c>
      <c r="J318" s="7">
        <f>MAX(testdata[[#This Row],[H-L]:[|L-pC|]])</f>
        <v>4.5999999999999659</v>
      </c>
      <c r="K318" s="21">
        <f>(K317*13+testdata[[#This Row],[TR]])/14</f>
        <v>4.0872271569782566</v>
      </c>
      <c r="L318" s="7">
        <f>testdata[[#This Row],[ATR]]*multiplier</f>
        <v>12.26168147093477</v>
      </c>
      <c r="M318" s="14" t="s">
        <v>519</v>
      </c>
      <c r="N318" s="13">
        <f>MAX(testdata[[#This Row],[close]],N317)</f>
        <v>268.58999999999997</v>
      </c>
      <c r="O318" s="27">
        <f t="shared" si="21"/>
        <v>255.50665072360869</v>
      </c>
      <c r="P31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18" s="7" t="e">
        <f>IF(testdata[[#This Row],[DIR]]="SHORT",testdata[[#This Row],[SAR]],NA())</f>
        <v>#N/A</v>
      </c>
      <c r="R318" s="7">
        <f>IF(testdata[[#This Row],[DIR]]="LONG",testdata[[#This Row],[SAR]],NA())</f>
        <v>255.50665072360869</v>
      </c>
      <c r="S318"/>
      <c r="V318" s="29">
        <v>43168</v>
      </c>
      <c r="W318" s="6">
        <v>255.506650723608</v>
      </c>
      <c r="X318" s="30">
        <f>ROUND(testdata[[#This Row],[SAR]]-Table3[[#This Row],[SAR]],5)</f>
        <v>0</v>
      </c>
    </row>
    <row r="319" spans="1:24" x14ac:dyDescent="0.25">
      <c r="A319" s="4">
        <v>298</v>
      </c>
      <c r="B319" s="11" t="s">
        <v>309</v>
      </c>
      <c r="C319" s="1">
        <v>268.89999999999998</v>
      </c>
      <c r="D319" s="1">
        <v>269.58999999999997</v>
      </c>
      <c r="E319" s="1">
        <v>267.83</v>
      </c>
      <c r="F319" s="1">
        <v>268.25</v>
      </c>
      <c r="G319" s="1">
        <f>testdata[[#This Row],[high]]-testdata[[#This Row],[low]]</f>
        <v>1.7599999999999909</v>
      </c>
      <c r="H319" s="1">
        <f>ABS(testdata[[#This Row],[high]]-F318)</f>
        <v>1</v>
      </c>
      <c r="I319" s="1">
        <f>ABS(testdata[[#This Row],[low]]-F318)</f>
        <v>0.75999999999999091</v>
      </c>
      <c r="J319" s="7">
        <f>MAX(testdata[[#This Row],[H-L]:[|L-pC|]])</f>
        <v>1.7599999999999909</v>
      </c>
      <c r="K319" s="21">
        <f>(K318*13+testdata[[#This Row],[TR]])/14</f>
        <v>3.9209966457655234</v>
      </c>
      <c r="L319" s="7">
        <f>testdata[[#This Row],[ATR]]*multiplier</f>
        <v>11.76298993729657</v>
      </c>
      <c r="M319" s="14" t="s">
        <v>519</v>
      </c>
      <c r="N319" s="13">
        <f>MAX(testdata[[#This Row],[close]],N318)</f>
        <v>268.58999999999997</v>
      </c>
      <c r="O319" s="27">
        <f t="shared" si="21"/>
        <v>256.3283185290652</v>
      </c>
      <c r="P31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19" s="7" t="e">
        <f>IF(testdata[[#This Row],[DIR]]="SHORT",testdata[[#This Row],[SAR]],NA())</f>
        <v>#N/A</v>
      </c>
      <c r="R319" s="7">
        <f>IF(testdata[[#This Row],[DIR]]="LONG",testdata[[#This Row],[SAR]],NA())</f>
        <v>256.3283185290652</v>
      </c>
      <c r="S319"/>
      <c r="V319" s="29">
        <v>43171</v>
      </c>
      <c r="W319" s="6">
        <v>256.32831852906497</v>
      </c>
      <c r="X319" s="30">
        <f>ROUND(testdata[[#This Row],[SAR]]-Table3[[#This Row],[SAR]],5)</f>
        <v>0</v>
      </c>
    </row>
    <row r="320" spans="1:24" x14ac:dyDescent="0.25">
      <c r="A320" s="4">
        <v>299</v>
      </c>
      <c r="B320" s="11" t="s">
        <v>310</v>
      </c>
      <c r="C320" s="1">
        <v>269.52</v>
      </c>
      <c r="D320" s="1">
        <v>270.07</v>
      </c>
      <c r="E320" s="1">
        <v>265.85000000000002</v>
      </c>
      <c r="F320" s="1">
        <v>266.52</v>
      </c>
      <c r="G320" s="1">
        <f>testdata[[#This Row],[high]]-testdata[[#This Row],[low]]</f>
        <v>4.2199999999999704</v>
      </c>
      <c r="H320" s="1">
        <f>ABS(testdata[[#This Row],[high]]-F319)</f>
        <v>1.8199999999999932</v>
      </c>
      <c r="I320" s="1">
        <f>ABS(testdata[[#This Row],[low]]-F319)</f>
        <v>2.3999999999999773</v>
      </c>
      <c r="J320" s="7">
        <f>MAX(testdata[[#This Row],[H-L]:[|L-pC|]])</f>
        <v>4.2199999999999704</v>
      </c>
      <c r="K320" s="21">
        <f>(K319*13+testdata[[#This Row],[TR]])/14</f>
        <v>3.9423540282108411</v>
      </c>
      <c r="L320" s="7">
        <f>testdata[[#This Row],[ATR]]*multiplier</f>
        <v>11.827062084632523</v>
      </c>
      <c r="M320" s="14" t="s">
        <v>519</v>
      </c>
      <c r="N320" s="13">
        <f>MAX(testdata[[#This Row],[close]],N319)</f>
        <v>268.58999999999997</v>
      </c>
      <c r="O320" s="27">
        <f t="shared" si="21"/>
        <v>256.82701006270338</v>
      </c>
      <c r="P32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20" s="7" t="e">
        <f>IF(testdata[[#This Row],[DIR]]="SHORT",testdata[[#This Row],[SAR]],NA())</f>
        <v>#N/A</v>
      </c>
      <c r="R320" s="7">
        <f>IF(testdata[[#This Row],[DIR]]="LONG",testdata[[#This Row],[SAR]],NA())</f>
        <v>256.82701006270338</v>
      </c>
      <c r="S320"/>
      <c r="V320" s="29">
        <v>43172</v>
      </c>
      <c r="W320" s="6">
        <v>256.82701006270298</v>
      </c>
      <c r="X320" s="30">
        <f>ROUND(testdata[[#This Row],[SAR]]-Table3[[#This Row],[SAR]],5)</f>
        <v>0</v>
      </c>
    </row>
    <row r="321" spans="1:24" x14ac:dyDescent="0.25">
      <c r="A321" s="4">
        <v>300</v>
      </c>
      <c r="B321" s="11" t="s">
        <v>311</v>
      </c>
      <c r="C321" s="1">
        <v>267.57</v>
      </c>
      <c r="D321" s="1">
        <v>267.77</v>
      </c>
      <c r="E321" s="1">
        <v>264.54000000000002</v>
      </c>
      <c r="F321" s="1">
        <v>265.14999999999998</v>
      </c>
      <c r="G321" s="1">
        <f>testdata[[#This Row],[high]]-testdata[[#This Row],[low]]</f>
        <v>3.2299999999999613</v>
      </c>
      <c r="H321" s="1">
        <f>ABS(testdata[[#This Row],[high]]-F320)</f>
        <v>1.25</v>
      </c>
      <c r="I321" s="1">
        <f>ABS(testdata[[#This Row],[low]]-F320)</f>
        <v>1.9799999999999613</v>
      </c>
      <c r="J321" s="7">
        <f>MAX(testdata[[#This Row],[H-L]:[|L-pC|]])</f>
        <v>3.2299999999999613</v>
      </c>
      <c r="K321" s="21">
        <f>(K320*13+testdata[[#This Row],[TR]])/14</f>
        <v>3.8914715976243497</v>
      </c>
      <c r="L321" s="7">
        <f>testdata[[#This Row],[ATR]]*multiplier</f>
        <v>11.67441479287305</v>
      </c>
      <c r="M321" s="14" t="s">
        <v>519</v>
      </c>
      <c r="N321" s="13">
        <f>MAX(testdata[[#This Row],[close]],N320)</f>
        <v>268.58999999999997</v>
      </c>
      <c r="O321" s="27">
        <f t="shared" si="21"/>
        <v>256.76293791536744</v>
      </c>
      <c r="P32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21" s="7" t="e">
        <f>IF(testdata[[#This Row],[DIR]]="SHORT",testdata[[#This Row],[SAR]],NA())</f>
        <v>#N/A</v>
      </c>
      <c r="R321" s="7">
        <f>IF(testdata[[#This Row],[DIR]]="LONG",testdata[[#This Row],[SAR]],NA())</f>
        <v>256.76293791536744</v>
      </c>
      <c r="S321"/>
      <c r="V321" s="29">
        <v>43173</v>
      </c>
      <c r="W321" s="6">
        <v>256.76293791536699</v>
      </c>
      <c r="X321" s="30">
        <f>ROUND(testdata[[#This Row],[SAR]]-Table3[[#This Row],[SAR]],5)</f>
        <v>0</v>
      </c>
    </row>
    <row r="322" spans="1:24" x14ac:dyDescent="0.25">
      <c r="A322" s="4">
        <v>301</v>
      </c>
      <c r="B322" s="11" t="s">
        <v>312</v>
      </c>
      <c r="C322" s="1">
        <v>265.70999999999998</v>
      </c>
      <c r="D322" s="1">
        <v>266.41000000000003</v>
      </c>
      <c r="E322" s="1">
        <v>264.31</v>
      </c>
      <c r="F322" s="1">
        <v>264.86</v>
      </c>
      <c r="G322" s="1">
        <f>testdata[[#This Row],[high]]-testdata[[#This Row],[low]]</f>
        <v>2.1000000000000227</v>
      </c>
      <c r="H322" s="1">
        <f>ABS(testdata[[#This Row],[high]]-F321)</f>
        <v>1.2600000000000477</v>
      </c>
      <c r="I322" s="1">
        <f>ABS(testdata[[#This Row],[low]]-F321)</f>
        <v>0.83999999999997499</v>
      </c>
      <c r="J322" s="7">
        <f>MAX(testdata[[#This Row],[H-L]:[|L-pC|]])</f>
        <v>2.1000000000000227</v>
      </c>
      <c r="K322" s="21">
        <f>(K321*13+testdata[[#This Row],[TR]])/14</f>
        <v>3.7635093406511833</v>
      </c>
      <c r="L322" s="7">
        <f>testdata[[#This Row],[ATR]]*multiplier</f>
        <v>11.29052802195355</v>
      </c>
      <c r="M322" s="14" t="s">
        <v>519</v>
      </c>
      <c r="N322" s="13">
        <f>MAX(testdata[[#This Row],[close]],N321)</f>
        <v>268.58999999999997</v>
      </c>
      <c r="O322" s="27">
        <f t="shared" si="21"/>
        <v>256.91558520712692</v>
      </c>
      <c r="P32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22" s="7" t="e">
        <f>IF(testdata[[#This Row],[DIR]]="SHORT",testdata[[#This Row],[SAR]],NA())</f>
        <v>#N/A</v>
      </c>
      <c r="R322" s="7">
        <f>IF(testdata[[#This Row],[DIR]]="LONG",testdata[[#This Row],[SAR]],NA())</f>
        <v>256.91558520712692</v>
      </c>
      <c r="S322"/>
      <c r="V322" s="29">
        <v>43174</v>
      </c>
      <c r="W322" s="6">
        <v>256.91558520712601</v>
      </c>
      <c r="X322" s="30">
        <f>ROUND(testdata[[#This Row],[SAR]]-Table3[[#This Row],[SAR]],5)</f>
        <v>0</v>
      </c>
    </row>
    <row r="323" spans="1:24" x14ac:dyDescent="0.25">
      <c r="A323" s="4">
        <v>302</v>
      </c>
      <c r="B323" s="11" t="s">
        <v>313</v>
      </c>
      <c r="C323" s="1">
        <v>265.44</v>
      </c>
      <c r="D323" s="1">
        <v>266.3</v>
      </c>
      <c r="E323" s="1">
        <v>265.08999999999997</v>
      </c>
      <c r="F323" s="1">
        <v>265.14999999999998</v>
      </c>
      <c r="G323" s="1">
        <f>testdata[[#This Row],[high]]-testdata[[#This Row],[low]]</f>
        <v>1.2100000000000364</v>
      </c>
      <c r="H323" s="1">
        <f>ABS(testdata[[#This Row],[high]]-F322)</f>
        <v>1.4399999999999977</v>
      </c>
      <c r="I323" s="1">
        <f>ABS(testdata[[#This Row],[low]]-F322)</f>
        <v>0.22999999999996135</v>
      </c>
      <c r="J323" s="7">
        <f>MAX(testdata[[#This Row],[H-L]:[|L-pC|]])</f>
        <v>1.4399999999999977</v>
      </c>
      <c r="K323" s="21">
        <f>(K322*13+testdata[[#This Row],[TR]])/14</f>
        <v>3.5975443877475271</v>
      </c>
      <c r="L323" s="7">
        <f>testdata[[#This Row],[ATR]]*multiplier</f>
        <v>10.792633163242581</v>
      </c>
      <c r="M323" s="14" t="s">
        <v>519</v>
      </c>
      <c r="N323" s="13">
        <f>MAX(testdata[[#This Row],[close]],N322)</f>
        <v>268.58999999999997</v>
      </c>
      <c r="O323" s="27">
        <f t="shared" si="21"/>
        <v>257.29947197804643</v>
      </c>
      <c r="P32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23" s="7" t="e">
        <f>IF(testdata[[#This Row],[DIR]]="SHORT",testdata[[#This Row],[SAR]],NA())</f>
        <v>#N/A</v>
      </c>
      <c r="R323" s="7">
        <f>IF(testdata[[#This Row],[DIR]]="LONG",testdata[[#This Row],[SAR]],NA())</f>
        <v>257.29947197804643</v>
      </c>
      <c r="S323"/>
      <c r="V323" s="29">
        <v>43175</v>
      </c>
      <c r="W323" s="6">
        <v>257.29947197804597</v>
      </c>
      <c r="X323" s="30">
        <f>ROUND(testdata[[#This Row],[SAR]]-Table3[[#This Row],[SAR]],5)</f>
        <v>0</v>
      </c>
    </row>
    <row r="324" spans="1:24" x14ac:dyDescent="0.25">
      <c r="A324" s="4">
        <v>303</v>
      </c>
      <c r="B324" s="11" t="s">
        <v>314</v>
      </c>
      <c r="C324" s="1">
        <v>264.32</v>
      </c>
      <c r="D324" s="1">
        <v>265.33999999999997</v>
      </c>
      <c r="E324" s="1">
        <v>259.75</v>
      </c>
      <c r="F324" s="1">
        <v>261.56</v>
      </c>
      <c r="G324" s="1">
        <f>testdata[[#This Row],[high]]-testdata[[#This Row],[low]]</f>
        <v>5.589999999999975</v>
      </c>
      <c r="H324" s="1">
        <f>ABS(testdata[[#This Row],[high]]-F323)</f>
        <v>0.18999999999999773</v>
      </c>
      <c r="I324" s="1">
        <f>ABS(testdata[[#This Row],[low]]-F323)</f>
        <v>5.3999999999999773</v>
      </c>
      <c r="J324" s="7">
        <f>MAX(testdata[[#This Row],[H-L]:[|L-pC|]])</f>
        <v>5.589999999999975</v>
      </c>
      <c r="K324" s="21">
        <f>(K323*13+testdata[[#This Row],[TR]])/14</f>
        <v>3.7398626457655588</v>
      </c>
      <c r="L324" s="7">
        <f>testdata[[#This Row],[ATR]]*multiplier</f>
        <v>11.219587937296676</v>
      </c>
      <c r="M324" s="14" t="s">
        <v>519</v>
      </c>
      <c r="N324" s="13">
        <f>MAX(testdata[[#This Row],[close]],N323)</f>
        <v>268.58999999999997</v>
      </c>
      <c r="O324" s="27">
        <f t="shared" si="21"/>
        <v>257.79736683675742</v>
      </c>
      <c r="P32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24" s="7" t="e">
        <f>IF(testdata[[#This Row],[DIR]]="SHORT",testdata[[#This Row],[SAR]],NA())</f>
        <v>#N/A</v>
      </c>
      <c r="R324" s="7">
        <f>IF(testdata[[#This Row],[DIR]]="LONG",testdata[[#This Row],[SAR]],NA())</f>
        <v>257.79736683675742</v>
      </c>
      <c r="S324"/>
      <c r="V324" s="29">
        <v>43178</v>
      </c>
      <c r="W324" s="6">
        <v>257.79736683675702</v>
      </c>
      <c r="X324" s="30">
        <f>ROUND(testdata[[#This Row],[SAR]]-Table3[[#This Row],[SAR]],5)</f>
        <v>0</v>
      </c>
    </row>
    <row r="325" spans="1:24" x14ac:dyDescent="0.25">
      <c r="A325" s="4">
        <v>304</v>
      </c>
      <c r="B325" s="11" t="s">
        <v>315</v>
      </c>
      <c r="C325" s="1">
        <v>261.99</v>
      </c>
      <c r="D325" s="1">
        <v>262.7</v>
      </c>
      <c r="E325" s="1">
        <v>261.26</v>
      </c>
      <c r="F325" s="1">
        <v>262</v>
      </c>
      <c r="G325" s="1">
        <f>testdata[[#This Row],[high]]-testdata[[#This Row],[low]]</f>
        <v>1.4399999999999977</v>
      </c>
      <c r="H325" s="1">
        <f>ABS(testdata[[#This Row],[high]]-F324)</f>
        <v>1.1399999999999864</v>
      </c>
      <c r="I325" s="1">
        <f>ABS(testdata[[#This Row],[low]]-F324)</f>
        <v>0.30000000000001137</v>
      </c>
      <c r="J325" s="7">
        <f>MAX(testdata[[#This Row],[H-L]:[|L-pC|]])</f>
        <v>1.4399999999999977</v>
      </c>
      <c r="K325" s="21">
        <f>(K324*13+testdata[[#This Row],[TR]])/14</f>
        <v>3.5755867424965899</v>
      </c>
      <c r="L325" s="7">
        <f>testdata[[#This Row],[ATR]]*multiplier</f>
        <v>10.72676022748977</v>
      </c>
      <c r="M325" s="14" t="s">
        <v>519</v>
      </c>
      <c r="N325" s="13">
        <f>MAX(testdata[[#This Row],[close]],N324)</f>
        <v>268.58999999999997</v>
      </c>
      <c r="O325" s="27">
        <f t="shared" si="21"/>
        <v>257.37041206270328</v>
      </c>
      <c r="P32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25" s="7" t="e">
        <f>IF(testdata[[#This Row],[DIR]]="SHORT",testdata[[#This Row],[SAR]],NA())</f>
        <v>#N/A</v>
      </c>
      <c r="R325" s="7">
        <f>IF(testdata[[#This Row],[DIR]]="LONG",testdata[[#This Row],[SAR]],NA())</f>
        <v>257.37041206270328</v>
      </c>
      <c r="S325"/>
      <c r="V325" s="29">
        <v>43179</v>
      </c>
      <c r="W325" s="6">
        <v>257.370412062703</v>
      </c>
      <c r="X325" s="30">
        <f>ROUND(testdata[[#This Row],[SAR]]-Table3[[#This Row],[SAR]],5)</f>
        <v>0</v>
      </c>
    </row>
    <row r="326" spans="1:24" x14ac:dyDescent="0.25">
      <c r="A326" s="4">
        <v>305</v>
      </c>
      <c r="B326" s="11" t="s">
        <v>316</v>
      </c>
      <c r="C326" s="1">
        <v>261.95999999999998</v>
      </c>
      <c r="D326" s="1">
        <v>264.25</v>
      </c>
      <c r="E326" s="1">
        <v>261.27</v>
      </c>
      <c r="F326" s="1">
        <v>261.5</v>
      </c>
      <c r="G326" s="1">
        <f>testdata[[#This Row],[high]]-testdata[[#This Row],[low]]</f>
        <v>2.9800000000000182</v>
      </c>
      <c r="H326" s="1">
        <f>ABS(testdata[[#This Row],[high]]-F325)</f>
        <v>2.25</v>
      </c>
      <c r="I326" s="1">
        <f>ABS(testdata[[#This Row],[low]]-F325)</f>
        <v>0.73000000000001819</v>
      </c>
      <c r="J326" s="7">
        <f>MAX(testdata[[#This Row],[H-L]:[|L-pC|]])</f>
        <v>2.9800000000000182</v>
      </c>
      <c r="K326" s="21">
        <f>(K325*13+testdata[[#This Row],[TR]])/14</f>
        <v>3.5330448323182635</v>
      </c>
      <c r="L326" s="7">
        <f>testdata[[#This Row],[ATR]]*multiplier</f>
        <v>10.59913449695479</v>
      </c>
      <c r="M326" s="14" t="s">
        <v>519</v>
      </c>
      <c r="N326" s="13">
        <f>MAX(testdata[[#This Row],[close]],N325)</f>
        <v>268.58999999999997</v>
      </c>
      <c r="O326" s="27">
        <f t="shared" si="21"/>
        <v>257.86323977251021</v>
      </c>
      <c r="P32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26" s="7" t="e">
        <f>IF(testdata[[#This Row],[DIR]]="SHORT",testdata[[#This Row],[SAR]],NA())</f>
        <v>#N/A</v>
      </c>
      <c r="R326" s="7">
        <f>IF(testdata[[#This Row],[DIR]]="LONG",testdata[[#This Row],[SAR]],NA())</f>
        <v>257.86323977251021</v>
      </c>
      <c r="S326"/>
      <c r="V326" s="29">
        <v>43180</v>
      </c>
      <c r="W326" s="6">
        <v>257.86323977250998</v>
      </c>
      <c r="X326" s="30">
        <f>ROUND(testdata[[#This Row],[SAR]]-Table3[[#This Row],[SAR]],5)</f>
        <v>0</v>
      </c>
    </row>
    <row r="327" spans="1:24" x14ac:dyDescent="0.25">
      <c r="A327" s="4">
        <v>306</v>
      </c>
      <c r="B327" s="11" t="s">
        <v>317</v>
      </c>
      <c r="C327" s="1">
        <v>259.06</v>
      </c>
      <c r="D327" s="1">
        <v>259.99</v>
      </c>
      <c r="E327" s="1">
        <v>254.66</v>
      </c>
      <c r="F327" s="1">
        <v>254.96</v>
      </c>
      <c r="G327" s="1">
        <f>testdata[[#This Row],[high]]-testdata[[#This Row],[low]]</f>
        <v>5.3300000000000125</v>
      </c>
      <c r="H327" s="1">
        <f>ABS(testdata[[#This Row],[high]]-F326)</f>
        <v>1.5099999999999909</v>
      </c>
      <c r="I327" s="1">
        <f>ABS(testdata[[#This Row],[low]]-F326)</f>
        <v>6.8400000000000034</v>
      </c>
      <c r="J327" s="7">
        <f>MAX(testdata[[#This Row],[H-L]:[|L-pC|]])</f>
        <v>6.8400000000000034</v>
      </c>
      <c r="K327" s="21">
        <f>(K326*13+testdata[[#This Row],[TR]])/14</f>
        <v>3.7692559157241021</v>
      </c>
      <c r="L327" s="7">
        <f>testdata[[#This Row],[ATR]]*multiplier</f>
        <v>11.307767747172306</v>
      </c>
      <c r="M327" s="14" t="s">
        <v>519</v>
      </c>
      <c r="N327" s="16">
        <f>testdata[[#This Row],[close]]</f>
        <v>254.96</v>
      </c>
      <c r="O327" s="27">
        <f t="shared" si="21"/>
        <v>257.9908655030452</v>
      </c>
      <c r="P327" s="25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327" s="7" t="e">
        <f>IF(testdata[[#This Row],[DIR]]="SHORT",testdata[[#This Row],[SAR]],NA())</f>
        <v>#N/A</v>
      </c>
      <c r="R327" s="7">
        <f>IF(testdata[[#This Row],[DIR]]="LONG",testdata[[#This Row],[SAR]],NA())</f>
        <v>257.9908655030452</v>
      </c>
      <c r="S327"/>
      <c r="V327" s="29">
        <v>43181</v>
      </c>
      <c r="W327" s="6">
        <v>257.99086550304497</v>
      </c>
      <c r="X327" s="30">
        <f>ROUND(testdata[[#This Row],[SAR]]-Table3[[#This Row],[SAR]],5)</f>
        <v>0</v>
      </c>
    </row>
    <row r="328" spans="1:24" x14ac:dyDescent="0.25">
      <c r="A328" s="4">
        <v>307</v>
      </c>
      <c r="B328" s="11" t="s">
        <v>318</v>
      </c>
      <c r="C328" s="1">
        <v>255.45</v>
      </c>
      <c r="D328" s="1">
        <v>256.27</v>
      </c>
      <c r="E328" s="1">
        <v>249.32</v>
      </c>
      <c r="F328" s="1">
        <v>249.53</v>
      </c>
      <c r="G328" s="1">
        <f>testdata[[#This Row],[high]]-testdata[[#This Row],[low]]</f>
        <v>6.9499999999999886</v>
      </c>
      <c r="H328" s="1">
        <f>ABS(testdata[[#This Row],[high]]-F327)</f>
        <v>1.3099999999999739</v>
      </c>
      <c r="I328" s="1">
        <f>ABS(testdata[[#This Row],[low]]-F327)</f>
        <v>5.6400000000000148</v>
      </c>
      <c r="J328" s="7">
        <f>MAX(testdata[[#This Row],[H-L]:[|L-pC|]])</f>
        <v>6.9499999999999886</v>
      </c>
      <c r="K328" s="21">
        <f>(K327*13+testdata[[#This Row],[TR]])/14</f>
        <v>3.9964519217438084</v>
      </c>
      <c r="L328" s="7">
        <f>testdata[[#This Row],[ATR]]*multiplier</f>
        <v>11.989355765231425</v>
      </c>
      <c r="M328" s="15" t="s">
        <v>521</v>
      </c>
      <c r="N328" s="17">
        <f>MIN(testdata[[#This Row],[close]],N327)</f>
        <v>249.53</v>
      </c>
      <c r="O328" s="28">
        <f>N327+L327</f>
        <v>266.26776774717234</v>
      </c>
      <c r="P32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28" s="7">
        <f>IF(testdata[[#This Row],[DIR]]="SHORT",testdata[[#This Row],[SAR]],NA())</f>
        <v>266.26776774717234</v>
      </c>
      <c r="R328" s="7" t="e">
        <f>IF(testdata[[#This Row],[DIR]]="LONG",testdata[[#This Row],[SAR]],NA())</f>
        <v>#N/A</v>
      </c>
      <c r="S328"/>
      <c r="V328" s="29">
        <v>43182</v>
      </c>
      <c r="W328" s="6">
        <v>266.267767747172</v>
      </c>
      <c r="X328" s="30">
        <f>ROUND(testdata[[#This Row],[SAR]]-Table3[[#This Row],[SAR]],5)</f>
        <v>0</v>
      </c>
    </row>
    <row r="329" spans="1:24" x14ac:dyDescent="0.25">
      <c r="A329" s="4">
        <v>308</v>
      </c>
      <c r="B329" s="11" t="s">
        <v>319</v>
      </c>
      <c r="C329" s="1">
        <v>253.48</v>
      </c>
      <c r="D329" s="1">
        <v>256.67</v>
      </c>
      <c r="E329" s="1">
        <v>250.84</v>
      </c>
      <c r="F329" s="1">
        <v>256.36</v>
      </c>
      <c r="G329" s="1">
        <f>testdata[[#This Row],[high]]-testdata[[#This Row],[low]]</f>
        <v>5.8300000000000125</v>
      </c>
      <c r="H329" s="1">
        <f>ABS(testdata[[#This Row],[high]]-F328)</f>
        <v>7.1400000000000148</v>
      </c>
      <c r="I329" s="1">
        <f>ABS(testdata[[#This Row],[low]]-F328)</f>
        <v>1.3100000000000023</v>
      </c>
      <c r="J329" s="7">
        <f>MAX(testdata[[#This Row],[H-L]:[|L-pC|]])</f>
        <v>7.1400000000000148</v>
      </c>
      <c r="K329" s="21">
        <f>(K328*13+testdata[[#This Row],[TR]])/14</f>
        <v>4.2209910701906805</v>
      </c>
      <c r="L329" s="7">
        <f>testdata[[#This Row],[ATR]]*multiplier</f>
        <v>12.662973210572041</v>
      </c>
      <c r="M329" s="15" t="s">
        <v>521</v>
      </c>
      <c r="N329" s="17">
        <f>MIN(testdata[[#This Row],[close]],N328)</f>
        <v>249.53</v>
      </c>
      <c r="O329" s="28">
        <f t="shared" ref="O329:O340" si="22">N328+L328</f>
        <v>261.51935576523141</v>
      </c>
      <c r="P32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29" s="7">
        <f>IF(testdata[[#This Row],[DIR]]="SHORT",testdata[[#This Row],[SAR]],NA())</f>
        <v>261.51935576523141</v>
      </c>
      <c r="R329" s="7" t="e">
        <f>IF(testdata[[#This Row],[DIR]]="LONG",testdata[[#This Row],[SAR]],NA())</f>
        <v>#N/A</v>
      </c>
      <c r="S329"/>
      <c r="V329" s="29">
        <v>43185</v>
      </c>
      <c r="W329" s="6">
        <v>261.51935576523101</v>
      </c>
      <c r="X329" s="30">
        <f>ROUND(testdata[[#This Row],[SAR]]-Table3[[#This Row],[SAR]],5)</f>
        <v>0</v>
      </c>
    </row>
    <row r="330" spans="1:24" x14ac:dyDescent="0.25">
      <c r="A330" s="4">
        <v>309</v>
      </c>
      <c r="B330" s="11" t="s">
        <v>320</v>
      </c>
      <c r="C330" s="1">
        <v>257.38</v>
      </c>
      <c r="D330" s="1">
        <v>257.95999999999998</v>
      </c>
      <c r="E330" s="1">
        <v>250.29</v>
      </c>
      <c r="F330" s="1">
        <v>252</v>
      </c>
      <c r="G330" s="1">
        <f>testdata[[#This Row],[high]]-testdata[[#This Row],[low]]</f>
        <v>7.6699999999999875</v>
      </c>
      <c r="H330" s="1">
        <f>ABS(testdata[[#This Row],[high]]-F329)</f>
        <v>1.5999999999999659</v>
      </c>
      <c r="I330" s="1">
        <f>ABS(testdata[[#This Row],[low]]-F329)</f>
        <v>6.0700000000000216</v>
      </c>
      <c r="J330" s="7">
        <f>MAX(testdata[[#This Row],[H-L]:[|L-pC|]])</f>
        <v>7.6699999999999875</v>
      </c>
      <c r="K330" s="21">
        <f>(K329*13+testdata[[#This Row],[TR]])/14</f>
        <v>4.4673488508913453</v>
      </c>
      <c r="L330" s="7">
        <f>testdata[[#This Row],[ATR]]*multiplier</f>
        <v>13.402046552674037</v>
      </c>
      <c r="M330" s="15" t="s">
        <v>521</v>
      </c>
      <c r="N330" s="17">
        <f>MIN(testdata[[#This Row],[close]],N329)</f>
        <v>249.53</v>
      </c>
      <c r="O330" s="28">
        <f t="shared" si="22"/>
        <v>262.19297321057206</v>
      </c>
      <c r="P33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30" s="7">
        <f>IF(testdata[[#This Row],[DIR]]="SHORT",testdata[[#This Row],[SAR]],NA())</f>
        <v>262.19297321057206</v>
      </c>
      <c r="R330" s="7" t="e">
        <f>IF(testdata[[#This Row],[DIR]]="LONG",testdata[[#This Row],[SAR]],NA())</f>
        <v>#N/A</v>
      </c>
      <c r="S330"/>
      <c r="V330" s="29">
        <v>43186</v>
      </c>
      <c r="W330" s="6">
        <v>262.19297321057201</v>
      </c>
      <c r="X330" s="30">
        <f>ROUND(testdata[[#This Row],[SAR]]-Table3[[#This Row],[SAR]],5)</f>
        <v>0</v>
      </c>
    </row>
    <row r="331" spans="1:24" x14ac:dyDescent="0.25">
      <c r="A331" s="4">
        <v>310</v>
      </c>
      <c r="B331" s="11" t="s">
        <v>321</v>
      </c>
      <c r="C331" s="1">
        <v>252.14</v>
      </c>
      <c r="D331" s="1">
        <v>253.97</v>
      </c>
      <c r="E331" s="1">
        <v>250.04</v>
      </c>
      <c r="F331" s="1">
        <v>251.25</v>
      </c>
      <c r="G331" s="1">
        <f>testdata[[#This Row],[high]]-testdata[[#This Row],[low]]</f>
        <v>3.9300000000000068</v>
      </c>
      <c r="H331" s="1">
        <f>ABS(testdata[[#This Row],[high]]-F330)</f>
        <v>1.9699999999999989</v>
      </c>
      <c r="I331" s="1">
        <f>ABS(testdata[[#This Row],[low]]-F330)</f>
        <v>1.960000000000008</v>
      </c>
      <c r="J331" s="7">
        <f>MAX(testdata[[#This Row],[H-L]:[|L-pC|]])</f>
        <v>3.9300000000000068</v>
      </c>
      <c r="K331" s="21">
        <f>(K330*13+testdata[[#This Row],[TR]])/14</f>
        <v>4.4289667901133924</v>
      </c>
      <c r="L331" s="7">
        <f>testdata[[#This Row],[ATR]]*multiplier</f>
        <v>13.286900370340177</v>
      </c>
      <c r="M331" s="15" t="s">
        <v>521</v>
      </c>
      <c r="N331" s="17">
        <f>MIN(testdata[[#This Row],[close]],N330)</f>
        <v>249.53</v>
      </c>
      <c r="O331" s="28">
        <f t="shared" si="22"/>
        <v>262.93204655267402</v>
      </c>
      <c r="P33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31" s="7">
        <f>IF(testdata[[#This Row],[DIR]]="SHORT",testdata[[#This Row],[SAR]],NA())</f>
        <v>262.93204655267402</v>
      </c>
      <c r="R331" s="7" t="e">
        <f>IF(testdata[[#This Row],[DIR]]="LONG",testdata[[#This Row],[SAR]],NA())</f>
        <v>#N/A</v>
      </c>
      <c r="S331"/>
      <c r="V331" s="29">
        <v>43187</v>
      </c>
      <c r="W331" s="6">
        <v>262.93204655267402</v>
      </c>
      <c r="X331" s="30">
        <f>ROUND(testdata[[#This Row],[SAR]]-Table3[[#This Row],[SAR]],5)</f>
        <v>0</v>
      </c>
    </row>
    <row r="332" spans="1:24" x14ac:dyDescent="0.25">
      <c r="A332" s="4">
        <v>311</v>
      </c>
      <c r="B332" s="11" t="s">
        <v>322</v>
      </c>
      <c r="C332" s="1">
        <v>252.5</v>
      </c>
      <c r="D332" s="1">
        <v>256.5</v>
      </c>
      <c r="E332" s="1">
        <v>251.26</v>
      </c>
      <c r="F332" s="1">
        <v>254.46</v>
      </c>
      <c r="G332" s="1">
        <f>testdata[[#This Row],[high]]-testdata[[#This Row],[low]]</f>
        <v>5.2400000000000091</v>
      </c>
      <c r="H332" s="1">
        <f>ABS(testdata[[#This Row],[high]]-F331)</f>
        <v>5.25</v>
      </c>
      <c r="I332" s="1">
        <f>ABS(testdata[[#This Row],[low]]-F331)</f>
        <v>9.9999999999909051E-3</v>
      </c>
      <c r="J332" s="7">
        <f>MAX(testdata[[#This Row],[H-L]:[|L-pC|]])</f>
        <v>5.25</v>
      </c>
      <c r="K332" s="21">
        <f>(K331*13+testdata[[#This Row],[TR]])/14</f>
        <v>4.4876120193910074</v>
      </c>
      <c r="L332" s="7">
        <f>testdata[[#This Row],[ATR]]*multiplier</f>
        <v>13.462836058173021</v>
      </c>
      <c r="M332" s="15" t="s">
        <v>521</v>
      </c>
      <c r="N332" s="17">
        <f>MIN(testdata[[#This Row],[close]],N331)</f>
        <v>249.53</v>
      </c>
      <c r="O332" s="28">
        <f t="shared" si="22"/>
        <v>262.81690037034019</v>
      </c>
      <c r="P33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32" s="7">
        <f>IF(testdata[[#This Row],[DIR]]="SHORT",testdata[[#This Row],[SAR]],NA())</f>
        <v>262.81690037034019</v>
      </c>
      <c r="R332" s="7" t="e">
        <f>IF(testdata[[#This Row],[DIR]]="LONG",testdata[[#This Row],[SAR]],NA())</f>
        <v>#N/A</v>
      </c>
      <c r="S332"/>
      <c r="V332" s="29">
        <v>43188</v>
      </c>
      <c r="W332" s="6">
        <v>262.81690037034002</v>
      </c>
      <c r="X332" s="30">
        <f>ROUND(testdata[[#This Row],[SAR]]-Table3[[#This Row],[SAR]],5)</f>
        <v>0</v>
      </c>
    </row>
    <row r="333" spans="1:24" x14ac:dyDescent="0.25">
      <c r="A333" s="4">
        <v>312</v>
      </c>
      <c r="B333" s="11" t="s">
        <v>323</v>
      </c>
      <c r="C333" s="1">
        <v>253.88</v>
      </c>
      <c r="D333" s="1">
        <v>254.44</v>
      </c>
      <c r="E333" s="1">
        <v>246.26</v>
      </c>
      <c r="F333" s="1">
        <v>248.97</v>
      </c>
      <c r="G333" s="1">
        <f>testdata[[#This Row],[high]]-testdata[[#This Row],[low]]</f>
        <v>8.1800000000000068</v>
      </c>
      <c r="H333" s="1">
        <f>ABS(testdata[[#This Row],[high]]-F332)</f>
        <v>2.0000000000010232E-2</v>
      </c>
      <c r="I333" s="1">
        <f>ABS(testdata[[#This Row],[low]]-F332)</f>
        <v>8.2000000000000171</v>
      </c>
      <c r="J333" s="7">
        <f>MAX(testdata[[#This Row],[H-L]:[|L-pC|]])</f>
        <v>8.2000000000000171</v>
      </c>
      <c r="K333" s="21">
        <f>(K332*13+testdata[[#This Row],[TR]])/14</f>
        <v>4.7527825894345082</v>
      </c>
      <c r="L333" s="7">
        <f>testdata[[#This Row],[ATR]]*multiplier</f>
        <v>14.258347768303524</v>
      </c>
      <c r="M333" s="15" t="s">
        <v>521</v>
      </c>
      <c r="N333" s="17">
        <f>MIN(testdata[[#This Row],[close]],N332)</f>
        <v>248.97</v>
      </c>
      <c r="O333" s="28">
        <f t="shared" si="22"/>
        <v>262.992836058173</v>
      </c>
      <c r="P33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33" s="7">
        <f>IF(testdata[[#This Row],[DIR]]="SHORT",testdata[[#This Row],[SAR]],NA())</f>
        <v>262.992836058173</v>
      </c>
      <c r="R333" s="7" t="e">
        <f>IF(testdata[[#This Row],[DIR]]="LONG",testdata[[#This Row],[SAR]],NA())</f>
        <v>#N/A</v>
      </c>
      <c r="S333"/>
      <c r="V333" s="29">
        <v>43192</v>
      </c>
      <c r="W333" s="6">
        <v>262.992836058173</v>
      </c>
      <c r="X333" s="30">
        <f>ROUND(testdata[[#This Row],[SAR]]-Table3[[#This Row],[SAR]],5)</f>
        <v>0</v>
      </c>
    </row>
    <row r="334" spans="1:24" x14ac:dyDescent="0.25">
      <c r="A334" s="4">
        <v>313</v>
      </c>
      <c r="B334" s="11" t="s">
        <v>324</v>
      </c>
      <c r="C334" s="1">
        <v>250.32</v>
      </c>
      <c r="D334" s="1">
        <v>252.68</v>
      </c>
      <c r="E334" s="1">
        <v>248.36</v>
      </c>
      <c r="F334" s="1">
        <v>252.16</v>
      </c>
      <c r="G334" s="1">
        <f>testdata[[#This Row],[high]]-testdata[[#This Row],[low]]</f>
        <v>4.3199999999999932</v>
      </c>
      <c r="H334" s="1">
        <f>ABS(testdata[[#This Row],[high]]-F333)</f>
        <v>3.710000000000008</v>
      </c>
      <c r="I334" s="1">
        <f>ABS(testdata[[#This Row],[low]]-F333)</f>
        <v>0.60999999999998522</v>
      </c>
      <c r="J334" s="7">
        <f>MAX(testdata[[#This Row],[H-L]:[|L-pC|]])</f>
        <v>4.3199999999999932</v>
      </c>
      <c r="K334" s="21">
        <f>(K333*13+testdata[[#This Row],[TR]])/14</f>
        <v>4.7218695473320427</v>
      </c>
      <c r="L334" s="7">
        <f>testdata[[#This Row],[ATR]]*multiplier</f>
        <v>14.165608641996128</v>
      </c>
      <c r="M334" s="15" t="s">
        <v>521</v>
      </c>
      <c r="N334" s="17">
        <f>MIN(testdata[[#This Row],[close]],N333)</f>
        <v>248.97</v>
      </c>
      <c r="O334" s="28">
        <f t="shared" si="22"/>
        <v>263.22834776830354</v>
      </c>
      <c r="P33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34" s="7">
        <f>IF(testdata[[#This Row],[DIR]]="SHORT",testdata[[#This Row],[SAR]],NA())</f>
        <v>263.22834776830354</v>
      </c>
      <c r="R334" s="7" t="e">
        <f>IF(testdata[[#This Row],[DIR]]="LONG",testdata[[#This Row],[SAR]],NA())</f>
        <v>#N/A</v>
      </c>
      <c r="S334"/>
      <c r="V334" s="29">
        <v>43193</v>
      </c>
      <c r="W334" s="6">
        <v>263.22834776830302</v>
      </c>
      <c r="X334" s="30">
        <f>ROUND(testdata[[#This Row],[SAR]]-Table3[[#This Row],[SAR]],5)</f>
        <v>0</v>
      </c>
    </row>
    <row r="335" spans="1:24" x14ac:dyDescent="0.25">
      <c r="A335" s="4">
        <v>314</v>
      </c>
      <c r="B335" s="11" t="s">
        <v>325</v>
      </c>
      <c r="C335" s="1">
        <v>248.27</v>
      </c>
      <c r="D335" s="1">
        <v>255.63</v>
      </c>
      <c r="E335" s="1">
        <v>248.13</v>
      </c>
      <c r="F335" s="1">
        <v>254.86</v>
      </c>
      <c r="G335" s="1">
        <f>testdata[[#This Row],[high]]-testdata[[#This Row],[low]]</f>
        <v>7.5</v>
      </c>
      <c r="H335" s="1">
        <f>ABS(testdata[[#This Row],[high]]-F334)</f>
        <v>3.4699999999999989</v>
      </c>
      <c r="I335" s="1">
        <f>ABS(testdata[[#This Row],[low]]-F334)</f>
        <v>4.0300000000000011</v>
      </c>
      <c r="J335" s="7">
        <f>MAX(testdata[[#This Row],[H-L]:[|L-pC|]])</f>
        <v>7.5</v>
      </c>
      <c r="K335" s="21">
        <f>(K334*13+testdata[[#This Row],[TR]])/14</f>
        <v>4.9203074368083248</v>
      </c>
      <c r="L335" s="7">
        <f>testdata[[#This Row],[ATR]]*multiplier</f>
        <v>14.760922310424974</v>
      </c>
      <c r="M335" s="15" t="s">
        <v>521</v>
      </c>
      <c r="N335" s="17">
        <f>MIN(testdata[[#This Row],[close]],N334)</f>
        <v>248.97</v>
      </c>
      <c r="O335" s="28">
        <f t="shared" si="22"/>
        <v>263.1356086419961</v>
      </c>
      <c r="P33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35" s="7">
        <f>IF(testdata[[#This Row],[DIR]]="SHORT",testdata[[#This Row],[SAR]],NA())</f>
        <v>263.1356086419961</v>
      </c>
      <c r="R335" s="7" t="e">
        <f>IF(testdata[[#This Row],[DIR]]="LONG",testdata[[#This Row],[SAR]],NA())</f>
        <v>#N/A</v>
      </c>
      <c r="S335"/>
      <c r="V335" s="29">
        <v>43194</v>
      </c>
      <c r="W335" s="6">
        <v>263.13560864199599</v>
      </c>
      <c r="X335" s="30">
        <f>ROUND(testdata[[#This Row],[SAR]]-Table3[[#This Row],[SAR]],5)</f>
        <v>0</v>
      </c>
    </row>
    <row r="336" spans="1:24" x14ac:dyDescent="0.25">
      <c r="A336" s="4">
        <v>315</v>
      </c>
      <c r="B336" s="11" t="s">
        <v>326</v>
      </c>
      <c r="C336" s="1">
        <v>256.77999999999997</v>
      </c>
      <c r="D336" s="1">
        <v>257.83999999999997</v>
      </c>
      <c r="E336" s="1">
        <v>255.59</v>
      </c>
      <c r="F336" s="1">
        <v>256.87</v>
      </c>
      <c r="G336" s="1">
        <f>testdata[[#This Row],[high]]-testdata[[#This Row],[low]]</f>
        <v>2.2499999999999716</v>
      </c>
      <c r="H336" s="1">
        <f>ABS(testdata[[#This Row],[high]]-F335)</f>
        <v>2.9799999999999613</v>
      </c>
      <c r="I336" s="1">
        <f>ABS(testdata[[#This Row],[low]]-F335)</f>
        <v>0.72999999999998977</v>
      </c>
      <c r="J336" s="7">
        <f>MAX(testdata[[#This Row],[H-L]:[|L-pC|]])</f>
        <v>2.9799999999999613</v>
      </c>
      <c r="K336" s="21">
        <f>(K335*13+testdata[[#This Row],[TR]])/14</f>
        <v>4.7817140484648704</v>
      </c>
      <c r="L336" s="7">
        <f>testdata[[#This Row],[ATR]]*multiplier</f>
        <v>14.345142145394611</v>
      </c>
      <c r="M336" s="15" t="s">
        <v>521</v>
      </c>
      <c r="N336" s="17">
        <f>MIN(testdata[[#This Row],[close]],N335)</f>
        <v>248.97</v>
      </c>
      <c r="O336" s="28">
        <f t="shared" si="22"/>
        <v>263.73092231042494</v>
      </c>
      <c r="P33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36" s="7">
        <f>IF(testdata[[#This Row],[DIR]]="SHORT",testdata[[#This Row],[SAR]],NA())</f>
        <v>263.73092231042494</v>
      </c>
      <c r="R336" s="7" t="e">
        <f>IF(testdata[[#This Row],[DIR]]="LONG",testdata[[#This Row],[SAR]],NA())</f>
        <v>#N/A</v>
      </c>
      <c r="S336"/>
      <c r="V336" s="29">
        <v>43195</v>
      </c>
      <c r="W336" s="6">
        <v>263.73092231042398</v>
      </c>
      <c r="X336" s="30">
        <f>ROUND(testdata[[#This Row],[SAR]]-Table3[[#This Row],[SAR]],5)</f>
        <v>0</v>
      </c>
    </row>
    <row r="337" spans="1:24" x14ac:dyDescent="0.25">
      <c r="A337" s="4">
        <v>316</v>
      </c>
      <c r="B337" s="11" t="s">
        <v>327</v>
      </c>
      <c r="C337" s="1">
        <v>254.72</v>
      </c>
      <c r="D337" s="1">
        <v>256.36</v>
      </c>
      <c r="E337" s="1">
        <v>249.48</v>
      </c>
      <c r="F337" s="1">
        <v>251.14</v>
      </c>
      <c r="G337" s="1">
        <f>testdata[[#This Row],[high]]-testdata[[#This Row],[low]]</f>
        <v>6.8800000000000239</v>
      </c>
      <c r="H337" s="1">
        <f>ABS(testdata[[#This Row],[high]]-F336)</f>
        <v>0.50999999999999091</v>
      </c>
      <c r="I337" s="1">
        <f>ABS(testdata[[#This Row],[low]]-F336)</f>
        <v>7.3900000000000148</v>
      </c>
      <c r="J337" s="7">
        <f>MAX(testdata[[#This Row],[H-L]:[|L-pC|]])</f>
        <v>7.3900000000000148</v>
      </c>
      <c r="K337" s="21">
        <f>(K336*13+testdata[[#This Row],[TR]])/14</f>
        <v>4.9680201878602377</v>
      </c>
      <c r="L337" s="7">
        <f>testdata[[#This Row],[ATR]]*multiplier</f>
        <v>14.904060563580714</v>
      </c>
      <c r="M337" s="15" t="s">
        <v>521</v>
      </c>
      <c r="N337" s="17">
        <f>MIN(testdata[[#This Row],[close]],N336)</f>
        <v>248.97</v>
      </c>
      <c r="O337" s="28">
        <f t="shared" si="22"/>
        <v>263.31514214539459</v>
      </c>
      <c r="P33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37" s="7">
        <f>IF(testdata[[#This Row],[DIR]]="SHORT",testdata[[#This Row],[SAR]],NA())</f>
        <v>263.31514214539459</v>
      </c>
      <c r="R337" s="7" t="e">
        <f>IF(testdata[[#This Row],[DIR]]="LONG",testdata[[#This Row],[SAR]],NA())</f>
        <v>#N/A</v>
      </c>
      <c r="S337"/>
      <c r="V337" s="29">
        <v>43196</v>
      </c>
      <c r="W337" s="6">
        <v>263.31514214539402</v>
      </c>
      <c r="X337" s="30">
        <f>ROUND(testdata[[#This Row],[SAR]]-Table3[[#This Row],[SAR]],5)</f>
        <v>0</v>
      </c>
    </row>
    <row r="338" spans="1:24" x14ac:dyDescent="0.25">
      <c r="A338" s="4">
        <v>317</v>
      </c>
      <c r="B338" s="11" t="s">
        <v>328</v>
      </c>
      <c r="C338" s="1">
        <v>252.74</v>
      </c>
      <c r="D338" s="1">
        <v>256.10000000000002</v>
      </c>
      <c r="E338" s="1">
        <v>251.35</v>
      </c>
      <c r="F338" s="1">
        <v>252.38</v>
      </c>
      <c r="G338" s="1">
        <f>testdata[[#This Row],[high]]-testdata[[#This Row],[low]]</f>
        <v>4.7500000000000284</v>
      </c>
      <c r="H338" s="1">
        <f>ABS(testdata[[#This Row],[high]]-F337)</f>
        <v>4.9600000000000364</v>
      </c>
      <c r="I338" s="1">
        <f>ABS(testdata[[#This Row],[low]]-F337)</f>
        <v>0.21000000000000796</v>
      </c>
      <c r="J338" s="7">
        <f>MAX(testdata[[#This Row],[H-L]:[|L-pC|]])</f>
        <v>4.9600000000000364</v>
      </c>
      <c r="K338" s="21">
        <f>(K337*13+testdata[[#This Row],[TR]])/14</f>
        <v>4.9674473172987943</v>
      </c>
      <c r="L338" s="7">
        <f>testdata[[#This Row],[ATR]]*multiplier</f>
        <v>14.902341951896382</v>
      </c>
      <c r="M338" s="15" t="s">
        <v>521</v>
      </c>
      <c r="N338" s="17">
        <f>MIN(testdata[[#This Row],[close]],N337)</f>
        <v>248.97</v>
      </c>
      <c r="O338" s="28">
        <f t="shared" si="22"/>
        <v>263.87406056358071</v>
      </c>
      <c r="P33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38" s="7">
        <f>IF(testdata[[#This Row],[DIR]]="SHORT",testdata[[#This Row],[SAR]],NA())</f>
        <v>263.87406056358071</v>
      </c>
      <c r="R338" s="7" t="e">
        <f>IF(testdata[[#This Row],[DIR]]="LONG",testdata[[#This Row],[SAR]],NA())</f>
        <v>#N/A</v>
      </c>
      <c r="S338"/>
      <c r="V338" s="29">
        <v>43199</v>
      </c>
      <c r="W338" s="6">
        <v>263.87406056357997</v>
      </c>
      <c r="X338" s="30">
        <f>ROUND(testdata[[#This Row],[SAR]]-Table3[[#This Row],[SAR]],5)</f>
        <v>0</v>
      </c>
    </row>
    <row r="339" spans="1:24" x14ac:dyDescent="0.25">
      <c r="A339" s="4">
        <v>318</v>
      </c>
      <c r="B339" s="11" t="s">
        <v>329</v>
      </c>
      <c r="C339" s="1">
        <v>255.54</v>
      </c>
      <c r="D339" s="1">
        <v>257.26</v>
      </c>
      <c r="E339" s="1">
        <v>254.3</v>
      </c>
      <c r="F339" s="1">
        <v>256.39999999999998</v>
      </c>
      <c r="G339" s="1">
        <f>testdata[[#This Row],[high]]-testdata[[#This Row],[low]]</f>
        <v>2.9599999999999795</v>
      </c>
      <c r="H339" s="1">
        <f>ABS(testdata[[#This Row],[high]]-F338)</f>
        <v>4.8799999999999955</v>
      </c>
      <c r="I339" s="1">
        <f>ABS(testdata[[#This Row],[low]]-F338)</f>
        <v>1.9200000000000159</v>
      </c>
      <c r="J339" s="7">
        <f>MAX(testdata[[#This Row],[H-L]:[|L-pC|]])</f>
        <v>4.8799999999999955</v>
      </c>
      <c r="K339" s="21">
        <f>(K338*13+testdata[[#This Row],[TR]])/14</f>
        <v>4.9612010803488795</v>
      </c>
      <c r="L339" s="7">
        <f>testdata[[#This Row],[ATR]]*multiplier</f>
        <v>14.883603241046639</v>
      </c>
      <c r="M339" s="15" t="s">
        <v>521</v>
      </c>
      <c r="N339" s="17">
        <f>MIN(testdata[[#This Row],[close]],N338)</f>
        <v>248.97</v>
      </c>
      <c r="O339" s="28">
        <f t="shared" si="22"/>
        <v>263.87234195189637</v>
      </c>
      <c r="P33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39" s="7">
        <f>IF(testdata[[#This Row],[DIR]]="SHORT",testdata[[#This Row],[SAR]],NA())</f>
        <v>263.87234195189637</v>
      </c>
      <c r="R339" s="7" t="e">
        <f>IF(testdata[[#This Row],[DIR]]="LONG",testdata[[#This Row],[SAR]],NA())</f>
        <v>#N/A</v>
      </c>
      <c r="S339"/>
      <c r="V339" s="29">
        <v>43200</v>
      </c>
      <c r="W339" s="6">
        <v>263.87234195189598</v>
      </c>
      <c r="X339" s="30">
        <f>ROUND(testdata[[#This Row],[SAR]]-Table3[[#This Row],[SAR]],5)</f>
        <v>0</v>
      </c>
    </row>
    <row r="340" spans="1:24" x14ac:dyDescent="0.25">
      <c r="A340" s="4">
        <v>319</v>
      </c>
      <c r="B340" s="11" t="s">
        <v>330</v>
      </c>
      <c r="C340" s="1">
        <v>254.77</v>
      </c>
      <c r="D340" s="1">
        <v>256.87</v>
      </c>
      <c r="E340" s="1">
        <v>254.69</v>
      </c>
      <c r="F340" s="1">
        <v>255.05</v>
      </c>
      <c r="G340" s="1">
        <f>testdata[[#This Row],[high]]-testdata[[#This Row],[low]]</f>
        <v>2.1800000000000068</v>
      </c>
      <c r="H340" s="1">
        <f>ABS(testdata[[#This Row],[high]]-F339)</f>
        <v>0.47000000000002728</v>
      </c>
      <c r="I340" s="1">
        <f>ABS(testdata[[#This Row],[low]]-F339)</f>
        <v>1.7099999999999795</v>
      </c>
      <c r="J340" s="7">
        <f>MAX(testdata[[#This Row],[H-L]:[|L-pC|]])</f>
        <v>2.1800000000000068</v>
      </c>
      <c r="K340" s="21">
        <f>(K339*13+testdata[[#This Row],[TR]])/14</f>
        <v>4.7625438603239596</v>
      </c>
      <c r="L340" s="7">
        <f>testdata[[#This Row],[ATR]]*multiplier</f>
        <v>14.28763158097188</v>
      </c>
      <c r="M340" s="15" t="s">
        <v>521</v>
      </c>
      <c r="N340" s="17">
        <f>MIN(testdata[[#This Row],[close]],N339)</f>
        <v>248.97</v>
      </c>
      <c r="O340" s="28">
        <f t="shared" si="22"/>
        <v>263.85360324104664</v>
      </c>
      <c r="P34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40" s="7">
        <f>IF(testdata[[#This Row],[DIR]]="SHORT",testdata[[#This Row],[SAR]],NA())</f>
        <v>263.85360324104664</v>
      </c>
      <c r="R340" s="7" t="e">
        <f>IF(testdata[[#This Row],[DIR]]="LONG",testdata[[#This Row],[SAR]],NA())</f>
        <v>#N/A</v>
      </c>
      <c r="S340"/>
      <c r="V340" s="29">
        <v>43201</v>
      </c>
      <c r="W340" s="6">
        <v>263.85360324104602</v>
      </c>
      <c r="X340" s="30">
        <f>ROUND(testdata[[#This Row],[SAR]]-Table3[[#This Row],[SAR]],5)</f>
        <v>0</v>
      </c>
    </row>
    <row r="341" spans="1:24" x14ac:dyDescent="0.25">
      <c r="A341" s="4">
        <v>320</v>
      </c>
      <c r="B341" s="11" t="s">
        <v>331</v>
      </c>
      <c r="C341" s="1">
        <v>256.5</v>
      </c>
      <c r="D341" s="1">
        <v>258.18</v>
      </c>
      <c r="E341" s="1">
        <v>256.31</v>
      </c>
      <c r="F341" s="1">
        <v>257.14999999999998</v>
      </c>
      <c r="G341" s="1">
        <f>testdata[[#This Row],[high]]-testdata[[#This Row],[low]]</f>
        <v>1.8700000000000045</v>
      </c>
      <c r="H341" s="1">
        <f>ABS(testdata[[#This Row],[high]]-F340)</f>
        <v>3.1299999999999955</v>
      </c>
      <c r="I341" s="1">
        <f>ABS(testdata[[#This Row],[low]]-F340)</f>
        <v>1.2599999999999909</v>
      </c>
      <c r="J341" s="7">
        <f>MAX(testdata[[#This Row],[H-L]:[|L-pC|]])</f>
        <v>3.1299999999999955</v>
      </c>
      <c r="K341" s="21">
        <f>(K340*13+testdata[[#This Row],[TR]])/14</f>
        <v>4.6459335845865342</v>
      </c>
      <c r="L341" s="7">
        <f>testdata[[#This Row],[ATR]]*multiplier</f>
        <v>13.937800753759603</v>
      </c>
      <c r="M341" s="15" t="s">
        <v>521</v>
      </c>
      <c r="N341" s="17">
        <f>MIN(testdata[[#This Row],[close]],N340)</f>
        <v>248.97</v>
      </c>
      <c r="O341" s="28">
        <f>N340+L340</f>
        <v>263.25763158097186</v>
      </c>
      <c r="P34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41" s="7">
        <f>IF(testdata[[#This Row],[DIR]]="SHORT",testdata[[#This Row],[SAR]],NA())</f>
        <v>263.25763158097186</v>
      </c>
      <c r="R341" s="7" t="e">
        <f>IF(testdata[[#This Row],[DIR]]="LONG",testdata[[#This Row],[SAR]],NA())</f>
        <v>#N/A</v>
      </c>
      <c r="S341"/>
      <c r="V341" s="29">
        <v>43202</v>
      </c>
      <c r="W341" s="6">
        <v>263.25763158097101</v>
      </c>
      <c r="X341" s="30">
        <f>ROUND(testdata[[#This Row],[SAR]]-Table3[[#This Row],[SAR]],5)</f>
        <v>0</v>
      </c>
    </row>
    <row r="342" spans="1:24" x14ac:dyDescent="0.25">
      <c r="A342" s="4">
        <v>321</v>
      </c>
      <c r="B342" s="11" t="s">
        <v>332</v>
      </c>
      <c r="C342" s="1">
        <v>258.58</v>
      </c>
      <c r="D342" s="1">
        <v>258.70999999999998</v>
      </c>
      <c r="E342" s="1">
        <v>255.29</v>
      </c>
      <c r="F342" s="1">
        <v>256.39999999999998</v>
      </c>
      <c r="G342" s="1">
        <f>testdata[[#This Row],[high]]-testdata[[#This Row],[low]]</f>
        <v>3.4199999999999875</v>
      </c>
      <c r="H342" s="1">
        <f>ABS(testdata[[#This Row],[high]]-F341)</f>
        <v>1.5600000000000023</v>
      </c>
      <c r="I342" s="1">
        <f>ABS(testdata[[#This Row],[low]]-F341)</f>
        <v>1.8599999999999852</v>
      </c>
      <c r="J342" s="7">
        <f>MAX(testdata[[#This Row],[H-L]:[|L-pC|]])</f>
        <v>3.4199999999999875</v>
      </c>
      <c r="K342" s="21">
        <f>(K341*13+testdata[[#This Row],[TR]])/14</f>
        <v>4.5583668999732092</v>
      </c>
      <c r="L342" s="7">
        <f>testdata[[#This Row],[ATR]]*multiplier</f>
        <v>13.675100699919629</v>
      </c>
      <c r="M342" s="15" t="s">
        <v>521</v>
      </c>
      <c r="N342" s="17">
        <f>MIN(testdata[[#This Row],[close]],N341)</f>
        <v>248.97</v>
      </c>
      <c r="O342" s="28">
        <f t="shared" ref="O342:O352" si="23">N341+L341</f>
        <v>262.9078007537596</v>
      </c>
      <c r="P34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42" s="7">
        <f>IF(testdata[[#This Row],[DIR]]="SHORT",testdata[[#This Row],[SAR]],NA())</f>
        <v>262.9078007537596</v>
      </c>
      <c r="R342" s="7" t="e">
        <f>IF(testdata[[#This Row],[DIR]]="LONG",testdata[[#This Row],[SAR]],NA())</f>
        <v>#N/A</v>
      </c>
      <c r="S342"/>
      <c r="V342" s="29">
        <v>43203</v>
      </c>
      <c r="W342" s="6">
        <v>262.90780075375898</v>
      </c>
      <c r="X342" s="30">
        <f>ROUND(testdata[[#This Row],[SAR]]-Table3[[#This Row],[SAR]],5)</f>
        <v>0</v>
      </c>
    </row>
    <row r="343" spans="1:24" x14ac:dyDescent="0.25">
      <c r="A343" s="4">
        <v>322</v>
      </c>
      <c r="B343" s="11" t="s">
        <v>333</v>
      </c>
      <c r="C343" s="1">
        <v>258.18</v>
      </c>
      <c r="D343" s="1">
        <v>259.33999999999997</v>
      </c>
      <c r="E343" s="1">
        <v>257.29000000000002</v>
      </c>
      <c r="F343" s="1">
        <v>258.5</v>
      </c>
      <c r="G343" s="1">
        <f>testdata[[#This Row],[high]]-testdata[[#This Row],[low]]</f>
        <v>2.0499999999999545</v>
      </c>
      <c r="H343" s="1">
        <f>ABS(testdata[[#This Row],[high]]-F342)</f>
        <v>2.9399999999999977</v>
      </c>
      <c r="I343" s="1">
        <f>ABS(testdata[[#This Row],[low]]-F342)</f>
        <v>0.8900000000000432</v>
      </c>
      <c r="J343" s="7">
        <f>MAX(testdata[[#This Row],[H-L]:[|L-pC|]])</f>
        <v>2.9399999999999977</v>
      </c>
      <c r="K343" s="21">
        <f>(K342*13+testdata[[#This Row],[TR]])/14</f>
        <v>4.4427692642608374</v>
      </c>
      <c r="L343" s="7">
        <f>testdata[[#This Row],[ATR]]*multiplier</f>
        <v>13.328307792782512</v>
      </c>
      <c r="M343" s="15" t="s">
        <v>521</v>
      </c>
      <c r="N343" s="17">
        <f>MIN(testdata[[#This Row],[close]],N342)</f>
        <v>248.97</v>
      </c>
      <c r="O343" s="28">
        <f t="shared" si="23"/>
        <v>262.64510069991962</v>
      </c>
      <c r="P34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43" s="7">
        <f>IF(testdata[[#This Row],[DIR]]="SHORT",testdata[[#This Row],[SAR]],NA())</f>
        <v>262.64510069991962</v>
      </c>
      <c r="R343" s="7" t="e">
        <f>IF(testdata[[#This Row],[DIR]]="LONG",testdata[[#This Row],[SAR]],NA())</f>
        <v>#N/A</v>
      </c>
      <c r="S343"/>
      <c r="V343" s="29">
        <v>43206</v>
      </c>
      <c r="W343" s="6">
        <v>262.645100699919</v>
      </c>
      <c r="X343" s="30">
        <f>ROUND(testdata[[#This Row],[SAR]]-Table3[[#This Row],[SAR]],5)</f>
        <v>0</v>
      </c>
    </row>
    <row r="344" spans="1:24" x14ac:dyDescent="0.25">
      <c r="A344" s="4">
        <v>323</v>
      </c>
      <c r="B344" s="11" t="s">
        <v>334</v>
      </c>
      <c r="C344" s="1">
        <v>260.44</v>
      </c>
      <c r="D344" s="1">
        <v>261.93</v>
      </c>
      <c r="E344" s="1">
        <v>259.88</v>
      </c>
      <c r="F344" s="1">
        <v>261.27</v>
      </c>
      <c r="G344" s="1">
        <f>testdata[[#This Row],[high]]-testdata[[#This Row],[low]]</f>
        <v>2.0500000000000114</v>
      </c>
      <c r="H344" s="1">
        <f>ABS(testdata[[#This Row],[high]]-F343)</f>
        <v>3.4300000000000068</v>
      </c>
      <c r="I344" s="1">
        <f>ABS(testdata[[#This Row],[low]]-F343)</f>
        <v>1.3799999999999955</v>
      </c>
      <c r="J344" s="7">
        <f>MAX(testdata[[#This Row],[H-L]:[|L-pC|]])</f>
        <v>3.4300000000000068</v>
      </c>
      <c r="K344" s="21">
        <f>(K343*13+testdata[[#This Row],[TR]])/14</f>
        <v>4.3704286025279213</v>
      </c>
      <c r="L344" s="7">
        <f>testdata[[#This Row],[ATR]]*multiplier</f>
        <v>13.111285807583764</v>
      </c>
      <c r="M344" s="15" t="s">
        <v>521</v>
      </c>
      <c r="N344" s="17">
        <f>MIN(testdata[[#This Row],[close]],N343)</f>
        <v>248.97</v>
      </c>
      <c r="O344" s="28">
        <f t="shared" si="23"/>
        <v>262.29830779278251</v>
      </c>
      <c r="P34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44" s="7">
        <f>IF(testdata[[#This Row],[DIR]]="SHORT",testdata[[#This Row],[SAR]],NA())</f>
        <v>262.29830779278251</v>
      </c>
      <c r="R344" s="7" t="e">
        <f>IF(testdata[[#This Row],[DIR]]="LONG",testdata[[#This Row],[SAR]],NA())</f>
        <v>#N/A</v>
      </c>
      <c r="S344"/>
      <c r="V344" s="29">
        <v>43207</v>
      </c>
      <c r="W344" s="6">
        <v>262.298307792782</v>
      </c>
      <c r="X344" s="30">
        <f>ROUND(testdata[[#This Row],[SAR]]-Table3[[#This Row],[SAR]],5)</f>
        <v>0</v>
      </c>
    </row>
    <row r="345" spans="1:24" x14ac:dyDescent="0.25">
      <c r="A345" s="4">
        <v>324</v>
      </c>
      <c r="B345" s="11" t="s">
        <v>335</v>
      </c>
      <c r="C345" s="1">
        <v>261.75</v>
      </c>
      <c r="D345" s="1">
        <v>262.33999999999997</v>
      </c>
      <c r="E345" s="1">
        <v>260.95999999999998</v>
      </c>
      <c r="F345" s="1">
        <v>261.45999999999998</v>
      </c>
      <c r="G345" s="1">
        <f>testdata[[#This Row],[high]]-testdata[[#This Row],[low]]</f>
        <v>1.3799999999999955</v>
      </c>
      <c r="H345" s="1">
        <f>ABS(testdata[[#This Row],[high]]-F344)</f>
        <v>1.0699999999999932</v>
      </c>
      <c r="I345" s="1">
        <f>ABS(testdata[[#This Row],[low]]-F344)</f>
        <v>0.31000000000000227</v>
      </c>
      <c r="J345" s="7">
        <f>MAX(testdata[[#This Row],[H-L]:[|L-pC|]])</f>
        <v>1.3799999999999955</v>
      </c>
      <c r="K345" s="21">
        <f>(K344*13+testdata[[#This Row],[TR]])/14</f>
        <v>4.1568265594902121</v>
      </c>
      <c r="L345" s="7">
        <f>testdata[[#This Row],[ATR]]*multiplier</f>
        <v>12.470479678470635</v>
      </c>
      <c r="M345" s="15" t="s">
        <v>521</v>
      </c>
      <c r="N345" s="17">
        <f>MIN(testdata[[#This Row],[close]],N344)</f>
        <v>248.97</v>
      </c>
      <c r="O345" s="28">
        <f t="shared" si="23"/>
        <v>262.08128580758375</v>
      </c>
      <c r="P34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45" s="7">
        <f>IF(testdata[[#This Row],[DIR]]="SHORT",testdata[[#This Row],[SAR]],NA())</f>
        <v>262.08128580758375</v>
      </c>
      <c r="R345" s="7" t="e">
        <f>IF(testdata[[#This Row],[DIR]]="LONG",testdata[[#This Row],[SAR]],NA())</f>
        <v>#N/A</v>
      </c>
      <c r="S345"/>
      <c r="V345" s="29">
        <v>43208</v>
      </c>
      <c r="W345" s="6">
        <v>262.08128580758301</v>
      </c>
      <c r="X345" s="30">
        <f>ROUND(testdata[[#This Row],[SAR]]-Table3[[#This Row],[SAR]],5)</f>
        <v>0</v>
      </c>
    </row>
    <row r="346" spans="1:24" x14ac:dyDescent="0.25">
      <c r="A346" s="4">
        <v>325</v>
      </c>
      <c r="B346" s="11" t="s">
        <v>336</v>
      </c>
      <c r="C346" s="1">
        <v>260.75</v>
      </c>
      <c r="D346" s="1">
        <v>260.97000000000003</v>
      </c>
      <c r="E346" s="1">
        <v>258.88</v>
      </c>
      <c r="F346" s="1">
        <v>260.01</v>
      </c>
      <c r="G346" s="1">
        <f>testdata[[#This Row],[high]]-testdata[[#This Row],[low]]</f>
        <v>2.0900000000000318</v>
      </c>
      <c r="H346" s="1">
        <f>ABS(testdata[[#This Row],[high]]-F345)</f>
        <v>0.48999999999995225</v>
      </c>
      <c r="I346" s="1">
        <f>ABS(testdata[[#This Row],[low]]-F345)</f>
        <v>2.5799999999999841</v>
      </c>
      <c r="J346" s="7">
        <f>MAX(testdata[[#This Row],[H-L]:[|L-pC|]])</f>
        <v>2.5799999999999841</v>
      </c>
      <c r="K346" s="21">
        <f>(K345*13+testdata[[#This Row],[TR]])/14</f>
        <v>4.0441960909551957</v>
      </c>
      <c r="L346" s="7">
        <f>testdata[[#This Row],[ATR]]*multiplier</f>
        <v>12.132588272865586</v>
      </c>
      <c r="M346" s="15" t="s">
        <v>521</v>
      </c>
      <c r="N346" s="17">
        <f>MIN(testdata[[#This Row],[close]],N345)</f>
        <v>248.97</v>
      </c>
      <c r="O346" s="28">
        <f t="shared" si="23"/>
        <v>261.44047967847064</v>
      </c>
      <c r="P34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46" s="7">
        <f>IF(testdata[[#This Row],[DIR]]="SHORT",testdata[[#This Row],[SAR]],NA())</f>
        <v>261.44047967847064</v>
      </c>
      <c r="R346" s="7" t="e">
        <f>IF(testdata[[#This Row],[DIR]]="LONG",testdata[[#This Row],[SAR]],NA())</f>
        <v>#N/A</v>
      </c>
      <c r="S346"/>
      <c r="V346" s="29">
        <v>43209</v>
      </c>
      <c r="W346" s="6">
        <v>261.44047967847001</v>
      </c>
      <c r="X346" s="30">
        <f>ROUND(testdata[[#This Row],[SAR]]-Table3[[#This Row],[SAR]],5)</f>
        <v>0</v>
      </c>
    </row>
    <row r="347" spans="1:24" x14ac:dyDescent="0.25">
      <c r="A347" s="4">
        <v>326</v>
      </c>
      <c r="B347" s="11" t="s">
        <v>337</v>
      </c>
      <c r="C347" s="1">
        <v>259.93</v>
      </c>
      <c r="D347" s="1">
        <v>260.18</v>
      </c>
      <c r="E347" s="1">
        <v>256.83999999999997</v>
      </c>
      <c r="F347" s="1">
        <v>257.81</v>
      </c>
      <c r="G347" s="1">
        <f>testdata[[#This Row],[high]]-testdata[[#This Row],[low]]</f>
        <v>3.3400000000000318</v>
      </c>
      <c r="H347" s="1">
        <f>ABS(testdata[[#This Row],[high]]-F346)</f>
        <v>0.17000000000001592</v>
      </c>
      <c r="I347" s="1">
        <f>ABS(testdata[[#This Row],[low]]-F346)</f>
        <v>3.1700000000000159</v>
      </c>
      <c r="J347" s="7">
        <f>MAX(testdata[[#This Row],[H-L]:[|L-pC|]])</f>
        <v>3.3400000000000318</v>
      </c>
      <c r="K347" s="21">
        <f>(K346*13+testdata[[#This Row],[TR]])/14</f>
        <v>3.993896370172684</v>
      </c>
      <c r="L347" s="7">
        <f>testdata[[#This Row],[ATR]]*multiplier</f>
        <v>11.981689110518051</v>
      </c>
      <c r="M347" s="15" t="s">
        <v>521</v>
      </c>
      <c r="N347" s="17">
        <f>MIN(testdata[[#This Row],[close]],N346)</f>
        <v>248.97</v>
      </c>
      <c r="O347" s="28">
        <f t="shared" si="23"/>
        <v>261.1025882728656</v>
      </c>
      <c r="P34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47" s="7">
        <f>IF(testdata[[#This Row],[DIR]]="SHORT",testdata[[#This Row],[SAR]],NA())</f>
        <v>261.1025882728656</v>
      </c>
      <c r="R347" s="7" t="e">
        <f>IF(testdata[[#This Row],[DIR]]="LONG",testdata[[#This Row],[SAR]],NA())</f>
        <v>#N/A</v>
      </c>
      <c r="S347"/>
      <c r="V347" s="29">
        <v>43210</v>
      </c>
      <c r="W347" s="6">
        <v>261.10258827286498</v>
      </c>
      <c r="X347" s="30">
        <f>ROUND(testdata[[#This Row],[SAR]]-Table3[[#This Row],[SAR]],5)</f>
        <v>0</v>
      </c>
    </row>
    <row r="348" spans="1:24" x14ac:dyDescent="0.25">
      <c r="A348" s="4">
        <v>327</v>
      </c>
      <c r="B348" s="11" t="s">
        <v>338</v>
      </c>
      <c r="C348" s="1">
        <v>258.44</v>
      </c>
      <c r="D348" s="1">
        <v>259.04000000000002</v>
      </c>
      <c r="E348" s="1">
        <v>256.58999999999997</v>
      </c>
      <c r="F348" s="1">
        <v>257.77</v>
      </c>
      <c r="G348" s="1">
        <f>testdata[[#This Row],[high]]-testdata[[#This Row],[low]]</f>
        <v>2.4500000000000455</v>
      </c>
      <c r="H348" s="1">
        <f>ABS(testdata[[#This Row],[high]]-F347)</f>
        <v>1.2300000000000182</v>
      </c>
      <c r="I348" s="1">
        <f>ABS(testdata[[#This Row],[low]]-F347)</f>
        <v>1.2200000000000273</v>
      </c>
      <c r="J348" s="7">
        <f>MAX(testdata[[#This Row],[H-L]:[|L-pC|]])</f>
        <v>2.4500000000000455</v>
      </c>
      <c r="K348" s="21">
        <f>(K347*13+testdata[[#This Row],[TR]])/14</f>
        <v>3.8836180580174955</v>
      </c>
      <c r="L348" s="7">
        <f>testdata[[#This Row],[ATR]]*multiplier</f>
        <v>11.650854174052487</v>
      </c>
      <c r="M348" s="15" t="s">
        <v>521</v>
      </c>
      <c r="N348" s="17">
        <f>MIN(testdata[[#This Row],[close]],N347)</f>
        <v>248.97</v>
      </c>
      <c r="O348" s="28">
        <f t="shared" si="23"/>
        <v>260.95168911051803</v>
      </c>
      <c r="P34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48" s="7">
        <f>IF(testdata[[#This Row],[DIR]]="SHORT",testdata[[#This Row],[SAR]],NA())</f>
        <v>260.95168911051803</v>
      </c>
      <c r="R348" s="7" t="e">
        <f>IF(testdata[[#This Row],[DIR]]="LONG",testdata[[#This Row],[SAR]],NA())</f>
        <v>#N/A</v>
      </c>
      <c r="S348"/>
      <c r="V348" s="29">
        <v>43213</v>
      </c>
      <c r="W348" s="6">
        <v>260.95168911051798</v>
      </c>
      <c r="X348" s="30">
        <f>ROUND(testdata[[#This Row],[SAR]]-Table3[[#This Row],[SAR]],5)</f>
        <v>0</v>
      </c>
    </row>
    <row r="349" spans="1:24" x14ac:dyDescent="0.25">
      <c r="A349" s="4">
        <v>328</v>
      </c>
      <c r="B349" s="11" t="s">
        <v>339</v>
      </c>
      <c r="C349" s="1">
        <v>258.89</v>
      </c>
      <c r="D349" s="1">
        <v>259.13</v>
      </c>
      <c r="E349" s="1">
        <v>252.65</v>
      </c>
      <c r="F349" s="1">
        <v>254.3</v>
      </c>
      <c r="G349" s="1">
        <f>testdata[[#This Row],[high]]-testdata[[#This Row],[low]]</f>
        <v>6.4799999999999898</v>
      </c>
      <c r="H349" s="1">
        <f>ABS(testdata[[#This Row],[high]]-F348)</f>
        <v>1.3600000000000136</v>
      </c>
      <c r="I349" s="1">
        <f>ABS(testdata[[#This Row],[low]]-F348)</f>
        <v>5.1199999999999761</v>
      </c>
      <c r="J349" s="7">
        <f>MAX(testdata[[#This Row],[H-L]:[|L-pC|]])</f>
        <v>6.4799999999999898</v>
      </c>
      <c r="K349" s="21">
        <f>(K348*13+testdata[[#This Row],[TR]])/14</f>
        <v>4.069073911016245</v>
      </c>
      <c r="L349" s="7">
        <f>testdata[[#This Row],[ATR]]*multiplier</f>
        <v>12.207221733048735</v>
      </c>
      <c r="M349" s="15" t="s">
        <v>521</v>
      </c>
      <c r="N349" s="17">
        <f>MIN(testdata[[#This Row],[close]],N348)</f>
        <v>248.97</v>
      </c>
      <c r="O349" s="28">
        <f t="shared" si="23"/>
        <v>260.62085417405251</v>
      </c>
      <c r="P34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49" s="7">
        <f>IF(testdata[[#This Row],[DIR]]="SHORT",testdata[[#This Row],[SAR]],NA())</f>
        <v>260.62085417405251</v>
      </c>
      <c r="R349" s="7" t="e">
        <f>IF(testdata[[#This Row],[DIR]]="LONG",testdata[[#This Row],[SAR]],NA())</f>
        <v>#N/A</v>
      </c>
      <c r="S349"/>
      <c r="V349" s="29">
        <v>43214</v>
      </c>
      <c r="W349" s="6">
        <v>260.620854174052</v>
      </c>
      <c r="X349" s="30">
        <f>ROUND(testdata[[#This Row],[SAR]]-Table3[[#This Row],[SAR]],5)</f>
        <v>0</v>
      </c>
    </row>
    <row r="350" spans="1:24" x14ac:dyDescent="0.25">
      <c r="A350" s="4">
        <v>329</v>
      </c>
      <c r="B350" s="11" t="s">
        <v>340</v>
      </c>
      <c r="C350" s="1">
        <v>254.23</v>
      </c>
      <c r="D350" s="1">
        <v>255.41</v>
      </c>
      <c r="E350" s="1">
        <v>252.24</v>
      </c>
      <c r="F350" s="1">
        <v>254.93</v>
      </c>
      <c r="G350" s="1">
        <f>testdata[[#This Row],[high]]-testdata[[#This Row],[low]]</f>
        <v>3.1699999999999875</v>
      </c>
      <c r="H350" s="1">
        <f>ABS(testdata[[#This Row],[high]]-F349)</f>
        <v>1.1099999999999852</v>
      </c>
      <c r="I350" s="1">
        <f>ABS(testdata[[#This Row],[low]]-F349)</f>
        <v>2.0600000000000023</v>
      </c>
      <c r="J350" s="7">
        <f>MAX(testdata[[#This Row],[H-L]:[|L-pC|]])</f>
        <v>3.1699999999999875</v>
      </c>
      <c r="K350" s="21">
        <f>(K349*13+testdata[[#This Row],[TR]])/14</f>
        <v>4.004854345943655</v>
      </c>
      <c r="L350" s="7">
        <f>testdata[[#This Row],[ATR]]*multiplier</f>
        <v>12.014563037830964</v>
      </c>
      <c r="M350" s="15" t="s">
        <v>521</v>
      </c>
      <c r="N350" s="17">
        <f>MIN(testdata[[#This Row],[close]],N349)</f>
        <v>248.97</v>
      </c>
      <c r="O350" s="28">
        <f t="shared" si="23"/>
        <v>261.17722173304873</v>
      </c>
      <c r="P35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50" s="7">
        <f>IF(testdata[[#This Row],[DIR]]="SHORT",testdata[[#This Row],[SAR]],NA())</f>
        <v>261.17722173304873</v>
      </c>
      <c r="R350" s="7" t="e">
        <f>IF(testdata[[#This Row],[DIR]]="LONG",testdata[[#This Row],[SAR]],NA())</f>
        <v>#N/A</v>
      </c>
      <c r="S350"/>
      <c r="V350" s="29">
        <v>43215</v>
      </c>
      <c r="W350" s="6">
        <v>261.17722173304799</v>
      </c>
      <c r="X350" s="30">
        <f>ROUND(testdata[[#This Row],[SAR]]-Table3[[#This Row],[SAR]],5)</f>
        <v>0</v>
      </c>
    </row>
    <row r="351" spans="1:24" x14ac:dyDescent="0.25">
      <c r="A351" s="4">
        <v>330</v>
      </c>
      <c r="B351" s="11" t="s">
        <v>341</v>
      </c>
      <c r="C351" s="1">
        <v>256.05</v>
      </c>
      <c r="D351" s="1">
        <v>258.42</v>
      </c>
      <c r="E351" s="1">
        <v>255.56</v>
      </c>
      <c r="F351" s="1">
        <v>257.52</v>
      </c>
      <c r="G351" s="1">
        <f>testdata[[#This Row],[high]]-testdata[[#This Row],[low]]</f>
        <v>2.8600000000000136</v>
      </c>
      <c r="H351" s="1">
        <f>ABS(testdata[[#This Row],[high]]-F350)</f>
        <v>3.4900000000000091</v>
      </c>
      <c r="I351" s="1">
        <f>ABS(testdata[[#This Row],[low]]-F350)</f>
        <v>0.62999999999999545</v>
      </c>
      <c r="J351" s="7">
        <f>MAX(testdata[[#This Row],[H-L]:[|L-pC|]])</f>
        <v>3.4900000000000091</v>
      </c>
      <c r="K351" s="21">
        <f>(K350*13+testdata[[#This Row],[TR]])/14</f>
        <v>3.9680790355191085</v>
      </c>
      <c r="L351" s="7">
        <f>testdata[[#This Row],[ATR]]*multiplier</f>
        <v>11.904237106557325</v>
      </c>
      <c r="M351" s="15" t="s">
        <v>521</v>
      </c>
      <c r="N351" s="17">
        <f>MIN(testdata[[#This Row],[close]],N350)</f>
        <v>248.97</v>
      </c>
      <c r="O351" s="28">
        <f t="shared" si="23"/>
        <v>260.98456303783098</v>
      </c>
      <c r="P35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51" s="7">
        <f>IF(testdata[[#This Row],[DIR]]="SHORT",testdata[[#This Row],[SAR]],NA())</f>
        <v>260.98456303783098</v>
      </c>
      <c r="R351" s="7" t="e">
        <f>IF(testdata[[#This Row],[DIR]]="LONG",testdata[[#This Row],[SAR]],NA())</f>
        <v>#N/A</v>
      </c>
      <c r="S351"/>
      <c r="V351" s="29">
        <v>43216</v>
      </c>
      <c r="W351" s="6">
        <v>260.98456303783001</v>
      </c>
      <c r="X351" s="30">
        <f>ROUND(testdata[[#This Row],[SAR]]-Table3[[#This Row],[SAR]],5)</f>
        <v>0</v>
      </c>
    </row>
    <row r="352" spans="1:24" x14ac:dyDescent="0.25">
      <c r="A352" s="4">
        <v>331</v>
      </c>
      <c r="B352" s="11" t="s">
        <v>342</v>
      </c>
      <c r="C352" s="1">
        <v>258.18</v>
      </c>
      <c r="D352" s="1">
        <v>258.51</v>
      </c>
      <c r="E352" s="1">
        <v>256.73</v>
      </c>
      <c r="F352" s="1">
        <v>257.76</v>
      </c>
      <c r="G352" s="1">
        <f>testdata[[#This Row],[high]]-testdata[[#This Row],[low]]</f>
        <v>1.7799999999999727</v>
      </c>
      <c r="H352" s="1">
        <f>ABS(testdata[[#This Row],[high]]-F351)</f>
        <v>0.99000000000000909</v>
      </c>
      <c r="I352" s="1">
        <f>ABS(testdata[[#This Row],[low]]-F351)</f>
        <v>0.78999999999996362</v>
      </c>
      <c r="J352" s="7">
        <f>MAX(testdata[[#This Row],[H-L]:[|L-pC|]])</f>
        <v>1.7799999999999727</v>
      </c>
      <c r="K352" s="21">
        <f>(K351*13+testdata[[#This Row],[TR]])/14</f>
        <v>3.8117876758391702</v>
      </c>
      <c r="L352" s="7">
        <f>testdata[[#This Row],[ATR]]*multiplier</f>
        <v>11.435363027517511</v>
      </c>
      <c r="M352" s="15" t="s">
        <v>521</v>
      </c>
      <c r="N352" s="17">
        <f>MIN(testdata[[#This Row],[close]],N351)</f>
        <v>248.97</v>
      </c>
      <c r="O352" s="28">
        <f t="shared" si="23"/>
        <v>260.8742371065573</v>
      </c>
      <c r="P35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52" s="7">
        <f>IF(testdata[[#This Row],[DIR]]="SHORT",testdata[[#This Row],[SAR]],NA())</f>
        <v>260.8742371065573</v>
      </c>
      <c r="R352" s="7" t="e">
        <f>IF(testdata[[#This Row],[DIR]]="LONG",testdata[[#This Row],[SAR]],NA())</f>
        <v>#N/A</v>
      </c>
      <c r="S352"/>
      <c r="V352" s="29">
        <v>43217</v>
      </c>
      <c r="W352" s="6">
        <v>260.87423710655702</v>
      </c>
      <c r="X352" s="30">
        <f>ROUND(testdata[[#This Row],[SAR]]-Table3[[#This Row],[SAR]],5)</f>
        <v>0</v>
      </c>
    </row>
    <row r="353" spans="1:24" x14ac:dyDescent="0.25">
      <c r="A353" s="4">
        <v>332</v>
      </c>
      <c r="B353" s="11" t="s">
        <v>343</v>
      </c>
      <c r="C353" s="1">
        <v>258.44</v>
      </c>
      <c r="D353" s="1">
        <v>259.04000000000002</v>
      </c>
      <c r="E353" s="1">
        <v>255.7</v>
      </c>
      <c r="F353" s="1">
        <v>255.78</v>
      </c>
      <c r="G353" s="1">
        <f>testdata[[#This Row],[high]]-testdata[[#This Row],[low]]</f>
        <v>3.3400000000000318</v>
      </c>
      <c r="H353" s="1">
        <f>ABS(testdata[[#This Row],[high]]-F352)</f>
        <v>1.2800000000000296</v>
      </c>
      <c r="I353" s="1">
        <f>ABS(testdata[[#This Row],[low]]-F352)</f>
        <v>2.0600000000000023</v>
      </c>
      <c r="J353" s="7">
        <f>MAX(testdata[[#This Row],[H-L]:[|L-pC|]])</f>
        <v>3.3400000000000318</v>
      </c>
      <c r="K353" s="21">
        <f>(K352*13+testdata[[#This Row],[TR]])/14</f>
        <v>3.7780885561363746</v>
      </c>
      <c r="L353" s="7">
        <f>testdata[[#This Row],[ATR]]*multiplier</f>
        <v>11.334265668409124</v>
      </c>
      <c r="M353" s="15" t="s">
        <v>521</v>
      </c>
      <c r="N353" s="17">
        <f>MIN(testdata[[#This Row],[close]],N352)</f>
        <v>248.97</v>
      </c>
      <c r="O353" s="28">
        <f>N352+L352</f>
        <v>260.40536302751752</v>
      </c>
      <c r="P35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53" s="7">
        <f>IF(testdata[[#This Row],[DIR]]="SHORT",testdata[[#This Row],[SAR]],NA())</f>
        <v>260.40536302751752</v>
      </c>
      <c r="R353" s="7" t="e">
        <f>IF(testdata[[#This Row],[DIR]]="LONG",testdata[[#This Row],[SAR]],NA())</f>
        <v>#N/A</v>
      </c>
      <c r="S353"/>
      <c r="V353" s="29">
        <v>43220</v>
      </c>
      <c r="W353" s="6">
        <v>260.40536302751701</v>
      </c>
      <c r="X353" s="30">
        <f>ROUND(testdata[[#This Row],[SAR]]-Table3[[#This Row],[SAR]],5)</f>
        <v>0</v>
      </c>
    </row>
    <row r="354" spans="1:24" x14ac:dyDescent="0.25">
      <c r="A354" s="4">
        <v>333</v>
      </c>
      <c r="B354" s="11" t="s">
        <v>344</v>
      </c>
      <c r="C354" s="1">
        <v>255.16</v>
      </c>
      <c r="D354" s="1">
        <v>256.35000000000002</v>
      </c>
      <c r="E354" s="1">
        <v>253.46</v>
      </c>
      <c r="F354" s="1">
        <v>256.23</v>
      </c>
      <c r="G354" s="1">
        <f>testdata[[#This Row],[high]]-testdata[[#This Row],[low]]</f>
        <v>2.8900000000000148</v>
      </c>
      <c r="H354" s="1">
        <f>ABS(testdata[[#This Row],[high]]-F353)</f>
        <v>0.5700000000000216</v>
      </c>
      <c r="I354" s="1">
        <f>ABS(testdata[[#This Row],[low]]-F353)</f>
        <v>2.3199999999999932</v>
      </c>
      <c r="J354" s="7">
        <f>MAX(testdata[[#This Row],[H-L]:[|L-pC|]])</f>
        <v>2.8900000000000148</v>
      </c>
      <c r="K354" s="21">
        <f>(K353*13+testdata[[#This Row],[TR]])/14</f>
        <v>3.7146536592694916</v>
      </c>
      <c r="L354" s="7">
        <f>testdata[[#This Row],[ATR]]*multiplier</f>
        <v>11.143960977808476</v>
      </c>
      <c r="M354" s="15" t="s">
        <v>521</v>
      </c>
      <c r="N354" s="17">
        <f>MIN(testdata[[#This Row],[close]],N353)</f>
        <v>248.97</v>
      </c>
      <c r="O354" s="28">
        <f t="shared" ref="O354:O363" si="24">N353+L353</f>
        <v>260.30426566840913</v>
      </c>
      <c r="P35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54" s="7">
        <f>IF(testdata[[#This Row],[DIR]]="SHORT",testdata[[#This Row],[SAR]],NA())</f>
        <v>260.30426566840913</v>
      </c>
      <c r="R354" s="7" t="e">
        <f>IF(testdata[[#This Row],[DIR]]="LONG",testdata[[#This Row],[SAR]],NA())</f>
        <v>#N/A</v>
      </c>
      <c r="S354"/>
      <c r="V354" s="29">
        <v>43221</v>
      </c>
      <c r="W354" s="6">
        <v>260.30426566840902</v>
      </c>
      <c r="X354" s="30">
        <f>ROUND(testdata[[#This Row],[SAR]]-Table3[[#This Row],[SAR]],5)</f>
        <v>0</v>
      </c>
    </row>
    <row r="355" spans="1:24" x14ac:dyDescent="0.25">
      <c r="A355" s="4">
        <v>334</v>
      </c>
      <c r="B355" s="11" t="s">
        <v>345</v>
      </c>
      <c r="C355" s="1">
        <v>256.02</v>
      </c>
      <c r="D355" s="1">
        <v>256.91000000000003</v>
      </c>
      <c r="E355" s="1">
        <v>254.08</v>
      </c>
      <c r="F355" s="1">
        <v>254.51</v>
      </c>
      <c r="G355" s="1">
        <f>testdata[[#This Row],[high]]-testdata[[#This Row],[low]]</f>
        <v>2.8300000000000125</v>
      </c>
      <c r="H355" s="1">
        <f>ABS(testdata[[#This Row],[high]]-F354)</f>
        <v>0.68000000000000682</v>
      </c>
      <c r="I355" s="1">
        <f>ABS(testdata[[#This Row],[low]]-F354)</f>
        <v>2.1500000000000057</v>
      </c>
      <c r="J355" s="7">
        <f>MAX(testdata[[#This Row],[H-L]:[|L-pC|]])</f>
        <v>2.8300000000000125</v>
      </c>
      <c r="K355" s="21">
        <f>(K354*13+testdata[[#This Row],[TR]])/14</f>
        <v>3.6514641121788145</v>
      </c>
      <c r="L355" s="7">
        <f>testdata[[#This Row],[ATR]]*multiplier</f>
        <v>10.954392336536444</v>
      </c>
      <c r="M355" s="15" t="s">
        <v>521</v>
      </c>
      <c r="N355" s="17">
        <f>MIN(testdata[[#This Row],[close]],N354)</f>
        <v>248.97</v>
      </c>
      <c r="O355" s="28">
        <f t="shared" si="24"/>
        <v>260.11396097780846</v>
      </c>
      <c r="P35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55" s="7">
        <f>IF(testdata[[#This Row],[DIR]]="SHORT",testdata[[#This Row],[SAR]],NA())</f>
        <v>260.11396097780846</v>
      </c>
      <c r="R355" s="7" t="e">
        <f>IF(testdata[[#This Row],[DIR]]="LONG",testdata[[#This Row],[SAR]],NA())</f>
        <v>#N/A</v>
      </c>
      <c r="S355"/>
      <c r="V355" s="29">
        <v>43222</v>
      </c>
      <c r="W355" s="6">
        <v>260.11396097780801</v>
      </c>
      <c r="X355" s="30">
        <f>ROUND(testdata[[#This Row],[SAR]]-Table3[[#This Row],[SAR]],5)</f>
        <v>0</v>
      </c>
    </row>
    <row r="356" spans="1:24" x14ac:dyDescent="0.25">
      <c r="A356" s="4">
        <v>335</v>
      </c>
      <c r="B356" s="11" t="s">
        <v>346</v>
      </c>
      <c r="C356" s="1">
        <v>253.6</v>
      </c>
      <c r="D356" s="1">
        <v>254.66</v>
      </c>
      <c r="E356" s="1">
        <v>250.5</v>
      </c>
      <c r="F356" s="1">
        <v>253.95</v>
      </c>
      <c r="G356" s="1">
        <f>testdata[[#This Row],[high]]-testdata[[#This Row],[low]]</f>
        <v>4.1599999999999966</v>
      </c>
      <c r="H356" s="1">
        <f>ABS(testdata[[#This Row],[high]]-F355)</f>
        <v>0.15000000000000568</v>
      </c>
      <c r="I356" s="1">
        <f>ABS(testdata[[#This Row],[low]]-F355)</f>
        <v>4.0099999999999909</v>
      </c>
      <c r="J356" s="7">
        <f>MAX(testdata[[#This Row],[H-L]:[|L-pC|]])</f>
        <v>4.1599999999999966</v>
      </c>
      <c r="K356" s="21">
        <f>(K355*13+testdata[[#This Row],[TR]])/14</f>
        <v>3.6877881041660419</v>
      </c>
      <c r="L356" s="7">
        <f>testdata[[#This Row],[ATR]]*multiplier</f>
        <v>11.063364312498125</v>
      </c>
      <c r="M356" s="15" t="s">
        <v>521</v>
      </c>
      <c r="N356" s="17">
        <f>MIN(testdata[[#This Row],[close]],N355)</f>
        <v>248.97</v>
      </c>
      <c r="O356" s="28">
        <f t="shared" si="24"/>
        <v>259.92439233653647</v>
      </c>
      <c r="P35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56" s="7">
        <f>IF(testdata[[#This Row],[DIR]]="SHORT",testdata[[#This Row],[SAR]],NA())</f>
        <v>259.92439233653647</v>
      </c>
      <c r="R356" s="7" t="e">
        <f>IF(testdata[[#This Row],[DIR]]="LONG",testdata[[#This Row],[SAR]],NA())</f>
        <v>#N/A</v>
      </c>
      <c r="S356"/>
      <c r="V356" s="29">
        <v>43223</v>
      </c>
      <c r="W356" s="6">
        <v>259.92439233653602</v>
      </c>
      <c r="X356" s="30">
        <f>ROUND(testdata[[#This Row],[SAR]]-Table3[[#This Row],[SAR]],5)</f>
        <v>0</v>
      </c>
    </row>
    <row r="357" spans="1:24" x14ac:dyDescent="0.25">
      <c r="A357" s="4">
        <v>336</v>
      </c>
      <c r="B357" s="11" t="s">
        <v>347</v>
      </c>
      <c r="C357" s="1">
        <v>252.89</v>
      </c>
      <c r="D357" s="1">
        <v>257.98</v>
      </c>
      <c r="E357" s="1">
        <v>252.53</v>
      </c>
      <c r="F357" s="1">
        <v>257.24</v>
      </c>
      <c r="G357" s="1">
        <f>testdata[[#This Row],[high]]-testdata[[#This Row],[low]]</f>
        <v>5.4500000000000171</v>
      </c>
      <c r="H357" s="1">
        <f>ABS(testdata[[#This Row],[high]]-F356)</f>
        <v>4.0300000000000296</v>
      </c>
      <c r="I357" s="1">
        <f>ABS(testdata[[#This Row],[low]]-F356)</f>
        <v>1.4199999999999875</v>
      </c>
      <c r="J357" s="7">
        <f>MAX(testdata[[#This Row],[H-L]:[|L-pC|]])</f>
        <v>5.4500000000000171</v>
      </c>
      <c r="K357" s="21">
        <f>(K356*13+testdata[[#This Row],[TR]])/14</f>
        <v>3.8136603824398976</v>
      </c>
      <c r="L357" s="7">
        <f>testdata[[#This Row],[ATR]]*multiplier</f>
        <v>11.440981147319693</v>
      </c>
      <c r="M357" s="15" t="s">
        <v>521</v>
      </c>
      <c r="N357" s="17">
        <f>MIN(testdata[[#This Row],[close]],N356)</f>
        <v>248.97</v>
      </c>
      <c r="O357" s="28">
        <f t="shared" si="24"/>
        <v>260.03336431249812</v>
      </c>
      <c r="P35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57" s="7">
        <f>IF(testdata[[#This Row],[DIR]]="SHORT",testdata[[#This Row],[SAR]],NA())</f>
        <v>260.03336431249812</v>
      </c>
      <c r="R357" s="7" t="e">
        <f>IF(testdata[[#This Row],[DIR]]="LONG",testdata[[#This Row],[SAR]],NA())</f>
        <v>#N/A</v>
      </c>
      <c r="S357"/>
      <c r="V357" s="29">
        <v>43224</v>
      </c>
      <c r="W357" s="6">
        <v>260.03336431249801</v>
      </c>
      <c r="X357" s="30">
        <f>ROUND(testdata[[#This Row],[SAR]]-Table3[[#This Row],[SAR]],5)</f>
        <v>0</v>
      </c>
    </row>
    <row r="358" spans="1:24" x14ac:dyDescent="0.25">
      <c r="A358" s="4">
        <v>337</v>
      </c>
      <c r="B358" s="11" t="s">
        <v>348</v>
      </c>
      <c r="C358" s="1">
        <v>258.08</v>
      </c>
      <c r="D358" s="1">
        <v>259.17</v>
      </c>
      <c r="E358" s="1">
        <v>257.32</v>
      </c>
      <c r="F358" s="1">
        <v>258.11</v>
      </c>
      <c r="G358" s="1">
        <f>testdata[[#This Row],[high]]-testdata[[#This Row],[low]]</f>
        <v>1.8500000000000227</v>
      </c>
      <c r="H358" s="1">
        <f>ABS(testdata[[#This Row],[high]]-F357)</f>
        <v>1.9300000000000068</v>
      </c>
      <c r="I358" s="1">
        <f>ABS(testdata[[#This Row],[low]]-F357)</f>
        <v>7.9999999999984084E-2</v>
      </c>
      <c r="J358" s="7">
        <f>MAX(testdata[[#This Row],[H-L]:[|L-pC|]])</f>
        <v>1.9300000000000068</v>
      </c>
      <c r="K358" s="21">
        <f>(K357*13+testdata[[#This Row],[TR]])/14</f>
        <v>3.6791132122656198</v>
      </c>
      <c r="L358" s="7">
        <f>testdata[[#This Row],[ATR]]*multiplier</f>
        <v>11.03733963679686</v>
      </c>
      <c r="M358" s="15" t="s">
        <v>521</v>
      </c>
      <c r="N358" s="17">
        <f>MIN(testdata[[#This Row],[close]],N357)</f>
        <v>248.97</v>
      </c>
      <c r="O358" s="28">
        <f t="shared" si="24"/>
        <v>260.41098114731972</v>
      </c>
      <c r="P35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58" s="7">
        <f>IF(testdata[[#This Row],[DIR]]="SHORT",testdata[[#This Row],[SAR]],NA())</f>
        <v>260.41098114731972</v>
      </c>
      <c r="R358" s="7" t="e">
        <f>IF(testdata[[#This Row],[DIR]]="LONG",testdata[[#This Row],[SAR]],NA())</f>
        <v>#N/A</v>
      </c>
      <c r="S358"/>
      <c r="V358" s="29">
        <v>43227</v>
      </c>
      <c r="W358" s="6">
        <v>260.41098114731898</v>
      </c>
      <c r="X358" s="30">
        <f>ROUND(testdata[[#This Row],[SAR]]-Table3[[#This Row],[SAR]],5)</f>
        <v>0</v>
      </c>
    </row>
    <row r="359" spans="1:24" x14ac:dyDescent="0.25">
      <c r="A359" s="4">
        <v>338</v>
      </c>
      <c r="B359" s="11" t="s">
        <v>349</v>
      </c>
      <c r="C359" s="1">
        <v>257.7</v>
      </c>
      <c r="D359" s="1">
        <v>258.5</v>
      </c>
      <c r="E359" s="1">
        <v>256.39999999999998</v>
      </c>
      <c r="F359" s="1">
        <v>258.11</v>
      </c>
      <c r="G359" s="1">
        <f>testdata[[#This Row],[high]]-testdata[[#This Row],[low]]</f>
        <v>2.1000000000000227</v>
      </c>
      <c r="H359" s="1">
        <f>ABS(testdata[[#This Row],[high]]-F358)</f>
        <v>0.38999999999998636</v>
      </c>
      <c r="I359" s="1">
        <f>ABS(testdata[[#This Row],[low]]-F358)</f>
        <v>1.7100000000000364</v>
      </c>
      <c r="J359" s="7">
        <f>MAX(testdata[[#This Row],[H-L]:[|L-pC|]])</f>
        <v>2.1000000000000227</v>
      </c>
      <c r="K359" s="21">
        <f>(K358*13+testdata[[#This Row],[TR]])/14</f>
        <v>3.566319411389506</v>
      </c>
      <c r="L359" s="7">
        <f>testdata[[#This Row],[ATR]]*multiplier</f>
        <v>10.698958234168519</v>
      </c>
      <c r="M359" s="15" t="s">
        <v>521</v>
      </c>
      <c r="N359" s="17">
        <f>MIN(testdata[[#This Row],[close]],N358)</f>
        <v>248.97</v>
      </c>
      <c r="O359" s="28">
        <f t="shared" si="24"/>
        <v>260.00733963679687</v>
      </c>
      <c r="P35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59" s="7">
        <f>IF(testdata[[#This Row],[DIR]]="SHORT",testdata[[#This Row],[SAR]],NA())</f>
        <v>260.00733963679687</v>
      </c>
      <c r="R359" s="7" t="e">
        <f>IF(testdata[[#This Row],[DIR]]="LONG",testdata[[#This Row],[SAR]],NA())</f>
        <v>#N/A</v>
      </c>
      <c r="S359"/>
      <c r="V359" s="29">
        <v>43228</v>
      </c>
      <c r="W359" s="6">
        <v>260.00733963679602</v>
      </c>
      <c r="X359" s="30">
        <f>ROUND(testdata[[#This Row],[SAR]]-Table3[[#This Row],[SAR]],5)</f>
        <v>0</v>
      </c>
    </row>
    <row r="360" spans="1:24" x14ac:dyDescent="0.25">
      <c r="A360" s="4">
        <v>339</v>
      </c>
      <c r="B360" s="11" t="s">
        <v>350</v>
      </c>
      <c r="C360" s="1">
        <v>258.83999999999997</v>
      </c>
      <c r="D360" s="1">
        <v>260.95</v>
      </c>
      <c r="E360" s="1">
        <v>258.27</v>
      </c>
      <c r="F360" s="1">
        <v>260.60000000000002</v>
      </c>
      <c r="G360" s="1">
        <f>testdata[[#This Row],[high]]-testdata[[#This Row],[low]]</f>
        <v>2.6800000000000068</v>
      </c>
      <c r="H360" s="1">
        <f>ABS(testdata[[#This Row],[high]]-F359)</f>
        <v>2.839999999999975</v>
      </c>
      <c r="I360" s="1">
        <f>ABS(testdata[[#This Row],[low]]-F359)</f>
        <v>0.15999999999996817</v>
      </c>
      <c r="J360" s="7">
        <f>MAX(testdata[[#This Row],[H-L]:[|L-pC|]])</f>
        <v>2.839999999999975</v>
      </c>
      <c r="K360" s="21">
        <f>(K359*13+testdata[[#This Row],[TR]])/14</f>
        <v>3.5144394534331114</v>
      </c>
      <c r="L360" s="7">
        <f>testdata[[#This Row],[ATR]]*multiplier</f>
        <v>10.543318360299335</v>
      </c>
      <c r="M360" s="15" t="s">
        <v>521</v>
      </c>
      <c r="N360" s="16">
        <f>testdata[[#This Row],[close]]</f>
        <v>260.60000000000002</v>
      </c>
      <c r="O360" s="28">
        <f t="shared" si="24"/>
        <v>259.66895823416854</v>
      </c>
      <c r="P360" s="25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360" s="7">
        <f>IF(testdata[[#This Row],[DIR]]="SHORT",testdata[[#This Row],[SAR]],NA())</f>
        <v>259.66895823416854</v>
      </c>
      <c r="R360" s="7" t="e">
        <f>IF(testdata[[#This Row],[DIR]]="LONG",testdata[[#This Row],[SAR]],NA())</f>
        <v>#N/A</v>
      </c>
      <c r="S360"/>
      <c r="V360" s="29">
        <v>43229</v>
      </c>
      <c r="W360" s="6">
        <v>259.66895823416797</v>
      </c>
      <c r="X360" s="30">
        <f>ROUND(testdata[[#This Row],[SAR]]-Table3[[#This Row],[SAR]],5)</f>
        <v>0</v>
      </c>
    </row>
    <row r="361" spans="1:24" x14ac:dyDescent="0.25">
      <c r="A361" s="4">
        <v>340</v>
      </c>
      <c r="B361" s="11" t="s">
        <v>351</v>
      </c>
      <c r="C361" s="1">
        <v>261.41000000000003</v>
      </c>
      <c r="D361" s="1">
        <v>263.39999999999998</v>
      </c>
      <c r="E361" s="1">
        <v>261.3</v>
      </c>
      <c r="F361" s="1">
        <v>263.04000000000002</v>
      </c>
      <c r="G361" s="1">
        <f>testdata[[#This Row],[high]]-testdata[[#This Row],[low]]</f>
        <v>2.0999999999999659</v>
      </c>
      <c r="H361" s="1">
        <f>ABS(testdata[[#This Row],[high]]-F360)</f>
        <v>2.7999999999999545</v>
      </c>
      <c r="I361" s="1">
        <f>ABS(testdata[[#This Row],[low]]-F360)</f>
        <v>0.69999999999998863</v>
      </c>
      <c r="J361" s="7">
        <f>MAX(testdata[[#This Row],[H-L]:[|L-pC|]])</f>
        <v>2.7999999999999545</v>
      </c>
      <c r="K361" s="21">
        <f>(K360*13+testdata[[#This Row],[TR]])/14</f>
        <v>3.4634080639021718</v>
      </c>
      <c r="L361" s="7">
        <f>testdata[[#This Row],[ATR]]*multiplier</f>
        <v>10.390224191706515</v>
      </c>
      <c r="M361" s="14" t="s">
        <v>519</v>
      </c>
      <c r="N361" s="13">
        <f>MAX(testdata[[#This Row],[close]],N360)</f>
        <v>263.04000000000002</v>
      </c>
      <c r="O361" s="27">
        <f t="shared" ref="O361" si="25">N360-L360</f>
        <v>250.05668163970068</v>
      </c>
      <c r="P36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61" s="7" t="e">
        <f>IF(testdata[[#This Row],[DIR]]="SHORT",testdata[[#This Row],[SAR]],NA())</f>
        <v>#N/A</v>
      </c>
      <c r="R361" s="7">
        <f>IF(testdata[[#This Row],[DIR]]="LONG",testdata[[#This Row],[SAR]],NA())</f>
        <v>250.05668163970068</v>
      </c>
      <c r="S361"/>
      <c r="V361" s="29">
        <v>43230</v>
      </c>
      <c r="W361" s="6">
        <v>250.0566816397</v>
      </c>
      <c r="X361" s="30">
        <f>ROUND(testdata[[#This Row],[SAR]]-Table3[[#This Row],[SAR]],5)</f>
        <v>0</v>
      </c>
    </row>
    <row r="362" spans="1:24" x14ac:dyDescent="0.25">
      <c r="A362" s="4">
        <v>341</v>
      </c>
      <c r="B362" s="11" t="s">
        <v>352</v>
      </c>
      <c r="C362" s="1">
        <v>263.17</v>
      </c>
      <c r="D362" s="1">
        <v>264.13</v>
      </c>
      <c r="E362" s="1">
        <v>262.61</v>
      </c>
      <c r="F362" s="1">
        <v>263.83999999999997</v>
      </c>
      <c r="G362" s="1">
        <f>testdata[[#This Row],[high]]-testdata[[#This Row],[low]]</f>
        <v>1.5199999999999818</v>
      </c>
      <c r="H362" s="1">
        <f>ABS(testdata[[#This Row],[high]]-F361)</f>
        <v>1.089999999999975</v>
      </c>
      <c r="I362" s="1">
        <f>ABS(testdata[[#This Row],[low]]-F361)</f>
        <v>0.43000000000000682</v>
      </c>
      <c r="J362" s="7">
        <f>MAX(testdata[[#This Row],[H-L]:[|L-pC|]])</f>
        <v>1.5199999999999818</v>
      </c>
      <c r="K362" s="21">
        <f>(K361*13+testdata[[#This Row],[TR]])/14</f>
        <v>3.3245932021948725</v>
      </c>
      <c r="L362" s="7">
        <f>testdata[[#This Row],[ATR]]*multiplier</f>
        <v>9.9737796065846176</v>
      </c>
      <c r="M362" s="14" t="s">
        <v>519</v>
      </c>
      <c r="N362" s="13">
        <f>MAX(testdata[[#This Row],[close]],N361)</f>
        <v>263.83999999999997</v>
      </c>
      <c r="O362" s="27">
        <f t="shared" ref="O362:O367" si="26">N361-L361</f>
        <v>252.6497758082935</v>
      </c>
      <c r="P36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62" s="7" t="e">
        <f>IF(testdata[[#This Row],[DIR]]="SHORT",testdata[[#This Row],[SAR]],NA())</f>
        <v>#N/A</v>
      </c>
      <c r="R362" s="7">
        <f>IF(testdata[[#This Row],[DIR]]="LONG",testdata[[#This Row],[SAR]],NA())</f>
        <v>252.6497758082935</v>
      </c>
      <c r="S362"/>
      <c r="V362" s="29">
        <v>43231</v>
      </c>
      <c r="W362" s="6">
        <v>252.64977580829299</v>
      </c>
      <c r="X362" s="30">
        <f>ROUND(testdata[[#This Row],[SAR]]-Table3[[#This Row],[SAR]],5)</f>
        <v>0</v>
      </c>
    </row>
    <row r="363" spans="1:24" x14ac:dyDescent="0.25">
      <c r="A363" s="4">
        <v>342</v>
      </c>
      <c r="B363" s="11" t="s">
        <v>353</v>
      </c>
      <c r="C363" s="1">
        <v>264.31</v>
      </c>
      <c r="D363" s="1">
        <v>265.02999999999997</v>
      </c>
      <c r="E363" s="1">
        <v>263.37</v>
      </c>
      <c r="F363" s="1">
        <v>263.97000000000003</v>
      </c>
      <c r="G363" s="1">
        <f>testdata[[#This Row],[high]]-testdata[[#This Row],[low]]</f>
        <v>1.6599999999999682</v>
      </c>
      <c r="H363" s="1">
        <f>ABS(testdata[[#This Row],[high]]-F362)</f>
        <v>1.1899999999999977</v>
      </c>
      <c r="I363" s="1">
        <f>ABS(testdata[[#This Row],[low]]-F362)</f>
        <v>0.46999999999997044</v>
      </c>
      <c r="J363" s="7">
        <f>MAX(testdata[[#This Row],[H-L]:[|L-pC|]])</f>
        <v>1.6599999999999682</v>
      </c>
      <c r="K363" s="21">
        <f>(K362*13+testdata[[#This Row],[TR]])/14</f>
        <v>3.2056936877523796</v>
      </c>
      <c r="L363" s="7">
        <f>testdata[[#This Row],[ATR]]*multiplier</f>
        <v>9.6170810632571389</v>
      </c>
      <c r="M363" s="14" t="s">
        <v>519</v>
      </c>
      <c r="N363" s="13">
        <f>MAX(testdata[[#This Row],[close]],N362)</f>
        <v>263.97000000000003</v>
      </c>
      <c r="O363" s="27">
        <f t="shared" si="26"/>
        <v>253.86622039341535</v>
      </c>
      <c r="P36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63" s="7" t="e">
        <f>IF(testdata[[#This Row],[DIR]]="SHORT",testdata[[#This Row],[SAR]],NA())</f>
        <v>#N/A</v>
      </c>
      <c r="R363" s="7">
        <f>IF(testdata[[#This Row],[DIR]]="LONG",testdata[[#This Row],[SAR]],NA())</f>
        <v>253.86622039341535</v>
      </c>
      <c r="S363"/>
      <c r="V363" s="29">
        <v>43234</v>
      </c>
      <c r="W363" s="6">
        <v>253.86622039341501</v>
      </c>
      <c r="X363" s="30">
        <f>ROUND(testdata[[#This Row],[SAR]]-Table3[[#This Row],[SAR]],5)</f>
        <v>0</v>
      </c>
    </row>
    <row r="364" spans="1:24" x14ac:dyDescent="0.25">
      <c r="A364" s="4">
        <v>343</v>
      </c>
      <c r="B364" s="11" t="s">
        <v>354</v>
      </c>
      <c r="C364" s="1">
        <v>262.62</v>
      </c>
      <c r="D364" s="1">
        <v>262.64</v>
      </c>
      <c r="E364" s="1">
        <v>261.11</v>
      </c>
      <c r="F364" s="1">
        <v>262.14999999999998</v>
      </c>
      <c r="G364" s="1">
        <f>testdata[[#This Row],[high]]-testdata[[#This Row],[low]]</f>
        <v>1.5299999999999727</v>
      </c>
      <c r="H364" s="1">
        <f>ABS(testdata[[#This Row],[high]]-F363)</f>
        <v>1.3300000000000409</v>
      </c>
      <c r="I364" s="1">
        <f>ABS(testdata[[#This Row],[low]]-F363)</f>
        <v>2.8600000000000136</v>
      </c>
      <c r="J364" s="7">
        <f>MAX(testdata[[#This Row],[H-L]:[|L-pC|]])</f>
        <v>2.8600000000000136</v>
      </c>
      <c r="K364" s="21">
        <f>(K363*13+testdata[[#This Row],[TR]])/14</f>
        <v>3.1810012814843533</v>
      </c>
      <c r="L364" s="7">
        <f>testdata[[#This Row],[ATR]]*multiplier</f>
        <v>9.5430038444530609</v>
      </c>
      <c r="M364" s="14" t="s">
        <v>519</v>
      </c>
      <c r="N364" s="13">
        <f>MAX(testdata[[#This Row],[close]],N363)</f>
        <v>263.97000000000003</v>
      </c>
      <c r="O364" s="27">
        <f t="shared" si="26"/>
        <v>254.3529189367429</v>
      </c>
      <c r="P36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64" s="7" t="e">
        <f>IF(testdata[[#This Row],[DIR]]="SHORT",testdata[[#This Row],[SAR]],NA())</f>
        <v>#N/A</v>
      </c>
      <c r="R364" s="7">
        <f>IF(testdata[[#This Row],[DIR]]="LONG",testdata[[#This Row],[SAR]],NA())</f>
        <v>254.3529189367429</v>
      </c>
      <c r="S364"/>
      <c r="V364" s="29">
        <v>43235</v>
      </c>
      <c r="W364" s="6">
        <v>254.35291893674199</v>
      </c>
      <c r="X364" s="30">
        <f>ROUND(testdata[[#This Row],[SAR]]-Table3[[#This Row],[SAR]],5)</f>
        <v>0</v>
      </c>
    </row>
    <row r="365" spans="1:24" x14ac:dyDescent="0.25">
      <c r="A365" s="4">
        <v>344</v>
      </c>
      <c r="B365" s="11" t="s">
        <v>355</v>
      </c>
      <c r="C365" s="1">
        <v>262.19</v>
      </c>
      <c r="D365" s="1">
        <v>263.75</v>
      </c>
      <c r="E365" s="1">
        <v>262.16000000000003</v>
      </c>
      <c r="F365" s="1">
        <v>263.25</v>
      </c>
      <c r="G365" s="1">
        <f>testdata[[#This Row],[high]]-testdata[[#This Row],[low]]</f>
        <v>1.589999999999975</v>
      </c>
      <c r="H365" s="1">
        <f>ABS(testdata[[#This Row],[high]]-F364)</f>
        <v>1.6000000000000227</v>
      </c>
      <c r="I365" s="1">
        <f>ABS(testdata[[#This Row],[low]]-F364)</f>
        <v>1.0000000000047748E-2</v>
      </c>
      <c r="J365" s="7">
        <f>MAX(testdata[[#This Row],[H-L]:[|L-pC|]])</f>
        <v>1.6000000000000227</v>
      </c>
      <c r="K365" s="21">
        <f>(K364*13+testdata[[#This Row],[TR]])/14</f>
        <v>3.0680726185211866</v>
      </c>
      <c r="L365" s="7">
        <f>testdata[[#This Row],[ATR]]*multiplier</f>
        <v>9.2042178555635594</v>
      </c>
      <c r="M365" s="14" t="s">
        <v>519</v>
      </c>
      <c r="N365" s="13">
        <f>MAX(testdata[[#This Row],[close]],N364)</f>
        <v>263.97000000000003</v>
      </c>
      <c r="O365" s="27">
        <f t="shared" si="26"/>
        <v>254.42699615554696</v>
      </c>
      <c r="P36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65" s="7" t="e">
        <f>IF(testdata[[#This Row],[DIR]]="SHORT",testdata[[#This Row],[SAR]],NA())</f>
        <v>#N/A</v>
      </c>
      <c r="R365" s="7">
        <f>IF(testdata[[#This Row],[DIR]]="LONG",testdata[[#This Row],[SAR]],NA())</f>
        <v>254.42699615554696</v>
      </c>
      <c r="S365"/>
      <c r="V365" s="29">
        <v>43236</v>
      </c>
      <c r="W365" s="6">
        <v>254.42699615554599</v>
      </c>
      <c r="X365" s="30">
        <f>ROUND(testdata[[#This Row],[SAR]]-Table3[[#This Row],[SAR]],5)</f>
        <v>0</v>
      </c>
    </row>
    <row r="366" spans="1:24" x14ac:dyDescent="0.25">
      <c r="A366" s="4">
        <v>345</v>
      </c>
      <c r="B366" s="11" t="s">
        <v>356</v>
      </c>
      <c r="C366" s="1">
        <v>262.95999999999998</v>
      </c>
      <c r="D366" s="1">
        <v>264.20999999999998</v>
      </c>
      <c r="E366" s="1">
        <v>262.18</v>
      </c>
      <c r="F366" s="1">
        <v>263.02999999999997</v>
      </c>
      <c r="G366" s="1">
        <f>testdata[[#This Row],[high]]-testdata[[#This Row],[low]]</f>
        <v>2.0299999999999727</v>
      </c>
      <c r="H366" s="1">
        <f>ABS(testdata[[#This Row],[high]]-F365)</f>
        <v>0.95999999999997954</v>
      </c>
      <c r="I366" s="1">
        <f>ABS(testdata[[#This Row],[low]]-F365)</f>
        <v>1.0699999999999932</v>
      </c>
      <c r="J366" s="7">
        <f>MAX(testdata[[#This Row],[H-L]:[|L-pC|]])</f>
        <v>2.0299999999999727</v>
      </c>
      <c r="K366" s="21">
        <f>(K365*13+testdata[[#This Row],[TR]])/14</f>
        <v>2.9939245743410998</v>
      </c>
      <c r="L366" s="7">
        <f>testdata[[#This Row],[ATR]]*multiplier</f>
        <v>8.9817737230232986</v>
      </c>
      <c r="M366" s="14" t="s">
        <v>519</v>
      </c>
      <c r="N366" s="13">
        <f>MAX(testdata[[#This Row],[close]],N365)</f>
        <v>263.97000000000003</v>
      </c>
      <c r="O366" s="27">
        <f t="shared" si="26"/>
        <v>254.76578214443646</v>
      </c>
      <c r="P36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66" s="7" t="e">
        <f>IF(testdata[[#This Row],[DIR]]="SHORT",testdata[[#This Row],[SAR]],NA())</f>
        <v>#N/A</v>
      </c>
      <c r="R366" s="7">
        <f>IF(testdata[[#This Row],[DIR]]="LONG",testdata[[#This Row],[SAR]],NA())</f>
        <v>254.76578214443646</v>
      </c>
      <c r="S366"/>
      <c r="V366" s="29">
        <v>43237</v>
      </c>
      <c r="W366" s="6">
        <v>254.765782144436</v>
      </c>
      <c r="X366" s="30">
        <f>ROUND(testdata[[#This Row],[SAR]]-Table3[[#This Row],[SAR]],5)</f>
        <v>0</v>
      </c>
    </row>
    <row r="367" spans="1:24" x14ac:dyDescent="0.25">
      <c r="A367" s="4">
        <v>346</v>
      </c>
      <c r="B367" s="11" t="s">
        <v>357</v>
      </c>
      <c r="C367" s="1">
        <v>262.64999999999998</v>
      </c>
      <c r="D367" s="1">
        <v>263.05</v>
      </c>
      <c r="E367" s="1">
        <v>261.98</v>
      </c>
      <c r="F367" s="1">
        <v>262.37</v>
      </c>
      <c r="G367" s="1">
        <f>testdata[[#This Row],[high]]-testdata[[#This Row],[low]]</f>
        <v>1.0699999999999932</v>
      </c>
      <c r="H367" s="1">
        <f>ABS(testdata[[#This Row],[high]]-F366)</f>
        <v>2.0000000000038654E-2</v>
      </c>
      <c r="I367" s="1">
        <f>ABS(testdata[[#This Row],[low]]-F366)</f>
        <v>1.0499999999999545</v>
      </c>
      <c r="J367" s="7">
        <f>MAX(testdata[[#This Row],[H-L]:[|L-pC|]])</f>
        <v>1.0699999999999932</v>
      </c>
      <c r="K367" s="21">
        <f>(K366*13+testdata[[#This Row],[TR]])/14</f>
        <v>2.8565013904595919</v>
      </c>
      <c r="L367" s="7">
        <f>testdata[[#This Row],[ATR]]*multiplier</f>
        <v>8.5695041713787763</v>
      </c>
      <c r="M367" s="14" t="s">
        <v>519</v>
      </c>
      <c r="N367" s="13">
        <f>MAX(testdata[[#This Row],[close]],N366)</f>
        <v>263.97000000000003</v>
      </c>
      <c r="O367" s="27">
        <f t="shared" si="26"/>
        <v>254.98822627697672</v>
      </c>
      <c r="P36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67" s="7" t="e">
        <f>IF(testdata[[#This Row],[DIR]]="SHORT",testdata[[#This Row],[SAR]],NA())</f>
        <v>#N/A</v>
      </c>
      <c r="R367" s="7">
        <f>IF(testdata[[#This Row],[DIR]]="LONG",testdata[[#This Row],[SAR]],NA())</f>
        <v>254.98822627697672</v>
      </c>
      <c r="S367"/>
      <c r="V367" s="29">
        <v>43238</v>
      </c>
      <c r="W367" s="6">
        <v>254.98822627697601</v>
      </c>
      <c r="X367" s="30">
        <f>ROUND(testdata[[#This Row],[SAR]]-Table3[[#This Row],[SAR]],5)</f>
        <v>0</v>
      </c>
    </row>
    <row r="368" spans="1:24" x14ac:dyDescent="0.25">
      <c r="A368" s="4">
        <v>347</v>
      </c>
      <c r="B368" s="11" t="s">
        <v>358</v>
      </c>
      <c r="C368" s="1">
        <v>264</v>
      </c>
      <c r="D368" s="1">
        <v>264.93</v>
      </c>
      <c r="E368" s="1">
        <v>262.39</v>
      </c>
      <c r="F368" s="1">
        <v>264.33999999999997</v>
      </c>
      <c r="G368" s="1">
        <f>testdata[[#This Row],[high]]-testdata[[#This Row],[low]]</f>
        <v>2.5400000000000205</v>
      </c>
      <c r="H368" s="1">
        <f>ABS(testdata[[#This Row],[high]]-F367)</f>
        <v>2.5600000000000023</v>
      </c>
      <c r="I368" s="1">
        <f>ABS(testdata[[#This Row],[low]]-F367)</f>
        <v>1.999999999998181E-2</v>
      </c>
      <c r="J368" s="7">
        <f>MAX(testdata[[#This Row],[H-L]:[|L-pC|]])</f>
        <v>2.5600000000000023</v>
      </c>
      <c r="K368" s="21">
        <f>(K367*13+testdata[[#This Row],[TR]])/14</f>
        <v>2.8353227197124786</v>
      </c>
      <c r="L368" s="7">
        <f>testdata[[#This Row],[ATR]]*multiplier</f>
        <v>8.505968159137435</v>
      </c>
      <c r="M368" s="14" t="s">
        <v>519</v>
      </c>
      <c r="N368" s="13">
        <f>MAX(testdata[[#This Row],[close]],N367)</f>
        <v>264.33999999999997</v>
      </c>
      <c r="O368" s="27">
        <f t="shared" ref="O368:O382" si="27">N367-L367</f>
        <v>255.40049582862125</v>
      </c>
      <c r="P36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68" s="7" t="e">
        <f>IF(testdata[[#This Row],[DIR]]="SHORT",testdata[[#This Row],[SAR]],NA())</f>
        <v>#N/A</v>
      </c>
      <c r="R368" s="7">
        <f>IF(testdata[[#This Row],[DIR]]="LONG",testdata[[#This Row],[SAR]],NA())</f>
        <v>255.40049582862125</v>
      </c>
      <c r="S368"/>
      <c r="V368" s="29">
        <v>43241</v>
      </c>
      <c r="W368" s="6">
        <v>255.40049582862099</v>
      </c>
      <c r="X368" s="30">
        <f>ROUND(testdata[[#This Row],[SAR]]-Table3[[#This Row],[SAR]],5)</f>
        <v>0</v>
      </c>
    </row>
    <row r="369" spans="1:24" x14ac:dyDescent="0.25">
      <c r="A369" s="4">
        <v>348</v>
      </c>
      <c r="B369" s="11" t="s">
        <v>359</v>
      </c>
      <c r="C369" s="1">
        <v>264.91000000000003</v>
      </c>
      <c r="D369" s="1">
        <v>265.2</v>
      </c>
      <c r="E369" s="1">
        <v>263.25</v>
      </c>
      <c r="F369" s="1">
        <v>263.61</v>
      </c>
      <c r="G369" s="1">
        <f>testdata[[#This Row],[high]]-testdata[[#This Row],[low]]</f>
        <v>1.9499999999999886</v>
      </c>
      <c r="H369" s="1">
        <f>ABS(testdata[[#This Row],[high]]-F368)</f>
        <v>0.86000000000001364</v>
      </c>
      <c r="I369" s="1">
        <f>ABS(testdata[[#This Row],[low]]-F368)</f>
        <v>1.089999999999975</v>
      </c>
      <c r="J369" s="7">
        <f>MAX(testdata[[#This Row],[H-L]:[|L-pC|]])</f>
        <v>1.9499999999999886</v>
      </c>
      <c r="K369" s="21">
        <f>(K368*13+testdata[[#This Row],[TR]])/14</f>
        <v>2.7720853825901579</v>
      </c>
      <c r="L369" s="7">
        <f>testdata[[#This Row],[ATR]]*multiplier</f>
        <v>8.3162561477704742</v>
      </c>
      <c r="M369" s="14" t="s">
        <v>519</v>
      </c>
      <c r="N369" s="13">
        <f>MAX(testdata[[#This Row],[close]],N368)</f>
        <v>264.33999999999997</v>
      </c>
      <c r="O369" s="27">
        <f t="shared" si="27"/>
        <v>255.83403184086254</v>
      </c>
      <c r="P36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69" s="7" t="e">
        <f>IF(testdata[[#This Row],[DIR]]="SHORT",testdata[[#This Row],[SAR]],NA())</f>
        <v>#N/A</v>
      </c>
      <c r="R369" s="7">
        <f>IF(testdata[[#This Row],[DIR]]="LONG",testdata[[#This Row],[SAR]],NA())</f>
        <v>255.83403184086254</v>
      </c>
      <c r="S369"/>
      <c r="V369" s="29">
        <v>43242</v>
      </c>
      <c r="W369" s="6">
        <v>255.834031840862</v>
      </c>
      <c r="X369" s="30">
        <f>ROUND(testdata[[#This Row],[SAR]]-Table3[[#This Row],[SAR]],5)</f>
        <v>0</v>
      </c>
    </row>
    <row r="370" spans="1:24" x14ac:dyDescent="0.25">
      <c r="A370" s="4">
        <v>349</v>
      </c>
      <c r="B370" s="11" t="s">
        <v>360</v>
      </c>
      <c r="C370" s="1">
        <v>262.22000000000003</v>
      </c>
      <c r="D370" s="1">
        <v>264.36</v>
      </c>
      <c r="E370" s="1">
        <v>262.04000000000002</v>
      </c>
      <c r="F370" s="1">
        <v>264.33</v>
      </c>
      <c r="G370" s="1">
        <f>testdata[[#This Row],[high]]-testdata[[#This Row],[low]]</f>
        <v>2.3199999999999932</v>
      </c>
      <c r="H370" s="1">
        <f>ABS(testdata[[#This Row],[high]]-F369)</f>
        <v>0.75</v>
      </c>
      <c r="I370" s="1">
        <f>ABS(testdata[[#This Row],[low]]-F369)</f>
        <v>1.5699999999999932</v>
      </c>
      <c r="J370" s="7">
        <f>MAX(testdata[[#This Row],[H-L]:[|L-pC|]])</f>
        <v>2.3199999999999932</v>
      </c>
      <c r="K370" s="21">
        <f>(K369*13+testdata[[#This Row],[TR]])/14</f>
        <v>2.7397935695480031</v>
      </c>
      <c r="L370" s="7">
        <f>testdata[[#This Row],[ATR]]*multiplier</f>
        <v>8.2193807086440103</v>
      </c>
      <c r="M370" s="14" t="s">
        <v>519</v>
      </c>
      <c r="N370" s="13">
        <f>MAX(testdata[[#This Row],[close]],N369)</f>
        <v>264.33999999999997</v>
      </c>
      <c r="O370" s="27">
        <f t="shared" si="27"/>
        <v>256.02374385222947</v>
      </c>
      <c r="P37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70" s="7" t="e">
        <f>IF(testdata[[#This Row],[DIR]]="SHORT",testdata[[#This Row],[SAR]],NA())</f>
        <v>#N/A</v>
      </c>
      <c r="R370" s="7">
        <f>IF(testdata[[#This Row],[DIR]]="LONG",testdata[[#This Row],[SAR]],NA())</f>
        <v>256.02374385222947</v>
      </c>
      <c r="S370"/>
      <c r="V370" s="29">
        <v>43243</v>
      </c>
      <c r="W370" s="6">
        <v>256.02374385222902</v>
      </c>
      <c r="X370" s="30">
        <f>ROUND(testdata[[#This Row],[SAR]]-Table3[[#This Row],[SAR]],5)</f>
        <v>0</v>
      </c>
    </row>
    <row r="371" spans="1:24" x14ac:dyDescent="0.25">
      <c r="A371" s="4">
        <v>350</v>
      </c>
      <c r="B371" s="11" t="s">
        <v>361</v>
      </c>
      <c r="C371" s="1">
        <v>263.89999999999998</v>
      </c>
      <c r="D371" s="1">
        <v>264.2</v>
      </c>
      <c r="E371" s="1">
        <v>261.83999999999997</v>
      </c>
      <c r="F371" s="1">
        <v>263.79000000000002</v>
      </c>
      <c r="G371" s="1">
        <f>testdata[[#This Row],[high]]-testdata[[#This Row],[low]]</f>
        <v>2.3600000000000136</v>
      </c>
      <c r="H371" s="1">
        <f>ABS(testdata[[#This Row],[high]]-F370)</f>
        <v>0.12999999999999545</v>
      </c>
      <c r="I371" s="1">
        <f>ABS(testdata[[#This Row],[low]]-F370)</f>
        <v>2.4900000000000091</v>
      </c>
      <c r="J371" s="7">
        <f>MAX(testdata[[#This Row],[H-L]:[|L-pC|]])</f>
        <v>2.4900000000000091</v>
      </c>
      <c r="K371" s="21">
        <f>(K370*13+testdata[[#This Row],[TR]])/14</f>
        <v>2.7219511717231462</v>
      </c>
      <c r="L371" s="7">
        <f>testdata[[#This Row],[ATR]]*multiplier</f>
        <v>8.165853515169438</v>
      </c>
      <c r="M371" s="14" t="s">
        <v>519</v>
      </c>
      <c r="N371" s="13">
        <f>MAX(testdata[[#This Row],[close]],N370)</f>
        <v>264.33999999999997</v>
      </c>
      <c r="O371" s="27">
        <f t="shared" si="27"/>
        <v>256.12061929135598</v>
      </c>
      <c r="P37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71" s="7" t="e">
        <f>IF(testdata[[#This Row],[DIR]]="SHORT",testdata[[#This Row],[SAR]],NA())</f>
        <v>#N/A</v>
      </c>
      <c r="R371" s="7">
        <f>IF(testdata[[#This Row],[DIR]]="LONG",testdata[[#This Row],[SAR]],NA())</f>
        <v>256.12061929135598</v>
      </c>
      <c r="S371"/>
      <c r="V371" s="29">
        <v>43244</v>
      </c>
      <c r="W371" s="6">
        <v>256.12061929135501</v>
      </c>
      <c r="X371" s="30">
        <f>ROUND(testdata[[#This Row],[SAR]]-Table3[[#This Row],[SAR]],5)</f>
        <v>0</v>
      </c>
    </row>
    <row r="372" spans="1:24" x14ac:dyDescent="0.25">
      <c r="A372" s="4">
        <v>351</v>
      </c>
      <c r="B372" s="11" t="s">
        <v>362</v>
      </c>
      <c r="C372" s="1">
        <v>263.16000000000003</v>
      </c>
      <c r="D372" s="1">
        <v>263.85000000000002</v>
      </c>
      <c r="E372" s="1">
        <v>262.61</v>
      </c>
      <c r="F372" s="1">
        <v>263.16000000000003</v>
      </c>
      <c r="G372" s="1">
        <f>testdata[[#This Row],[high]]-testdata[[#This Row],[low]]</f>
        <v>1.2400000000000091</v>
      </c>
      <c r="H372" s="1">
        <f>ABS(testdata[[#This Row],[high]]-F371)</f>
        <v>6.0000000000002274E-2</v>
      </c>
      <c r="I372" s="1">
        <f>ABS(testdata[[#This Row],[low]]-F371)</f>
        <v>1.1800000000000068</v>
      </c>
      <c r="J372" s="7">
        <f>MAX(testdata[[#This Row],[H-L]:[|L-pC|]])</f>
        <v>1.2400000000000091</v>
      </c>
      <c r="K372" s="21">
        <f>(K371*13+testdata[[#This Row],[TR]])/14</f>
        <v>2.6160975166000648</v>
      </c>
      <c r="L372" s="7">
        <f>testdata[[#This Row],[ATR]]*multiplier</f>
        <v>7.8482925498001945</v>
      </c>
      <c r="M372" s="14" t="s">
        <v>519</v>
      </c>
      <c r="N372" s="13">
        <f>MAX(testdata[[#This Row],[close]],N371)</f>
        <v>264.33999999999997</v>
      </c>
      <c r="O372" s="27">
        <f t="shared" si="27"/>
        <v>256.17414648483054</v>
      </c>
      <c r="P37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72" s="7" t="e">
        <f>IF(testdata[[#This Row],[DIR]]="SHORT",testdata[[#This Row],[SAR]],NA())</f>
        <v>#N/A</v>
      </c>
      <c r="R372" s="7">
        <f>IF(testdata[[#This Row],[DIR]]="LONG",testdata[[#This Row],[SAR]],NA())</f>
        <v>256.17414648483054</v>
      </c>
      <c r="S372"/>
      <c r="V372" s="29">
        <v>43245</v>
      </c>
      <c r="W372" s="6">
        <v>256.17414648482998</v>
      </c>
      <c r="X372" s="30">
        <f>ROUND(testdata[[#This Row],[SAR]]-Table3[[#This Row],[SAR]],5)</f>
        <v>0</v>
      </c>
    </row>
    <row r="373" spans="1:24" x14ac:dyDescent="0.25">
      <c r="A373" s="4">
        <v>352</v>
      </c>
      <c r="B373" s="11" t="s">
        <v>363</v>
      </c>
      <c r="C373" s="1">
        <v>261.39</v>
      </c>
      <c r="D373" s="1">
        <v>262.22000000000003</v>
      </c>
      <c r="E373" s="1">
        <v>258.92</v>
      </c>
      <c r="F373" s="1">
        <v>260.14</v>
      </c>
      <c r="G373" s="1">
        <f>testdata[[#This Row],[high]]-testdata[[#This Row],[low]]</f>
        <v>3.3000000000000114</v>
      </c>
      <c r="H373" s="1">
        <f>ABS(testdata[[#This Row],[high]]-F372)</f>
        <v>0.93999999999999773</v>
      </c>
      <c r="I373" s="1">
        <f>ABS(testdata[[#This Row],[low]]-F372)</f>
        <v>4.2400000000000091</v>
      </c>
      <c r="J373" s="7">
        <f>MAX(testdata[[#This Row],[H-L]:[|L-pC|]])</f>
        <v>4.2400000000000091</v>
      </c>
      <c r="K373" s="21">
        <f>(K372*13+testdata[[#This Row],[TR]])/14</f>
        <v>2.7320905511286324</v>
      </c>
      <c r="L373" s="7">
        <f>testdata[[#This Row],[ATR]]*multiplier</f>
        <v>8.1962716533858977</v>
      </c>
      <c r="M373" s="14" t="s">
        <v>519</v>
      </c>
      <c r="N373" s="13">
        <f>MAX(testdata[[#This Row],[close]],N372)</f>
        <v>264.33999999999997</v>
      </c>
      <c r="O373" s="27">
        <f t="shared" si="27"/>
        <v>256.49170745019978</v>
      </c>
      <c r="P37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73" s="7" t="e">
        <f>IF(testdata[[#This Row],[DIR]]="SHORT",testdata[[#This Row],[SAR]],NA())</f>
        <v>#N/A</v>
      </c>
      <c r="R373" s="7">
        <f>IF(testdata[[#This Row],[DIR]]="LONG",testdata[[#This Row],[SAR]],NA())</f>
        <v>256.49170745019978</v>
      </c>
      <c r="S373"/>
      <c r="V373" s="29">
        <v>43249</v>
      </c>
      <c r="W373" s="6">
        <v>256.49170745019899</v>
      </c>
      <c r="X373" s="30">
        <f>ROUND(testdata[[#This Row],[SAR]]-Table3[[#This Row],[SAR]],5)</f>
        <v>0</v>
      </c>
    </row>
    <row r="374" spans="1:24" x14ac:dyDescent="0.25">
      <c r="A374" s="4">
        <v>353</v>
      </c>
      <c r="B374" s="11" t="s">
        <v>364</v>
      </c>
      <c r="C374" s="1">
        <v>261.57</v>
      </c>
      <c r="D374" s="1">
        <v>264.08999999999997</v>
      </c>
      <c r="E374" s="1">
        <v>261.49</v>
      </c>
      <c r="F374" s="1">
        <v>263.61</v>
      </c>
      <c r="G374" s="1">
        <f>testdata[[#This Row],[high]]-testdata[[#This Row],[low]]</f>
        <v>2.5999999999999659</v>
      </c>
      <c r="H374" s="1">
        <f>ABS(testdata[[#This Row],[high]]-F373)</f>
        <v>3.9499999999999886</v>
      </c>
      <c r="I374" s="1">
        <f>ABS(testdata[[#This Row],[low]]-F373)</f>
        <v>1.3500000000000227</v>
      </c>
      <c r="J374" s="7">
        <f>MAX(testdata[[#This Row],[H-L]:[|L-pC|]])</f>
        <v>3.9499999999999886</v>
      </c>
      <c r="K374" s="21">
        <f>(K373*13+testdata[[#This Row],[TR]])/14</f>
        <v>2.8190840831908721</v>
      </c>
      <c r="L374" s="7">
        <f>testdata[[#This Row],[ATR]]*multiplier</f>
        <v>8.4572522495726155</v>
      </c>
      <c r="M374" s="14" t="s">
        <v>519</v>
      </c>
      <c r="N374" s="13">
        <f>MAX(testdata[[#This Row],[close]],N373)</f>
        <v>264.33999999999997</v>
      </c>
      <c r="O374" s="27">
        <f t="shared" si="27"/>
        <v>256.14372834661407</v>
      </c>
      <c r="P37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74" s="7" t="e">
        <f>IF(testdata[[#This Row],[DIR]]="SHORT",testdata[[#This Row],[SAR]],NA())</f>
        <v>#N/A</v>
      </c>
      <c r="R374" s="7">
        <f>IF(testdata[[#This Row],[DIR]]="LONG",testdata[[#This Row],[SAR]],NA())</f>
        <v>256.14372834661407</v>
      </c>
      <c r="S374"/>
      <c r="V374" s="29">
        <v>43250</v>
      </c>
      <c r="W374" s="6">
        <v>256.14372834661401</v>
      </c>
      <c r="X374" s="30">
        <f>ROUND(testdata[[#This Row],[SAR]]-Table3[[#This Row],[SAR]],5)</f>
        <v>0</v>
      </c>
    </row>
    <row r="375" spans="1:24" x14ac:dyDescent="0.25">
      <c r="A375" s="4">
        <v>354</v>
      </c>
      <c r="B375" s="11" t="s">
        <v>365</v>
      </c>
      <c r="C375" s="1">
        <v>263.16000000000003</v>
      </c>
      <c r="D375" s="1">
        <v>263.49</v>
      </c>
      <c r="E375" s="1">
        <v>261.33</v>
      </c>
      <c r="F375" s="1">
        <v>261.99</v>
      </c>
      <c r="G375" s="1">
        <f>testdata[[#This Row],[high]]-testdata[[#This Row],[low]]</f>
        <v>2.160000000000025</v>
      </c>
      <c r="H375" s="1">
        <f>ABS(testdata[[#This Row],[high]]-F374)</f>
        <v>0.12000000000000455</v>
      </c>
      <c r="I375" s="1">
        <f>ABS(testdata[[#This Row],[low]]-F374)</f>
        <v>2.2800000000000296</v>
      </c>
      <c r="J375" s="7">
        <f>MAX(testdata[[#This Row],[H-L]:[|L-pC|]])</f>
        <v>2.2800000000000296</v>
      </c>
      <c r="K375" s="21">
        <f>(K374*13+testdata[[#This Row],[TR]])/14</f>
        <v>2.780578077248669</v>
      </c>
      <c r="L375" s="7">
        <f>testdata[[#This Row],[ATR]]*multiplier</f>
        <v>8.3417342317460061</v>
      </c>
      <c r="M375" s="14" t="s">
        <v>519</v>
      </c>
      <c r="N375" s="13">
        <f>MAX(testdata[[#This Row],[close]],N374)</f>
        <v>264.33999999999997</v>
      </c>
      <c r="O375" s="27">
        <f t="shared" si="27"/>
        <v>255.88274775042737</v>
      </c>
      <c r="P37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75" s="7" t="e">
        <f>IF(testdata[[#This Row],[DIR]]="SHORT",testdata[[#This Row],[SAR]],NA())</f>
        <v>#N/A</v>
      </c>
      <c r="R375" s="7">
        <f>IF(testdata[[#This Row],[DIR]]="LONG",testdata[[#This Row],[SAR]],NA())</f>
        <v>255.88274775042737</v>
      </c>
      <c r="S375"/>
      <c r="V375" s="29">
        <v>43251</v>
      </c>
      <c r="W375" s="6">
        <v>255.882747750427</v>
      </c>
      <c r="X375" s="30">
        <f>ROUND(testdata[[#This Row],[SAR]]-Table3[[#This Row],[SAR]],5)</f>
        <v>0</v>
      </c>
    </row>
    <row r="376" spans="1:24" x14ac:dyDescent="0.25">
      <c r="A376" s="4">
        <v>355</v>
      </c>
      <c r="B376" s="11" t="s">
        <v>366</v>
      </c>
      <c r="C376" s="1">
        <v>263.42</v>
      </c>
      <c r="D376" s="1">
        <v>264.89999999999998</v>
      </c>
      <c r="E376" s="1">
        <v>263.33999999999997</v>
      </c>
      <c r="F376" s="1">
        <v>264.57</v>
      </c>
      <c r="G376" s="1">
        <f>testdata[[#This Row],[high]]-testdata[[#This Row],[low]]</f>
        <v>1.5600000000000023</v>
      </c>
      <c r="H376" s="1">
        <f>ABS(testdata[[#This Row],[high]]-F375)</f>
        <v>2.9099999999999682</v>
      </c>
      <c r="I376" s="1">
        <f>ABS(testdata[[#This Row],[low]]-F375)</f>
        <v>1.3499999999999659</v>
      </c>
      <c r="J376" s="7">
        <f>MAX(testdata[[#This Row],[H-L]:[|L-pC|]])</f>
        <v>2.9099999999999682</v>
      </c>
      <c r="K376" s="21">
        <f>(K375*13+testdata[[#This Row],[TR]])/14</f>
        <v>2.7898225003023329</v>
      </c>
      <c r="L376" s="7">
        <f>testdata[[#This Row],[ATR]]*multiplier</f>
        <v>8.3694675009069996</v>
      </c>
      <c r="M376" s="14" t="s">
        <v>519</v>
      </c>
      <c r="N376" s="13">
        <f>MAX(testdata[[#This Row],[close]],N375)</f>
        <v>264.57</v>
      </c>
      <c r="O376" s="27">
        <f t="shared" si="27"/>
        <v>255.99826576825396</v>
      </c>
      <c r="P37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76" s="7" t="e">
        <f>IF(testdata[[#This Row],[DIR]]="SHORT",testdata[[#This Row],[SAR]],NA())</f>
        <v>#N/A</v>
      </c>
      <c r="R376" s="7">
        <f>IF(testdata[[#This Row],[DIR]]="LONG",testdata[[#This Row],[SAR]],NA())</f>
        <v>255.99826576825396</v>
      </c>
      <c r="S376"/>
      <c r="V376" s="29">
        <v>43252</v>
      </c>
      <c r="W376" s="6">
        <v>255.99826576825299</v>
      </c>
      <c r="X376" s="30">
        <f>ROUND(testdata[[#This Row],[SAR]]-Table3[[#This Row],[SAR]],5)</f>
        <v>0</v>
      </c>
    </row>
    <row r="377" spans="1:24" x14ac:dyDescent="0.25">
      <c r="A377" s="4">
        <v>356</v>
      </c>
      <c r="B377" s="11" t="s">
        <v>367</v>
      </c>
      <c r="C377" s="1">
        <v>265.47000000000003</v>
      </c>
      <c r="D377" s="1">
        <v>266.10000000000002</v>
      </c>
      <c r="E377" s="1">
        <v>265.2</v>
      </c>
      <c r="F377" s="1">
        <v>265.82</v>
      </c>
      <c r="G377" s="1">
        <f>testdata[[#This Row],[high]]-testdata[[#This Row],[low]]</f>
        <v>0.90000000000003411</v>
      </c>
      <c r="H377" s="1">
        <f>ABS(testdata[[#This Row],[high]]-F376)</f>
        <v>1.5300000000000296</v>
      </c>
      <c r="I377" s="1">
        <f>ABS(testdata[[#This Row],[low]]-F376)</f>
        <v>0.62999999999999545</v>
      </c>
      <c r="J377" s="7">
        <f>MAX(testdata[[#This Row],[H-L]:[|L-pC|]])</f>
        <v>1.5300000000000296</v>
      </c>
      <c r="K377" s="21">
        <f>(K376*13+testdata[[#This Row],[TR]])/14</f>
        <v>2.6998351788521684</v>
      </c>
      <c r="L377" s="7">
        <f>testdata[[#This Row],[ATR]]*multiplier</f>
        <v>8.0995055365565047</v>
      </c>
      <c r="M377" s="14" t="s">
        <v>519</v>
      </c>
      <c r="N377" s="13">
        <f>MAX(testdata[[#This Row],[close]],N376)</f>
        <v>265.82</v>
      </c>
      <c r="O377" s="27">
        <f t="shared" si="27"/>
        <v>256.20053249909301</v>
      </c>
      <c r="P37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77" s="7" t="e">
        <f>IF(testdata[[#This Row],[DIR]]="SHORT",testdata[[#This Row],[SAR]],NA())</f>
        <v>#N/A</v>
      </c>
      <c r="R377" s="7">
        <f>IF(testdata[[#This Row],[DIR]]="LONG",testdata[[#This Row],[SAR]],NA())</f>
        <v>256.20053249909301</v>
      </c>
      <c r="S377"/>
      <c r="V377" s="29">
        <v>43255</v>
      </c>
      <c r="W377" s="6">
        <v>256.20053249909199</v>
      </c>
      <c r="X377" s="30">
        <f>ROUND(testdata[[#This Row],[SAR]]-Table3[[#This Row],[SAR]],5)</f>
        <v>0</v>
      </c>
    </row>
    <row r="378" spans="1:24" x14ac:dyDescent="0.25">
      <c r="A378" s="4">
        <v>357</v>
      </c>
      <c r="B378" s="11" t="s">
        <v>368</v>
      </c>
      <c r="C378" s="1">
        <v>265.97000000000003</v>
      </c>
      <c r="D378" s="1">
        <v>266.43</v>
      </c>
      <c r="E378" s="1">
        <v>265.13</v>
      </c>
      <c r="F378" s="1">
        <v>266.02</v>
      </c>
      <c r="G378" s="1">
        <f>testdata[[#This Row],[high]]-testdata[[#This Row],[low]]</f>
        <v>1.3000000000000114</v>
      </c>
      <c r="H378" s="1">
        <f>ABS(testdata[[#This Row],[high]]-F377)</f>
        <v>0.61000000000001364</v>
      </c>
      <c r="I378" s="1">
        <f>ABS(testdata[[#This Row],[low]]-F377)</f>
        <v>0.68999999999999773</v>
      </c>
      <c r="J378" s="7">
        <f>MAX(testdata[[#This Row],[H-L]:[|L-pC|]])</f>
        <v>1.3000000000000114</v>
      </c>
      <c r="K378" s="21">
        <f>(K377*13+testdata[[#This Row],[TR]])/14</f>
        <v>2.5998469517912999</v>
      </c>
      <c r="L378" s="7">
        <f>testdata[[#This Row],[ATR]]*multiplier</f>
        <v>7.7995408553739001</v>
      </c>
      <c r="M378" s="14" t="s">
        <v>519</v>
      </c>
      <c r="N378" s="13">
        <f>MAX(testdata[[#This Row],[close]],N377)</f>
        <v>266.02</v>
      </c>
      <c r="O378" s="27">
        <f t="shared" si="27"/>
        <v>257.72049446344352</v>
      </c>
      <c r="P37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78" s="7" t="e">
        <f>IF(testdata[[#This Row],[DIR]]="SHORT",testdata[[#This Row],[SAR]],NA())</f>
        <v>#N/A</v>
      </c>
      <c r="R378" s="7">
        <f>IF(testdata[[#This Row],[DIR]]="LONG",testdata[[#This Row],[SAR]],NA())</f>
        <v>257.72049446344352</v>
      </c>
      <c r="S378"/>
      <c r="V378" s="29">
        <v>43256</v>
      </c>
      <c r="W378" s="6">
        <v>257.720494463443</v>
      </c>
      <c r="X378" s="30">
        <f>ROUND(testdata[[#This Row],[SAR]]-Table3[[#This Row],[SAR]],5)</f>
        <v>0</v>
      </c>
    </row>
    <row r="379" spans="1:24" x14ac:dyDescent="0.25">
      <c r="A379" s="4">
        <v>358</v>
      </c>
      <c r="B379" s="11" t="s">
        <v>369</v>
      </c>
      <c r="C379" s="1">
        <v>266.68</v>
      </c>
      <c r="D379" s="1">
        <v>268.36</v>
      </c>
      <c r="E379" s="1">
        <v>266.01</v>
      </c>
      <c r="F379" s="1">
        <v>268.24</v>
      </c>
      <c r="G379" s="1">
        <f>testdata[[#This Row],[high]]-testdata[[#This Row],[low]]</f>
        <v>2.3500000000000227</v>
      </c>
      <c r="H379" s="1">
        <f>ABS(testdata[[#This Row],[high]]-F378)</f>
        <v>2.3400000000000318</v>
      </c>
      <c r="I379" s="1">
        <f>ABS(testdata[[#This Row],[low]]-F378)</f>
        <v>9.9999999999909051E-3</v>
      </c>
      <c r="J379" s="7">
        <f>MAX(testdata[[#This Row],[H-L]:[|L-pC|]])</f>
        <v>2.3500000000000227</v>
      </c>
      <c r="K379" s="21">
        <f>(K378*13+testdata[[#This Row],[TR]])/14</f>
        <v>2.582000740949066</v>
      </c>
      <c r="L379" s="7">
        <f>testdata[[#This Row],[ATR]]*multiplier</f>
        <v>7.7460022228471974</v>
      </c>
      <c r="M379" s="14" t="s">
        <v>519</v>
      </c>
      <c r="N379" s="13">
        <f>MAX(testdata[[#This Row],[close]],N378)</f>
        <v>268.24</v>
      </c>
      <c r="O379" s="27">
        <f t="shared" si="27"/>
        <v>258.22045914462609</v>
      </c>
      <c r="P37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79" s="7" t="e">
        <f>IF(testdata[[#This Row],[DIR]]="SHORT",testdata[[#This Row],[SAR]],NA())</f>
        <v>#N/A</v>
      </c>
      <c r="R379" s="7">
        <f>IF(testdata[[#This Row],[DIR]]="LONG",testdata[[#This Row],[SAR]],NA())</f>
        <v>258.22045914462609</v>
      </c>
      <c r="S379"/>
      <c r="V379" s="29">
        <v>43257</v>
      </c>
      <c r="W379" s="6">
        <v>258.22045914462598</v>
      </c>
      <c r="X379" s="30">
        <f>ROUND(testdata[[#This Row],[SAR]]-Table3[[#This Row],[SAR]],5)</f>
        <v>0</v>
      </c>
    </row>
    <row r="380" spans="1:24" x14ac:dyDescent="0.25">
      <c r="A380" s="4">
        <v>359</v>
      </c>
      <c r="B380" s="11" t="s">
        <v>370</v>
      </c>
      <c r="C380" s="1">
        <v>268.77</v>
      </c>
      <c r="D380" s="1">
        <v>269.08999999999997</v>
      </c>
      <c r="E380" s="1">
        <v>267.22000000000003</v>
      </c>
      <c r="F380" s="1">
        <v>268.20999999999998</v>
      </c>
      <c r="G380" s="1">
        <f>testdata[[#This Row],[high]]-testdata[[#This Row],[low]]</f>
        <v>1.8699999999999477</v>
      </c>
      <c r="H380" s="1">
        <f>ABS(testdata[[#This Row],[high]]-F379)</f>
        <v>0.84999999999996589</v>
      </c>
      <c r="I380" s="1">
        <f>ABS(testdata[[#This Row],[low]]-F379)</f>
        <v>1.0199999999999818</v>
      </c>
      <c r="J380" s="7">
        <f>MAX(testdata[[#This Row],[H-L]:[|L-pC|]])</f>
        <v>1.8699999999999477</v>
      </c>
      <c r="K380" s="21">
        <f>(K379*13+testdata[[#This Row],[TR]])/14</f>
        <v>2.5311435451669864</v>
      </c>
      <c r="L380" s="7">
        <f>testdata[[#This Row],[ATR]]*multiplier</f>
        <v>7.5934306355009591</v>
      </c>
      <c r="M380" s="14" t="s">
        <v>519</v>
      </c>
      <c r="N380" s="13">
        <f>MAX(testdata[[#This Row],[close]],N379)</f>
        <v>268.24</v>
      </c>
      <c r="O380" s="27">
        <f t="shared" si="27"/>
        <v>260.4939977771528</v>
      </c>
      <c r="P38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80" s="7" t="e">
        <f>IF(testdata[[#This Row],[DIR]]="SHORT",testdata[[#This Row],[SAR]],NA())</f>
        <v>#N/A</v>
      </c>
      <c r="R380" s="7">
        <f>IF(testdata[[#This Row],[DIR]]="LONG",testdata[[#This Row],[SAR]],NA())</f>
        <v>260.4939977771528</v>
      </c>
      <c r="S380"/>
      <c r="V380" s="29">
        <v>43258</v>
      </c>
      <c r="W380" s="6">
        <v>260.493997777152</v>
      </c>
      <c r="X380" s="30">
        <f>ROUND(testdata[[#This Row],[SAR]]-Table3[[#This Row],[SAR]],5)</f>
        <v>0</v>
      </c>
    </row>
    <row r="381" spans="1:24" x14ac:dyDescent="0.25">
      <c r="A381" s="4">
        <v>360</v>
      </c>
      <c r="B381" s="11" t="s">
        <v>371</v>
      </c>
      <c r="C381" s="1">
        <v>267.70999999999998</v>
      </c>
      <c r="D381" s="1">
        <v>269.06</v>
      </c>
      <c r="E381" s="1">
        <v>267.52999999999997</v>
      </c>
      <c r="F381" s="1">
        <v>269</v>
      </c>
      <c r="G381" s="1">
        <f>testdata[[#This Row],[high]]-testdata[[#This Row],[low]]</f>
        <v>1.5300000000000296</v>
      </c>
      <c r="H381" s="1">
        <f>ABS(testdata[[#This Row],[high]]-F380)</f>
        <v>0.85000000000002274</v>
      </c>
      <c r="I381" s="1">
        <f>ABS(testdata[[#This Row],[low]]-F380)</f>
        <v>0.68000000000000682</v>
      </c>
      <c r="J381" s="7">
        <f>MAX(testdata[[#This Row],[H-L]:[|L-pC|]])</f>
        <v>1.5300000000000296</v>
      </c>
      <c r="K381" s="21">
        <f>(K380*13+testdata[[#This Row],[TR]])/14</f>
        <v>2.4596332919407753</v>
      </c>
      <c r="L381" s="7">
        <f>testdata[[#This Row],[ATR]]*multiplier</f>
        <v>7.3788998758223254</v>
      </c>
      <c r="M381" s="14" t="s">
        <v>519</v>
      </c>
      <c r="N381" s="13">
        <f>MAX(testdata[[#This Row],[close]],N380)</f>
        <v>269</v>
      </c>
      <c r="O381" s="27">
        <f t="shared" si="27"/>
        <v>260.64656936449904</v>
      </c>
      <c r="P38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81" s="7" t="e">
        <f>IF(testdata[[#This Row],[DIR]]="SHORT",testdata[[#This Row],[SAR]],NA())</f>
        <v>#N/A</v>
      </c>
      <c r="R381" s="7">
        <f>IF(testdata[[#This Row],[DIR]]="LONG",testdata[[#This Row],[SAR]],NA())</f>
        <v>260.64656936449904</v>
      </c>
      <c r="S381"/>
      <c r="V381" s="29">
        <v>43259</v>
      </c>
      <c r="W381" s="6">
        <v>260.64656936449899</v>
      </c>
      <c r="X381" s="30">
        <f>ROUND(testdata[[#This Row],[SAR]]-Table3[[#This Row],[SAR]],5)</f>
        <v>0</v>
      </c>
    </row>
    <row r="382" spans="1:24" x14ac:dyDescent="0.25">
      <c r="A382" s="4">
        <v>361</v>
      </c>
      <c r="B382" s="11" t="s">
        <v>372</v>
      </c>
      <c r="C382" s="1">
        <v>269.25</v>
      </c>
      <c r="D382" s="1">
        <v>270.14999999999998</v>
      </c>
      <c r="E382" s="1">
        <v>269.12</v>
      </c>
      <c r="F382" s="1">
        <v>269.36</v>
      </c>
      <c r="G382" s="1">
        <f>testdata[[#This Row],[high]]-testdata[[#This Row],[low]]</f>
        <v>1.0299999999999727</v>
      </c>
      <c r="H382" s="1">
        <f>ABS(testdata[[#This Row],[high]]-F381)</f>
        <v>1.1499999999999773</v>
      </c>
      <c r="I382" s="1">
        <f>ABS(testdata[[#This Row],[low]]-F381)</f>
        <v>0.12000000000000455</v>
      </c>
      <c r="J382" s="7">
        <f>MAX(testdata[[#This Row],[H-L]:[|L-pC|]])</f>
        <v>1.1499999999999773</v>
      </c>
      <c r="K382" s="21">
        <f>(K381*13+testdata[[#This Row],[TR]])/14</f>
        <v>2.366088056802147</v>
      </c>
      <c r="L382" s="7">
        <f>testdata[[#This Row],[ATR]]*multiplier</f>
        <v>7.0982641704064413</v>
      </c>
      <c r="M382" s="14" t="s">
        <v>519</v>
      </c>
      <c r="N382" s="13">
        <f>MAX(testdata[[#This Row],[close]],N381)</f>
        <v>269.36</v>
      </c>
      <c r="O382" s="27">
        <f t="shared" si="27"/>
        <v>261.6211001241777</v>
      </c>
      <c r="P38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82" s="7" t="e">
        <f>IF(testdata[[#This Row],[DIR]]="SHORT",testdata[[#This Row],[SAR]],NA())</f>
        <v>#N/A</v>
      </c>
      <c r="R382" s="7">
        <f>IF(testdata[[#This Row],[DIR]]="LONG",testdata[[#This Row],[SAR]],NA())</f>
        <v>261.6211001241777</v>
      </c>
      <c r="S382"/>
      <c r="V382" s="29">
        <v>43262</v>
      </c>
      <c r="W382" s="6">
        <v>261.62110012417702</v>
      </c>
      <c r="X382" s="30">
        <f>ROUND(testdata[[#This Row],[SAR]]-Table3[[#This Row],[SAR]],5)</f>
        <v>0</v>
      </c>
    </row>
    <row r="383" spans="1:24" x14ac:dyDescent="0.25">
      <c r="A383" s="4">
        <v>362</v>
      </c>
      <c r="B383" s="11" t="s">
        <v>373</v>
      </c>
      <c r="C383" s="1">
        <v>269.82</v>
      </c>
      <c r="D383" s="1">
        <v>270.11</v>
      </c>
      <c r="E383" s="1">
        <v>269</v>
      </c>
      <c r="F383" s="1">
        <v>269.70999999999998</v>
      </c>
      <c r="G383" s="1">
        <f>testdata[[#This Row],[high]]-testdata[[#This Row],[low]]</f>
        <v>1.1100000000000136</v>
      </c>
      <c r="H383" s="1">
        <f>ABS(testdata[[#This Row],[high]]-F382)</f>
        <v>0.75</v>
      </c>
      <c r="I383" s="1">
        <f>ABS(testdata[[#This Row],[low]]-F382)</f>
        <v>0.36000000000001364</v>
      </c>
      <c r="J383" s="7">
        <f>MAX(testdata[[#This Row],[H-L]:[|L-pC|]])</f>
        <v>1.1100000000000136</v>
      </c>
      <c r="K383" s="21">
        <f>(K382*13+testdata[[#This Row],[TR]])/14</f>
        <v>2.2763674813162802</v>
      </c>
      <c r="L383" s="7">
        <f>testdata[[#This Row],[ATR]]*multiplier</f>
        <v>6.829102443948841</v>
      </c>
      <c r="M383" s="14" t="s">
        <v>519</v>
      </c>
      <c r="N383" s="13">
        <f>MAX(testdata[[#This Row],[close]],N382)</f>
        <v>269.70999999999998</v>
      </c>
      <c r="O383" s="27">
        <f t="shared" ref="O383:O394" si="28">N382-L382</f>
        <v>262.26173582959359</v>
      </c>
      <c r="P38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83" s="7" t="e">
        <f>IF(testdata[[#This Row],[DIR]]="SHORT",testdata[[#This Row],[SAR]],NA())</f>
        <v>#N/A</v>
      </c>
      <c r="R383" s="7">
        <f>IF(testdata[[#This Row],[DIR]]="LONG",testdata[[#This Row],[SAR]],NA())</f>
        <v>262.26173582959359</v>
      </c>
      <c r="S383"/>
      <c r="V383" s="29">
        <v>43263</v>
      </c>
      <c r="W383" s="6">
        <v>262.26173582959302</v>
      </c>
      <c r="X383" s="30">
        <f>ROUND(testdata[[#This Row],[SAR]]-Table3[[#This Row],[SAR]],5)</f>
        <v>0</v>
      </c>
    </row>
    <row r="384" spans="1:24" x14ac:dyDescent="0.25">
      <c r="A384" s="4">
        <v>363</v>
      </c>
      <c r="B384" s="11" t="s">
        <v>374</v>
      </c>
      <c r="C384" s="1">
        <v>269.97000000000003</v>
      </c>
      <c r="D384" s="1">
        <v>270.25</v>
      </c>
      <c r="E384" s="1">
        <v>268.63</v>
      </c>
      <c r="F384" s="1">
        <v>268.85000000000002</v>
      </c>
      <c r="G384" s="1">
        <f>testdata[[#This Row],[high]]-testdata[[#This Row],[low]]</f>
        <v>1.6200000000000045</v>
      </c>
      <c r="H384" s="1">
        <f>ABS(testdata[[#This Row],[high]]-F383)</f>
        <v>0.54000000000002046</v>
      </c>
      <c r="I384" s="1">
        <f>ABS(testdata[[#This Row],[low]]-F383)</f>
        <v>1.0799999999999841</v>
      </c>
      <c r="J384" s="7">
        <f>MAX(testdata[[#This Row],[H-L]:[|L-pC|]])</f>
        <v>1.6200000000000045</v>
      </c>
      <c r="K384" s="21">
        <f>(K383*13+testdata[[#This Row],[TR]])/14</f>
        <v>2.2294840897936892</v>
      </c>
      <c r="L384" s="7">
        <f>testdata[[#This Row],[ATR]]*multiplier</f>
        <v>6.6884522693810675</v>
      </c>
      <c r="M384" s="14" t="s">
        <v>519</v>
      </c>
      <c r="N384" s="13">
        <f>MAX(testdata[[#This Row],[close]],N383)</f>
        <v>269.70999999999998</v>
      </c>
      <c r="O384" s="27">
        <f t="shared" si="28"/>
        <v>262.88089755605114</v>
      </c>
      <c r="P38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84" s="7" t="e">
        <f>IF(testdata[[#This Row],[DIR]]="SHORT",testdata[[#This Row],[SAR]],NA())</f>
        <v>#N/A</v>
      </c>
      <c r="R384" s="7">
        <f>IF(testdata[[#This Row],[DIR]]="LONG",testdata[[#This Row],[SAR]],NA())</f>
        <v>262.88089755605114</v>
      </c>
      <c r="S384"/>
      <c r="V384" s="29">
        <v>43264</v>
      </c>
      <c r="W384" s="6">
        <v>262.88089755605102</v>
      </c>
      <c r="X384" s="30">
        <f>ROUND(testdata[[#This Row],[SAR]]-Table3[[#This Row],[SAR]],5)</f>
        <v>0</v>
      </c>
    </row>
    <row r="385" spans="1:24" x14ac:dyDescent="0.25">
      <c r="A385" s="4">
        <v>364</v>
      </c>
      <c r="B385" s="11" t="s">
        <v>375</v>
      </c>
      <c r="C385" s="1">
        <v>269.8</v>
      </c>
      <c r="D385" s="1">
        <v>270.11</v>
      </c>
      <c r="E385" s="1">
        <v>268.88</v>
      </c>
      <c r="F385" s="1">
        <v>269.52999999999997</v>
      </c>
      <c r="G385" s="1">
        <f>testdata[[#This Row],[high]]-testdata[[#This Row],[low]]</f>
        <v>1.2300000000000182</v>
      </c>
      <c r="H385" s="1">
        <f>ABS(testdata[[#This Row],[high]]-F384)</f>
        <v>1.2599999999999909</v>
      </c>
      <c r="I385" s="1">
        <f>ABS(testdata[[#This Row],[low]]-F384)</f>
        <v>2.9999999999972715E-2</v>
      </c>
      <c r="J385" s="7">
        <f>MAX(testdata[[#This Row],[H-L]:[|L-pC|]])</f>
        <v>1.2599999999999909</v>
      </c>
      <c r="K385" s="21">
        <f>(K384*13+testdata[[#This Row],[TR]])/14</f>
        <v>2.1602352262369964</v>
      </c>
      <c r="L385" s="7">
        <f>testdata[[#This Row],[ATR]]*multiplier</f>
        <v>6.4807056787109891</v>
      </c>
      <c r="M385" s="14" t="s">
        <v>519</v>
      </c>
      <c r="N385" s="13">
        <f>MAX(testdata[[#This Row],[close]],N384)</f>
        <v>269.70999999999998</v>
      </c>
      <c r="O385" s="27">
        <f t="shared" si="28"/>
        <v>263.02154773061892</v>
      </c>
      <c r="P38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85" s="7" t="e">
        <f>IF(testdata[[#This Row],[DIR]]="SHORT",testdata[[#This Row],[SAR]],NA())</f>
        <v>#N/A</v>
      </c>
      <c r="R385" s="7">
        <f>IF(testdata[[#This Row],[DIR]]="LONG",testdata[[#This Row],[SAR]],NA())</f>
        <v>263.02154773061892</v>
      </c>
      <c r="S385"/>
      <c r="V385" s="29">
        <v>43265</v>
      </c>
      <c r="W385" s="6">
        <v>263.02154773061801</v>
      </c>
      <c r="X385" s="30">
        <f>ROUND(testdata[[#This Row],[SAR]]-Table3[[#This Row],[SAR]],5)</f>
        <v>0</v>
      </c>
    </row>
    <row r="386" spans="1:24" x14ac:dyDescent="0.25">
      <c r="A386" s="4">
        <v>365</v>
      </c>
      <c r="B386" s="11" t="s">
        <v>376</v>
      </c>
      <c r="C386" s="1">
        <v>268.67</v>
      </c>
      <c r="D386" s="1">
        <v>269.55</v>
      </c>
      <c r="E386" s="1">
        <v>267.45</v>
      </c>
      <c r="F386" s="1">
        <v>269.18</v>
      </c>
      <c r="G386" s="1">
        <f>testdata[[#This Row],[high]]-testdata[[#This Row],[low]]</f>
        <v>2.1000000000000227</v>
      </c>
      <c r="H386" s="1">
        <f>ABS(testdata[[#This Row],[high]]-F385)</f>
        <v>2.0000000000038654E-2</v>
      </c>
      <c r="I386" s="1">
        <f>ABS(testdata[[#This Row],[low]]-F385)</f>
        <v>2.0799999999999841</v>
      </c>
      <c r="J386" s="7">
        <f>MAX(testdata[[#This Row],[H-L]:[|L-pC|]])</f>
        <v>2.1000000000000227</v>
      </c>
      <c r="K386" s="21">
        <f>(K385*13+testdata[[#This Row],[TR]])/14</f>
        <v>2.1559327100772125</v>
      </c>
      <c r="L386" s="7">
        <f>testdata[[#This Row],[ATR]]*multiplier</f>
        <v>6.4677981302316372</v>
      </c>
      <c r="M386" s="14" t="s">
        <v>519</v>
      </c>
      <c r="N386" s="13">
        <f>MAX(testdata[[#This Row],[close]],N385)</f>
        <v>269.70999999999998</v>
      </c>
      <c r="O386" s="27">
        <f t="shared" si="28"/>
        <v>263.22929432128899</v>
      </c>
      <c r="P38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86" s="7" t="e">
        <f>IF(testdata[[#This Row],[DIR]]="SHORT",testdata[[#This Row],[SAR]],NA())</f>
        <v>#N/A</v>
      </c>
      <c r="R386" s="7">
        <f>IF(testdata[[#This Row],[DIR]]="LONG",testdata[[#This Row],[SAR]],NA())</f>
        <v>263.22929432128899</v>
      </c>
      <c r="S386"/>
      <c r="V386" s="29">
        <v>43266</v>
      </c>
      <c r="W386" s="6">
        <v>263.22929432128899</v>
      </c>
      <c r="X386" s="30">
        <f>ROUND(testdata[[#This Row],[SAR]]-Table3[[#This Row],[SAR]],5)</f>
        <v>0</v>
      </c>
    </row>
    <row r="387" spans="1:24" x14ac:dyDescent="0.25">
      <c r="A387" s="4">
        <v>366</v>
      </c>
      <c r="B387" s="11" t="s">
        <v>377</v>
      </c>
      <c r="C387" s="1">
        <v>267.58999999999997</v>
      </c>
      <c r="D387" s="1">
        <v>268.77</v>
      </c>
      <c r="E387" s="1">
        <v>267.07</v>
      </c>
      <c r="F387" s="1">
        <v>268.63</v>
      </c>
      <c r="G387" s="1">
        <f>testdata[[#This Row],[high]]-testdata[[#This Row],[low]]</f>
        <v>1.6999999999999886</v>
      </c>
      <c r="H387" s="1">
        <f>ABS(testdata[[#This Row],[high]]-F386)</f>
        <v>0.41000000000002501</v>
      </c>
      <c r="I387" s="1">
        <f>ABS(testdata[[#This Row],[low]]-F386)</f>
        <v>2.1100000000000136</v>
      </c>
      <c r="J387" s="7">
        <f>MAX(testdata[[#This Row],[H-L]:[|L-pC|]])</f>
        <v>2.1100000000000136</v>
      </c>
      <c r="K387" s="21">
        <f>(K386*13+testdata[[#This Row],[TR]])/14</f>
        <v>2.1526518022145553</v>
      </c>
      <c r="L387" s="7">
        <f>testdata[[#This Row],[ATR]]*multiplier</f>
        <v>6.4579554066436664</v>
      </c>
      <c r="M387" s="14" t="s">
        <v>519</v>
      </c>
      <c r="N387" s="13">
        <f>MAX(testdata[[#This Row],[close]],N386)</f>
        <v>269.70999999999998</v>
      </c>
      <c r="O387" s="27">
        <f t="shared" si="28"/>
        <v>263.24220186976834</v>
      </c>
      <c r="P38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87" s="7" t="e">
        <f>IF(testdata[[#This Row],[DIR]]="SHORT",testdata[[#This Row],[SAR]],NA())</f>
        <v>#N/A</v>
      </c>
      <c r="R387" s="7">
        <f>IF(testdata[[#This Row],[DIR]]="LONG",testdata[[#This Row],[SAR]],NA())</f>
        <v>263.24220186976834</v>
      </c>
      <c r="S387"/>
      <c r="V387" s="29">
        <v>43269</v>
      </c>
      <c r="W387" s="6">
        <v>263.242201869768</v>
      </c>
      <c r="X387" s="30">
        <f>ROUND(testdata[[#This Row],[SAR]]-Table3[[#This Row],[SAR]],5)</f>
        <v>0</v>
      </c>
    </row>
    <row r="388" spans="1:24" x14ac:dyDescent="0.25">
      <c r="A388" s="4">
        <v>367</v>
      </c>
      <c r="B388" s="11" t="s">
        <v>378</v>
      </c>
      <c r="C388" s="1">
        <v>266.14</v>
      </c>
      <c r="D388" s="1">
        <v>267.83999999999997</v>
      </c>
      <c r="E388" s="1">
        <v>265.69</v>
      </c>
      <c r="F388" s="1">
        <v>267.60000000000002</v>
      </c>
      <c r="G388" s="1">
        <f>testdata[[#This Row],[high]]-testdata[[#This Row],[low]]</f>
        <v>2.1499999999999773</v>
      </c>
      <c r="H388" s="1">
        <f>ABS(testdata[[#This Row],[high]]-F387)</f>
        <v>0.79000000000002046</v>
      </c>
      <c r="I388" s="1">
        <f>ABS(testdata[[#This Row],[low]]-F387)</f>
        <v>2.9399999999999977</v>
      </c>
      <c r="J388" s="7">
        <f>MAX(testdata[[#This Row],[H-L]:[|L-pC|]])</f>
        <v>2.9399999999999977</v>
      </c>
      <c r="K388" s="21">
        <f>(K387*13+testdata[[#This Row],[TR]])/14</f>
        <v>2.2088909591992296</v>
      </c>
      <c r="L388" s="7">
        <f>testdata[[#This Row],[ATR]]*multiplier</f>
        <v>6.6266728775976889</v>
      </c>
      <c r="M388" s="14" t="s">
        <v>519</v>
      </c>
      <c r="N388" s="13">
        <f>MAX(testdata[[#This Row],[close]],N387)</f>
        <v>269.70999999999998</v>
      </c>
      <c r="O388" s="27">
        <f t="shared" si="28"/>
        <v>263.25204459335629</v>
      </c>
      <c r="P38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88" s="7" t="e">
        <f>IF(testdata[[#This Row],[DIR]]="SHORT",testdata[[#This Row],[SAR]],NA())</f>
        <v>#N/A</v>
      </c>
      <c r="R388" s="7">
        <f>IF(testdata[[#This Row],[DIR]]="LONG",testdata[[#This Row],[SAR]],NA())</f>
        <v>263.25204459335629</v>
      </c>
      <c r="S388"/>
      <c r="V388" s="29">
        <v>43270</v>
      </c>
      <c r="W388" s="6">
        <v>263.252044593356</v>
      </c>
      <c r="X388" s="30">
        <f>ROUND(testdata[[#This Row],[SAR]]-Table3[[#This Row],[SAR]],5)</f>
        <v>0</v>
      </c>
    </row>
    <row r="389" spans="1:24" x14ac:dyDescent="0.25">
      <c r="A389" s="4">
        <v>368</v>
      </c>
      <c r="B389" s="11" t="s">
        <v>379</v>
      </c>
      <c r="C389" s="1">
        <v>268.35000000000002</v>
      </c>
      <c r="D389" s="1">
        <v>268.77999999999997</v>
      </c>
      <c r="E389" s="1">
        <v>267.69</v>
      </c>
      <c r="F389" s="1">
        <v>268.06</v>
      </c>
      <c r="G389" s="1">
        <f>testdata[[#This Row],[high]]-testdata[[#This Row],[low]]</f>
        <v>1.089999999999975</v>
      </c>
      <c r="H389" s="1">
        <f>ABS(testdata[[#This Row],[high]]-F388)</f>
        <v>1.17999999999995</v>
      </c>
      <c r="I389" s="1">
        <f>ABS(testdata[[#This Row],[low]]-F388)</f>
        <v>8.9999999999974989E-2</v>
      </c>
      <c r="J389" s="7">
        <f>MAX(testdata[[#This Row],[H-L]:[|L-pC|]])</f>
        <v>1.17999999999995</v>
      </c>
      <c r="K389" s="21">
        <f>(K388*13+testdata[[#This Row],[TR]])/14</f>
        <v>2.1353987478278524</v>
      </c>
      <c r="L389" s="7">
        <f>testdata[[#This Row],[ATR]]*multiplier</f>
        <v>6.4061962434835573</v>
      </c>
      <c r="M389" s="14" t="s">
        <v>519</v>
      </c>
      <c r="N389" s="13">
        <f>MAX(testdata[[#This Row],[close]],N388)</f>
        <v>269.70999999999998</v>
      </c>
      <c r="O389" s="27">
        <f t="shared" si="28"/>
        <v>263.0833271224023</v>
      </c>
      <c r="P38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89" s="7" t="e">
        <f>IF(testdata[[#This Row],[DIR]]="SHORT",testdata[[#This Row],[SAR]],NA())</f>
        <v>#N/A</v>
      </c>
      <c r="R389" s="7">
        <f>IF(testdata[[#This Row],[DIR]]="LONG",testdata[[#This Row],[SAR]],NA())</f>
        <v>263.0833271224023</v>
      </c>
      <c r="S389"/>
      <c r="V389" s="29">
        <v>43271</v>
      </c>
      <c r="W389" s="6">
        <v>263.08332712240201</v>
      </c>
      <c r="X389" s="30">
        <f>ROUND(testdata[[#This Row],[SAR]]-Table3[[#This Row],[SAR]],5)</f>
        <v>0</v>
      </c>
    </row>
    <row r="390" spans="1:24" x14ac:dyDescent="0.25">
      <c r="A390" s="4">
        <v>369</v>
      </c>
      <c r="B390" s="11" t="s">
        <v>380</v>
      </c>
      <c r="C390" s="1">
        <v>268.05</v>
      </c>
      <c r="D390" s="1">
        <v>268.07</v>
      </c>
      <c r="E390" s="1">
        <v>265.83</v>
      </c>
      <c r="F390" s="1">
        <v>266.38</v>
      </c>
      <c r="G390" s="1">
        <f>testdata[[#This Row],[high]]-testdata[[#This Row],[low]]</f>
        <v>2.2400000000000091</v>
      </c>
      <c r="H390" s="1">
        <f>ABS(testdata[[#This Row],[high]]-F389)</f>
        <v>9.9999999999909051E-3</v>
      </c>
      <c r="I390" s="1">
        <f>ABS(testdata[[#This Row],[low]]-F389)</f>
        <v>2.2300000000000182</v>
      </c>
      <c r="J390" s="7">
        <f>MAX(testdata[[#This Row],[H-L]:[|L-pC|]])</f>
        <v>2.2400000000000091</v>
      </c>
      <c r="K390" s="21">
        <f>(K389*13+testdata[[#This Row],[TR]])/14</f>
        <v>2.1428702658401493</v>
      </c>
      <c r="L390" s="7">
        <f>testdata[[#This Row],[ATR]]*multiplier</f>
        <v>6.4286107975204478</v>
      </c>
      <c r="M390" s="14" t="s">
        <v>519</v>
      </c>
      <c r="N390" s="13">
        <f>MAX(testdata[[#This Row],[close]],N389)</f>
        <v>269.70999999999998</v>
      </c>
      <c r="O390" s="27">
        <f t="shared" si="28"/>
        <v>263.3038037565164</v>
      </c>
      <c r="P39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90" s="7" t="e">
        <f>IF(testdata[[#This Row],[DIR]]="SHORT",testdata[[#This Row],[SAR]],NA())</f>
        <v>#N/A</v>
      </c>
      <c r="R390" s="7">
        <f>IF(testdata[[#This Row],[DIR]]="LONG",testdata[[#This Row],[SAR]],NA())</f>
        <v>263.3038037565164</v>
      </c>
      <c r="S390"/>
      <c r="V390" s="29">
        <v>43272</v>
      </c>
      <c r="W390" s="6">
        <v>263.303803756516</v>
      </c>
      <c r="X390" s="30">
        <f>ROUND(testdata[[#This Row],[SAR]]-Table3[[#This Row],[SAR]],5)</f>
        <v>0</v>
      </c>
    </row>
    <row r="391" spans="1:24" x14ac:dyDescent="0.25">
      <c r="A391" s="4">
        <v>370</v>
      </c>
      <c r="B391" s="11" t="s">
        <v>381</v>
      </c>
      <c r="C391" s="1">
        <v>267.76</v>
      </c>
      <c r="D391" s="1">
        <v>267.88</v>
      </c>
      <c r="E391" s="1">
        <v>266.62</v>
      </c>
      <c r="F391" s="1">
        <v>266.86</v>
      </c>
      <c r="G391" s="1">
        <f>testdata[[#This Row],[high]]-testdata[[#This Row],[low]]</f>
        <v>1.2599999999999909</v>
      </c>
      <c r="H391" s="1">
        <f>ABS(testdata[[#This Row],[high]]-F390)</f>
        <v>1.5</v>
      </c>
      <c r="I391" s="1">
        <f>ABS(testdata[[#This Row],[low]]-F390)</f>
        <v>0.24000000000000909</v>
      </c>
      <c r="J391" s="7">
        <f>MAX(testdata[[#This Row],[H-L]:[|L-pC|]])</f>
        <v>1.5</v>
      </c>
      <c r="K391" s="21">
        <f>(K390*13+testdata[[#This Row],[TR]])/14</f>
        <v>2.0969509611372814</v>
      </c>
      <c r="L391" s="7">
        <f>testdata[[#This Row],[ATR]]*multiplier</f>
        <v>6.2908528834118442</v>
      </c>
      <c r="M391" s="14" t="s">
        <v>519</v>
      </c>
      <c r="N391" s="13">
        <f>MAX(testdata[[#This Row],[close]],N390)</f>
        <v>269.70999999999998</v>
      </c>
      <c r="O391" s="27">
        <f t="shared" si="28"/>
        <v>263.28138920247955</v>
      </c>
      <c r="P39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91" s="7" t="e">
        <f>IF(testdata[[#This Row],[DIR]]="SHORT",testdata[[#This Row],[SAR]],NA())</f>
        <v>#N/A</v>
      </c>
      <c r="R391" s="7">
        <f>IF(testdata[[#This Row],[DIR]]="LONG",testdata[[#This Row],[SAR]],NA())</f>
        <v>263.28138920247955</v>
      </c>
      <c r="S391"/>
      <c r="V391" s="29">
        <v>43273</v>
      </c>
      <c r="W391" s="6">
        <v>263.28138920247898</v>
      </c>
      <c r="X391" s="30">
        <f>ROUND(testdata[[#This Row],[SAR]]-Table3[[#This Row],[SAR]],5)</f>
        <v>0</v>
      </c>
    </row>
    <row r="392" spans="1:24" x14ac:dyDescent="0.25">
      <c r="A392" s="4">
        <v>371</v>
      </c>
      <c r="B392" s="11" t="s">
        <v>382</v>
      </c>
      <c r="C392" s="1">
        <v>265.60000000000002</v>
      </c>
      <c r="D392" s="1">
        <v>265.77</v>
      </c>
      <c r="E392" s="1">
        <v>261.38</v>
      </c>
      <c r="F392" s="1">
        <v>263.23</v>
      </c>
      <c r="G392" s="1">
        <f>testdata[[#This Row],[high]]-testdata[[#This Row],[low]]</f>
        <v>4.3899999999999864</v>
      </c>
      <c r="H392" s="1">
        <f>ABS(testdata[[#This Row],[high]]-F391)</f>
        <v>1.0900000000000318</v>
      </c>
      <c r="I392" s="1">
        <f>ABS(testdata[[#This Row],[low]]-F391)</f>
        <v>5.4800000000000182</v>
      </c>
      <c r="J392" s="7">
        <f>MAX(testdata[[#This Row],[H-L]:[|L-pC|]])</f>
        <v>5.4800000000000182</v>
      </c>
      <c r="K392" s="21">
        <f>(K391*13+testdata[[#This Row],[TR]])/14</f>
        <v>2.3385973210560485</v>
      </c>
      <c r="L392" s="7">
        <f>testdata[[#This Row],[ATR]]*multiplier</f>
        <v>7.0157919631681454</v>
      </c>
      <c r="M392" s="14" t="s">
        <v>519</v>
      </c>
      <c r="N392" s="16">
        <f>testdata[[#This Row],[close]]</f>
        <v>263.23</v>
      </c>
      <c r="O392" s="27">
        <f t="shared" si="28"/>
        <v>263.41914711658814</v>
      </c>
      <c r="P392" s="25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392" s="7" t="e">
        <f>IF(testdata[[#This Row],[DIR]]="SHORT",testdata[[#This Row],[SAR]],NA())</f>
        <v>#N/A</v>
      </c>
      <c r="R392" s="7">
        <f>IF(testdata[[#This Row],[DIR]]="LONG",testdata[[#This Row],[SAR]],NA())</f>
        <v>263.41914711658814</v>
      </c>
      <c r="S392"/>
      <c r="V392" s="29">
        <v>43276</v>
      </c>
      <c r="W392" s="6">
        <v>263.41914711658802</v>
      </c>
      <c r="X392" s="30">
        <f>ROUND(testdata[[#This Row],[SAR]]-Table3[[#This Row],[SAR]],5)</f>
        <v>0</v>
      </c>
    </row>
    <row r="393" spans="1:24" x14ac:dyDescent="0.25">
      <c r="A393" s="4">
        <v>372</v>
      </c>
      <c r="B393" s="11" t="s">
        <v>383</v>
      </c>
      <c r="C393" s="1">
        <v>263.85000000000002</v>
      </c>
      <c r="D393" s="1">
        <v>264.74</v>
      </c>
      <c r="E393" s="1">
        <v>263.02</v>
      </c>
      <c r="F393" s="1">
        <v>263.81</v>
      </c>
      <c r="G393" s="1">
        <f>testdata[[#This Row],[high]]-testdata[[#This Row],[low]]</f>
        <v>1.7200000000000273</v>
      </c>
      <c r="H393" s="1">
        <f>ABS(testdata[[#This Row],[high]]-F392)</f>
        <v>1.5099999999999909</v>
      </c>
      <c r="I393" s="1">
        <f>ABS(testdata[[#This Row],[low]]-F392)</f>
        <v>0.21000000000003638</v>
      </c>
      <c r="J393" s="7">
        <f>MAX(testdata[[#This Row],[H-L]:[|L-pC|]])</f>
        <v>1.7200000000000273</v>
      </c>
      <c r="K393" s="21">
        <f>(K392*13+testdata[[#This Row],[TR]])/14</f>
        <v>2.294411798123476</v>
      </c>
      <c r="L393" s="7">
        <f>testdata[[#This Row],[ATR]]*multiplier</f>
        <v>6.8832353943704279</v>
      </c>
      <c r="M393" s="15" t="s">
        <v>521</v>
      </c>
      <c r="N393" s="17">
        <f>MIN(testdata[[#This Row],[close]],N392)</f>
        <v>263.23</v>
      </c>
      <c r="O393" s="28">
        <f>N392+L392</f>
        <v>270.24579196316819</v>
      </c>
      <c r="P39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93" s="7">
        <f>IF(testdata[[#This Row],[DIR]]="SHORT",testdata[[#This Row],[SAR]],NA())</f>
        <v>270.24579196316819</v>
      </c>
      <c r="R393" s="7" t="e">
        <f>IF(testdata[[#This Row],[DIR]]="LONG",testdata[[#This Row],[SAR]],NA())</f>
        <v>#N/A</v>
      </c>
      <c r="S393"/>
      <c r="V393" s="29">
        <v>43277</v>
      </c>
      <c r="W393" s="6">
        <v>270.24579196316802</v>
      </c>
      <c r="X393" s="30">
        <f>ROUND(testdata[[#This Row],[SAR]]-Table3[[#This Row],[SAR]],5)</f>
        <v>0</v>
      </c>
    </row>
    <row r="394" spans="1:24" x14ac:dyDescent="0.25">
      <c r="A394" s="4">
        <v>373</v>
      </c>
      <c r="B394" s="11" t="s">
        <v>384</v>
      </c>
      <c r="C394" s="1">
        <v>264.45</v>
      </c>
      <c r="D394" s="1">
        <v>266.01</v>
      </c>
      <c r="E394" s="1">
        <v>261.45999999999998</v>
      </c>
      <c r="F394" s="1">
        <v>261.63</v>
      </c>
      <c r="G394" s="1">
        <f>testdata[[#This Row],[high]]-testdata[[#This Row],[low]]</f>
        <v>4.5500000000000114</v>
      </c>
      <c r="H394" s="1">
        <f>ABS(testdata[[#This Row],[high]]-F393)</f>
        <v>2.1999999999999886</v>
      </c>
      <c r="I394" s="1">
        <f>ABS(testdata[[#This Row],[low]]-F393)</f>
        <v>2.3500000000000227</v>
      </c>
      <c r="J394" s="7">
        <f>MAX(testdata[[#This Row],[H-L]:[|L-pC|]])</f>
        <v>4.5500000000000114</v>
      </c>
      <c r="K394" s="21">
        <f>(K393*13+testdata[[#This Row],[TR]])/14</f>
        <v>2.4555252411146569</v>
      </c>
      <c r="L394" s="7">
        <f>testdata[[#This Row],[ATR]]*multiplier</f>
        <v>7.3665757233439706</v>
      </c>
      <c r="M394" s="15" t="s">
        <v>521</v>
      </c>
      <c r="N394" s="17">
        <f>MIN(testdata[[#This Row],[close]],N393)</f>
        <v>261.63</v>
      </c>
      <c r="O394" s="28">
        <f t="shared" ref="O394:O397" si="29">N393+L393</f>
        <v>270.11323539437046</v>
      </c>
      <c r="P39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94" s="7">
        <f>IF(testdata[[#This Row],[DIR]]="SHORT",testdata[[#This Row],[SAR]],NA())</f>
        <v>270.11323539437046</v>
      </c>
      <c r="R394" s="7" t="e">
        <f>IF(testdata[[#This Row],[DIR]]="LONG",testdata[[#This Row],[SAR]],NA())</f>
        <v>#N/A</v>
      </c>
      <c r="S394"/>
      <c r="V394" s="29">
        <v>43278</v>
      </c>
      <c r="W394" s="6">
        <v>270.11323539437001</v>
      </c>
      <c r="X394" s="30">
        <f>ROUND(testdata[[#This Row],[SAR]]-Table3[[#This Row],[SAR]],5)</f>
        <v>0</v>
      </c>
    </row>
    <row r="395" spans="1:24" x14ac:dyDescent="0.25">
      <c r="A395" s="4">
        <v>374</v>
      </c>
      <c r="B395" s="11" t="s">
        <v>385</v>
      </c>
      <c r="C395" s="1">
        <v>261.57</v>
      </c>
      <c r="D395" s="1">
        <v>263.95999999999998</v>
      </c>
      <c r="E395" s="1">
        <v>260.79000000000002</v>
      </c>
      <c r="F395" s="1">
        <v>263.12</v>
      </c>
      <c r="G395" s="1">
        <f>testdata[[#This Row],[high]]-testdata[[#This Row],[low]]</f>
        <v>3.1699999999999591</v>
      </c>
      <c r="H395" s="1">
        <f>ABS(testdata[[#This Row],[high]]-F394)</f>
        <v>2.3299999999999841</v>
      </c>
      <c r="I395" s="1">
        <f>ABS(testdata[[#This Row],[low]]-F394)</f>
        <v>0.83999999999997499</v>
      </c>
      <c r="J395" s="7">
        <f>MAX(testdata[[#This Row],[H-L]:[|L-pC|]])</f>
        <v>3.1699999999999591</v>
      </c>
      <c r="K395" s="21">
        <f>(K394*13+testdata[[#This Row],[TR]])/14</f>
        <v>2.5065591524636068</v>
      </c>
      <c r="L395" s="7">
        <f>testdata[[#This Row],[ATR]]*multiplier</f>
        <v>7.5196774573908201</v>
      </c>
      <c r="M395" s="15" t="s">
        <v>521</v>
      </c>
      <c r="N395" s="17">
        <f>MIN(testdata[[#This Row],[close]],N394)</f>
        <v>261.63</v>
      </c>
      <c r="O395" s="28">
        <f t="shared" si="29"/>
        <v>268.99657572334399</v>
      </c>
      <c r="P39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95" s="7">
        <f>IF(testdata[[#This Row],[DIR]]="SHORT",testdata[[#This Row],[SAR]],NA())</f>
        <v>268.99657572334399</v>
      </c>
      <c r="R395" s="7" t="e">
        <f>IF(testdata[[#This Row],[DIR]]="LONG",testdata[[#This Row],[SAR]],NA())</f>
        <v>#N/A</v>
      </c>
      <c r="S395"/>
      <c r="V395" s="29">
        <v>43279</v>
      </c>
      <c r="W395" s="6">
        <v>268.99657572334303</v>
      </c>
      <c r="X395" s="30">
        <f>ROUND(testdata[[#This Row],[SAR]]-Table3[[#This Row],[SAR]],5)</f>
        <v>0</v>
      </c>
    </row>
    <row r="396" spans="1:24" x14ac:dyDescent="0.25">
      <c r="A396" s="4">
        <v>375</v>
      </c>
      <c r="B396" s="11" t="s">
        <v>386</v>
      </c>
      <c r="C396" s="1">
        <v>264.32</v>
      </c>
      <c r="D396" s="1">
        <v>265.81</v>
      </c>
      <c r="E396" s="1">
        <v>263.37</v>
      </c>
      <c r="F396" s="1">
        <v>263.5</v>
      </c>
      <c r="G396" s="1">
        <f>testdata[[#This Row],[high]]-testdata[[#This Row],[low]]</f>
        <v>2.4399999999999977</v>
      </c>
      <c r="H396" s="1">
        <f>ABS(testdata[[#This Row],[high]]-F395)</f>
        <v>2.6899999999999977</v>
      </c>
      <c r="I396" s="1">
        <f>ABS(testdata[[#This Row],[low]]-F395)</f>
        <v>0.25</v>
      </c>
      <c r="J396" s="7">
        <f>MAX(testdata[[#This Row],[H-L]:[|L-pC|]])</f>
        <v>2.6899999999999977</v>
      </c>
      <c r="K396" s="21">
        <f>(K395*13+testdata[[#This Row],[TR]])/14</f>
        <v>2.5196620701447778</v>
      </c>
      <c r="L396" s="7">
        <f>testdata[[#This Row],[ATR]]*multiplier</f>
        <v>7.5589862104343339</v>
      </c>
      <c r="M396" s="15" t="s">
        <v>521</v>
      </c>
      <c r="N396" s="17">
        <f>MIN(testdata[[#This Row],[close]],N395)</f>
        <v>261.63</v>
      </c>
      <c r="O396" s="28">
        <f t="shared" si="29"/>
        <v>269.14967745739079</v>
      </c>
      <c r="P39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96" s="7">
        <f>IF(testdata[[#This Row],[DIR]]="SHORT",testdata[[#This Row],[SAR]],NA())</f>
        <v>269.14967745739079</v>
      </c>
      <c r="R396" s="7" t="e">
        <f>IF(testdata[[#This Row],[DIR]]="LONG",testdata[[#This Row],[SAR]],NA())</f>
        <v>#N/A</v>
      </c>
      <c r="S396"/>
      <c r="V396" s="29">
        <v>43280</v>
      </c>
      <c r="W396" s="6">
        <v>269.14967745739</v>
      </c>
      <c r="X396" s="30">
        <f>ROUND(testdata[[#This Row],[SAR]]-Table3[[#This Row],[SAR]],5)</f>
        <v>0</v>
      </c>
    </row>
    <row r="397" spans="1:24" x14ac:dyDescent="0.25">
      <c r="A397" s="4">
        <v>376</v>
      </c>
      <c r="B397" s="11" t="s">
        <v>387</v>
      </c>
      <c r="C397" s="1">
        <v>261.77999999999997</v>
      </c>
      <c r="D397" s="1">
        <v>264.24</v>
      </c>
      <c r="E397" s="1">
        <v>261.52</v>
      </c>
      <c r="F397" s="1">
        <v>264.06</v>
      </c>
      <c r="G397" s="1">
        <f>testdata[[#This Row],[high]]-testdata[[#This Row],[low]]</f>
        <v>2.7200000000000273</v>
      </c>
      <c r="H397" s="1">
        <f>ABS(testdata[[#This Row],[high]]-F396)</f>
        <v>0.74000000000000909</v>
      </c>
      <c r="I397" s="1">
        <f>ABS(testdata[[#This Row],[low]]-F396)</f>
        <v>1.9800000000000182</v>
      </c>
      <c r="J397" s="7">
        <f>MAX(testdata[[#This Row],[H-L]:[|L-pC|]])</f>
        <v>2.7200000000000273</v>
      </c>
      <c r="K397" s="21">
        <f>(K396*13+testdata[[#This Row],[TR]])/14</f>
        <v>2.5339719222772956</v>
      </c>
      <c r="L397" s="7">
        <f>testdata[[#This Row],[ATR]]*multiplier</f>
        <v>7.6019157668318869</v>
      </c>
      <c r="M397" s="15" t="s">
        <v>521</v>
      </c>
      <c r="N397" s="17">
        <f>MIN(testdata[[#This Row],[close]],N396)</f>
        <v>261.63</v>
      </c>
      <c r="O397" s="28">
        <f t="shared" si="29"/>
        <v>269.18898621043434</v>
      </c>
      <c r="P39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97" s="7">
        <f>IF(testdata[[#This Row],[DIR]]="SHORT",testdata[[#This Row],[SAR]],NA())</f>
        <v>269.18898621043434</v>
      </c>
      <c r="R397" s="7" t="e">
        <f>IF(testdata[[#This Row],[DIR]]="LONG",testdata[[#This Row],[SAR]],NA())</f>
        <v>#N/A</v>
      </c>
      <c r="S397"/>
      <c r="V397" s="29">
        <v>43283</v>
      </c>
      <c r="W397" s="6">
        <v>269.188986210434</v>
      </c>
      <c r="X397" s="30">
        <f>ROUND(testdata[[#This Row],[SAR]]-Table3[[#This Row],[SAR]],5)</f>
        <v>0</v>
      </c>
    </row>
    <row r="398" spans="1:24" x14ac:dyDescent="0.25">
      <c r="A398" s="4">
        <v>377</v>
      </c>
      <c r="B398" s="11" t="s">
        <v>388</v>
      </c>
      <c r="C398" s="1">
        <v>265.05</v>
      </c>
      <c r="D398" s="1">
        <v>265.14999999999998</v>
      </c>
      <c r="E398" s="1">
        <v>262.67</v>
      </c>
      <c r="F398" s="1">
        <v>263.13</v>
      </c>
      <c r="G398" s="1">
        <f>testdata[[#This Row],[high]]-testdata[[#This Row],[low]]</f>
        <v>2.4799999999999613</v>
      </c>
      <c r="H398" s="1">
        <f>ABS(testdata[[#This Row],[high]]-F397)</f>
        <v>1.089999999999975</v>
      </c>
      <c r="I398" s="1">
        <f>ABS(testdata[[#This Row],[low]]-F397)</f>
        <v>1.3899999999999864</v>
      </c>
      <c r="J398" s="7">
        <f>MAX(testdata[[#This Row],[H-L]:[|L-pC|]])</f>
        <v>2.4799999999999613</v>
      </c>
      <c r="K398" s="21">
        <f>(K397*13+testdata[[#This Row],[TR]])/14</f>
        <v>2.5301167849717716</v>
      </c>
      <c r="L398" s="7">
        <f>testdata[[#This Row],[ATR]]*multiplier</f>
        <v>7.5903503549153148</v>
      </c>
      <c r="M398" s="15" t="s">
        <v>521</v>
      </c>
      <c r="N398" s="17">
        <f>MIN(testdata[[#This Row],[close]],N397)</f>
        <v>261.63</v>
      </c>
      <c r="O398" s="28">
        <f>N397+L397</f>
        <v>269.23191576683189</v>
      </c>
      <c r="P39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98" s="7">
        <f>IF(testdata[[#This Row],[DIR]]="SHORT",testdata[[#This Row],[SAR]],NA())</f>
        <v>269.23191576683189</v>
      </c>
      <c r="R398" s="7" t="e">
        <f>IF(testdata[[#This Row],[DIR]]="LONG",testdata[[#This Row],[SAR]],NA())</f>
        <v>#N/A</v>
      </c>
      <c r="S398"/>
      <c r="V398" s="29">
        <v>43284</v>
      </c>
      <c r="W398" s="6">
        <v>269.23191576683098</v>
      </c>
      <c r="X398" s="30">
        <f>ROUND(testdata[[#This Row],[SAR]]-Table3[[#This Row],[SAR]],5)</f>
        <v>0</v>
      </c>
    </row>
    <row r="399" spans="1:24" x14ac:dyDescent="0.25">
      <c r="A399" s="4">
        <v>378</v>
      </c>
      <c r="B399" s="11" t="s">
        <v>389</v>
      </c>
      <c r="C399" s="1">
        <v>264.36</v>
      </c>
      <c r="D399" s="1">
        <v>265.35000000000002</v>
      </c>
      <c r="E399" s="1">
        <v>263.19</v>
      </c>
      <c r="F399" s="1">
        <v>265.27999999999997</v>
      </c>
      <c r="G399" s="1">
        <f>testdata[[#This Row],[high]]-testdata[[#This Row],[low]]</f>
        <v>2.160000000000025</v>
      </c>
      <c r="H399" s="1">
        <f>ABS(testdata[[#This Row],[high]]-F398)</f>
        <v>2.2200000000000273</v>
      </c>
      <c r="I399" s="1">
        <f>ABS(testdata[[#This Row],[low]]-F398)</f>
        <v>6.0000000000002274E-2</v>
      </c>
      <c r="J399" s="7">
        <f>MAX(testdata[[#This Row],[H-L]:[|L-pC|]])</f>
        <v>2.2200000000000273</v>
      </c>
      <c r="K399" s="21">
        <f>(K398*13+testdata[[#This Row],[TR]])/14</f>
        <v>2.5079655860452186</v>
      </c>
      <c r="L399" s="7">
        <f>testdata[[#This Row],[ATR]]*multiplier</f>
        <v>7.5238967581356562</v>
      </c>
      <c r="M399" s="15" t="s">
        <v>521</v>
      </c>
      <c r="N399" s="17">
        <f>MIN(testdata[[#This Row],[close]],N398)</f>
        <v>261.63</v>
      </c>
      <c r="O399" s="28">
        <f t="shared" ref="O399:O401" si="30">N398+L398</f>
        <v>269.2203503549153</v>
      </c>
      <c r="P39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99" s="7">
        <f>IF(testdata[[#This Row],[DIR]]="SHORT",testdata[[#This Row],[SAR]],NA())</f>
        <v>269.2203503549153</v>
      </c>
      <c r="R399" s="7" t="e">
        <f>IF(testdata[[#This Row],[DIR]]="LONG",testdata[[#This Row],[SAR]],NA())</f>
        <v>#N/A</v>
      </c>
      <c r="S399"/>
      <c r="V399" s="29">
        <v>43286</v>
      </c>
      <c r="W399" s="6">
        <v>269.22035035491501</v>
      </c>
      <c r="X399" s="30">
        <f>ROUND(testdata[[#This Row],[SAR]]-Table3[[#This Row],[SAR]],5)</f>
        <v>0</v>
      </c>
    </row>
    <row r="400" spans="1:24" x14ac:dyDescent="0.25">
      <c r="A400" s="4">
        <v>379</v>
      </c>
      <c r="B400" s="11" t="s">
        <v>390</v>
      </c>
      <c r="C400" s="1">
        <v>265.31</v>
      </c>
      <c r="D400" s="1">
        <v>267.93</v>
      </c>
      <c r="E400" s="1">
        <v>264.89</v>
      </c>
      <c r="F400" s="1">
        <v>267.52</v>
      </c>
      <c r="G400" s="1">
        <f>testdata[[#This Row],[high]]-testdata[[#This Row],[low]]</f>
        <v>3.0400000000000205</v>
      </c>
      <c r="H400" s="1">
        <f>ABS(testdata[[#This Row],[high]]-F399)</f>
        <v>2.6500000000000341</v>
      </c>
      <c r="I400" s="1">
        <f>ABS(testdata[[#This Row],[low]]-F399)</f>
        <v>0.38999999999998636</v>
      </c>
      <c r="J400" s="7">
        <f>MAX(testdata[[#This Row],[H-L]:[|L-pC|]])</f>
        <v>3.0400000000000205</v>
      </c>
      <c r="K400" s="21">
        <f>(K399*13+testdata[[#This Row],[TR]])/14</f>
        <v>2.5459680441848471</v>
      </c>
      <c r="L400" s="7">
        <f>testdata[[#This Row],[ATR]]*multiplier</f>
        <v>7.6379041325545414</v>
      </c>
      <c r="M400" s="15" t="s">
        <v>521</v>
      </c>
      <c r="N400" s="17">
        <f>MIN(testdata[[#This Row],[close]],N399)</f>
        <v>261.63</v>
      </c>
      <c r="O400" s="28">
        <f t="shared" si="30"/>
        <v>269.15389675813566</v>
      </c>
      <c r="P40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00" s="7">
        <f>IF(testdata[[#This Row],[DIR]]="SHORT",testdata[[#This Row],[SAR]],NA())</f>
        <v>269.15389675813566</v>
      </c>
      <c r="R400" s="7" t="e">
        <f>IF(testdata[[#This Row],[DIR]]="LONG",testdata[[#This Row],[SAR]],NA())</f>
        <v>#N/A</v>
      </c>
      <c r="S400"/>
      <c r="V400" s="29">
        <v>43287</v>
      </c>
      <c r="W400" s="6">
        <v>269.15389675813498</v>
      </c>
      <c r="X400" s="30">
        <f>ROUND(testdata[[#This Row],[SAR]]-Table3[[#This Row],[SAR]],5)</f>
        <v>0</v>
      </c>
    </row>
    <row r="401" spans="1:24" x14ac:dyDescent="0.25">
      <c r="A401" s="4">
        <v>380</v>
      </c>
      <c r="B401" s="11" t="s">
        <v>391</v>
      </c>
      <c r="C401" s="1">
        <v>268.62</v>
      </c>
      <c r="D401" s="1">
        <v>269.99</v>
      </c>
      <c r="E401" s="1">
        <v>268.57</v>
      </c>
      <c r="F401" s="1">
        <v>269.93</v>
      </c>
      <c r="G401" s="1">
        <f>testdata[[#This Row],[high]]-testdata[[#This Row],[low]]</f>
        <v>1.4200000000000159</v>
      </c>
      <c r="H401" s="1">
        <f>ABS(testdata[[#This Row],[high]]-F400)</f>
        <v>2.4700000000000273</v>
      </c>
      <c r="I401" s="1">
        <f>ABS(testdata[[#This Row],[low]]-F400)</f>
        <v>1.0500000000000114</v>
      </c>
      <c r="J401" s="7">
        <f>MAX(testdata[[#This Row],[H-L]:[|L-pC|]])</f>
        <v>2.4700000000000273</v>
      </c>
      <c r="K401" s="21">
        <f>(K400*13+testdata[[#This Row],[TR]])/14</f>
        <v>2.5405417553145031</v>
      </c>
      <c r="L401" s="7">
        <f>testdata[[#This Row],[ATR]]*multiplier</f>
        <v>7.6216252659435089</v>
      </c>
      <c r="M401" s="15" t="s">
        <v>521</v>
      </c>
      <c r="N401" s="16">
        <f>testdata[[#This Row],[close]]</f>
        <v>269.93</v>
      </c>
      <c r="O401" s="28">
        <f t="shared" si="30"/>
        <v>269.26790413255452</v>
      </c>
      <c r="P401" s="25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401" s="7">
        <f>IF(testdata[[#This Row],[DIR]]="SHORT",testdata[[#This Row],[SAR]],NA())</f>
        <v>269.26790413255452</v>
      </c>
      <c r="R401" s="7" t="e">
        <f>IF(testdata[[#This Row],[DIR]]="LONG",testdata[[#This Row],[SAR]],NA())</f>
        <v>#N/A</v>
      </c>
      <c r="S401"/>
      <c r="V401" s="29">
        <v>43290</v>
      </c>
      <c r="W401" s="6">
        <v>269.26790413255401</v>
      </c>
      <c r="X401" s="30">
        <f>ROUND(testdata[[#This Row],[SAR]]-Table3[[#This Row],[SAR]],5)</f>
        <v>0</v>
      </c>
    </row>
    <row r="402" spans="1:24" x14ac:dyDescent="0.25">
      <c r="A402" s="4">
        <v>381</v>
      </c>
      <c r="B402" s="11" t="s">
        <v>392</v>
      </c>
      <c r="C402" s="1">
        <v>270.43</v>
      </c>
      <c r="D402" s="1">
        <v>271.01</v>
      </c>
      <c r="E402" s="1">
        <v>270.11</v>
      </c>
      <c r="F402" s="1">
        <v>270.89999999999998</v>
      </c>
      <c r="G402" s="1">
        <f>testdata[[#This Row],[high]]-testdata[[#This Row],[low]]</f>
        <v>0.89999999999997726</v>
      </c>
      <c r="H402" s="1">
        <f>ABS(testdata[[#This Row],[high]]-F401)</f>
        <v>1.0799999999999841</v>
      </c>
      <c r="I402" s="1">
        <f>ABS(testdata[[#This Row],[low]]-F401)</f>
        <v>0.18000000000000682</v>
      </c>
      <c r="J402" s="7">
        <f>MAX(testdata[[#This Row],[H-L]:[|L-pC|]])</f>
        <v>1.0799999999999841</v>
      </c>
      <c r="K402" s="21">
        <f>(K401*13+testdata[[#This Row],[TR]])/14</f>
        <v>2.436217344220609</v>
      </c>
      <c r="L402" s="7">
        <f>testdata[[#This Row],[ATR]]*multiplier</f>
        <v>7.3086520326618274</v>
      </c>
      <c r="M402" s="14" t="s">
        <v>519</v>
      </c>
      <c r="N402" s="13">
        <f>MAX(testdata[[#This Row],[close]],N401)</f>
        <v>270.89999999999998</v>
      </c>
      <c r="O402" s="27">
        <f t="shared" ref="O402" si="31">N401-L401</f>
        <v>262.30837473405649</v>
      </c>
      <c r="P40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02" s="7" t="e">
        <f>IF(testdata[[#This Row],[DIR]]="SHORT",testdata[[#This Row],[SAR]],NA())</f>
        <v>#N/A</v>
      </c>
      <c r="R402" s="7">
        <f>IF(testdata[[#This Row],[DIR]]="LONG",testdata[[#This Row],[SAR]],NA())</f>
        <v>262.30837473405649</v>
      </c>
      <c r="S402"/>
      <c r="V402" s="29">
        <v>43291</v>
      </c>
      <c r="W402" s="6">
        <v>262.30837473405597</v>
      </c>
      <c r="X402" s="30">
        <f>ROUND(testdata[[#This Row],[SAR]]-Table3[[#This Row],[SAR]],5)</f>
        <v>0</v>
      </c>
    </row>
    <row r="403" spans="1:24" x14ac:dyDescent="0.25">
      <c r="A403" s="4">
        <v>382</v>
      </c>
      <c r="B403" s="11" t="s">
        <v>393</v>
      </c>
      <c r="C403" s="1">
        <v>269.2</v>
      </c>
      <c r="D403" s="1">
        <v>270.07</v>
      </c>
      <c r="E403" s="1">
        <v>268.58999999999997</v>
      </c>
      <c r="F403" s="1">
        <v>268.92</v>
      </c>
      <c r="G403" s="1">
        <f>testdata[[#This Row],[high]]-testdata[[#This Row],[low]]</f>
        <v>1.4800000000000182</v>
      </c>
      <c r="H403" s="1">
        <f>ABS(testdata[[#This Row],[high]]-F402)</f>
        <v>0.82999999999998408</v>
      </c>
      <c r="I403" s="1">
        <f>ABS(testdata[[#This Row],[low]]-F402)</f>
        <v>2.3100000000000023</v>
      </c>
      <c r="J403" s="7">
        <f>MAX(testdata[[#This Row],[H-L]:[|L-pC|]])</f>
        <v>2.3100000000000023</v>
      </c>
      <c r="K403" s="21">
        <f>(K402*13+testdata[[#This Row],[TR]])/14</f>
        <v>2.4272018196334231</v>
      </c>
      <c r="L403" s="7">
        <f>testdata[[#This Row],[ATR]]*multiplier</f>
        <v>7.2816054589002697</v>
      </c>
      <c r="M403" s="14" t="s">
        <v>519</v>
      </c>
      <c r="N403" s="13">
        <f>MAX(testdata[[#This Row],[close]],N402)</f>
        <v>270.89999999999998</v>
      </c>
      <c r="O403" s="27">
        <f t="shared" ref="O403:O423" si="32">N402-L402</f>
        <v>263.59134796733815</v>
      </c>
      <c r="P40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03" s="7" t="e">
        <f>IF(testdata[[#This Row],[DIR]]="SHORT",testdata[[#This Row],[SAR]],NA())</f>
        <v>#N/A</v>
      </c>
      <c r="R403" s="7">
        <f>IF(testdata[[#This Row],[DIR]]="LONG",testdata[[#This Row],[SAR]],NA())</f>
        <v>263.59134796733815</v>
      </c>
      <c r="S403"/>
      <c r="V403" s="29">
        <v>43292</v>
      </c>
      <c r="W403" s="6">
        <v>263.59134796733798</v>
      </c>
      <c r="X403" s="30">
        <f>ROUND(testdata[[#This Row],[SAR]]-Table3[[#This Row],[SAR]],5)</f>
        <v>0</v>
      </c>
    </row>
    <row r="404" spans="1:24" x14ac:dyDescent="0.25">
      <c r="A404" s="4">
        <v>383</v>
      </c>
      <c r="B404" s="11" t="s">
        <v>394</v>
      </c>
      <c r="C404" s="1">
        <v>270.3</v>
      </c>
      <c r="D404" s="1">
        <v>271.42</v>
      </c>
      <c r="E404" s="1">
        <v>269.64</v>
      </c>
      <c r="F404" s="1">
        <v>271.36</v>
      </c>
      <c r="G404" s="1">
        <f>testdata[[#This Row],[high]]-testdata[[#This Row],[low]]</f>
        <v>1.7800000000000296</v>
      </c>
      <c r="H404" s="1">
        <f>ABS(testdata[[#This Row],[high]]-F403)</f>
        <v>2.5</v>
      </c>
      <c r="I404" s="1">
        <f>ABS(testdata[[#This Row],[low]]-F403)</f>
        <v>0.71999999999997044</v>
      </c>
      <c r="J404" s="7">
        <f>MAX(testdata[[#This Row],[H-L]:[|L-pC|]])</f>
        <v>2.5</v>
      </c>
      <c r="K404" s="21">
        <f>(K403*13+testdata[[#This Row],[TR]])/14</f>
        <v>2.4324016896596072</v>
      </c>
      <c r="L404" s="7">
        <f>testdata[[#This Row],[ATR]]*multiplier</f>
        <v>7.2972050689788217</v>
      </c>
      <c r="M404" s="14" t="s">
        <v>519</v>
      </c>
      <c r="N404" s="13">
        <f>MAX(testdata[[#This Row],[close]],N403)</f>
        <v>271.36</v>
      </c>
      <c r="O404" s="27">
        <f t="shared" si="32"/>
        <v>263.61839454109969</v>
      </c>
      <c r="P40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04" s="7" t="e">
        <f>IF(testdata[[#This Row],[DIR]]="SHORT",testdata[[#This Row],[SAR]],NA())</f>
        <v>#N/A</v>
      </c>
      <c r="R404" s="7">
        <f>IF(testdata[[#This Row],[DIR]]="LONG",testdata[[#This Row],[SAR]],NA())</f>
        <v>263.61839454109969</v>
      </c>
      <c r="S404"/>
      <c r="V404" s="29">
        <v>43293</v>
      </c>
      <c r="W404" s="6">
        <v>263.61839454109901</v>
      </c>
      <c r="X404" s="30">
        <f>ROUND(testdata[[#This Row],[SAR]]-Table3[[#This Row],[SAR]],5)</f>
        <v>0</v>
      </c>
    </row>
    <row r="405" spans="1:24" x14ac:dyDescent="0.25">
      <c r="A405" s="4">
        <v>384</v>
      </c>
      <c r="B405" s="11" t="s">
        <v>395</v>
      </c>
      <c r="C405" s="1">
        <v>271.16000000000003</v>
      </c>
      <c r="D405" s="1">
        <v>271.89999999999998</v>
      </c>
      <c r="E405" s="1">
        <v>270.67</v>
      </c>
      <c r="F405" s="1">
        <v>271.57</v>
      </c>
      <c r="G405" s="1">
        <f>testdata[[#This Row],[high]]-testdata[[#This Row],[low]]</f>
        <v>1.2299999999999613</v>
      </c>
      <c r="H405" s="1">
        <f>ABS(testdata[[#This Row],[high]]-F404)</f>
        <v>0.53999999999996362</v>
      </c>
      <c r="I405" s="1">
        <f>ABS(testdata[[#This Row],[low]]-F404)</f>
        <v>0.68999999999999773</v>
      </c>
      <c r="J405" s="7">
        <f>MAX(testdata[[#This Row],[H-L]:[|L-pC|]])</f>
        <v>1.2299999999999613</v>
      </c>
      <c r="K405" s="21">
        <f>(K404*13+testdata[[#This Row],[TR]])/14</f>
        <v>2.346515854683918</v>
      </c>
      <c r="L405" s="7">
        <f>testdata[[#This Row],[ATR]]*multiplier</f>
        <v>7.0395475640517535</v>
      </c>
      <c r="M405" s="14" t="s">
        <v>519</v>
      </c>
      <c r="N405" s="13">
        <f>MAX(testdata[[#This Row],[close]],N404)</f>
        <v>271.57</v>
      </c>
      <c r="O405" s="27">
        <f t="shared" si="32"/>
        <v>264.06279493102119</v>
      </c>
      <c r="P40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05" s="7" t="e">
        <f>IF(testdata[[#This Row],[DIR]]="SHORT",testdata[[#This Row],[SAR]],NA())</f>
        <v>#N/A</v>
      </c>
      <c r="R405" s="7">
        <f>IF(testdata[[#This Row],[DIR]]="LONG",testdata[[#This Row],[SAR]],NA())</f>
        <v>264.06279493102119</v>
      </c>
      <c r="S405"/>
      <c r="V405" s="29">
        <v>43294</v>
      </c>
      <c r="W405" s="6">
        <v>264.06279493102102</v>
      </c>
      <c r="X405" s="30">
        <f>ROUND(testdata[[#This Row],[SAR]]-Table3[[#This Row],[SAR]],5)</f>
        <v>0</v>
      </c>
    </row>
    <row r="406" spans="1:24" x14ac:dyDescent="0.25">
      <c r="A406" s="4">
        <v>385</v>
      </c>
      <c r="B406" s="11" t="s">
        <v>396</v>
      </c>
      <c r="C406" s="1">
        <v>271.62</v>
      </c>
      <c r="D406" s="1">
        <v>271.77999999999997</v>
      </c>
      <c r="E406" s="1">
        <v>270.83999999999997</v>
      </c>
      <c r="F406" s="1">
        <v>271.33</v>
      </c>
      <c r="G406" s="1">
        <f>testdata[[#This Row],[high]]-testdata[[#This Row],[low]]</f>
        <v>0.93999999999999773</v>
      </c>
      <c r="H406" s="1">
        <f>ABS(testdata[[#This Row],[high]]-F405)</f>
        <v>0.20999999999997954</v>
      </c>
      <c r="I406" s="1">
        <f>ABS(testdata[[#This Row],[low]]-F405)</f>
        <v>0.73000000000001819</v>
      </c>
      <c r="J406" s="7">
        <f>MAX(testdata[[#This Row],[H-L]:[|L-pC|]])</f>
        <v>0.93999999999999773</v>
      </c>
      <c r="K406" s="21">
        <f>(K405*13+testdata[[#This Row],[TR]])/14</f>
        <v>2.2460504364922094</v>
      </c>
      <c r="L406" s="7">
        <f>testdata[[#This Row],[ATR]]*multiplier</f>
        <v>6.7381513094766277</v>
      </c>
      <c r="M406" s="14" t="s">
        <v>519</v>
      </c>
      <c r="N406" s="13">
        <f>MAX(testdata[[#This Row],[close]],N405)</f>
        <v>271.57</v>
      </c>
      <c r="O406" s="27">
        <f t="shared" si="32"/>
        <v>264.53045243594823</v>
      </c>
      <c r="P40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06" s="7" t="e">
        <f>IF(testdata[[#This Row],[DIR]]="SHORT",testdata[[#This Row],[SAR]],NA())</f>
        <v>#N/A</v>
      </c>
      <c r="R406" s="7">
        <f>IF(testdata[[#This Row],[DIR]]="LONG",testdata[[#This Row],[SAR]],NA())</f>
        <v>264.53045243594823</v>
      </c>
      <c r="S406"/>
      <c r="V406" s="29">
        <v>43297</v>
      </c>
      <c r="W406" s="6">
        <v>264.53045243594801</v>
      </c>
      <c r="X406" s="30">
        <f>ROUND(testdata[[#This Row],[SAR]]-Table3[[#This Row],[SAR]],5)</f>
        <v>0</v>
      </c>
    </row>
    <row r="407" spans="1:24" x14ac:dyDescent="0.25">
      <c r="A407" s="4">
        <v>386</v>
      </c>
      <c r="B407" s="11" t="s">
        <v>397</v>
      </c>
      <c r="C407" s="1">
        <v>270.48</v>
      </c>
      <c r="D407" s="1">
        <v>272.85000000000002</v>
      </c>
      <c r="E407" s="1">
        <v>270.43</v>
      </c>
      <c r="F407" s="1">
        <v>272.43</v>
      </c>
      <c r="G407" s="1">
        <f>testdata[[#This Row],[high]]-testdata[[#This Row],[low]]</f>
        <v>2.4200000000000159</v>
      </c>
      <c r="H407" s="1">
        <f>ABS(testdata[[#This Row],[high]]-F406)</f>
        <v>1.5200000000000387</v>
      </c>
      <c r="I407" s="1">
        <f>ABS(testdata[[#This Row],[low]]-F406)</f>
        <v>0.89999999999997726</v>
      </c>
      <c r="J407" s="7">
        <f>MAX(testdata[[#This Row],[H-L]:[|L-pC|]])</f>
        <v>2.4200000000000159</v>
      </c>
      <c r="K407" s="21">
        <f>(K406*13+testdata[[#This Row],[TR]])/14</f>
        <v>2.2584754053141958</v>
      </c>
      <c r="L407" s="7">
        <f>testdata[[#This Row],[ATR]]*multiplier</f>
        <v>6.7754262159425878</v>
      </c>
      <c r="M407" s="14" t="s">
        <v>519</v>
      </c>
      <c r="N407" s="13">
        <f>MAX(testdata[[#This Row],[close]],N406)</f>
        <v>272.43</v>
      </c>
      <c r="O407" s="27">
        <f t="shared" si="32"/>
        <v>264.83184869052337</v>
      </c>
      <c r="P40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07" s="7" t="e">
        <f>IF(testdata[[#This Row],[DIR]]="SHORT",testdata[[#This Row],[SAR]],NA())</f>
        <v>#N/A</v>
      </c>
      <c r="R407" s="7">
        <f>IF(testdata[[#This Row],[DIR]]="LONG",testdata[[#This Row],[SAR]],NA())</f>
        <v>264.83184869052337</v>
      </c>
      <c r="S407"/>
      <c r="V407" s="29">
        <v>43298</v>
      </c>
      <c r="W407" s="6">
        <v>264.83184869052297</v>
      </c>
      <c r="X407" s="30">
        <f>ROUND(testdata[[#This Row],[SAR]]-Table3[[#This Row],[SAR]],5)</f>
        <v>0</v>
      </c>
    </row>
    <row r="408" spans="1:24" x14ac:dyDescent="0.25">
      <c r="A408" s="4">
        <v>387</v>
      </c>
      <c r="B408" s="11" t="s">
        <v>398</v>
      </c>
      <c r="C408" s="1">
        <v>272.51</v>
      </c>
      <c r="D408" s="1">
        <v>273.12</v>
      </c>
      <c r="E408" s="1">
        <v>272.02999999999997</v>
      </c>
      <c r="F408" s="1">
        <v>273</v>
      </c>
      <c r="G408" s="1">
        <f>testdata[[#This Row],[high]]-testdata[[#This Row],[low]]</f>
        <v>1.0900000000000318</v>
      </c>
      <c r="H408" s="1">
        <f>ABS(testdata[[#This Row],[high]]-F407)</f>
        <v>0.68999999999999773</v>
      </c>
      <c r="I408" s="1">
        <f>ABS(testdata[[#This Row],[low]]-F407)</f>
        <v>0.40000000000003411</v>
      </c>
      <c r="J408" s="7">
        <f>MAX(testdata[[#This Row],[H-L]:[|L-pC|]])</f>
        <v>1.0900000000000318</v>
      </c>
      <c r="K408" s="21">
        <f>(K407*13+testdata[[#This Row],[TR]])/14</f>
        <v>2.175012876363184</v>
      </c>
      <c r="L408" s="7">
        <f>testdata[[#This Row],[ATR]]*multiplier</f>
        <v>6.5250386290895523</v>
      </c>
      <c r="M408" s="14" t="s">
        <v>519</v>
      </c>
      <c r="N408" s="13">
        <f>MAX(testdata[[#This Row],[close]],N407)</f>
        <v>273</v>
      </c>
      <c r="O408" s="27">
        <f t="shared" si="32"/>
        <v>265.65457378405745</v>
      </c>
      <c r="P40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08" s="7" t="e">
        <f>IF(testdata[[#This Row],[DIR]]="SHORT",testdata[[#This Row],[SAR]],NA())</f>
        <v>#N/A</v>
      </c>
      <c r="R408" s="7">
        <f>IF(testdata[[#This Row],[DIR]]="LONG",testdata[[#This Row],[SAR]],NA())</f>
        <v>265.65457378405745</v>
      </c>
      <c r="S408"/>
      <c r="V408" s="29">
        <v>43299</v>
      </c>
      <c r="W408" s="6">
        <v>265.65457378405699</v>
      </c>
      <c r="X408" s="30">
        <f>ROUND(testdata[[#This Row],[SAR]]-Table3[[#This Row],[SAR]],5)</f>
        <v>0</v>
      </c>
    </row>
    <row r="409" spans="1:24" x14ac:dyDescent="0.25">
      <c r="A409" s="4">
        <v>388</v>
      </c>
      <c r="B409" s="11" t="s">
        <v>399</v>
      </c>
      <c r="C409" s="1">
        <v>272.27</v>
      </c>
      <c r="D409" s="1">
        <v>272.69</v>
      </c>
      <c r="E409" s="1">
        <v>271.45</v>
      </c>
      <c r="F409" s="1">
        <v>271.97000000000003</v>
      </c>
      <c r="G409" s="1">
        <f>testdata[[#This Row],[high]]-testdata[[#This Row],[low]]</f>
        <v>1.2400000000000091</v>
      </c>
      <c r="H409" s="1">
        <f>ABS(testdata[[#This Row],[high]]-F408)</f>
        <v>0.31000000000000227</v>
      </c>
      <c r="I409" s="1">
        <f>ABS(testdata[[#This Row],[low]]-F408)</f>
        <v>1.5500000000000114</v>
      </c>
      <c r="J409" s="7">
        <f>MAX(testdata[[#This Row],[H-L]:[|L-pC|]])</f>
        <v>1.5500000000000114</v>
      </c>
      <c r="K409" s="21">
        <f>(K408*13+testdata[[#This Row],[TR]])/14</f>
        <v>2.1303690994801001</v>
      </c>
      <c r="L409" s="7">
        <f>testdata[[#This Row],[ATR]]*multiplier</f>
        <v>6.3911072984402999</v>
      </c>
      <c r="M409" s="14" t="s">
        <v>519</v>
      </c>
      <c r="N409" s="13">
        <f>MAX(testdata[[#This Row],[close]],N408)</f>
        <v>273</v>
      </c>
      <c r="O409" s="27">
        <f t="shared" si="32"/>
        <v>266.47496137091042</v>
      </c>
      <c r="P40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09" s="7" t="e">
        <f>IF(testdata[[#This Row],[DIR]]="SHORT",testdata[[#This Row],[SAR]],NA())</f>
        <v>#N/A</v>
      </c>
      <c r="R409" s="7">
        <f>IF(testdata[[#This Row],[DIR]]="LONG",testdata[[#This Row],[SAR]],NA())</f>
        <v>266.47496137091042</v>
      </c>
      <c r="S409"/>
      <c r="V409" s="29">
        <v>43300</v>
      </c>
      <c r="W409" s="6">
        <v>266.47496137091002</v>
      </c>
      <c r="X409" s="30">
        <f>ROUND(testdata[[#This Row],[SAR]]-Table3[[#This Row],[SAR]],5)</f>
        <v>0</v>
      </c>
    </row>
    <row r="410" spans="1:24" x14ac:dyDescent="0.25">
      <c r="A410" s="4">
        <v>389</v>
      </c>
      <c r="B410" s="11" t="s">
        <v>400</v>
      </c>
      <c r="C410" s="1">
        <v>271.75</v>
      </c>
      <c r="D410" s="1">
        <v>272.44</v>
      </c>
      <c r="E410" s="1">
        <v>271.48</v>
      </c>
      <c r="F410" s="1">
        <v>271.66000000000003</v>
      </c>
      <c r="G410" s="1">
        <f>testdata[[#This Row],[high]]-testdata[[#This Row],[low]]</f>
        <v>0.95999999999997954</v>
      </c>
      <c r="H410" s="1">
        <f>ABS(testdata[[#This Row],[high]]-F409)</f>
        <v>0.46999999999997044</v>
      </c>
      <c r="I410" s="1">
        <f>ABS(testdata[[#This Row],[low]]-F409)</f>
        <v>0.49000000000000909</v>
      </c>
      <c r="J410" s="7">
        <f>MAX(testdata[[#This Row],[H-L]:[|L-pC|]])</f>
        <v>0.95999999999997954</v>
      </c>
      <c r="K410" s="21">
        <f>(K409*13+testdata[[#This Row],[TR]])/14</f>
        <v>2.0467713066600917</v>
      </c>
      <c r="L410" s="7">
        <f>testdata[[#This Row],[ATR]]*multiplier</f>
        <v>6.140313919980275</v>
      </c>
      <c r="M410" s="14" t="s">
        <v>519</v>
      </c>
      <c r="N410" s="13">
        <f>MAX(testdata[[#This Row],[close]],N409)</f>
        <v>273</v>
      </c>
      <c r="O410" s="27">
        <f t="shared" si="32"/>
        <v>266.60889270155968</v>
      </c>
      <c r="P41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10" s="7" t="e">
        <f>IF(testdata[[#This Row],[DIR]]="SHORT",testdata[[#This Row],[SAR]],NA())</f>
        <v>#N/A</v>
      </c>
      <c r="R410" s="7">
        <f>IF(testdata[[#This Row],[DIR]]="LONG",testdata[[#This Row],[SAR]],NA())</f>
        <v>266.60889270155968</v>
      </c>
      <c r="S410"/>
      <c r="V410" s="29">
        <v>43301</v>
      </c>
      <c r="W410" s="6">
        <v>266.608892701559</v>
      </c>
      <c r="X410" s="30">
        <f>ROUND(testdata[[#This Row],[SAR]]-Table3[[#This Row],[SAR]],5)</f>
        <v>0</v>
      </c>
    </row>
    <row r="411" spans="1:24" x14ac:dyDescent="0.25">
      <c r="A411" s="4">
        <v>390</v>
      </c>
      <c r="B411" s="11" t="s">
        <v>401</v>
      </c>
      <c r="C411" s="1">
        <v>271.44</v>
      </c>
      <c r="D411" s="1">
        <v>272.39</v>
      </c>
      <c r="E411" s="1">
        <v>271.06</v>
      </c>
      <c r="F411" s="1">
        <v>272.16000000000003</v>
      </c>
      <c r="G411" s="1">
        <f>testdata[[#This Row],[high]]-testdata[[#This Row],[low]]</f>
        <v>1.3299999999999841</v>
      </c>
      <c r="H411" s="1">
        <f>ABS(testdata[[#This Row],[high]]-F410)</f>
        <v>0.72999999999996135</v>
      </c>
      <c r="I411" s="1">
        <f>ABS(testdata[[#This Row],[low]]-F410)</f>
        <v>0.60000000000002274</v>
      </c>
      <c r="J411" s="7">
        <f>MAX(testdata[[#This Row],[H-L]:[|L-pC|]])</f>
        <v>1.3299999999999841</v>
      </c>
      <c r="K411" s="21">
        <f>(K410*13+testdata[[#This Row],[TR]])/14</f>
        <v>1.9955733561843696</v>
      </c>
      <c r="L411" s="7">
        <f>testdata[[#This Row],[ATR]]*multiplier</f>
        <v>5.986720068553109</v>
      </c>
      <c r="M411" s="14" t="s">
        <v>519</v>
      </c>
      <c r="N411" s="13">
        <f>MAX(testdata[[#This Row],[close]],N410)</f>
        <v>273</v>
      </c>
      <c r="O411" s="27">
        <f t="shared" si="32"/>
        <v>266.85968608001974</v>
      </c>
      <c r="P41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11" s="7" t="e">
        <f>IF(testdata[[#This Row],[DIR]]="SHORT",testdata[[#This Row],[SAR]],NA())</f>
        <v>#N/A</v>
      </c>
      <c r="R411" s="7">
        <f>IF(testdata[[#This Row],[DIR]]="LONG",testdata[[#This Row],[SAR]],NA())</f>
        <v>266.85968608001974</v>
      </c>
      <c r="S411"/>
      <c r="V411" s="29">
        <v>43304</v>
      </c>
      <c r="W411" s="6">
        <v>266.859686080019</v>
      </c>
      <c r="X411" s="30">
        <f>ROUND(testdata[[#This Row],[SAR]]-Table3[[#This Row],[SAR]],5)</f>
        <v>0</v>
      </c>
    </row>
    <row r="412" spans="1:24" x14ac:dyDescent="0.25">
      <c r="A412" s="4">
        <v>391</v>
      </c>
      <c r="B412" s="11" t="s">
        <v>402</v>
      </c>
      <c r="C412" s="1">
        <v>273.70999999999998</v>
      </c>
      <c r="D412" s="1">
        <v>274.45999999999998</v>
      </c>
      <c r="E412" s="1">
        <v>272.58</v>
      </c>
      <c r="F412" s="1">
        <v>273.52999999999997</v>
      </c>
      <c r="G412" s="1">
        <f>testdata[[#This Row],[high]]-testdata[[#This Row],[low]]</f>
        <v>1.8799999999999955</v>
      </c>
      <c r="H412" s="1">
        <f>ABS(testdata[[#This Row],[high]]-F411)</f>
        <v>2.2999999999999545</v>
      </c>
      <c r="I412" s="1">
        <f>ABS(testdata[[#This Row],[low]]-F411)</f>
        <v>0.41999999999995907</v>
      </c>
      <c r="J412" s="7">
        <f>MAX(testdata[[#This Row],[H-L]:[|L-pC|]])</f>
        <v>2.2999999999999545</v>
      </c>
      <c r="K412" s="21">
        <f>(K411*13+testdata[[#This Row],[TR]])/14</f>
        <v>2.0173181164569116</v>
      </c>
      <c r="L412" s="7">
        <f>testdata[[#This Row],[ATR]]*multiplier</f>
        <v>6.0519543493707353</v>
      </c>
      <c r="M412" s="14" t="s">
        <v>519</v>
      </c>
      <c r="N412" s="13">
        <f>MAX(testdata[[#This Row],[close]],N411)</f>
        <v>273.52999999999997</v>
      </c>
      <c r="O412" s="27">
        <f t="shared" si="32"/>
        <v>267.0132799314469</v>
      </c>
      <c r="P41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12" s="7" t="e">
        <f>IF(testdata[[#This Row],[DIR]]="SHORT",testdata[[#This Row],[SAR]],NA())</f>
        <v>#N/A</v>
      </c>
      <c r="R412" s="7">
        <f>IF(testdata[[#This Row],[DIR]]="LONG",testdata[[#This Row],[SAR]],NA())</f>
        <v>267.0132799314469</v>
      </c>
      <c r="S412"/>
      <c r="V412" s="29">
        <v>43305</v>
      </c>
      <c r="W412" s="6">
        <v>267.01327993144599</v>
      </c>
      <c r="X412" s="30">
        <f>ROUND(testdata[[#This Row],[SAR]]-Table3[[#This Row],[SAR]],5)</f>
        <v>0</v>
      </c>
    </row>
    <row r="413" spans="1:24" x14ac:dyDescent="0.25">
      <c r="A413" s="4">
        <v>392</v>
      </c>
      <c r="B413" s="11" t="s">
        <v>403</v>
      </c>
      <c r="C413" s="1">
        <v>273.26</v>
      </c>
      <c r="D413" s="1">
        <v>276.22000000000003</v>
      </c>
      <c r="E413" s="1">
        <v>273.20999999999998</v>
      </c>
      <c r="F413" s="1">
        <v>275.87</v>
      </c>
      <c r="G413" s="1">
        <f>testdata[[#This Row],[high]]-testdata[[#This Row],[low]]</f>
        <v>3.0100000000000477</v>
      </c>
      <c r="H413" s="1">
        <f>ABS(testdata[[#This Row],[high]]-F412)</f>
        <v>2.6900000000000546</v>
      </c>
      <c r="I413" s="1">
        <f>ABS(testdata[[#This Row],[low]]-F412)</f>
        <v>0.31999999999999318</v>
      </c>
      <c r="J413" s="7">
        <f>MAX(testdata[[#This Row],[H-L]:[|L-pC|]])</f>
        <v>3.0100000000000477</v>
      </c>
      <c r="K413" s="21">
        <f>(K412*13+testdata[[#This Row],[TR]])/14</f>
        <v>2.0882239652814212</v>
      </c>
      <c r="L413" s="7">
        <f>testdata[[#This Row],[ATR]]*multiplier</f>
        <v>6.2646718958442635</v>
      </c>
      <c r="M413" s="14" t="s">
        <v>519</v>
      </c>
      <c r="N413" s="13">
        <f>MAX(testdata[[#This Row],[close]],N412)</f>
        <v>275.87</v>
      </c>
      <c r="O413" s="27">
        <f t="shared" si="32"/>
        <v>267.47804565062921</v>
      </c>
      <c r="P41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13" s="7" t="e">
        <f>IF(testdata[[#This Row],[DIR]]="SHORT",testdata[[#This Row],[SAR]],NA())</f>
        <v>#N/A</v>
      </c>
      <c r="R413" s="7">
        <f>IF(testdata[[#This Row],[DIR]]="LONG",testdata[[#This Row],[SAR]],NA())</f>
        <v>267.47804565062921</v>
      </c>
      <c r="S413"/>
      <c r="V413" s="29">
        <v>43306</v>
      </c>
      <c r="W413" s="6">
        <v>267.47804565062899</v>
      </c>
      <c r="X413" s="30">
        <f>ROUND(testdata[[#This Row],[SAR]]-Table3[[#This Row],[SAR]],5)</f>
        <v>0</v>
      </c>
    </row>
    <row r="414" spans="1:24" x14ac:dyDescent="0.25">
      <c r="A414" s="4">
        <v>393</v>
      </c>
      <c r="B414" s="11" t="s">
        <v>404</v>
      </c>
      <c r="C414" s="1">
        <v>275.08</v>
      </c>
      <c r="D414" s="1">
        <v>275.95999999999998</v>
      </c>
      <c r="E414" s="1">
        <v>274.97000000000003</v>
      </c>
      <c r="F414" s="1">
        <v>275.20999999999998</v>
      </c>
      <c r="G414" s="1">
        <f>testdata[[#This Row],[high]]-testdata[[#This Row],[low]]</f>
        <v>0.98999999999995225</v>
      </c>
      <c r="H414" s="1">
        <f>ABS(testdata[[#This Row],[high]]-F413)</f>
        <v>8.9999999999974989E-2</v>
      </c>
      <c r="I414" s="1">
        <f>ABS(testdata[[#This Row],[low]]-F413)</f>
        <v>0.89999999999997726</v>
      </c>
      <c r="J414" s="7">
        <f>MAX(testdata[[#This Row],[H-L]:[|L-pC|]])</f>
        <v>0.98999999999995225</v>
      </c>
      <c r="K414" s="21">
        <f>(K413*13+testdata[[#This Row],[TR]])/14</f>
        <v>2.0097793963327448</v>
      </c>
      <c r="L414" s="7">
        <f>testdata[[#This Row],[ATR]]*multiplier</f>
        <v>6.0293381889982349</v>
      </c>
      <c r="M414" s="14" t="s">
        <v>519</v>
      </c>
      <c r="N414" s="13">
        <f>MAX(testdata[[#This Row],[close]],N413)</f>
        <v>275.87</v>
      </c>
      <c r="O414" s="27">
        <f t="shared" si="32"/>
        <v>269.60532810415572</v>
      </c>
      <c r="P41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14" s="7" t="e">
        <f>IF(testdata[[#This Row],[DIR]]="SHORT",testdata[[#This Row],[SAR]],NA())</f>
        <v>#N/A</v>
      </c>
      <c r="R414" s="7">
        <f>IF(testdata[[#This Row],[DIR]]="LONG",testdata[[#This Row],[SAR]],NA())</f>
        <v>269.60532810415572</v>
      </c>
      <c r="S414"/>
      <c r="V414" s="29">
        <v>43307</v>
      </c>
      <c r="W414" s="6">
        <v>269.60532810415498</v>
      </c>
      <c r="X414" s="30">
        <f>ROUND(testdata[[#This Row],[SAR]]-Table3[[#This Row],[SAR]],5)</f>
        <v>0</v>
      </c>
    </row>
    <row r="415" spans="1:24" x14ac:dyDescent="0.25">
      <c r="A415" s="4">
        <v>394</v>
      </c>
      <c r="B415" s="11" t="s">
        <v>405</v>
      </c>
      <c r="C415" s="1">
        <v>275.57</v>
      </c>
      <c r="D415" s="1">
        <v>275.68</v>
      </c>
      <c r="E415" s="1">
        <v>272.33999999999997</v>
      </c>
      <c r="F415" s="1">
        <v>273.35000000000002</v>
      </c>
      <c r="G415" s="1">
        <f>testdata[[#This Row],[high]]-testdata[[#This Row],[low]]</f>
        <v>3.3400000000000318</v>
      </c>
      <c r="H415" s="1">
        <f>ABS(testdata[[#This Row],[high]]-F414)</f>
        <v>0.47000000000002728</v>
      </c>
      <c r="I415" s="1">
        <f>ABS(testdata[[#This Row],[low]]-F414)</f>
        <v>2.8700000000000045</v>
      </c>
      <c r="J415" s="7">
        <f>MAX(testdata[[#This Row],[H-L]:[|L-pC|]])</f>
        <v>3.3400000000000318</v>
      </c>
      <c r="K415" s="21">
        <f>(K414*13+testdata[[#This Row],[TR]])/14</f>
        <v>2.1047951537375509</v>
      </c>
      <c r="L415" s="7">
        <f>testdata[[#This Row],[ATR]]*multiplier</f>
        <v>6.3143854612126527</v>
      </c>
      <c r="M415" s="14" t="s">
        <v>519</v>
      </c>
      <c r="N415" s="13">
        <f>MAX(testdata[[#This Row],[close]],N414)</f>
        <v>275.87</v>
      </c>
      <c r="O415" s="27">
        <f t="shared" si="32"/>
        <v>269.84066181100178</v>
      </c>
      <c r="P41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15" s="7" t="e">
        <f>IF(testdata[[#This Row],[DIR]]="SHORT",testdata[[#This Row],[SAR]],NA())</f>
        <v>#N/A</v>
      </c>
      <c r="R415" s="7">
        <f>IF(testdata[[#This Row],[DIR]]="LONG",testdata[[#This Row],[SAR]],NA())</f>
        <v>269.84066181100178</v>
      </c>
      <c r="S415"/>
      <c r="V415" s="29">
        <v>43308</v>
      </c>
      <c r="W415" s="6">
        <v>269.84066181100098</v>
      </c>
      <c r="X415" s="30">
        <f>ROUND(testdata[[#This Row],[SAR]]-Table3[[#This Row],[SAR]],5)</f>
        <v>0</v>
      </c>
    </row>
    <row r="416" spans="1:24" x14ac:dyDescent="0.25">
      <c r="A416" s="4">
        <v>395</v>
      </c>
      <c r="B416" s="11" t="s">
        <v>406</v>
      </c>
      <c r="C416" s="1">
        <v>273.44</v>
      </c>
      <c r="D416" s="1">
        <v>273.61</v>
      </c>
      <c r="E416" s="1">
        <v>271.35000000000002</v>
      </c>
      <c r="F416" s="1">
        <v>271.92</v>
      </c>
      <c r="G416" s="1">
        <f>testdata[[#This Row],[high]]-testdata[[#This Row],[low]]</f>
        <v>2.2599999999999909</v>
      </c>
      <c r="H416" s="1">
        <f>ABS(testdata[[#This Row],[high]]-F415)</f>
        <v>0.25999999999999091</v>
      </c>
      <c r="I416" s="1">
        <f>ABS(testdata[[#This Row],[low]]-F415)</f>
        <v>2</v>
      </c>
      <c r="J416" s="7">
        <f>MAX(testdata[[#This Row],[H-L]:[|L-pC|]])</f>
        <v>2.2599999999999909</v>
      </c>
      <c r="K416" s="21">
        <f>(K415*13+testdata[[#This Row],[TR]])/14</f>
        <v>2.115881214184868</v>
      </c>
      <c r="L416" s="7">
        <f>testdata[[#This Row],[ATR]]*multiplier</f>
        <v>6.3476436425546039</v>
      </c>
      <c r="M416" s="14" t="s">
        <v>519</v>
      </c>
      <c r="N416" s="13">
        <f>MAX(testdata[[#This Row],[close]],N415)</f>
        <v>275.87</v>
      </c>
      <c r="O416" s="27">
        <f t="shared" si="32"/>
        <v>269.55561453878732</v>
      </c>
      <c r="P41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16" s="7" t="e">
        <f>IF(testdata[[#This Row],[DIR]]="SHORT",testdata[[#This Row],[SAR]],NA())</f>
        <v>#N/A</v>
      </c>
      <c r="R416" s="7">
        <f>IF(testdata[[#This Row],[DIR]]="LONG",testdata[[#This Row],[SAR]],NA())</f>
        <v>269.55561453878732</v>
      </c>
      <c r="S416"/>
      <c r="V416" s="29">
        <v>43311</v>
      </c>
      <c r="W416" s="6">
        <v>269.55561453878698</v>
      </c>
      <c r="X416" s="30">
        <f>ROUND(testdata[[#This Row],[SAR]]-Table3[[#This Row],[SAR]],5)</f>
        <v>0</v>
      </c>
    </row>
    <row r="417" spans="1:24" x14ac:dyDescent="0.25">
      <c r="A417" s="4">
        <v>396</v>
      </c>
      <c r="B417" s="11" t="s">
        <v>407</v>
      </c>
      <c r="C417" s="1">
        <v>272.76</v>
      </c>
      <c r="D417" s="1">
        <v>273.93</v>
      </c>
      <c r="E417" s="1">
        <v>272.33999999999997</v>
      </c>
      <c r="F417" s="1">
        <v>273.26</v>
      </c>
      <c r="G417" s="1">
        <f>testdata[[#This Row],[high]]-testdata[[#This Row],[low]]</f>
        <v>1.5900000000000318</v>
      </c>
      <c r="H417" s="1">
        <f>ABS(testdata[[#This Row],[high]]-F416)</f>
        <v>2.0099999999999909</v>
      </c>
      <c r="I417" s="1">
        <f>ABS(testdata[[#This Row],[low]]-F416)</f>
        <v>0.41999999999995907</v>
      </c>
      <c r="J417" s="7">
        <f>MAX(testdata[[#This Row],[H-L]:[|L-pC|]])</f>
        <v>2.0099999999999909</v>
      </c>
      <c r="K417" s="21">
        <f>(K416*13+testdata[[#This Row],[TR]])/14</f>
        <v>2.1083182703145193</v>
      </c>
      <c r="L417" s="7">
        <f>testdata[[#This Row],[ATR]]*multiplier</f>
        <v>6.3249548109435576</v>
      </c>
      <c r="M417" s="14" t="s">
        <v>519</v>
      </c>
      <c r="N417" s="13">
        <f>MAX(testdata[[#This Row],[close]],N416)</f>
        <v>275.87</v>
      </c>
      <c r="O417" s="27">
        <f t="shared" si="32"/>
        <v>269.5223563574454</v>
      </c>
      <c r="P41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17" s="7" t="e">
        <f>IF(testdata[[#This Row],[DIR]]="SHORT",testdata[[#This Row],[SAR]],NA())</f>
        <v>#N/A</v>
      </c>
      <c r="R417" s="7">
        <f>IF(testdata[[#This Row],[DIR]]="LONG",testdata[[#This Row],[SAR]],NA())</f>
        <v>269.5223563574454</v>
      </c>
      <c r="S417"/>
      <c r="V417" s="29">
        <v>43312</v>
      </c>
      <c r="W417" s="6">
        <v>269.52235635744501</v>
      </c>
      <c r="X417" s="30">
        <f>ROUND(testdata[[#This Row],[SAR]]-Table3[[#This Row],[SAR]],5)</f>
        <v>0</v>
      </c>
    </row>
    <row r="418" spans="1:24" x14ac:dyDescent="0.25">
      <c r="A418" s="4">
        <v>397</v>
      </c>
      <c r="B418" s="11" t="s">
        <v>408</v>
      </c>
      <c r="C418" s="1">
        <v>273.49</v>
      </c>
      <c r="D418" s="1">
        <v>274.04000000000002</v>
      </c>
      <c r="E418" s="1">
        <v>272.10000000000002</v>
      </c>
      <c r="F418" s="1">
        <v>272.81</v>
      </c>
      <c r="G418" s="1">
        <f>testdata[[#This Row],[high]]-testdata[[#This Row],[low]]</f>
        <v>1.9399999999999977</v>
      </c>
      <c r="H418" s="1">
        <f>ABS(testdata[[#This Row],[high]]-F417)</f>
        <v>0.78000000000002956</v>
      </c>
      <c r="I418" s="1">
        <f>ABS(testdata[[#This Row],[low]]-F417)</f>
        <v>1.1599999999999682</v>
      </c>
      <c r="J418" s="7">
        <f>MAX(testdata[[#This Row],[H-L]:[|L-pC|]])</f>
        <v>1.9399999999999977</v>
      </c>
      <c r="K418" s="21">
        <f>(K417*13+testdata[[#This Row],[TR]])/14</f>
        <v>2.0962955367206249</v>
      </c>
      <c r="L418" s="7">
        <f>testdata[[#This Row],[ATR]]*multiplier</f>
        <v>6.2888866101618746</v>
      </c>
      <c r="M418" s="14" t="s">
        <v>519</v>
      </c>
      <c r="N418" s="13">
        <f>MAX(testdata[[#This Row],[close]],N417)</f>
        <v>275.87</v>
      </c>
      <c r="O418" s="27">
        <f t="shared" si="32"/>
        <v>269.54504518905645</v>
      </c>
      <c r="P41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18" s="7" t="e">
        <f>IF(testdata[[#This Row],[DIR]]="SHORT",testdata[[#This Row],[SAR]],NA())</f>
        <v>#N/A</v>
      </c>
      <c r="R418" s="7">
        <f>IF(testdata[[#This Row],[DIR]]="LONG",testdata[[#This Row],[SAR]],NA())</f>
        <v>269.54504518905645</v>
      </c>
      <c r="S418"/>
      <c r="V418" s="29">
        <v>43313</v>
      </c>
      <c r="W418" s="6">
        <v>269.545045189056</v>
      </c>
      <c r="X418" s="30">
        <f>ROUND(testdata[[#This Row],[SAR]]-Table3[[#This Row],[SAR]],5)</f>
        <v>0</v>
      </c>
    </row>
    <row r="419" spans="1:24" x14ac:dyDescent="0.25">
      <c r="A419" s="4">
        <v>398</v>
      </c>
      <c r="B419" s="11" t="s">
        <v>409</v>
      </c>
      <c r="C419" s="1">
        <v>271.38</v>
      </c>
      <c r="D419" s="1">
        <v>274.48</v>
      </c>
      <c r="E419" s="1">
        <v>271.14999999999998</v>
      </c>
      <c r="F419" s="1">
        <v>274.29000000000002</v>
      </c>
      <c r="G419" s="1">
        <f>testdata[[#This Row],[high]]-testdata[[#This Row],[low]]</f>
        <v>3.3300000000000409</v>
      </c>
      <c r="H419" s="1">
        <f>ABS(testdata[[#This Row],[high]]-F418)</f>
        <v>1.6700000000000159</v>
      </c>
      <c r="I419" s="1">
        <f>ABS(testdata[[#This Row],[low]]-F418)</f>
        <v>1.660000000000025</v>
      </c>
      <c r="J419" s="7">
        <f>MAX(testdata[[#This Row],[H-L]:[|L-pC|]])</f>
        <v>3.3300000000000409</v>
      </c>
      <c r="K419" s="21">
        <f>(K418*13+testdata[[#This Row],[TR]])/14</f>
        <v>2.1844172840977261</v>
      </c>
      <c r="L419" s="7">
        <f>testdata[[#This Row],[ATR]]*multiplier</f>
        <v>6.5532518522931777</v>
      </c>
      <c r="M419" s="14" t="s">
        <v>519</v>
      </c>
      <c r="N419" s="13">
        <f>MAX(testdata[[#This Row],[close]],N418)</f>
        <v>275.87</v>
      </c>
      <c r="O419" s="27">
        <f t="shared" si="32"/>
        <v>269.58111338983815</v>
      </c>
      <c r="P41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19" s="7" t="e">
        <f>IF(testdata[[#This Row],[DIR]]="SHORT",testdata[[#This Row],[SAR]],NA())</f>
        <v>#N/A</v>
      </c>
      <c r="R419" s="7">
        <f>IF(testdata[[#This Row],[DIR]]="LONG",testdata[[#This Row],[SAR]],NA())</f>
        <v>269.58111338983815</v>
      </c>
      <c r="S419"/>
      <c r="V419" s="29">
        <v>43314</v>
      </c>
      <c r="W419" s="6">
        <v>269.58111338983798</v>
      </c>
      <c r="X419" s="30">
        <f>ROUND(testdata[[#This Row],[SAR]]-Table3[[#This Row],[SAR]],5)</f>
        <v>0</v>
      </c>
    </row>
    <row r="420" spans="1:24" x14ac:dyDescent="0.25">
      <c r="A420" s="4">
        <v>399</v>
      </c>
      <c r="B420" s="11" t="s">
        <v>410</v>
      </c>
      <c r="C420" s="1">
        <v>274.43</v>
      </c>
      <c r="D420" s="1">
        <v>275.52</v>
      </c>
      <c r="E420" s="1">
        <v>274.23</v>
      </c>
      <c r="F420" s="1">
        <v>275.47000000000003</v>
      </c>
      <c r="G420" s="1">
        <f>testdata[[#This Row],[high]]-testdata[[#This Row],[low]]</f>
        <v>1.2899999999999636</v>
      </c>
      <c r="H420" s="1">
        <f>ABS(testdata[[#This Row],[high]]-F419)</f>
        <v>1.2299999999999613</v>
      </c>
      <c r="I420" s="1">
        <f>ABS(testdata[[#This Row],[low]]-F419)</f>
        <v>6.0000000000002274E-2</v>
      </c>
      <c r="J420" s="7">
        <f>MAX(testdata[[#This Row],[H-L]:[|L-pC|]])</f>
        <v>1.2899999999999636</v>
      </c>
      <c r="K420" s="21">
        <f>(K419*13+testdata[[#This Row],[TR]])/14</f>
        <v>2.1205303352336</v>
      </c>
      <c r="L420" s="7">
        <f>testdata[[#This Row],[ATR]]*multiplier</f>
        <v>6.3615910057008005</v>
      </c>
      <c r="M420" s="14" t="s">
        <v>519</v>
      </c>
      <c r="N420" s="13">
        <f>MAX(testdata[[#This Row],[close]],N419)</f>
        <v>275.87</v>
      </c>
      <c r="O420" s="27">
        <f t="shared" si="32"/>
        <v>269.31674814770685</v>
      </c>
      <c r="P42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20" s="7" t="e">
        <f>IF(testdata[[#This Row],[DIR]]="SHORT",testdata[[#This Row],[SAR]],NA())</f>
        <v>#N/A</v>
      </c>
      <c r="R420" s="7">
        <f>IF(testdata[[#This Row],[DIR]]="LONG",testdata[[#This Row],[SAR]],NA())</f>
        <v>269.31674814770685</v>
      </c>
      <c r="S420"/>
      <c r="V420" s="29">
        <v>43315</v>
      </c>
      <c r="W420" s="6">
        <v>269.31674814770599</v>
      </c>
      <c r="X420" s="30">
        <f>ROUND(testdata[[#This Row],[SAR]]-Table3[[#This Row],[SAR]],5)</f>
        <v>0</v>
      </c>
    </row>
    <row r="421" spans="1:24" x14ac:dyDescent="0.25">
      <c r="A421" s="4">
        <v>400</v>
      </c>
      <c r="B421" s="11" t="s">
        <v>411</v>
      </c>
      <c r="C421" s="1">
        <v>275.51</v>
      </c>
      <c r="D421" s="1">
        <v>276.82</v>
      </c>
      <c r="E421" s="1">
        <v>275.08</v>
      </c>
      <c r="F421" s="1">
        <v>276.48</v>
      </c>
      <c r="G421" s="1">
        <f>testdata[[#This Row],[high]]-testdata[[#This Row],[low]]</f>
        <v>1.7400000000000091</v>
      </c>
      <c r="H421" s="1">
        <f>ABS(testdata[[#This Row],[high]]-F420)</f>
        <v>1.3499999999999659</v>
      </c>
      <c r="I421" s="1">
        <f>ABS(testdata[[#This Row],[low]]-F420)</f>
        <v>0.3900000000000432</v>
      </c>
      <c r="J421" s="7">
        <f>MAX(testdata[[#This Row],[H-L]:[|L-pC|]])</f>
        <v>1.7400000000000091</v>
      </c>
      <c r="K421" s="21">
        <f>(K420*13+testdata[[#This Row],[TR]])/14</f>
        <v>2.0933495970026295</v>
      </c>
      <c r="L421" s="7">
        <f>testdata[[#This Row],[ATR]]*multiplier</f>
        <v>6.2800487910078884</v>
      </c>
      <c r="M421" s="14" t="s">
        <v>519</v>
      </c>
      <c r="N421" s="13">
        <f>MAX(testdata[[#This Row],[close]],N420)</f>
        <v>276.48</v>
      </c>
      <c r="O421" s="27">
        <f t="shared" si="32"/>
        <v>269.5084089942992</v>
      </c>
      <c r="P42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21" s="7" t="e">
        <f>IF(testdata[[#This Row],[DIR]]="SHORT",testdata[[#This Row],[SAR]],NA())</f>
        <v>#N/A</v>
      </c>
      <c r="R421" s="7">
        <f>IF(testdata[[#This Row],[DIR]]="LONG",testdata[[#This Row],[SAR]],NA())</f>
        <v>269.5084089942992</v>
      </c>
      <c r="S421"/>
      <c r="V421" s="29">
        <v>43318</v>
      </c>
      <c r="W421" s="6">
        <v>269.50840899429897</v>
      </c>
      <c r="X421" s="30">
        <f>ROUND(testdata[[#This Row],[SAR]]-Table3[[#This Row],[SAR]],5)</f>
        <v>0</v>
      </c>
    </row>
    <row r="422" spans="1:24" x14ac:dyDescent="0.25">
      <c r="A422" s="4">
        <v>401</v>
      </c>
      <c r="B422" s="11" t="s">
        <v>412</v>
      </c>
      <c r="C422" s="1">
        <v>277.20999999999998</v>
      </c>
      <c r="D422" s="1">
        <v>277.81</v>
      </c>
      <c r="E422" s="1">
        <v>277.06</v>
      </c>
      <c r="F422" s="1">
        <v>277.39</v>
      </c>
      <c r="G422" s="1">
        <f>testdata[[#This Row],[high]]-testdata[[#This Row],[low]]</f>
        <v>0.75</v>
      </c>
      <c r="H422" s="1">
        <f>ABS(testdata[[#This Row],[high]]-F421)</f>
        <v>1.3299999999999841</v>
      </c>
      <c r="I422" s="1">
        <f>ABS(testdata[[#This Row],[low]]-F421)</f>
        <v>0.57999999999998408</v>
      </c>
      <c r="J422" s="7">
        <f>MAX(testdata[[#This Row],[H-L]:[|L-pC|]])</f>
        <v>1.3299999999999841</v>
      </c>
      <c r="K422" s="21">
        <f>(K421*13+testdata[[#This Row],[TR]])/14</f>
        <v>2.0388246257881546</v>
      </c>
      <c r="L422" s="7">
        <f>testdata[[#This Row],[ATR]]*multiplier</f>
        <v>6.1164738773644638</v>
      </c>
      <c r="M422" s="14" t="s">
        <v>519</v>
      </c>
      <c r="N422" s="13">
        <f>MAX(testdata[[#This Row],[close]],N421)</f>
        <v>277.39</v>
      </c>
      <c r="O422" s="27">
        <f t="shared" si="32"/>
        <v>270.1999512089921</v>
      </c>
      <c r="P42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22" s="7" t="e">
        <f>IF(testdata[[#This Row],[DIR]]="SHORT",testdata[[#This Row],[SAR]],NA())</f>
        <v>#N/A</v>
      </c>
      <c r="R422" s="7">
        <f>IF(testdata[[#This Row],[DIR]]="LONG",testdata[[#This Row],[SAR]],NA())</f>
        <v>270.1999512089921</v>
      </c>
      <c r="S422"/>
      <c r="V422" s="29">
        <v>43319</v>
      </c>
      <c r="W422" s="6">
        <v>270.19995120899199</v>
      </c>
      <c r="X422" s="30">
        <f>ROUND(testdata[[#This Row],[SAR]]-Table3[[#This Row],[SAR]],5)</f>
        <v>0</v>
      </c>
    </row>
    <row r="423" spans="1:24" x14ac:dyDescent="0.25">
      <c r="A423" s="4">
        <v>402</v>
      </c>
      <c r="B423" s="11" t="s">
        <v>413</v>
      </c>
      <c r="C423" s="1">
        <v>277.20999999999998</v>
      </c>
      <c r="D423" s="1">
        <v>277.70999999999998</v>
      </c>
      <c r="E423" s="1">
        <v>276.77</v>
      </c>
      <c r="F423" s="1">
        <v>277.27</v>
      </c>
      <c r="G423" s="1">
        <f>testdata[[#This Row],[high]]-testdata[[#This Row],[low]]</f>
        <v>0.93999999999999773</v>
      </c>
      <c r="H423" s="1">
        <f>ABS(testdata[[#This Row],[high]]-F422)</f>
        <v>0.31999999999999318</v>
      </c>
      <c r="I423" s="1">
        <f>ABS(testdata[[#This Row],[low]]-F422)</f>
        <v>0.62000000000000455</v>
      </c>
      <c r="J423" s="7">
        <f>MAX(testdata[[#This Row],[H-L]:[|L-pC|]])</f>
        <v>0.93999999999999773</v>
      </c>
      <c r="K423" s="21">
        <f>(K422*13+testdata[[#This Row],[TR]])/14</f>
        <v>1.9603371525175721</v>
      </c>
      <c r="L423" s="7">
        <f>testdata[[#This Row],[ATR]]*multiplier</f>
        <v>5.8810114575527166</v>
      </c>
      <c r="M423" s="14" t="s">
        <v>519</v>
      </c>
      <c r="N423" s="13">
        <f>MAX(testdata[[#This Row],[close]],N422)</f>
        <v>277.39</v>
      </c>
      <c r="O423" s="27">
        <f t="shared" si="32"/>
        <v>271.27352612263553</v>
      </c>
      <c r="P42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23" s="7" t="e">
        <f>IF(testdata[[#This Row],[DIR]]="SHORT",testdata[[#This Row],[SAR]],NA())</f>
        <v>#N/A</v>
      </c>
      <c r="R423" s="7">
        <f>IF(testdata[[#This Row],[DIR]]="LONG",testdata[[#This Row],[SAR]],NA())</f>
        <v>271.27352612263553</v>
      </c>
      <c r="S423"/>
      <c r="V423" s="29">
        <v>43320</v>
      </c>
      <c r="W423" s="6">
        <v>271.27352612263502</v>
      </c>
      <c r="X423" s="30">
        <f>ROUND(testdata[[#This Row],[SAR]]-Table3[[#This Row],[SAR]],5)</f>
        <v>0</v>
      </c>
    </row>
    <row r="424" spans="1:24" x14ac:dyDescent="0.25">
      <c r="A424" s="4">
        <v>403</v>
      </c>
      <c r="B424" s="11" t="s">
        <v>414</v>
      </c>
      <c r="C424" s="1">
        <v>277.33999999999997</v>
      </c>
      <c r="D424" s="1">
        <v>277.77</v>
      </c>
      <c r="E424" s="1">
        <v>276.74</v>
      </c>
      <c r="F424" s="1">
        <v>276.89999999999998</v>
      </c>
      <c r="G424" s="1">
        <f>testdata[[#This Row],[high]]-testdata[[#This Row],[low]]</f>
        <v>1.0299999999999727</v>
      </c>
      <c r="H424" s="1">
        <f>ABS(testdata[[#This Row],[high]]-F423)</f>
        <v>0.5</v>
      </c>
      <c r="I424" s="1">
        <f>ABS(testdata[[#This Row],[low]]-F423)</f>
        <v>0.52999999999997272</v>
      </c>
      <c r="J424" s="7">
        <f>MAX(testdata[[#This Row],[H-L]:[|L-pC|]])</f>
        <v>1.0299999999999727</v>
      </c>
      <c r="K424" s="21">
        <f>(K423*13+testdata[[#This Row],[TR]])/14</f>
        <v>1.893884498766315</v>
      </c>
      <c r="L424" s="7">
        <f>testdata[[#This Row],[ATR]]*multiplier</f>
        <v>5.6816534962989449</v>
      </c>
      <c r="M424" s="14" t="s">
        <v>519</v>
      </c>
      <c r="N424" s="13">
        <f>MAX(testdata[[#This Row],[close]],N423)</f>
        <v>277.39</v>
      </c>
      <c r="O424" s="27">
        <f t="shared" ref="O424:O469" si="33">N423-L423</f>
        <v>271.50898854244724</v>
      </c>
      <c r="P42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24" s="7" t="e">
        <f>IF(testdata[[#This Row],[DIR]]="SHORT",testdata[[#This Row],[SAR]],NA())</f>
        <v>#N/A</v>
      </c>
      <c r="R424" s="7">
        <f>IF(testdata[[#This Row],[DIR]]="LONG",testdata[[#This Row],[SAR]],NA())</f>
        <v>271.50898854244724</v>
      </c>
      <c r="S424"/>
      <c r="V424" s="29">
        <v>43321</v>
      </c>
      <c r="W424" s="6">
        <v>271.50898854244701</v>
      </c>
      <c r="X424" s="30">
        <f>ROUND(testdata[[#This Row],[SAR]]-Table3[[#This Row],[SAR]],5)</f>
        <v>0</v>
      </c>
    </row>
    <row r="425" spans="1:24" x14ac:dyDescent="0.25">
      <c r="A425" s="4">
        <v>404</v>
      </c>
      <c r="B425" s="11" t="s">
        <v>415</v>
      </c>
      <c r="C425" s="1">
        <v>275.32</v>
      </c>
      <c r="D425" s="1">
        <v>275.91000000000003</v>
      </c>
      <c r="E425" s="1">
        <v>274.26</v>
      </c>
      <c r="F425" s="1">
        <v>275.04000000000002</v>
      </c>
      <c r="G425" s="1">
        <f>testdata[[#This Row],[high]]-testdata[[#This Row],[low]]</f>
        <v>1.6500000000000341</v>
      </c>
      <c r="H425" s="1">
        <f>ABS(testdata[[#This Row],[high]]-F424)</f>
        <v>0.98999999999995225</v>
      </c>
      <c r="I425" s="1">
        <f>ABS(testdata[[#This Row],[low]]-F424)</f>
        <v>2.6399999999999864</v>
      </c>
      <c r="J425" s="7">
        <f>MAX(testdata[[#This Row],[H-L]:[|L-pC|]])</f>
        <v>2.6399999999999864</v>
      </c>
      <c r="K425" s="21">
        <f>(K424*13+testdata[[#This Row],[TR]])/14</f>
        <v>1.9471784631401488</v>
      </c>
      <c r="L425" s="7">
        <f>testdata[[#This Row],[ATR]]*multiplier</f>
        <v>5.8415353894204465</v>
      </c>
      <c r="M425" s="14" t="s">
        <v>519</v>
      </c>
      <c r="N425" s="13">
        <f>MAX(testdata[[#This Row],[close]],N424)</f>
        <v>277.39</v>
      </c>
      <c r="O425" s="27">
        <f t="shared" si="33"/>
        <v>271.70834650370102</v>
      </c>
      <c r="P42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25" s="7" t="e">
        <f>IF(testdata[[#This Row],[DIR]]="SHORT",testdata[[#This Row],[SAR]],NA())</f>
        <v>#N/A</v>
      </c>
      <c r="R425" s="7">
        <f>IF(testdata[[#This Row],[DIR]]="LONG",testdata[[#This Row],[SAR]],NA())</f>
        <v>271.70834650370102</v>
      </c>
      <c r="S425"/>
      <c r="V425" s="29">
        <v>43322</v>
      </c>
      <c r="W425" s="6">
        <v>271.70834650370102</v>
      </c>
      <c r="X425" s="30">
        <f>ROUND(testdata[[#This Row],[SAR]]-Table3[[#This Row],[SAR]],5)</f>
        <v>0</v>
      </c>
    </row>
    <row r="426" spans="1:24" x14ac:dyDescent="0.25">
      <c r="A426" s="4">
        <v>405</v>
      </c>
      <c r="B426" s="11" t="s">
        <v>416</v>
      </c>
      <c r="C426" s="1">
        <v>275.33999999999997</v>
      </c>
      <c r="D426" s="1">
        <v>276.01</v>
      </c>
      <c r="E426" s="1">
        <v>273.69</v>
      </c>
      <c r="F426" s="1">
        <v>274.01</v>
      </c>
      <c r="G426" s="1">
        <f>testdata[[#This Row],[high]]-testdata[[#This Row],[low]]</f>
        <v>2.3199999999999932</v>
      </c>
      <c r="H426" s="1">
        <f>ABS(testdata[[#This Row],[high]]-F425)</f>
        <v>0.96999999999997044</v>
      </c>
      <c r="I426" s="1">
        <f>ABS(testdata[[#This Row],[low]]-F425)</f>
        <v>1.3500000000000227</v>
      </c>
      <c r="J426" s="7">
        <f>MAX(testdata[[#This Row],[H-L]:[|L-pC|]])</f>
        <v>2.3199999999999932</v>
      </c>
      <c r="K426" s="21">
        <f>(K425*13+testdata[[#This Row],[TR]])/14</f>
        <v>1.9738085729158519</v>
      </c>
      <c r="L426" s="7">
        <f>testdata[[#This Row],[ATR]]*multiplier</f>
        <v>5.9214257187475559</v>
      </c>
      <c r="M426" s="14" t="s">
        <v>519</v>
      </c>
      <c r="N426" s="13">
        <f>MAX(testdata[[#This Row],[close]],N425)</f>
        <v>277.39</v>
      </c>
      <c r="O426" s="27">
        <f t="shared" si="33"/>
        <v>271.54846461057952</v>
      </c>
      <c r="P42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26" s="7" t="e">
        <f>IF(testdata[[#This Row],[DIR]]="SHORT",testdata[[#This Row],[SAR]],NA())</f>
        <v>#N/A</v>
      </c>
      <c r="R426" s="7">
        <f>IF(testdata[[#This Row],[DIR]]="LONG",testdata[[#This Row],[SAR]],NA())</f>
        <v>271.54846461057952</v>
      </c>
      <c r="S426"/>
      <c r="V426" s="29">
        <v>43325</v>
      </c>
      <c r="W426" s="6">
        <v>271.548464610579</v>
      </c>
      <c r="X426" s="30">
        <f>ROUND(testdata[[#This Row],[SAR]]-Table3[[#This Row],[SAR]],5)</f>
        <v>0</v>
      </c>
    </row>
    <row r="427" spans="1:24" x14ac:dyDescent="0.25">
      <c r="A427" s="4">
        <v>406</v>
      </c>
      <c r="B427" s="11" t="s">
        <v>417</v>
      </c>
      <c r="C427" s="1">
        <v>274.81</v>
      </c>
      <c r="D427" s="1">
        <v>276.02</v>
      </c>
      <c r="E427" s="1">
        <v>274.38</v>
      </c>
      <c r="F427" s="1">
        <v>275.76</v>
      </c>
      <c r="G427" s="1">
        <f>testdata[[#This Row],[high]]-testdata[[#This Row],[low]]</f>
        <v>1.6399999999999864</v>
      </c>
      <c r="H427" s="1">
        <f>ABS(testdata[[#This Row],[high]]-F426)</f>
        <v>2.0099999999999909</v>
      </c>
      <c r="I427" s="1">
        <f>ABS(testdata[[#This Row],[low]]-F426)</f>
        <v>0.37000000000000455</v>
      </c>
      <c r="J427" s="7">
        <f>MAX(testdata[[#This Row],[H-L]:[|L-pC|]])</f>
        <v>2.0099999999999909</v>
      </c>
      <c r="K427" s="21">
        <f>(K426*13+testdata[[#This Row],[TR]])/14</f>
        <v>1.9763936748504332</v>
      </c>
      <c r="L427" s="7">
        <f>testdata[[#This Row],[ATR]]*multiplier</f>
        <v>5.9291810245512995</v>
      </c>
      <c r="M427" s="14" t="s">
        <v>519</v>
      </c>
      <c r="N427" s="13">
        <f>MAX(testdata[[#This Row],[close]],N426)</f>
        <v>277.39</v>
      </c>
      <c r="O427" s="27">
        <f t="shared" si="33"/>
        <v>271.46857428125242</v>
      </c>
      <c r="P42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27" s="7" t="e">
        <f>IF(testdata[[#This Row],[DIR]]="SHORT",testdata[[#This Row],[SAR]],NA())</f>
        <v>#N/A</v>
      </c>
      <c r="R427" s="7">
        <f>IF(testdata[[#This Row],[DIR]]="LONG",testdata[[#This Row],[SAR]],NA())</f>
        <v>271.46857428125242</v>
      </c>
      <c r="S427"/>
      <c r="V427" s="29">
        <v>43326</v>
      </c>
      <c r="W427" s="6">
        <v>271.46857428125202</v>
      </c>
      <c r="X427" s="30">
        <f>ROUND(testdata[[#This Row],[SAR]]-Table3[[#This Row],[SAR]],5)</f>
        <v>0</v>
      </c>
    </row>
    <row r="428" spans="1:24" x14ac:dyDescent="0.25">
      <c r="A428" s="4">
        <v>407</v>
      </c>
      <c r="B428" s="11" t="s">
        <v>418</v>
      </c>
      <c r="C428" s="1">
        <v>274.27999999999997</v>
      </c>
      <c r="D428" s="1">
        <v>274.44</v>
      </c>
      <c r="E428" s="1">
        <v>272.13</v>
      </c>
      <c r="F428" s="1">
        <v>273.7</v>
      </c>
      <c r="G428" s="1">
        <f>testdata[[#This Row],[high]]-testdata[[#This Row],[low]]</f>
        <v>2.3100000000000023</v>
      </c>
      <c r="H428" s="1">
        <f>ABS(testdata[[#This Row],[high]]-F427)</f>
        <v>1.3199999999999932</v>
      </c>
      <c r="I428" s="1">
        <f>ABS(testdata[[#This Row],[low]]-F427)</f>
        <v>3.6299999999999955</v>
      </c>
      <c r="J428" s="7">
        <f>MAX(testdata[[#This Row],[H-L]:[|L-pC|]])</f>
        <v>3.6299999999999955</v>
      </c>
      <c r="K428" s="21">
        <f>(K427*13+testdata[[#This Row],[TR]])/14</f>
        <v>2.0945084123611162</v>
      </c>
      <c r="L428" s="7">
        <f>testdata[[#This Row],[ATR]]*multiplier</f>
        <v>6.2835252370833485</v>
      </c>
      <c r="M428" s="14" t="s">
        <v>519</v>
      </c>
      <c r="N428" s="13">
        <f>MAX(testdata[[#This Row],[close]],N427)</f>
        <v>277.39</v>
      </c>
      <c r="O428" s="27">
        <f t="shared" si="33"/>
        <v>271.46081897544866</v>
      </c>
      <c r="P42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28" s="7" t="e">
        <f>IF(testdata[[#This Row],[DIR]]="SHORT",testdata[[#This Row],[SAR]],NA())</f>
        <v>#N/A</v>
      </c>
      <c r="R428" s="7">
        <f>IF(testdata[[#This Row],[DIR]]="LONG",testdata[[#This Row],[SAR]],NA())</f>
        <v>271.46081897544866</v>
      </c>
      <c r="S428"/>
      <c r="V428" s="29">
        <v>43327</v>
      </c>
      <c r="W428" s="6">
        <v>271.46081897544798</v>
      </c>
      <c r="X428" s="30">
        <f>ROUND(testdata[[#This Row],[SAR]]-Table3[[#This Row],[SAR]],5)</f>
        <v>0</v>
      </c>
    </row>
    <row r="429" spans="1:24" x14ac:dyDescent="0.25">
      <c r="A429" s="4">
        <v>408</v>
      </c>
      <c r="B429" s="11" t="s">
        <v>419</v>
      </c>
      <c r="C429" s="1">
        <v>275.27</v>
      </c>
      <c r="D429" s="1">
        <v>276.87</v>
      </c>
      <c r="E429" s="1">
        <v>275.23</v>
      </c>
      <c r="F429" s="1">
        <v>275.91000000000003</v>
      </c>
      <c r="G429" s="1">
        <f>testdata[[#This Row],[high]]-testdata[[#This Row],[low]]</f>
        <v>1.6399999999999864</v>
      </c>
      <c r="H429" s="1">
        <f>ABS(testdata[[#This Row],[high]]-F428)</f>
        <v>3.1700000000000159</v>
      </c>
      <c r="I429" s="1">
        <f>ABS(testdata[[#This Row],[low]]-F428)</f>
        <v>1.5300000000000296</v>
      </c>
      <c r="J429" s="7">
        <f>MAX(testdata[[#This Row],[H-L]:[|L-pC|]])</f>
        <v>3.1700000000000159</v>
      </c>
      <c r="K429" s="21">
        <f>(K428*13+testdata[[#This Row],[TR]])/14</f>
        <v>2.1713292400496091</v>
      </c>
      <c r="L429" s="7">
        <f>testdata[[#This Row],[ATR]]*multiplier</f>
        <v>6.5139877201488279</v>
      </c>
      <c r="M429" s="14" t="s">
        <v>519</v>
      </c>
      <c r="N429" s="13">
        <f>MAX(testdata[[#This Row],[close]],N428)</f>
        <v>277.39</v>
      </c>
      <c r="O429" s="27">
        <f t="shared" si="33"/>
        <v>271.10647476291666</v>
      </c>
      <c r="P42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29" s="7" t="e">
        <f>IF(testdata[[#This Row],[DIR]]="SHORT",testdata[[#This Row],[SAR]],NA())</f>
        <v>#N/A</v>
      </c>
      <c r="R429" s="7">
        <f>IF(testdata[[#This Row],[DIR]]="LONG",testdata[[#This Row],[SAR]],NA())</f>
        <v>271.10647476291666</v>
      </c>
      <c r="S429"/>
      <c r="V429" s="29">
        <v>43328</v>
      </c>
      <c r="W429" s="6">
        <v>271.10647476291598</v>
      </c>
      <c r="X429" s="30">
        <f>ROUND(testdata[[#This Row],[SAR]]-Table3[[#This Row],[SAR]],5)</f>
        <v>0</v>
      </c>
    </row>
    <row r="430" spans="1:24" x14ac:dyDescent="0.25">
      <c r="A430" s="4">
        <v>409</v>
      </c>
      <c r="B430" s="11" t="s">
        <v>420</v>
      </c>
      <c r="C430" s="1">
        <v>275.69</v>
      </c>
      <c r="D430" s="1">
        <v>277.37</v>
      </c>
      <c r="E430" s="1">
        <v>275.24</v>
      </c>
      <c r="F430" s="1">
        <v>276.89</v>
      </c>
      <c r="G430" s="1">
        <f>testdata[[#This Row],[high]]-testdata[[#This Row],[low]]</f>
        <v>2.1299999999999955</v>
      </c>
      <c r="H430" s="1">
        <f>ABS(testdata[[#This Row],[high]]-F429)</f>
        <v>1.4599999999999795</v>
      </c>
      <c r="I430" s="1">
        <f>ABS(testdata[[#This Row],[low]]-F429)</f>
        <v>0.67000000000001592</v>
      </c>
      <c r="J430" s="7">
        <f>MAX(testdata[[#This Row],[H-L]:[|L-pC|]])</f>
        <v>2.1299999999999955</v>
      </c>
      <c r="K430" s="21">
        <f>(K429*13+testdata[[#This Row],[TR]])/14</f>
        <v>2.1683771514746368</v>
      </c>
      <c r="L430" s="7">
        <f>testdata[[#This Row],[ATR]]*multiplier</f>
        <v>6.5051314544239105</v>
      </c>
      <c r="M430" s="14" t="s">
        <v>519</v>
      </c>
      <c r="N430" s="13">
        <f>MAX(testdata[[#This Row],[close]],N429)</f>
        <v>277.39</v>
      </c>
      <c r="O430" s="27">
        <f t="shared" si="33"/>
        <v>270.87601227985118</v>
      </c>
      <c r="P43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30" s="7" t="e">
        <f>IF(testdata[[#This Row],[DIR]]="SHORT",testdata[[#This Row],[SAR]],NA())</f>
        <v>#N/A</v>
      </c>
      <c r="R430" s="7">
        <f>IF(testdata[[#This Row],[DIR]]="LONG",testdata[[#This Row],[SAR]],NA())</f>
        <v>270.87601227985118</v>
      </c>
      <c r="S430"/>
      <c r="V430" s="29">
        <v>43329</v>
      </c>
      <c r="W430" s="6">
        <v>270.87601227985101</v>
      </c>
      <c r="X430" s="30">
        <f>ROUND(testdata[[#This Row],[SAR]]-Table3[[#This Row],[SAR]],5)</f>
        <v>0</v>
      </c>
    </row>
    <row r="431" spans="1:24" x14ac:dyDescent="0.25">
      <c r="A431" s="4">
        <v>410</v>
      </c>
      <c r="B431" s="11" t="s">
        <v>421</v>
      </c>
      <c r="C431" s="1">
        <v>277.38</v>
      </c>
      <c r="D431" s="1">
        <v>277.77</v>
      </c>
      <c r="E431" s="1">
        <v>276.89</v>
      </c>
      <c r="F431" s="1">
        <v>277.48</v>
      </c>
      <c r="G431" s="1">
        <f>testdata[[#This Row],[high]]-testdata[[#This Row],[low]]</f>
        <v>0.87999999999999545</v>
      </c>
      <c r="H431" s="1">
        <f>ABS(testdata[[#This Row],[high]]-F430)</f>
        <v>0.87999999999999545</v>
      </c>
      <c r="I431" s="1">
        <f>ABS(testdata[[#This Row],[low]]-F430)</f>
        <v>0</v>
      </c>
      <c r="J431" s="7">
        <f>MAX(testdata[[#This Row],[H-L]:[|L-pC|]])</f>
        <v>0.87999999999999545</v>
      </c>
      <c r="K431" s="21">
        <f>(K430*13+testdata[[#This Row],[TR]])/14</f>
        <v>2.0763502120835908</v>
      </c>
      <c r="L431" s="7">
        <f>testdata[[#This Row],[ATR]]*multiplier</f>
        <v>6.229050636250772</v>
      </c>
      <c r="M431" s="14" t="s">
        <v>519</v>
      </c>
      <c r="N431" s="13">
        <f>MAX(testdata[[#This Row],[close]],N430)</f>
        <v>277.48</v>
      </c>
      <c r="O431" s="27">
        <f t="shared" si="33"/>
        <v>270.88486854557607</v>
      </c>
      <c r="P43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31" s="7" t="e">
        <f>IF(testdata[[#This Row],[DIR]]="SHORT",testdata[[#This Row],[SAR]],NA())</f>
        <v>#N/A</v>
      </c>
      <c r="R431" s="7">
        <f>IF(testdata[[#This Row],[DIR]]="LONG",testdata[[#This Row],[SAR]],NA())</f>
        <v>270.88486854557607</v>
      </c>
      <c r="S431"/>
      <c r="V431" s="29">
        <v>43332</v>
      </c>
      <c r="W431" s="6">
        <v>270.88486854557601</v>
      </c>
      <c r="X431" s="30">
        <f>ROUND(testdata[[#This Row],[SAR]]-Table3[[#This Row],[SAR]],5)</f>
        <v>0</v>
      </c>
    </row>
    <row r="432" spans="1:24" x14ac:dyDescent="0.25">
      <c r="A432" s="4">
        <v>411</v>
      </c>
      <c r="B432" s="11" t="s">
        <v>422</v>
      </c>
      <c r="C432" s="1">
        <v>278.04000000000002</v>
      </c>
      <c r="D432" s="1">
        <v>279.07</v>
      </c>
      <c r="E432" s="1">
        <v>277.52</v>
      </c>
      <c r="F432" s="1">
        <v>278.13</v>
      </c>
      <c r="G432" s="1">
        <f>testdata[[#This Row],[high]]-testdata[[#This Row],[low]]</f>
        <v>1.5500000000000114</v>
      </c>
      <c r="H432" s="1">
        <f>ABS(testdata[[#This Row],[high]]-F431)</f>
        <v>1.589999999999975</v>
      </c>
      <c r="I432" s="1">
        <f>ABS(testdata[[#This Row],[low]]-F431)</f>
        <v>3.999999999996362E-2</v>
      </c>
      <c r="J432" s="7">
        <f>MAX(testdata[[#This Row],[H-L]:[|L-pC|]])</f>
        <v>1.589999999999975</v>
      </c>
      <c r="K432" s="21">
        <f>(K431*13+testdata[[#This Row],[TR]])/14</f>
        <v>2.0416109112204754</v>
      </c>
      <c r="L432" s="7">
        <f>testdata[[#This Row],[ATR]]*multiplier</f>
        <v>6.1248327336614263</v>
      </c>
      <c r="M432" s="14" t="s">
        <v>519</v>
      </c>
      <c r="N432" s="13">
        <f>MAX(testdata[[#This Row],[close]],N431)</f>
        <v>278.13</v>
      </c>
      <c r="O432" s="27">
        <f t="shared" si="33"/>
        <v>271.25094936374927</v>
      </c>
      <c r="P43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32" s="7" t="e">
        <f>IF(testdata[[#This Row],[DIR]]="SHORT",testdata[[#This Row],[SAR]],NA())</f>
        <v>#N/A</v>
      </c>
      <c r="R432" s="7">
        <f>IF(testdata[[#This Row],[DIR]]="LONG",testdata[[#This Row],[SAR]],NA())</f>
        <v>271.25094936374927</v>
      </c>
      <c r="S432"/>
      <c r="V432" s="29">
        <v>43333</v>
      </c>
      <c r="W432" s="6">
        <v>271.25094936374899</v>
      </c>
      <c r="X432" s="30">
        <f>ROUND(testdata[[#This Row],[SAR]]-Table3[[#This Row],[SAR]],5)</f>
        <v>0</v>
      </c>
    </row>
    <row r="433" spans="1:24" x14ac:dyDescent="0.25">
      <c r="A433" s="4">
        <v>412</v>
      </c>
      <c r="B433" s="11" t="s">
        <v>423</v>
      </c>
      <c r="C433" s="1">
        <v>277.68</v>
      </c>
      <c r="D433" s="1">
        <v>278.54000000000002</v>
      </c>
      <c r="E433" s="1">
        <v>277.39</v>
      </c>
      <c r="F433" s="1">
        <v>277.95999999999998</v>
      </c>
      <c r="G433" s="1">
        <f>testdata[[#This Row],[high]]-testdata[[#This Row],[low]]</f>
        <v>1.1500000000000341</v>
      </c>
      <c r="H433" s="1">
        <f>ABS(testdata[[#This Row],[high]]-F432)</f>
        <v>0.41000000000002501</v>
      </c>
      <c r="I433" s="1">
        <f>ABS(testdata[[#This Row],[low]]-F432)</f>
        <v>0.74000000000000909</v>
      </c>
      <c r="J433" s="7">
        <f>MAX(testdata[[#This Row],[H-L]:[|L-pC|]])</f>
        <v>1.1500000000000341</v>
      </c>
      <c r="K433" s="21">
        <f>(K432*13+testdata[[#This Row],[TR]])/14</f>
        <v>1.9779244175618724</v>
      </c>
      <c r="L433" s="7">
        <f>testdata[[#This Row],[ATR]]*multiplier</f>
        <v>5.9337732526856168</v>
      </c>
      <c r="M433" s="14" t="s">
        <v>519</v>
      </c>
      <c r="N433" s="13">
        <f>MAX(testdata[[#This Row],[close]],N432)</f>
        <v>278.13</v>
      </c>
      <c r="O433" s="27">
        <f t="shared" si="33"/>
        <v>272.00516726633856</v>
      </c>
      <c r="P43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33" s="7" t="e">
        <f>IF(testdata[[#This Row],[DIR]]="SHORT",testdata[[#This Row],[SAR]],NA())</f>
        <v>#N/A</v>
      </c>
      <c r="R433" s="7">
        <f>IF(testdata[[#This Row],[DIR]]="LONG",testdata[[#This Row],[SAR]],NA())</f>
        <v>272.00516726633856</v>
      </c>
      <c r="S433"/>
      <c r="V433" s="29">
        <v>43334</v>
      </c>
      <c r="W433" s="6">
        <v>272.00516726633799</v>
      </c>
      <c r="X433" s="30">
        <f>ROUND(testdata[[#This Row],[SAR]]-Table3[[#This Row],[SAR]],5)</f>
        <v>0</v>
      </c>
    </row>
    <row r="434" spans="1:24" x14ac:dyDescent="0.25">
      <c r="A434" s="4">
        <v>413</v>
      </c>
      <c r="B434" s="11" t="s">
        <v>424</v>
      </c>
      <c r="C434" s="1">
        <v>277.77</v>
      </c>
      <c r="D434" s="1">
        <v>278.70999999999998</v>
      </c>
      <c r="E434" s="1">
        <v>277.24</v>
      </c>
      <c r="F434" s="1">
        <v>277.58999999999997</v>
      </c>
      <c r="G434" s="1">
        <f>testdata[[#This Row],[high]]-testdata[[#This Row],[low]]</f>
        <v>1.4699999999999704</v>
      </c>
      <c r="H434" s="1">
        <f>ABS(testdata[[#This Row],[high]]-F433)</f>
        <v>0.75</v>
      </c>
      <c r="I434" s="1">
        <f>ABS(testdata[[#This Row],[low]]-F433)</f>
        <v>0.71999999999997044</v>
      </c>
      <c r="J434" s="7">
        <f>MAX(testdata[[#This Row],[H-L]:[|L-pC|]])</f>
        <v>1.4699999999999704</v>
      </c>
      <c r="K434" s="21">
        <f>(K433*13+testdata[[#This Row],[TR]])/14</f>
        <v>1.9416441020217365</v>
      </c>
      <c r="L434" s="7">
        <f>testdata[[#This Row],[ATR]]*multiplier</f>
        <v>5.8249323060652092</v>
      </c>
      <c r="M434" s="14" t="s">
        <v>519</v>
      </c>
      <c r="N434" s="13">
        <f>MAX(testdata[[#This Row],[close]],N433)</f>
        <v>278.13</v>
      </c>
      <c r="O434" s="27">
        <f t="shared" si="33"/>
        <v>272.19622674731437</v>
      </c>
      <c r="P43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34" s="7" t="e">
        <f>IF(testdata[[#This Row],[DIR]]="SHORT",testdata[[#This Row],[SAR]],NA())</f>
        <v>#N/A</v>
      </c>
      <c r="R434" s="7">
        <f>IF(testdata[[#This Row],[DIR]]="LONG",testdata[[#This Row],[SAR]],NA())</f>
        <v>272.19622674731437</v>
      </c>
      <c r="S434"/>
      <c r="V434" s="29">
        <v>43335</v>
      </c>
      <c r="W434" s="6">
        <v>272.19622674731397</v>
      </c>
      <c r="X434" s="30">
        <f>ROUND(testdata[[#This Row],[SAR]]-Table3[[#This Row],[SAR]],5)</f>
        <v>0</v>
      </c>
    </row>
    <row r="435" spans="1:24" x14ac:dyDescent="0.25">
      <c r="A435" s="4">
        <v>414</v>
      </c>
      <c r="B435" s="11" t="s">
        <v>425</v>
      </c>
      <c r="C435" s="1">
        <v>278.23</v>
      </c>
      <c r="D435" s="1">
        <v>279.42</v>
      </c>
      <c r="E435" s="1">
        <v>278.17</v>
      </c>
      <c r="F435" s="1">
        <v>279.27</v>
      </c>
      <c r="G435" s="1">
        <f>testdata[[#This Row],[high]]-testdata[[#This Row],[low]]</f>
        <v>1.25</v>
      </c>
      <c r="H435" s="1">
        <f>ABS(testdata[[#This Row],[high]]-F434)</f>
        <v>1.8300000000000409</v>
      </c>
      <c r="I435" s="1">
        <f>ABS(testdata[[#This Row],[low]]-F434)</f>
        <v>0.58000000000004093</v>
      </c>
      <c r="J435" s="7">
        <f>MAX(testdata[[#This Row],[H-L]:[|L-pC|]])</f>
        <v>1.8300000000000409</v>
      </c>
      <c r="K435" s="21">
        <f>(K434*13+testdata[[#This Row],[TR]])/14</f>
        <v>1.9336695233059011</v>
      </c>
      <c r="L435" s="7">
        <f>testdata[[#This Row],[ATR]]*multiplier</f>
        <v>5.8010085699177036</v>
      </c>
      <c r="M435" s="14" t="s">
        <v>519</v>
      </c>
      <c r="N435" s="13">
        <f>MAX(testdata[[#This Row],[close]],N434)</f>
        <v>279.27</v>
      </c>
      <c r="O435" s="27">
        <f t="shared" si="33"/>
        <v>272.3050676939348</v>
      </c>
      <c r="P43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35" s="7" t="e">
        <f>IF(testdata[[#This Row],[DIR]]="SHORT",testdata[[#This Row],[SAR]],NA())</f>
        <v>#N/A</v>
      </c>
      <c r="R435" s="7">
        <f>IF(testdata[[#This Row],[DIR]]="LONG",testdata[[#This Row],[SAR]],NA())</f>
        <v>272.3050676939348</v>
      </c>
      <c r="S435"/>
      <c r="V435" s="29">
        <v>43336</v>
      </c>
      <c r="W435" s="6">
        <v>272.30506769393401</v>
      </c>
      <c r="X435" s="30">
        <f>ROUND(testdata[[#This Row],[SAR]]-Table3[[#This Row],[SAR]],5)</f>
        <v>0</v>
      </c>
    </row>
    <row r="436" spans="1:24" x14ac:dyDescent="0.25">
      <c r="A436" s="4">
        <v>415</v>
      </c>
      <c r="B436" s="11" t="s">
        <v>426</v>
      </c>
      <c r="C436" s="1">
        <v>280.58</v>
      </c>
      <c r="D436" s="1">
        <v>281.58999999999997</v>
      </c>
      <c r="E436" s="1">
        <v>280.39999999999998</v>
      </c>
      <c r="F436" s="1">
        <v>281.47000000000003</v>
      </c>
      <c r="G436" s="1">
        <f>testdata[[#This Row],[high]]-testdata[[#This Row],[low]]</f>
        <v>1.1899999999999977</v>
      </c>
      <c r="H436" s="1">
        <f>ABS(testdata[[#This Row],[high]]-F435)</f>
        <v>2.3199999999999932</v>
      </c>
      <c r="I436" s="1">
        <f>ABS(testdata[[#This Row],[low]]-F435)</f>
        <v>1.1299999999999955</v>
      </c>
      <c r="J436" s="7">
        <f>MAX(testdata[[#This Row],[H-L]:[|L-pC|]])</f>
        <v>2.3199999999999932</v>
      </c>
      <c r="K436" s="21">
        <f>(K435*13+testdata[[#This Row],[TR]])/14</f>
        <v>1.9612645573554792</v>
      </c>
      <c r="L436" s="7">
        <f>testdata[[#This Row],[ATR]]*multiplier</f>
        <v>5.8837936720664379</v>
      </c>
      <c r="M436" s="14" t="s">
        <v>519</v>
      </c>
      <c r="N436" s="13">
        <f>MAX(testdata[[#This Row],[close]],N435)</f>
        <v>281.47000000000003</v>
      </c>
      <c r="O436" s="27">
        <f t="shared" si="33"/>
        <v>273.46899143008227</v>
      </c>
      <c r="P43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36" s="7" t="e">
        <f>IF(testdata[[#This Row],[DIR]]="SHORT",testdata[[#This Row],[SAR]],NA())</f>
        <v>#N/A</v>
      </c>
      <c r="R436" s="7">
        <f>IF(testdata[[#This Row],[DIR]]="LONG",testdata[[#This Row],[SAR]],NA())</f>
        <v>273.46899143008227</v>
      </c>
      <c r="S436"/>
      <c r="V436" s="29">
        <v>43339</v>
      </c>
      <c r="W436" s="6">
        <v>273.46899143008199</v>
      </c>
      <c r="X436" s="30">
        <f>ROUND(testdata[[#This Row],[SAR]]-Table3[[#This Row],[SAR]],5)</f>
        <v>0</v>
      </c>
    </row>
    <row r="437" spans="1:24" x14ac:dyDescent="0.25">
      <c r="A437" s="4">
        <v>416</v>
      </c>
      <c r="B437" s="11" t="s">
        <v>427</v>
      </c>
      <c r="C437" s="1">
        <v>281.98</v>
      </c>
      <c r="D437" s="1">
        <v>282.08999999999997</v>
      </c>
      <c r="E437" s="1">
        <v>281.10000000000002</v>
      </c>
      <c r="F437" s="1">
        <v>281.61</v>
      </c>
      <c r="G437" s="1">
        <f>testdata[[#This Row],[high]]-testdata[[#This Row],[low]]</f>
        <v>0.98999999999995225</v>
      </c>
      <c r="H437" s="1">
        <f>ABS(testdata[[#This Row],[high]]-F436)</f>
        <v>0.6199999999999477</v>
      </c>
      <c r="I437" s="1">
        <f>ABS(testdata[[#This Row],[low]]-F436)</f>
        <v>0.37000000000000455</v>
      </c>
      <c r="J437" s="7">
        <f>MAX(testdata[[#This Row],[H-L]:[|L-pC|]])</f>
        <v>0.98999999999995225</v>
      </c>
      <c r="K437" s="21">
        <f>(K436*13+testdata[[#This Row],[TR]])/14</f>
        <v>1.89188851754437</v>
      </c>
      <c r="L437" s="7">
        <f>testdata[[#This Row],[ATR]]*multiplier</f>
        <v>5.6756655526331103</v>
      </c>
      <c r="M437" s="14" t="s">
        <v>519</v>
      </c>
      <c r="N437" s="13">
        <f>MAX(testdata[[#This Row],[close]],N436)</f>
        <v>281.61</v>
      </c>
      <c r="O437" s="27">
        <f t="shared" si="33"/>
        <v>275.58620632793361</v>
      </c>
      <c r="P43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37" s="7" t="e">
        <f>IF(testdata[[#This Row],[DIR]]="SHORT",testdata[[#This Row],[SAR]],NA())</f>
        <v>#N/A</v>
      </c>
      <c r="R437" s="7">
        <f>IF(testdata[[#This Row],[DIR]]="LONG",testdata[[#This Row],[SAR]],NA())</f>
        <v>275.58620632793361</v>
      </c>
      <c r="S437"/>
      <c r="V437" s="29">
        <v>43340</v>
      </c>
      <c r="W437" s="6">
        <v>275.58620632793298</v>
      </c>
      <c r="X437" s="30">
        <f>ROUND(testdata[[#This Row],[SAR]]-Table3[[#This Row],[SAR]],5)</f>
        <v>0</v>
      </c>
    </row>
    <row r="438" spans="1:24" x14ac:dyDescent="0.25">
      <c r="A438" s="4">
        <v>417</v>
      </c>
      <c r="B438" s="11" t="s">
        <v>428</v>
      </c>
      <c r="C438" s="1">
        <v>281.83999999999997</v>
      </c>
      <c r="D438" s="1">
        <v>283.37</v>
      </c>
      <c r="E438" s="1">
        <v>281.57</v>
      </c>
      <c r="F438" s="1">
        <v>283.12</v>
      </c>
      <c r="G438" s="1">
        <f>testdata[[#This Row],[high]]-testdata[[#This Row],[low]]</f>
        <v>1.8000000000000114</v>
      </c>
      <c r="H438" s="1">
        <f>ABS(testdata[[#This Row],[high]]-F437)</f>
        <v>1.7599999999999909</v>
      </c>
      <c r="I438" s="1">
        <f>ABS(testdata[[#This Row],[low]]-F437)</f>
        <v>4.0000000000020464E-2</v>
      </c>
      <c r="J438" s="7">
        <f>MAX(testdata[[#This Row],[H-L]:[|L-pC|]])</f>
        <v>1.8000000000000114</v>
      </c>
      <c r="K438" s="21">
        <f>(K437*13+testdata[[#This Row],[TR]])/14</f>
        <v>1.8853250520054874</v>
      </c>
      <c r="L438" s="7">
        <f>testdata[[#This Row],[ATR]]*multiplier</f>
        <v>5.6559751560164617</v>
      </c>
      <c r="M438" s="14" t="s">
        <v>519</v>
      </c>
      <c r="N438" s="13">
        <f>MAX(testdata[[#This Row],[close]],N437)</f>
        <v>283.12</v>
      </c>
      <c r="O438" s="27">
        <f t="shared" si="33"/>
        <v>275.93433444736689</v>
      </c>
      <c r="P43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38" s="7" t="e">
        <f>IF(testdata[[#This Row],[DIR]]="SHORT",testdata[[#This Row],[SAR]],NA())</f>
        <v>#N/A</v>
      </c>
      <c r="R438" s="7">
        <f>IF(testdata[[#This Row],[DIR]]="LONG",testdata[[#This Row],[SAR]],NA())</f>
        <v>275.93433444736689</v>
      </c>
      <c r="S438"/>
      <c r="V438" s="29">
        <v>43341</v>
      </c>
      <c r="W438" s="6">
        <v>275.93433444736598</v>
      </c>
      <c r="X438" s="30">
        <f>ROUND(testdata[[#This Row],[SAR]]-Table3[[#This Row],[SAR]],5)</f>
        <v>0</v>
      </c>
    </row>
    <row r="439" spans="1:24" x14ac:dyDescent="0.25">
      <c r="A439" s="4">
        <v>418</v>
      </c>
      <c r="B439" s="11" t="s">
        <v>429</v>
      </c>
      <c r="C439" s="1">
        <v>282.60000000000002</v>
      </c>
      <c r="D439" s="1">
        <v>283</v>
      </c>
      <c r="E439" s="1">
        <v>281.32</v>
      </c>
      <c r="F439" s="1">
        <v>281.98</v>
      </c>
      <c r="G439" s="1">
        <f>testdata[[#This Row],[high]]-testdata[[#This Row],[low]]</f>
        <v>1.6800000000000068</v>
      </c>
      <c r="H439" s="1">
        <f>ABS(testdata[[#This Row],[high]]-F438)</f>
        <v>0.12000000000000455</v>
      </c>
      <c r="I439" s="1">
        <f>ABS(testdata[[#This Row],[low]]-F438)</f>
        <v>1.8000000000000114</v>
      </c>
      <c r="J439" s="7">
        <f>MAX(testdata[[#This Row],[H-L]:[|L-pC|]])</f>
        <v>1.8000000000000114</v>
      </c>
      <c r="K439" s="21">
        <f>(K438*13+testdata[[#This Row],[TR]])/14</f>
        <v>1.8792304054336675</v>
      </c>
      <c r="L439" s="7">
        <f>testdata[[#This Row],[ATR]]*multiplier</f>
        <v>5.6376912163010022</v>
      </c>
      <c r="M439" s="14" t="s">
        <v>519</v>
      </c>
      <c r="N439" s="13">
        <f>MAX(testdata[[#This Row],[close]],N438)</f>
        <v>283.12</v>
      </c>
      <c r="O439" s="27">
        <f t="shared" si="33"/>
        <v>277.46402484398357</v>
      </c>
      <c r="P43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39" s="7" t="e">
        <f>IF(testdata[[#This Row],[DIR]]="SHORT",testdata[[#This Row],[SAR]],NA())</f>
        <v>#N/A</v>
      </c>
      <c r="R439" s="7">
        <f>IF(testdata[[#This Row],[DIR]]="LONG",testdata[[#This Row],[SAR]],NA())</f>
        <v>277.46402484398357</v>
      </c>
      <c r="S439"/>
      <c r="V439" s="29">
        <v>43342</v>
      </c>
      <c r="W439" s="6">
        <v>277.464024843983</v>
      </c>
      <c r="X439" s="30">
        <f>ROUND(testdata[[#This Row],[SAR]]-Table3[[#This Row],[SAR]],5)</f>
        <v>0</v>
      </c>
    </row>
    <row r="440" spans="1:24" x14ac:dyDescent="0.25">
      <c r="A440" s="4">
        <v>419</v>
      </c>
      <c r="B440" s="11" t="s">
        <v>430</v>
      </c>
      <c r="C440" s="1">
        <v>281.52999999999997</v>
      </c>
      <c r="D440" s="1">
        <v>282.47000000000003</v>
      </c>
      <c r="E440" s="1">
        <v>280.99</v>
      </c>
      <c r="F440" s="1">
        <v>281.98</v>
      </c>
      <c r="G440" s="1">
        <f>testdata[[#This Row],[high]]-testdata[[#This Row],[low]]</f>
        <v>1.4800000000000182</v>
      </c>
      <c r="H440" s="1">
        <f>ABS(testdata[[#This Row],[high]]-F439)</f>
        <v>0.49000000000000909</v>
      </c>
      <c r="I440" s="1">
        <f>ABS(testdata[[#This Row],[low]]-F439)</f>
        <v>0.99000000000000909</v>
      </c>
      <c r="J440" s="7">
        <f>MAX(testdata[[#This Row],[H-L]:[|L-pC|]])</f>
        <v>1.4800000000000182</v>
      </c>
      <c r="K440" s="21">
        <f>(K439*13+testdata[[#This Row],[TR]])/14</f>
        <v>1.8507139479026924</v>
      </c>
      <c r="L440" s="7">
        <f>testdata[[#This Row],[ATR]]*multiplier</f>
        <v>5.5521418437080774</v>
      </c>
      <c r="M440" s="14" t="s">
        <v>519</v>
      </c>
      <c r="N440" s="13">
        <f>MAX(testdata[[#This Row],[close]],N439)</f>
        <v>283.12</v>
      </c>
      <c r="O440" s="27">
        <f t="shared" si="33"/>
        <v>277.48230878369901</v>
      </c>
      <c r="P44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40" s="7" t="e">
        <f>IF(testdata[[#This Row],[DIR]]="SHORT",testdata[[#This Row],[SAR]],NA())</f>
        <v>#N/A</v>
      </c>
      <c r="R440" s="7">
        <f>IF(testdata[[#This Row],[DIR]]="LONG",testdata[[#This Row],[SAR]],NA())</f>
        <v>277.48230878369901</v>
      </c>
      <c r="S440"/>
      <c r="V440" s="29">
        <v>43343</v>
      </c>
      <c r="W440" s="6">
        <v>277.48230878369799</v>
      </c>
      <c r="X440" s="30">
        <f>ROUND(testdata[[#This Row],[SAR]]-Table3[[#This Row],[SAR]],5)</f>
        <v>0</v>
      </c>
    </row>
    <row r="441" spans="1:24" x14ac:dyDescent="0.25">
      <c r="A441" s="4">
        <v>420</v>
      </c>
      <c r="B441" s="11" t="s">
        <v>431</v>
      </c>
      <c r="C441" s="1">
        <v>281.52999999999997</v>
      </c>
      <c r="D441" s="1">
        <v>281.89</v>
      </c>
      <c r="E441" s="1">
        <v>280.39999999999998</v>
      </c>
      <c r="F441" s="1">
        <v>281.5</v>
      </c>
      <c r="G441" s="1">
        <f>testdata[[#This Row],[high]]-testdata[[#This Row],[low]]</f>
        <v>1.4900000000000091</v>
      </c>
      <c r="H441" s="1">
        <f>ABS(testdata[[#This Row],[high]]-F440)</f>
        <v>9.0000000000031832E-2</v>
      </c>
      <c r="I441" s="1">
        <f>ABS(testdata[[#This Row],[low]]-F440)</f>
        <v>1.5800000000000409</v>
      </c>
      <c r="J441" s="7">
        <f>MAX(testdata[[#This Row],[H-L]:[|L-pC|]])</f>
        <v>1.5800000000000409</v>
      </c>
      <c r="K441" s="21">
        <f>(K440*13+testdata[[#This Row],[TR]])/14</f>
        <v>1.8313772373382171</v>
      </c>
      <c r="L441" s="7">
        <f>testdata[[#This Row],[ATR]]*multiplier</f>
        <v>5.4941317120146511</v>
      </c>
      <c r="M441" s="14" t="s">
        <v>519</v>
      </c>
      <c r="N441" s="13">
        <f>MAX(testdata[[#This Row],[close]],N440)</f>
        <v>283.12</v>
      </c>
      <c r="O441" s="27">
        <f t="shared" si="33"/>
        <v>277.56785815629195</v>
      </c>
      <c r="P44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41" s="7" t="e">
        <f>IF(testdata[[#This Row],[DIR]]="SHORT",testdata[[#This Row],[SAR]],NA())</f>
        <v>#N/A</v>
      </c>
      <c r="R441" s="7">
        <f>IF(testdata[[#This Row],[DIR]]="LONG",testdata[[#This Row],[SAR]],NA())</f>
        <v>277.56785815629195</v>
      </c>
      <c r="S441"/>
      <c r="V441" s="29">
        <v>43347</v>
      </c>
      <c r="W441" s="6">
        <v>277.56785815629098</v>
      </c>
      <c r="X441" s="30">
        <f>ROUND(testdata[[#This Row],[SAR]]-Table3[[#This Row],[SAR]],5)</f>
        <v>0</v>
      </c>
    </row>
    <row r="442" spans="1:24" x14ac:dyDescent="0.25">
      <c r="A442" s="4">
        <v>421</v>
      </c>
      <c r="B442" s="11" t="s">
        <v>432</v>
      </c>
      <c r="C442" s="1">
        <v>281.11</v>
      </c>
      <c r="D442" s="1">
        <v>281.33</v>
      </c>
      <c r="E442" s="1">
        <v>279.63</v>
      </c>
      <c r="F442" s="1">
        <v>280.74</v>
      </c>
      <c r="G442" s="1">
        <f>testdata[[#This Row],[high]]-testdata[[#This Row],[low]]</f>
        <v>1.6999999999999886</v>
      </c>
      <c r="H442" s="1">
        <f>ABS(testdata[[#This Row],[high]]-F441)</f>
        <v>0.17000000000001592</v>
      </c>
      <c r="I442" s="1">
        <f>ABS(testdata[[#This Row],[low]]-F441)</f>
        <v>1.8700000000000045</v>
      </c>
      <c r="J442" s="7">
        <f>MAX(testdata[[#This Row],[H-L]:[|L-pC|]])</f>
        <v>1.8700000000000045</v>
      </c>
      <c r="K442" s="21">
        <f>(K441*13+testdata[[#This Row],[TR]])/14</f>
        <v>1.8341360060997733</v>
      </c>
      <c r="L442" s="7">
        <f>testdata[[#This Row],[ATR]]*multiplier</f>
        <v>5.5024080182993202</v>
      </c>
      <c r="M442" s="14" t="s">
        <v>519</v>
      </c>
      <c r="N442" s="13">
        <f>MAX(testdata[[#This Row],[close]],N441)</f>
        <v>283.12</v>
      </c>
      <c r="O442" s="27">
        <f t="shared" si="33"/>
        <v>277.62586828798533</v>
      </c>
      <c r="P44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42" s="7" t="e">
        <f>IF(testdata[[#This Row],[DIR]]="SHORT",testdata[[#This Row],[SAR]],NA())</f>
        <v>#N/A</v>
      </c>
      <c r="R442" s="7">
        <f>IF(testdata[[#This Row],[DIR]]="LONG",testdata[[#This Row],[SAR]],NA())</f>
        <v>277.62586828798533</v>
      </c>
      <c r="S442"/>
      <c r="V442" s="29">
        <v>43348</v>
      </c>
      <c r="W442" s="6">
        <v>277.62586828798499</v>
      </c>
      <c r="X442" s="30">
        <f>ROUND(testdata[[#This Row],[SAR]]-Table3[[#This Row],[SAR]],5)</f>
        <v>0</v>
      </c>
    </row>
    <row r="443" spans="1:24" x14ac:dyDescent="0.25">
      <c r="A443" s="4">
        <v>422</v>
      </c>
      <c r="B443" s="11" t="s">
        <v>433</v>
      </c>
      <c r="C443" s="1">
        <v>280.86</v>
      </c>
      <c r="D443" s="1">
        <v>281.19</v>
      </c>
      <c r="E443" s="1">
        <v>278.77</v>
      </c>
      <c r="F443" s="1">
        <v>279.89999999999998</v>
      </c>
      <c r="G443" s="1">
        <f>testdata[[#This Row],[high]]-testdata[[#This Row],[low]]</f>
        <v>2.4200000000000159</v>
      </c>
      <c r="H443" s="1">
        <f>ABS(testdata[[#This Row],[high]]-F442)</f>
        <v>0.44999999999998863</v>
      </c>
      <c r="I443" s="1">
        <f>ABS(testdata[[#This Row],[low]]-F442)</f>
        <v>1.9700000000000273</v>
      </c>
      <c r="J443" s="7">
        <f>MAX(testdata[[#This Row],[H-L]:[|L-pC|]])</f>
        <v>2.4200000000000159</v>
      </c>
      <c r="K443" s="21">
        <f>(K442*13+testdata[[#This Row],[TR]])/14</f>
        <v>1.8759834342355048</v>
      </c>
      <c r="L443" s="7">
        <f>testdata[[#This Row],[ATR]]*multiplier</f>
        <v>5.6279503027065143</v>
      </c>
      <c r="M443" s="14" t="s">
        <v>519</v>
      </c>
      <c r="N443" s="13">
        <f>MAX(testdata[[#This Row],[close]],N442)</f>
        <v>283.12</v>
      </c>
      <c r="O443" s="27">
        <f t="shared" si="33"/>
        <v>277.61759198170068</v>
      </c>
      <c r="P44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43" s="7" t="e">
        <f>IF(testdata[[#This Row],[DIR]]="SHORT",testdata[[#This Row],[SAR]],NA())</f>
        <v>#N/A</v>
      </c>
      <c r="R443" s="7">
        <f>IF(testdata[[#This Row],[DIR]]="LONG",testdata[[#This Row],[SAR]],NA())</f>
        <v>277.61759198170068</v>
      </c>
      <c r="S443"/>
      <c r="V443" s="29">
        <v>43349</v>
      </c>
      <c r="W443" s="6">
        <v>277.6175919817</v>
      </c>
      <c r="X443" s="30">
        <f>ROUND(testdata[[#This Row],[SAR]]-Table3[[#This Row],[SAR]],5)</f>
        <v>0</v>
      </c>
    </row>
    <row r="444" spans="1:24" x14ac:dyDescent="0.25">
      <c r="A444" s="4">
        <v>423</v>
      </c>
      <c r="B444" s="11" t="s">
        <v>434</v>
      </c>
      <c r="C444" s="1">
        <v>278.75</v>
      </c>
      <c r="D444" s="1">
        <v>280.42</v>
      </c>
      <c r="E444" s="1">
        <v>278.49</v>
      </c>
      <c r="F444" s="1">
        <v>279.35000000000002</v>
      </c>
      <c r="G444" s="1">
        <f>testdata[[#This Row],[high]]-testdata[[#This Row],[low]]</f>
        <v>1.9300000000000068</v>
      </c>
      <c r="H444" s="1">
        <f>ABS(testdata[[#This Row],[high]]-F443)</f>
        <v>0.52000000000003865</v>
      </c>
      <c r="I444" s="1">
        <f>ABS(testdata[[#This Row],[low]]-F443)</f>
        <v>1.4099999999999682</v>
      </c>
      <c r="J444" s="7">
        <f>MAX(testdata[[#This Row],[H-L]:[|L-pC|]])</f>
        <v>1.9300000000000068</v>
      </c>
      <c r="K444" s="21">
        <f>(K443*13+testdata[[#This Row],[TR]])/14</f>
        <v>1.8798417603615405</v>
      </c>
      <c r="L444" s="7">
        <f>testdata[[#This Row],[ATR]]*multiplier</f>
        <v>5.6395252810846213</v>
      </c>
      <c r="M444" s="14" t="s">
        <v>519</v>
      </c>
      <c r="N444" s="13">
        <f>MAX(testdata[[#This Row],[close]],N443)</f>
        <v>283.12</v>
      </c>
      <c r="O444" s="27">
        <f t="shared" si="33"/>
        <v>277.49204969729351</v>
      </c>
      <c r="P44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44" s="7" t="e">
        <f>IF(testdata[[#This Row],[DIR]]="SHORT",testdata[[#This Row],[SAR]],NA())</f>
        <v>#N/A</v>
      </c>
      <c r="R444" s="7">
        <f>IF(testdata[[#This Row],[DIR]]="LONG",testdata[[#This Row],[SAR]],NA())</f>
        <v>277.49204969729351</v>
      </c>
      <c r="S444"/>
      <c r="V444" s="29">
        <v>43350</v>
      </c>
      <c r="W444" s="6">
        <v>277.492049697293</v>
      </c>
      <c r="X444" s="30">
        <f>ROUND(testdata[[#This Row],[SAR]]-Table3[[#This Row],[SAR]],5)</f>
        <v>0</v>
      </c>
    </row>
    <row r="445" spans="1:24" x14ac:dyDescent="0.25">
      <c r="A445" s="4">
        <v>424</v>
      </c>
      <c r="B445" s="11" t="s">
        <v>435</v>
      </c>
      <c r="C445" s="1">
        <v>280.45999999999998</v>
      </c>
      <c r="D445" s="1">
        <v>280.75</v>
      </c>
      <c r="E445" s="1">
        <v>279.62</v>
      </c>
      <c r="F445" s="1">
        <v>279.83999999999997</v>
      </c>
      <c r="G445" s="1">
        <f>testdata[[#This Row],[high]]-testdata[[#This Row],[low]]</f>
        <v>1.1299999999999955</v>
      </c>
      <c r="H445" s="1">
        <f>ABS(testdata[[#This Row],[high]]-F444)</f>
        <v>1.3999999999999773</v>
      </c>
      <c r="I445" s="1">
        <f>ABS(testdata[[#This Row],[low]]-F444)</f>
        <v>0.26999999999998181</v>
      </c>
      <c r="J445" s="7">
        <f>MAX(testdata[[#This Row],[H-L]:[|L-pC|]])</f>
        <v>1.3999999999999773</v>
      </c>
      <c r="K445" s="21">
        <f>(K444*13+testdata[[#This Row],[TR]])/14</f>
        <v>1.8455673489071429</v>
      </c>
      <c r="L445" s="7">
        <f>testdata[[#This Row],[ATR]]*multiplier</f>
        <v>5.5367020467214285</v>
      </c>
      <c r="M445" s="14" t="s">
        <v>519</v>
      </c>
      <c r="N445" s="13">
        <f>MAX(testdata[[#This Row],[close]],N444)</f>
        <v>283.12</v>
      </c>
      <c r="O445" s="27">
        <f t="shared" si="33"/>
        <v>277.48047471891539</v>
      </c>
      <c r="P44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45" s="7" t="e">
        <f>IF(testdata[[#This Row],[DIR]]="SHORT",testdata[[#This Row],[SAR]],NA())</f>
        <v>#N/A</v>
      </c>
      <c r="R445" s="7">
        <f>IF(testdata[[#This Row],[DIR]]="LONG",testdata[[#This Row],[SAR]],NA())</f>
        <v>277.48047471891539</v>
      </c>
      <c r="S445"/>
      <c r="V445" s="29">
        <v>43353</v>
      </c>
      <c r="W445" s="6">
        <v>277.48047471891499</v>
      </c>
      <c r="X445" s="30">
        <f>ROUND(testdata[[#This Row],[SAR]]-Table3[[#This Row],[SAR]],5)</f>
        <v>0</v>
      </c>
    </row>
    <row r="446" spans="1:24" x14ac:dyDescent="0.25">
      <c r="A446" s="4">
        <v>425</v>
      </c>
      <c r="B446" s="11" t="s">
        <v>436</v>
      </c>
      <c r="C446" s="1">
        <v>279.13</v>
      </c>
      <c r="D446" s="1">
        <v>281.25</v>
      </c>
      <c r="E446" s="1">
        <v>278.75</v>
      </c>
      <c r="F446" s="1">
        <v>280.76</v>
      </c>
      <c r="G446" s="1">
        <f>testdata[[#This Row],[high]]-testdata[[#This Row],[low]]</f>
        <v>2.5</v>
      </c>
      <c r="H446" s="1">
        <f>ABS(testdata[[#This Row],[high]]-F445)</f>
        <v>1.410000000000025</v>
      </c>
      <c r="I446" s="1">
        <f>ABS(testdata[[#This Row],[low]]-F445)</f>
        <v>1.089999999999975</v>
      </c>
      <c r="J446" s="7">
        <f>MAX(testdata[[#This Row],[H-L]:[|L-pC|]])</f>
        <v>2.5</v>
      </c>
      <c r="K446" s="21">
        <f>(K445*13+testdata[[#This Row],[TR]])/14</f>
        <v>1.8923125382709183</v>
      </c>
      <c r="L446" s="7">
        <f>testdata[[#This Row],[ATR]]*multiplier</f>
        <v>5.6769376148127551</v>
      </c>
      <c r="M446" s="14" t="s">
        <v>519</v>
      </c>
      <c r="N446" s="13">
        <f>MAX(testdata[[#This Row],[close]],N445)</f>
        <v>283.12</v>
      </c>
      <c r="O446" s="27">
        <f t="shared" si="33"/>
        <v>277.58329795327859</v>
      </c>
      <c r="P44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46" s="7" t="e">
        <f>IF(testdata[[#This Row],[DIR]]="SHORT",testdata[[#This Row],[SAR]],NA())</f>
        <v>#N/A</v>
      </c>
      <c r="R446" s="7">
        <f>IF(testdata[[#This Row],[DIR]]="LONG",testdata[[#This Row],[SAR]],NA())</f>
        <v>277.58329795327859</v>
      </c>
      <c r="S446"/>
      <c r="V446" s="29">
        <v>43354</v>
      </c>
      <c r="W446" s="6">
        <v>277.58329795327802</v>
      </c>
      <c r="X446" s="30">
        <f>ROUND(testdata[[#This Row],[SAR]]-Table3[[#This Row],[SAR]],5)</f>
        <v>0</v>
      </c>
    </row>
    <row r="447" spans="1:24" x14ac:dyDescent="0.25">
      <c r="A447" s="4">
        <v>426</v>
      </c>
      <c r="B447" s="11" t="s">
        <v>437</v>
      </c>
      <c r="C447" s="1">
        <v>280.77</v>
      </c>
      <c r="D447" s="1">
        <v>281.49</v>
      </c>
      <c r="E447" s="1">
        <v>279.95999999999998</v>
      </c>
      <c r="F447" s="1">
        <v>280.83</v>
      </c>
      <c r="G447" s="1">
        <f>testdata[[#This Row],[high]]-testdata[[#This Row],[low]]</f>
        <v>1.5300000000000296</v>
      </c>
      <c r="H447" s="1">
        <f>ABS(testdata[[#This Row],[high]]-F446)</f>
        <v>0.73000000000001819</v>
      </c>
      <c r="I447" s="1">
        <f>ABS(testdata[[#This Row],[low]]-F446)</f>
        <v>0.80000000000001137</v>
      </c>
      <c r="J447" s="7">
        <f>MAX(testdata[[#This Row],[H-L]:[|L-pC|]])</f>
        <v>1.5300000000000296</v>
      </c>
      <c r="K447" s="21">
        <f>(K446*13+testdata[[#This Row],[TR]])/14</f>
        <v>1.8664330712515691</v>
      </c>
      <c r="L447" s="7">
        <f>testdata[[#This Row],[ATR]]*multiplier</f>
        <v>5.5992992137547075</v>
      </c>
      <c r="M447" s="14" t="s">
        <v>519</v>
      </c>
      <c r="N447" s="13">
        <f>MAX(testdata[[#This Row],[close]],N446)</f>
        <v>283.12</v>
      </c>
      <c r="O447" s="27">
        <f t="shared" si="33"/>
        <v>277.44306238518726</v>
      </c>
      <c r="P44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47" s="7" t="e">
        <f>IF(testdata[[#This Row],[DIR]]="SHORT",testdata[[#This Row],[SAR]],NA())</f>
        <v>#N/A</v>
      </c>
      <c r="R447" s="7">
        <f>IF(testdata[[#This Row],[DIR]]="LONG",testdata[[#This Row],[SAR]],NA())</f>
        <v>277.44306238518726</v>
      </c>
      <c r="S447"/>
      <c r="V447" s="29">
        <v>43355</v>
      </c>
      <c r="W447" s="6">
        <v>277.44306238518698</v>
      </c>
      <c r="X447" s="30">
        <f>ROUND(testdata[[#This Row],[SAR]]-Table3[[#This Row],[SAR]],5)</f>
        <v>0</v>
      </c>
    </row>
    <row r="448" spans="1:24" x14ac:dyDescent="0.25">
      <c r="A448" s="4">
        <v>427</v>
      </c>
      <c r="B448" s="11" t="s">
        <v>438</v>
      </c>
      <c r="C448" s="1">
        <v>281.99</v>
      </c>
      <c r="D448" s="1">
        <v>282.69</v>
      </c>
      <c r="E448" s="1">
        <v>281.68</v>
      </c>
      <c r="F448" s="1">
        <v>282.49</v>
      </c>
      <c r="G448" s="1">
        <f>testdata[[#This Row],[high]]-testdata[[#This Row],[low]]</f>
        <v>1.0099999999999909</v>
      </c>
      <c r="H448" s="1">
        <f>ABS(testdata[[#This Row],[high]]-F447)</f>
        <v>1.8600000000000136</v>
      </c>
      <c r="I448" s="1">
        <f>ABS(testdata[[#This Row],[low]]-F447)</f>
        <v>0.85000000000002274</v>
      </c>
      <c r="J448" s="7">
        <f>MAX(testdata[[#This Row],[H-L]:[|L-pC|]])</f>
        <v>1.8600000000000136</v>
      </c>
      <c r="K448" s="21">
        <f>(K447*13+testdata[[#This Row],[TR]])/14</f>
        <v>1.8659735661621721</v>
      </c>
      <c r="L448" s="7">
        <f>testdata[[#This Row],[ATR]]*multiplier</f>
        <v>5.5979206984865169</v>
      </c>
      <c r="M448" s="14" t="s">
        <v>519</v>
      </c>
      <c r="N448" s="13">
        <f>MAX(testdata[[#This Row],[close]],N447)</f>
        <v>283.12</v>
      </c>
      <c r="O448" s="27">
        <f t="shared" si="33"/>
        <v>277.5207007862453</v>
      </c>
      <c r="P44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48" s="7" t="e">
        <f>IF(testdata[[#This Row],[DIR]]="SHORT",testdata[[#This Row],[SAR]],NA())</f>
        <v>#N/A</v>
      </c>
      <c r="R448" s="7">
        <f>IF(testdata[[#This Row],[DIR]]="LONG",testdata[[#This Row],[SAR]],NA())</f>
        <v>277.5207007862453</v>
      </c>
      <c r="S448"/>
      <c r="V448" s="29">
        <v>43356</v>
      </c>
      <c r="W448" s="6">
        <v>277.52070078624502</v>
      </c>
      <c r="X448" s="30">
        <f>ROUND(testdata[[#This Row],[SAR]]-Table3[[#This Row],[SAR]],5)</f>
        <v>0</v>
      </c>
    </row>
    <row r="449" spans="1:24" x14ac:dyDescent="0.25">
      <c r="A449" s="4">
        <v>428</v>
      </c>
      <c r="B449" s="11" t="s">
        <v>439</v>
      </c>
      <c r="C449" s="1">
        <v>282.70999999999998</v>
      </c>
      <c r="D449" s="1">
        <v>282.92</v>
      </c>
      <c r="E449" s="1">
        <v>281.68</v>
      </c>
      <c r="F449" s="1">
        <v>282.54000000000002</v>
      </c>
      <c r="G449" s="1">
        <f>testdata[[#This Row],[high]]-testdata[[#This Row],[low]]</f>
        <v>1.2400000000000091</v>
      </c>
      <c r="H449" s="1">
        <f>ABS(testdata[[#This Row],[high]]-F448)</f>
        <v>0.43000000000000682</v>
      </c>
      <c r="I449" s="1">
        <f>ABS(testdata[[#This Row],[low]]-F448)</f>
        <v>0.81000000000000227</v>
      </c>
      <c r="J449" s="7">
        <f>MAX(testdata[[#This Row],[H-L]:[|L-pC|]])</f>
        <v>1.2400000000000091</v>
      </c>
      <c r="K449" s="21">
        <f>(K448*13+testdata[[#This Row],[TR]])/14</f>
        <v>1.8212611685791606</v>
      </c>
      <c r="L449" s="7">
        <f>testdata[[#This Row],[ATR]]*multiplier</f>
        <v>5.4637835057374815</v>
      </c>
      <c r="M449" s="14" t="s">
        <v>519</v>
      </c>
      <c r="N449" s="13">
        <f>MAX(testdata[[#This Row],[close]],N448)</f>
        <v>283.12</v>
      </c>
      <c r="O449" s="27">
        <f t="shared" si="33"/>
        <v>277.52207930151349</v>
      </c>
      <c r="P44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49" s="7" t="e">
        <f>IF(testdata[[#This Row],[DIR]]="SHORT",testdata[[#This Row],[SAR]],NA())</f>
        <v>#N/A</v>
      </c>
      <c r="R449" s="7">
        <f>IF(testdata[[#This Row],[DIR]]="LONG",testdata[[#This Row],[SAR]],NA())</f>
        <v>277.52207930151349</v>
      </c>
      <c r="S449"/>
      <c r="V449" s="29">
        <v>43357</v>
      </c>
      <c r="W449" s="6">
        <v>277.52207930151297</v>
      </c>
      <c r="X449" s="30">
        <f>ROUND(testdata[[#This Row],[SAR]]-Table3[[#This Row],[SAR]],5)</f>
        <v>0</v>
      </c>
    </row>
    <row r="450" spans="1:24" x14ac:dyDescent="0.25">
      <c r="A450" s="4">
        <v>429</v>
      </c>
      <c r="B450" s="11" t="s">
        <v>440</v>
      </c>
      <c r="C450" s="1">
        <v>282.48</v>
      </c>
      <c r="D450" s="1">
        <v>282.52</v>
      </c>
      <c r="E450" s="1">
        <v>280.74</v>
      </c>
      <c r="F450" s="1">
        <v>281.04000000000002</v>
      </c>
      <c r="G450" s="1">
        <f>testdata[[#This Row],[high]]-testdata[[#This Row],[low]]</f>
        <v>1.7799999999999727</v>
      </c>
      <c r="H450" s="1">
        <f>ABS(testdata[[#This Row],[high]]-F449)</f>
        <v>2.0000000000038654E-2</v>
      </c>
      <c r="I450" s="1">
        <f>ABS(testdata[[#This Row],[low]]-F449)</f>
        <v>1.8000000000000114</v>
      </c>
      <c r="J450" s="7">
        <f>MAX(testdata[[#This Row],[H-L]:[|L-pC|]])</f>
        <v>1.8000000000000114</v>
      </c>
      <c r="K450" s="21">
        <f>(K449*13+testdata[[#This Row],[TR]])/14</f>
        <v>1.81974251368065</v>
      </c>
      <c r="L450" s="7">
        <f>testdata[[#This Row],[ATR]]*multiplier</f>
        <v>5.4592275410419502</v>
      </c>
      <c r="M450" s="14" t="s">
        <v>519</v>
      </c>
      <c r="N450" s="13">
        <f>MAX(testdata[[#This Row],[close]],N449)</f>
        <v>283.12</v>
      </c>
      <c r="O450" s="27">
        <f t="shared" si="33"/>
        <v>277.65621649426254</v>
      </c>
      <c r="P45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50" s="7" t="e">
        <f>IF(testdata[[#This Row],[DIR]]="SHORT",testdata[[#This Row],[SAR]],NA())</f>
        <v>#N/A</v>
      </c>
      <c r="R450" s="7">
        <f>IF(testdata[[#This Row],[DIR]]="LONG",testdata[[#This Row],[SAR]],NA())</f>
        <v>277.65621649426254</v>
      </c>
      <c r="S450"/>
      <c r="V450" s="29">
        <v>43360</v>
      </c>
      <c r="W450" s="6">
        <v>277.65621649426203</v>
      </c>
      <c r="X450" s="30">
        <f>ROUND(testdata[[#This Row],[SAR]]-Table3[[#This Row],[SAR]],5)</f>
        <v>0</v>
      </c>
    </row>
    <row r="451" spans="1:24" x14ac:dyDescent="0.25">
      <c r="A451" s="4">
        <v>430</v>
      </c>
      <c r="B451" s="11" t="s">
        <v>441</v>
      </c>
      <c r="C451" s="1">
        <v>281.27999999999997</v>
      </c>
      <c r="D451" s="1">
        <v>283.22000000000003</v>
      </c>
      <c r="E451" s="1">
        <v>281.25</v>
      </c>
      <c r="F451" s="1">
        <v>282.57</v>
      </c>
      <c r="G451" s="1">
        <f>testdata[[#This Row],[high]]-testdata[[#This Row],[low]]</f>
        <v>1.9700000000000273</v>
      </c>
      <c r="H451" s="1">
        <f>ABS(testdata[[#This Row],[high]]-F450)</f>
        <v>2.1800000000000068</v>
      </c>
      <c r="I451" s="1">
        <f>ABS(testdata[[#This Row],[low]]-F450)</f>
        <v>0.20999999999997954</v>
      </c>
      <c r="J451" s="7">
        <f>MAX(testdata[[#This Row],[H-L]:[|L-pC|]])</f>
        <v>2.1800000000000068</v>
      </c>
      <c r="K451" s="21">
        <f>(K450*13+testdata[[#This Row],[TR]])/14</f>
        <v>1.8454751912748897</v>
      </c>
      <c r="L451" s="7">
        <f>testdata[[#This Row],[ATR]]*multiplier</f>
        <v>5.536425573824669</v>
      </c>
      <c r="M451" s="14" t="s">
        <v>519</v>
      </c>
      <c r="N451" s="13">
        <f>MAX(testdata[[#This Row],[close]],N450)</f>
        <v>283.12</v>
      </c>
      <c r="O451" s="27">
        <f t="shared" si="33"/>
        <v>277.66077245895804</v>
      </c>
      <c r="P45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51" s="7" t="e">
        <f>IF(testdata[[#This Row],[DIR]]="SHORT",testdata[[#This Row],[SAR]],NA())</f>
        <v>#N/A</v>
      </c>
      <c r="R451" s="7">
        <f>IF(testdata[[#This Row],[DIR]]="LONG",testdata[[#This Row],[SAR]],NA())</f>
        <v>277.66077245895804</v>
      </c>
      <c r="S451"/>
      <c r="V451" s="29">
        <v>43361</v>
      </c>
      <c r="W451" s="6">
        <v>277.66077245895798</v>
      </c>
      <c r="X451" s="30">
        <f>ROUND(testdata[[#This Row],[SAR]]-Table3[[#This Row],[SAR]],5)</f>
        <v>0</v>
      </c>
    </row>
    <row r="452" spans="1:24" x14ac:dyDescent="0.25">
      <c r="A452" s="4">
        <v>431</v>
      </c>
      <c r="B452" s="11" t="s">
        <v>442</v>
      </c>
      <c r="C452" s="1">
        <v>282.63</v>
      </c>
      <c r="D452" s="1">
        <v>283.33</v>
      </c>
      <c r="E452" s="1">
        <v>282.48</v>
      </c>
      <c r="F452" s="1">
        <v>282.87</v>
      </c>
      <c r="G452" s="1">
        <f>testdata[[#This Row],[high]]-testdata[[#This Row],[low]]</f>
        <v>0.84999999999996589</v>
      </c>
      <c r="H452" s="1">
        <f>ABS(testdata[[#This Row],[high]]-F451)</f>
        <v>0.75999999999999091</v>
      </c>
      <c r="I452" s="1">
        <f>ABS(testdata[[#This Row],[low]]-F451)</f>
        <v>8.9999999999974989E-2</v>
      </c>
      <c r="J452" s="7">
        <f>MAX(testdata[[#This Row],[H-L]:[|L-pC|]])</f>
        <v>0.84999999999996589</v>
      </c>
      <c r="K452" s="21">
        <f>(K451*13+testdata[[#This Row],[TR]])/14</f>
        <v>1.774369820469538</v>
      </c>
      <c r="L452" s="7">
        <f>testdata[[#This Row],[ATR]]*multiplier</f>
        <v>5.3231094614086141</v>
      </c>
      <c r="M452" s="14" t="s">
        <v>519</v>
      </c>
      <c r="N452" s="13">
        <f>MAX(testdata[[#This Row],[close]],N451)</f>
        <v>283.12</v>
      </c>
      <c r="O452" s="27">
        <f t="shared" si="33"/>
        <v>277.58357442617535</v>
      </c>
      <c r="P45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52" s="7" t="e">
        <f>IF(testdata[[#This Row],[DIR]]="SHORT",testdata[[#This Row],[SAR]],NA())</f>
        <v>#N/A</v>
      </c>
      <c r="R452" s="7">
        <f>IF(testdata[[#This Row],[DIR]]="LONG",testdata[[#This Row],[SAR]],NA())</f>
        <v>277.58357442617535</v>
      </c>
      <c r="S452"/>
      <c r="V452" s="29">
        <v>43362</v>
      </c>
      <c r="W452" s="6">
        <v>277.58357442617501</v>
      </c>
      <c r="X452" s="30">
        <f>ROUND(testdata[[#This Row],[SAR]]-Table3[[#This Row],[SAR]],5)</f>
        <v>0</v>
      </c>
    </row>
    <row r="453" spans="1:24" x14ac:dyDescent="0.25">
      <c r="A453" s="4">
        <v>432</v>
      </c>
      <c r="B453" s="11" t="s">
        <v>443</v>
      </c>
      <c r="C453" s="1">
        <v>284.25</v>
      </c>
      <c r="D453" s="1">
        <v>285.51</v>
      </c>
      <c r="E453" s="1">
        <v>282.88</v>
      </c>
      <c r="F453" s="1">
        <v>285.16000000000003</v>
      </c>
      <c r="G453" s="1">
        <f>testdata[[#This Row],[high]]-testdata[[#This Row],[low]]</f>
        <v>2.6299999999999955</v>
      </c>
      <c r="H453" s="1">
        <f>ABS(testdata[[#This Row],[high]]-F452)</f>
        <v>2.6399999999999864</v>
      </c>
      <c r="I453" s="1">
        <f>ABS(testdata[[#This Row],[low]]-F452)</f>
        <v>9.9999999999909051E-3</v>
      </c>
      <c r="J453" s="7">
        <f>MAX(testdata[[#This Row],[H-L]:[|L-pC|]])</f>
        <v>2.6399999999999864</v>
      </c>
      <c r="K453" s="21">
        <f>(K452*13+testdata[[#This Row],[TR]])/14</f>
        <v>1.8362005475788556</v>
      </c>
      <c r="L453" s="7">
        <f>testdata[[#This Row],[ATR]]*multiplier</f>
        <v>5.5086016427365667</v>
      </c>
      <c r="M453" s="14" t="s">
        <v>519</v>
      </c>
      <c r="N453" s="13">
        <f>MAX(testdata[[#This Row],[close]],N452)</f>
        <v>285.16000000000003</v>
      </c>
      <c r="O453" s="27">
        <f t="shared" si="33"/>
        <v>277.79689053859141</v>
      </c>
      <c r="P45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53" s="7" t="e">
        <f>IF(testdata[[#This Row],[DIR]]="SHORT",testdata[[#This Row],[SAR]],NA())</f>
        <v>#N/A</v>
      </c>
      <c r="R453" s="7">
        <f>IF(testdata[[#This Row],[DIR]]="LONG",testdata[[#This Row],[SAR]],NA())</f>
        <v>277.79689053859141</v>
      </c>
      <c r="S453"/>
      <c r="V453" s="29">
        <v>43363</v>
      </c>
      <c r="W453" s="6">
        <v>277.79689053859101</v>
      </c>
      <c r="X453" s="30">
        <f>ROUND(testdata[[#This Row],[SAR]]-Table3[[#This Row],[SAR]],5)</f>
        <v>0</v>
      </c>
    </row>
    <row r="454" spans="1:24" x14ac:dyDescent="0.25">
      <c r="A454" s="4">
        <v>433</v>
      </c>
      <c r="B454" s="11" t="s">
        <v>444</v>
      </c>
      <c r="C454" s="1">
        <v>285.97000000000003</v>
      </c>
      <c r="D454" s="1">
        <v>286.10000000000002</v>
      </c>
      <c r="E454" s="1">
        <v>284.72000000000003</v>
      </c>
      <c r="F454" s="1">
        <v>284.89999999999998</v>
      </c>
      <c r="G454" s="1">
        <f>testdata[[#This Row],[high]]-testdata[[#This Row],[low]]</f>
        <v>1.3799999999999955</v>
      </c>
      <c r="H454" s="1">
        <f>ABS(testdata[[#This Row],[high]]-F453)</f>
        <v>0.93999999999999773</v>
      </c>
      <c r="I454" s="1">
        <f>ABS(testdata[[#This Row],[low]]-F453)</f>
        <v>0.43999999999999773</v>
      </c>
      <c r="J454" s="7">
        <f>MAX(testdata[[#This Row],[H-L]:[|L-pC|]])</f>
        <v>1.3799999999999955</v>
      </c>
      <c r="K454" s="21">
        <f>(K453*13+testdata[[#This Row],[TR]])/14</f>
        <v>1.8036147941803655</v>
      </c>
      <c r="L454" s="7">
        <f>testdata[[#This Row],[ATR]]*multiplier</f>
        <v>5.4108443825410966</v>
      </c>
      <c r="M454" s="14" t="s">
        <v>519</v>
      </c>
      <c r="N454" s="13">
        <f>MAX(testdata[[#This Row],[close]],N453)</f>
        <v>285.16000000000003</v>
      </c>
      <c r="O454" s="27">
        <f t="shared" si="33"/>
        <v>279.65139835726347</v>
      </c>
      <c r="P45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54" s="7" t="e">
        <f>IF(testdata[[#This Row],[DIR]]="SHORT",testdata[[#This Row],[SAR]],NA())</f>
        <v>#N/A</v>
      </c>
      <c r="R454" s="7">
        <f>IF(testdata[[#This Row],[DIR]]="LONG",testdata[[#This Row],[SAR]],NA())</f>
        <v>279.65139835726347</v>
      </c>
      <c r="S454"/>
      <c r="V454" s="29">
        <v>43364</v>
      </c>
      <c r="W454" s="6">
        <v>279.65139835726302</v>
      </c>
      <c r="X454" s="30">
        <f>ROUND(testdata[[#This Row],[SAR]]-Table3[[#This Row],[SAR]],5)</f>
        <v>0</v>
      </c>
    </row>
    <row r="455" spans="1:24" x14ac:dyDescent="0.25">
      <c r="A455" s="4">
        <v>434</v>
      </c>
      <c r="B455" s="11" t="s">
        <v>445</v>
      </c>
      <c r="C455" s="1">
        <v>284.27</v>
      </c>
      <c r="D455" s="1">
        <v>284.42</v>
      </c>
      <c r="E455" s="1">
        <v>283.32</v>
      </c>
      <c r="F455" s="1">
        <v>283.95</v>
      </c>
      <c r="G455" s="1">
        <f>testdata[[#This Row],[high]]-testdata[[#This Row],[low]]</f>
        <v>1.1000000000000227</v>
      </c>
      <c r="H455" s="1">
        <f>ABS(testdata[[#This Row],[high]]-F454)</f>
        <v>0.47999999999996135</v>
      </c>
      <c r="I455" s="1">
        <f>ABS(testdata[[#This Row],[low]]-F454)</f>
        <v>1.5799999999999841</v>
      </c>
      <c r="J455" s="7">
        <f>MAX(testdata[[#This Row],[H-L]:[|L-pC|]])</f>
        <v>1.5799999999999841</v>
      </c>
      <c r="K455" s="21">
        <f>(K454*13+testdata[[#This Row],[TR]])/14</f>
        <v>1.7876423088817668</v>
      </c>
      <c r="L455" s="7">
        <f>testdata[[#This Row],[ATR]]*multiplier</f>
        <v>5.3629269266453008</v>
      </c>
      <c r="M455" s="14" t="s">
        <v>519</v>
      </c>
      <c r="N455" s="13">
        <f>MAX(testdata[[#This Row],[close]],N454)</f>
        <v>285.16000000000003</v>
      </c>
      <c r="O455" s="27">
        <f t="shared" si="33"/>
        <v>279.74915561745894</v>
      </c>
      <c r="P45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55" s="7" t="e">
        <f>IF(testdata[[#This Row],[DIR]]="SHORT",testdata[[#This Row],[SAR]],NA())</f>
        <v>#N/A</v>
      </c>
      <c r="R455" s="7">
        <f>IF(testdata[[#This Row],[DIR]]="LONG",testdata[[#This Row],[SAR]],NA())</f>
        <v>279.74915561745894</v>
      </c>
      <c r="S455"/>
      <c r="V455" s="29">
        <v>43367</v>
      </c>
      <c r="W455" s="6">
        <v>279.74915561745797</v>
      </c>
      <c r="X455" s="30">
        <f>ROUND(testdata[[#This Row],[SAR]]-Table3[[#This Row],[SAR]],5)</f>
        <v>0</v>
      </c>
    </row>
    <row r="456" spans="1:24" x14ac:dyDescent="0.25">
      <c r="A456" s="4">
        <v>435</v>
      </c>
      <c r="B456" s="11" t="s">
        <v>446</v>
      </c>
      <c r="C456" s="1">
        <v>284.45</v>
      </c>
      <c r="D456" s="1">
        <v>284.57</v>
      </c>
      <c r="E456" s="1">
        <v>283.43</v>
      </c>
      <c r="F456" s="1">
        <v>283.69</v>
      </c>
      <c r="G456" s="1">
        <f>testdata[[#This Row],[high]]-testdata[[#This Row],[low]]</f>
        <v>1.1399999999999864</v>
      </c>
      <c r="H456" s="1">
        <f>ABS(testdata[[#This Row],[high]]-F455)</f>
        <v>0.62000000000000455</v>
      </c>
      <c r="I456" s="1">
        <f>ABS(testdata[[#This Row],[low]]-F455)</f>
        <v>0.51999999999998181</v>
      </c>
      <c r="J456" s="7">
        <f>MAX(testdata[[#This Row],[H-L]:[|L-pC|]])</f>
        <v>1.1399999999999864</v>
      </c>
      <c r="K456" s="21">
        <f>(K455*13+testdata[[#This Row],[TR]])/14</f>
        <v>1.7413821439616395</v>
      </c>
      <c r="L456" s="7">
        <f>testdata[[#This Row],[ATR]]*multiplier</f>
        <v>5.2241464318849182</v>
      </c>
      <c r="M456" s="14" t="s">
        <v>519</v>
      </c>
      <c r="N456" s="13">
        <f>MAX(testdata[[#This Row],[close]],N455)</f>
        <v>285.16000000000003</v>
      </c>
      <c r="O456" s="27">
        <f t="shared" si="33"/>
        <v>279.79707307335474</v>
      </c>
      <c r="P45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56" s="7" t="e">
        <f>IF(testdata[[#This Row],[DIR]]="SHORT",testdata[[#This Row],[SAR]],NA())</f>
        <v>#N/A</v>
      </c>
      <c r="R456" s="7">
        <f>IF(testdata[[#This Row],[DIR]]="LONG",testdata[[#This Row],[SAR]],NA())</f>
        <v>279.79707307335474</v>
      </c>
      <c r="S456"/>
      <c r="V456" s="29">
        <v>43368</v>
      </c>
      <c r="W456" s="6">
        <v>279.797073073354</v>
      </c>
      <c r="X456" s="30">
        <f>ROUND(testdata[[#This Row],[SAR]]-Table3[[#This Row],[SAR]],5)</f>
        <v>0</v>
      </c>
    </row>
    <row r="457" spans="1:24" x14ac:dyDescent="0.25">
      <c r="A457" s="4">
        <v>436</v>
      </c>
      <c r="B457" s="11" t="s">
        <v>447</v>
      </c>
      <c r="C457" s="1">
        <v>283.85000000000002</v>
      </c>
      <c r="D457" s="1">
        <v>285.14</v>
      </c>
      <c r="E457" s="1">
        <v>282.38</v>
      </c>
      <c r="F457" s="1">
        <v>282.83999999999997</v>
      </c>
      <c r="G457" s="1">
        <f>testdata[[#This Row],[high]]-testdata[[#This Row],[low]]</f>
        <v>2.7599999999999909</v>
      </c>
      <c r="H457" s="1">
        <f>ABS(testdata[[#This Row],[high]]-F456)</f>
        <v>1.4499999999999886</v>
      </c>
      <c r="I457" s="1">
        <f>ABS(testdata[[#This Row],[low]]-F456)</f>
        <v>1.3100000000000023</v>
      </c>
      <c r="J457" s="7">
        <f>MAX(testdata[[#This Row],[H-L]:[|L-pC|]])</f>
        <v>2.7599999999999909</v>
      </c>
      <c r="K457" s="21">
        <f>(K456*13+testdata[[#This Row],[TR]])/14</f>
        <v>1.8141405622500932</v>
      </c>
      <c r="L457" s="7">
        <f>testdata[[#This Row],[ATR]]*multiplier</f>
        <v>5.4424216867502793</v>
      </c>
      <c r="M457" s="14" t="s">
        <v>519</v>
      </c>
      <c r="N457" s="13">
        <f>MAX(testdata[[#This Row],[close]],N456)</f>
        <v>285.16000000000003</v>
      </c>
      <c r="O457" s="27">
        <f t="shared" si="33"/>
        <v>279.93585356811514</v>
      </c>
      <c r="P45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57" s="7" t="e">
        <f>IF(testdata[[#This Row],[DIR]]="SHORT",testdata[[#This Row],[SAR]],NA())</f>
        <v>#N/A</v>
      </c>
      <c r="R457" s="7">
        <f>IF(testdata[[#This Row],[DIR]]="LONG",testdata[[#This Row],[SAR]],NA())</f>
        <v>279.93585356811514</v>
      </c>
      <c r="S457"/>
      <c r="V457" s="29">
        <v>43369</v>
      </c>
      <c r="W457" s="6">
        <v>279.93585356811502</v>
      </c>
      <c r="X457" s="30">
        <f>ROUND(testdata[[#This Row],[SAR]]-Table3[[#This Row],[SAR]],5)</f>
        <v>0</v>
      </c>
    </row>
    <row r="458" spans="1:24" x14ac:dyDescent="0.25">
      <c r="A458" s="4">
        <v>437</v>
      </c>
      <c r="B458" s="11" t="s">
        <v>448</v>
      </c>
      <c r="C458" s="1">
        <v>283.36</v>
      </c>
      <c r="D458" s="1">
        <v>284.82</v>
      </c>
      <c r="E458" s="1">
        <v>283.06</v>
      </c>
      <c r="F458" s="1">
        <v>283.63</v>
      </c>
      <c r="G458" s="1">
        <f>testdata[[#This Row],[high]]-testdata[[#This Row],[low]]</f>
        <v>1.7599999999999909</v>
      </c>
      <c r="H458" s="1">
        <f>ABS(testdata[[#This Row],[high]]-F457)</f>
        <v>1.9800000000000182</v>
      </c>
      <c r="I458" s="1">
        <f>ABS(testdata[[#This Row],[low]]-F457)</f>
        <v>0.22000000000002728</v>
      </c>
      <c r="J458" s="7">
        <f>MAX(testdata[[#This Row],[H-L]:[|L-pC|]])</f>
        <v>1.9800000000000182</v>
      </c>
      <c r="K458" s="21">
        <f>(K457*13+testdata[[#This Row],[TR]])/14</f>
        <v>1.8259876649465165</v>
      </c>
      <c r="L458" s="7">
        <f>testdata[[#This Row],[ATR]]*multiplier</f>
        <v>5.4779629948395492</v>
      </c>
      <c r="M458" s="14" t="s">
        <v>519</v>
      </c>
      <c r="N458" s="13">
        <f>MAX(testdata[[#This Row],[close]],N457)</f>
        <v>285.16000000000003</v>
      </c>
      <c r="O458" s="27">
        <f t="shared" si="33"/>
        <v>279.71757831324976</v>
      </c>
      <c r="P45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58" s="7" t="e">
        <f>IF(testdata[[#This Row],[DIR]]="SHORT",testdata[[#This Row],[SAR]],NA())</f>
        <v>#N/A</v>
      </c>
      <c r="R458" s="7">
        <f>IF(testdata[[#This Row],[DIR]]="LONG",testdata[[#This Row],[SAR]],NA())</f>
        <v>279.71757831324976</v>
      </c>
      <c r="S458"/>
      <c r="V458" s="29">
        <v>43370</v>
      </c>
      <c r="W458" s="6">
        <v>279.71757831324902</v>
      </c>
      <c r="X458" s="30">
        <f>ROUND(testdata[[#This Row],[SAR]]-Table3[[#This Row],[SAR]],5)</f>
        <v>0</v>
      </c>
    </row>
    <row r="459" spans="1:24" x14ac:dyDescent="0.25">
      <c r="A459" s="4">
        <v>438</v>
      </c>
      <c r="B459" s="11" t="s">
        <v>449</v>
      </c>
      <c r="C459" s="1">
        <v>282.95</v>
      </c>
      <c r="D459" s="1">
        <v>284.20999999999998</v>
      </c>
      <c r="E459" s="1">
        <v>282.91000000000003</v>
      </c>
      <c r="F459" s="1">
        <v>283.66000000000003</v>
      </c>
      <c r="G459" s="1">
        <f>testdata[[#This Row],[high]]-testdata[[#This Row],[low]]</f>
        <v>1.2999999999999545</v>
      </c>
      <c r="H459" s="1">
        <f>ABS(testdata[[#This Row],[high]]-F458)</f>
        <v>0.57999999999998408</v>
      </c>
      <c r="I459" s="1">
        <f>ABS(testdata[[#This Row],[low]]-F458)</f>
        <v>0.71999999999997044</v>
      </c>
      <c r="J459" s="7">
        <f>MAX(testdata[[#This Row],[H-L]:[|L-pC|]])</f>
        <v>1.2999999999999545</v>
      </c>
      <c r="K459" s="21">
        <f>(K458*13+testdata[[#This Row],[TR]])/14</f>
        <v>1.7884171174503334</v>
      </c>
      <c r="L459" s="7">
        <f>testdata[[#This Row],[ATR]]*multiplier</f>
        <v>5.3652513523510006</v>
      </c>
      <c r="M459" s="14" t="s">
        <v>519</v>
      </c>
      <c r="N459" s="13">
        <f>MAX(testdata[[#This Row],[close]],N458)</f>
        <v>285.16000000000003</v>
      </c>
      <c r="O459" s="27">
        <f t="shared" si="33"/>
        <v>279.68203700516045</v>
      </c>
      <c r="P45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59" s="7" t="e">
        <f>IF(testdata[[#This Row],[DIR]]="SHORT",testdata[[#This Row],[SAR]],NA())</f>
        <v>#N/A</v>
      </c>
      <c r="R459" s="7">
        <f>IF(testdata[[#This Row],[DIR]]="LONG",testdata[[#This Row],[SAR]],NA())</f>
        <v>279.68203700516045</v>
      </c>
      <c r="S459"/>
      <c r="V459" s="29">
        <v>43371</v>
      </c>
      <c r="W459" s="6">
        <v>279.68203700516</v>
      </c>
      <c r="X459" s="30">
        <f>ROUND(testdata[[#This Row],[SAR]]-Table3[[#This Row],[SAR]],5)</f>
        <v>0</v>
      </c>
    </row>
    <row r="460" spans="1:24" x14ac:dyDescent="0.25">
      <c r="A460" s="4">
        <v>439</v>
      </c>
      <c r="B460" s="11" t="s">
        <v>450</v>
      </c>
      <c r="C460" s="1">
        <v>285.02</v>
      </c>
      <c r="D460" s="1">
        <v>285.82</v>
      </c>
      <c r="E460" s="1">
        <v>283.91000000000003</v>
      </c>
      <c r="F460" s="1">
        <v>284.64999999999998</v>
      </c>
      <c r="G460" s="1">
        <f>testdata[[#This Row],[high]]-testdata[[#This Row],[low]]</f>
        <v>1.9099999999999682</v>
      </c>
      <c r="H460" s="1">
        <f>ABS(testdata[[#This Row],[high]]-F459)</f>
        <v>2.1599999999999682</v>
      </c>
      <c r="I460" s="1">
        <f>ABS(testdata[[#This Row],[low]]-F459)</f>
        <v>0.25</v>
      </c>
      <c r="J460" s="7">
        <f>MAX(testdata[[#This Row],[H-L]:[|L-pC|]])</f>
        <v>2.1599999999999682</v>
      </c>
      <c r="K460" s="21">
        <f>(K459*13+testdata[[#This Row],[TR]])/14</f>
        <v>1.8149587519181645</v>
      </c>
      <c r="L460" s="7">
        <f>testdata[[#This Row],[ATR]]*multiplier</f>
        <v>5.4448762557544939</v>
      </c>
      <c r="M460" s="14" t="s">
        <v>519</v>
      </c>
      <c r="N460" s="13">
        <f>MAX(testdata[[#This Row],[close]],N459)</f>
        <v>285.16000000000003</v>
      </c>
      <c r="O460" s="27">
        <f t="shared" si="33"/>
        <v>279.79474864764904</v>
      </c>
      <c r="P46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60" s="7" t="e">
        <f>IF(testdata[[#This Row],[DIR]]="SHORT",testdata[[#This Row],[SAR]],NA())</f>
        <v>#N/A</v>
      </c>
      <c r="R460" s="7">
        <f>IF(testdata[[#This Row],[DIR]]="LONG",testdata[[#This Row],[SAR]],NA())</f>
        <v>279.79474864764904</v>
      </c>
      <c r="S460"/>
      <c r="V460" s="29">
        <v>43374</v>
      </c>
      <c r="W460" s="6">
        <v>279.79474864764802</v>
      </c>
      <c r="X460" s="30">
        <f>ROUND(testdata[[#This Row],[SAR]]-Table3[[#This Row],[SAR]],5)</f>
        <v>0</v>
      </c>
    </row>
    <row r="461" spans="1:24" x14ac:dyDescent="0.25">
      <c r="A461" s="4">
        <v>440</v>
      </c>
      <c r="B461" s="11" t="s">
        <v>451</v>
      </c>
      <c r="C461" s="1">
        <v>284.48</v>
      </c>
      <c r="D461" s="1">
        <v>285.26</v>
      </c>
      <c r="E461" s="1">
        <v>284.07</v>
      </c>
      <c r="F461" s="1">
        <v>284.48</v>
      </c>
      <c r="G461" s="1">
        <f>testdata[[#This Row],[high]]-testdata[[#This Row],[low]]</f>
        <v>1.1899999999999977</v>
      </c>
      <c r="H461" s="1">
        <f>ABS(testdata[[#This Row],[high]]-F460)</f>
        <v>0.61000000000001364</v>
      </c>
      <c r="I461" s="1">
        <f>ABS(testdata[[#This Row],[low]]-F460)</f>
        <v>0.57999999999998408</v>
      </c>
      <c r="J461" s="7">
        <f>MAX(testdata[[#This Row],[H-L]:[|L-pC|]])</f>
        <v>1.1899999999999977</v>
      </c>
      <c r="K461" s="21">
        <f>(K460*13+testdata[[#This Row],[TR]])/14</f>
        <v>1.7703188410668669</v>
      </c>
      <c r="L461" s="7">
        <f>testdata[[#This Row],[ATR]]*multiplier</f>
        <v>5.3109565232006002</v>
      </c>
      <c r="M461" s="14" t="s">
        <v>519</v>
      </c>
      <c r="N461" s="13">
        <f>MAX(testdata[[#This Row],[close]],N460)</f>
        <v>285.16000000000003</v>
      </c>
      <c r="O461" s="27">
        <f t="shared" si="33"/>
        <v>279.71512374424555</v>
      </c>
      <c r="P46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61" s="7" t="e">
        <f>IF(testdata[[#This Row],[DIR]]="SHORT",testdata[[#This Row],[SAR]],NA())</f>
        <v>#N/A</v>
      </c>
      <c r="R461" s="7">
        <f>IF(testdata[[#This Row],[DIR]]="LONG",testdata[[#This Row],[SAR]],NA())</f>
        <v>279.71512374424555</v>
      </c>
      <c r="S461"/>
      <c r="V461" s="29">
        <v>43375</v>
      </c>
      <c r="W461" s="6">
        <v>279.71512374424498</v>
      </c>
      <c r="X461" s="30">
        <f>ROUND(testdata[[#This Row],[SAR]]-Table3[[#This Row],[SAR]],5)</f>
        <v>0</v>
      </c>
    </row>
    <row r="462" spans="1:24" x14ac:dyDescent="0.25">
      <c r="A462" s="4">
        <v>441</v>
      </c>
      <c r="B462" s="11" t="s">
        <v>452</v>
      </c>
      <c r="C462" s="1">
        <v>285.63</v>
      </c>
      <c r="D462" s="1">
        <v>286.08999999999997</v>
      </c>
      <c r="E462" s="1">
        <v>284.25</v>
      </c>
      <c r="F462" s="1">
        <v>284.64</v>
      </c>
      <c r="G462" s="1">
        <f>testdata[[#This Row],[high]]-testdata[[#This Row],[low]]</f>
        <v>1.839999999999975</v>
      </c>
      <c r="H462" s="1">
        <f>ABS(testdata[[#This Row],[high]]-F461)</f>
        <v>1.6099999999999568</v>
      </c>
      <c r="I462" s="1">
        <f>ABS(testdata[[#This Row],[low]]-F461)</f>
        <v>0.23000000000001819</v>
      </c>
      <c r="J462" s="7">
        <f>MAX(testdata[[#This Row],[H-L]:[|L-pC|]])</f>
        <v>1.839999999999975</v>
      </c>
      <c r="K462" s="21">
        <f>(K461*13+testdata[[#This Row],[TR]])/14</f>
        <v>1.775296066704946</v>
      </c>
      <c r="L462" s="7">
        <f>testdata[[#This Row],[ATR]]*multiplier</f>
        <v>5.3258882001148375</v>
      </c>
      <c r="M462" s="14" t="s">
        <v>519</v>
      </c>
      <c r="N462" s="13">
        <f>MAX(testdata[[#This Row],[close]],N461)</f>
        <v>285.16000000000003</v>
      </c>
      <c r="O462" s="27">
        <f t="shared" si="33"/>
        <v>279.84904347679941</v>
      </c>
      <c r="P46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62" s="7" t="e">
        <f>IF(testdata[[#This Row],[DIR]]="SHORT",testdata[[#This Row],[SAR]],NA())</f>
        <v>#N/A</v>
      </c>
      <c r="R462" s="7">
        <f>IF(testdata[[#This Row],[DIR]]="LONG",testdata[[#This Row],[SAR]],NA())</f>
        <v>279.84904347679941</v>
      </c>
      <c r="S462"/>
      <c r="V462" s="29">
        <v>43376</v>
      </c>
      <c r="W462" s="6">
        <v>279.84904347679901</v>
      </c>
      <c r="X462" s="30">
        <f>ROUND(testdata[[#This Row],[SAR]]-Table3[[#This Row],[SAR]],5)</f>
        <v>0</v>
      </c>
    </row>
    <row r="463" spans="1:24" x14ac:dyDescent="0.25">
      <c r="A463" s="4">
        <v>442</v>
      </c>
      <c r="B463" s="11" t="s">
        <v>453</v>
      </c>
      <c r="C463" s="1">
        <v>284.11</v>
      </c>
      <c r="D463" s="1">
        <v>284.17</v>
      </c>
      <c r="E463" s="1">
        <v>280.68</v>
      </c>
      <c r="F463" s="1">
        <v>282.41000000000003</v>
      </c>
      <c r="G463" s="1">
        <f>testdata[[#This Row],[high]]-testdata[[#This Row],[low]]</f>
        <v>3.4900000000000091</v>
      </c>
      <c r="H463" s="1">
        <f>ABS(testdata[[#This Row],[high]]-F462)</f>
        <v>0.46999999999997044</v>
      </c>
      <c r="I463" s="1">
        <f>ABS(testdata[[#This Row],[low]]-F462)</f>
        <v>3.9599999999999795</v>
      </c>
      <c r="J463" s="7">
        <f>MAX(testdata[[#This Row],[H-L]:[|L-pC|]])</f>
        <v>3.9599999999999795</v>
      </c>
      <c r="K463" s="21">
        <f>(K462*13+testdata[[#This Row],[TR]])/14</f>
        <v>1.9313463476545911</v>
      </c>
      <c r="L463" s="7">
        <f>testdata[[#This Row],[ATR]]*multiplier</f>
        <v>5.7940390429637736</v>
      </c>
      <c r="M463" s="14" t="s">
        <v>519</v>
      </c>
      <c r="N463" s="13">
        <f>MAX(testdata[[#This Row],[close]],N462)</f>
        <v>285.16000000000003</v>
      </c>
      <c r="O463" s="27">
        <f t="shared" si="33"/>
        <v>279.83411179988519</v>
      </c>
      <c r="P46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63" s="7" t="e">
        <f>IF(testdata[[#This Row],[DIR]]="SHORT",testdata[[#This Row],[SAR]],NA())</f>
        <v>#N/A</v>
      </c>
      <c r="R463" s="7">
        <f>IF(testdata[[#This Row],[DIR]]="LONG",testdata[[#This Row],[SAR]],NA())</f>
        <v>279.83411179988519</v>
      </c>
      <c r="S463"/>
      <c r="V463" s="29">
        <v>43377</v>
      </c>
      <c r="W463" s="6">
        <v>279.83411179988502</v>
      </c>
      <c r="X463" s="30">
        <f>ROUND(testdata[[#This Row],[SAR]]-Table3[[#This Row],[SAR]],5)</f>
        <v>0</v>
      </c>
    </row>
    <row r="464" spans="1:24" x14ac:dyDescent="0.25">
      <c r="A464" s="4">
        <v>443</v>
      </c>
      <c r="B464" s="11" t="s">
        <v>454</v>
      </c>
      <c r="C464" s="1">
        <v>282.66000000000003</v>
      </c>
      <c r="D464" s="1">
        <v>283.22000000000003</v>
      </c>
      <c r="E464" s="1">
        <v>279.27</v>
      </c>
      <c r="F464" s="1">
        <v>280.83</v>
      </c>
      <c r="G464" s="1">
        <f>testdata[[#This Row],[high]]-testdata[[#This Row],[low]]</f>
        <v>3.9500000000000455</v>
      </c>
      <c r="H464" s="1">
        <f>ABS(testdata[[#This Row],[high]]-F463)</f>
        <v>0.81000000000000227</v>
      </c>
      <c r="I464" s="1">
        <f>ABS(testdata[[#This Row],[low]]-F463)</f>
        <v>3.1400000000000432</v>
      </c>
      <c r="J464" s="7">
        <f>MAX(testdata[[#This Row],[H-L]:[|L-pC|]])</f>
        <v>3.9500000000000455</v>
      </c>
      <c r="K464" s="21">
        <f>(K463*13+testdata[[#This Row],[TR]])/14</f>
        <v>2.0755358942506947</v>
      </c>
      <c r="L464" s="7">
        <f>testdata[[#This Row],[ATR]]*multiplier</f>
        <v>6.2266076827520838</v>
      </c>
      <c r="M464" s="14" t="s">
        <v>519</v>
      </c>
      <c r="N464" s="13">
        <f>MAX(testdata[[#This Row],[close]],N463)</f>
        <v>285.16000000000003</v>
      </c>
      <c r="O464" s="27">
        <f t="shared" si="33"/>
        <v>279.36596095703624</v>
      </c>
      <c r="P46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64" s="7" t="e">
        <f>IF(testdata[[#This Row],[DIR]]="SHORT",testdata[[#This Row],[SAR]],NA())</f>
        <v>#N/A</v>
      </c>
      <c r="R464" s="7">
        <f>IF(testdata[[#This Row],[DIR]]="LONG",testdata[[#This Row],[SAR]],NA())</f>
        <v>279.36596095703624</v>
      </c>
      <c r="S464"/>
      <c r="V464" s="29">
        <v>43378</v>
      </c>
      <c r="W464" s="6">
        <v>279.36596095703601</v>
      </c>
      <c r="X464" s="30">
        <f>ROUND(testdata[[#This Row],[SAR]]-Table3[[#This Row],[SAR]],5)</f>
        <v>0</v>
      </c>
    </row>
    <row r="465" spans="1:24" x14ac:dyDescent="0.25">
      <c r="A465" s="4">
        <v>444</v>
      </c>
      <c r="B465" s="11" t="s">
        <v>455</v>
      </c>
      <c r="C465" s="1">
        <v>280.08</v>
      </c>
      <c r="D465" s="1">
        <v>281.22000000000003</v>
      </c>
      <c r="E465" s="1">
        <v>278.57</v>
      </c>
      <c r="F465" s="1">
        <v>280.83</v>
      </c>
      <c r="G465" s="1">
        <f>testdata[[#This Row],[high]]-testdata[[#This Row],[low]]</f>
        <v>2.6500000000000341</v>
      </c>
      <c r="H465" s="1">
        <f>ABS(testdata[[#This Row],[high]]-F464)</f>
        <v>0.3900000000000432</v>
      </c>
      <c r="I465" s="1">
        <f>ABS(testdata[[#This Row],[low]]-F464)</f>
        <v>2.2599999999999909</v>
      </c>
      <c r="J465" s="7">
        <f>MAX(testdata[[#This Row],[H-L]:[|L-pC|]])</f>
        <v>2.6500000000000341</v>
      </c>
      <c r="K465" s="21">
        <f>(K464*13+testdata[[#This Row],[TR]])/14</f>
        <v>2.1165690446613619</v>
      </c>
      <c r="L465" s="7">
        <f>testdata[[#This Row],[ATR]]*multiplier</f>
        <v>6.3497071339840856</v>
      </c>
      <c r="M465" s="14" t="s">
        <v>519</v>
      </c>
      <c r="N465" s="13">
        <f>MAX(testdata[[#This Row],[close]],N464)</f>
        <v>285.16000000000003</v>
      </c>
      <c r="O465" s="27">
        <f t="shared" si="33"/>
        <v>278.93339231724792</v>
      </c>
      <c r="P46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65" s="7" t="e">
        <f>IF(testdata[[#This Row],[DIR]]="SHORT",testdata[[#This Row],[SAR]],NA())</f>
        <v>#N/A</v>
      </c>
      <c r="R465" s="7">
        <f>IF(testdata[[#This Row],[DIR]]="LONG",testdata[[#This Row],[SAR]],NA())</f>
        <v>278.93339231724792</v>
      </c>
      <c r="S465"/>
      <c r="V465" s="29">
        <v>43381</v>
      </c>
      <c r="W465" s="6">
        <v>278.93339231724701</v>
      </c>
      <c r="X465" s="30">
        <f>ROUND(testdata[[#This Row],[SAR]]-Table3[[#This Row],[SAR]],5)</f>
        <v>0</v>
      </c>
    </row>
    <row r="466" spans="1:24" x14ac:dyDescent="0.25">
      <c r="A466" s="4">
        <v>445</v>
      </c>
      <c r="B466" s="11" t="s">
        <v>456</v>
      </c>
      <c r="C466" s="1">
        <v>280.41000000000003</v>
      </c>
      <c r="D466" s="1">
        <v>281.85000000000002</v>
      </c>
      <c r="E466" s="1">
        <v>279.81</v>
      </c>
      <c r="F466" s="1">
        <v>280.42</v>
      </c>
      <c r="G466" s="1">
        <f>testdata[[#This Row],[high]]-testdata[[#This Row],[low]]</f>
        <v>2.0400000000000205</v>
      </c>
      <c r="H466" s="1">
        <f>ABS(testdata[[#This Row],[high]]-F465)</f>
        <v>1.0200000000000387</v>
      </c>
      <c r="I466" s="1">
        <f>ABS(testdata[[#This Row],[low]]-F465)</f>
        <v>1.0199999999999818</v>
      </c>
      <c r="J466" s="7">
        <f>MAX(testdata[[#This Row],[H-L]:[|L-pC|]])</f>
        <v>2.0400000000000205</v>
      </c>
      <c r="K466" s="21">
        <f>(K465*13+testdata[[#This Row],[TR]])/14</f>
        <v>2.1110998271855519</v>
      </c>
      <c r="L466" s="7">
        <f>testdata[[#This Row],[ATR]]*multiplier</f>
        <v>6.3332994815566561</v>
      </c>
      <c r="M466" s="14" t="s">
        <v>519</v>
      </c>
      <c r="N466" s="13">
        <f>MAX(testdata[[#This Row],[close]],N465)</f>
        <v>285.16000000000003</v>
      </c>
      <c r="O466" s="27">
        <f t="shared" si="33"/>
        <v>278.81029286601591</v>
      </c>
      <c r="P46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66" s="7" t="e">
        <f>IF(testdata[[#This Row],[DIR]]="SHORT",testdata[[#This Row],[SAR]],NA())</f>
        <v>#N/A</v>
      </c>
      <c r="R466" s="7">
        <f>IF(testdata[[#This Row],[DIR]]="LONG",testdata[[#This Row],[SAR]],NA())</f>
        <v>278.81029286601591</v>
      </c>
      <c r="S466"/>
      <c r="V466" s="29">
        <v>43382</v>
      </c>
      <c r="W466" s="6">
        <v>278.810292866015</v>
      </c>
      <c r="X466" s="30">
        <f>ROUND(testdata[[#This Row],[SAR]]-Table3[[#This Row],[SAR]],5)</f>
        <v>0</v>
      </c>
    </row>
    <row r="467" spans="1:24" x14ac:dyDescent="0.25">
      <c r="A467" s="4">
        <v>446</v>
      </c>
      <c r="B467" s="11" t="s">
        <v>457</v>
      </c>
      <c r="C467" s="1">
        <v>279.87</v>
      </c>
      <c r="D467" s="1">
        <v>279.94</v>
      </c>
      <c r="E467" s="1">
        <v>271.13</v>
      </c>
      <c r="F467" s="1">
        <v>271.54000000000002</v>
      </c>
      <c r="G467" s="1">
        <f>testdata[[#This Row],[high]]-testdata[[#This Row],[low]]</f>
        <v>8.8100000000000023</v>
      </c>
      <c r="H467" s="1">
        <f>ABS(testdata[[#This Row],[high]]-F466)</f>
        <v>0.48000000000001819</v>
      </c>
      <c r="I467" s="1">
        <f>ABS(testdata[[#This Row],[low]]-F466)</f>
        <v>9.2900000000000205</v>
      </c>
      <c r="J467" s="7">
        <f>MAX(testdata[[#This Row],[H-L]:[|L-pC|]])</f>
        <v>9.2900000000000205</v>
      </c>
      <c r="K467" s="21">
        <f>(K466*13+testdata[[#This Row],[TR]])/14</f>
        <v>2.6238784109580138</v>
      </c>
      <c r="L467" s="7">
        <f>testdata[[#This Row],[ATR]]*multiplier</f>
        <v>7.8716352328740413</v>
      </c>
      <c r="M467" s="14" t="s">
        <v>519</v>
      </c>
      <c r="N467" s="16">
        <f>testdata[[#This Row],[close]]</f>
        <v>271.54000000000002</v>
      </c>
      <c r="O467" s="27">
        <f t="shared" si="33"/>
        <v>278.82670051844337</v>
      </c>
      <c r="P467" s="25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467" s="7" t="e">
        <f>IF(testdata[[#This Row],[DIR]]="SHORT",testdata[[#This Row],[SAR]],NA())</f>
        <v>#N/A</v>
      </c>
      <c r="R467" s="7">
        <f>IF(testdata[[#This Row],[DIR]]="LONG",testdata[[#This Row],[SAR]],NA())</f>
        <v>278.82670051844337</v>
      </c>
      <c r="S467"/>
      <c r="V467" s="29">
        <v>43383</v>
      </c>
      <c r="W467" s="6">
        <v>278.82670051844298</v>
      </c>
      <c r="X467" s="30">
        <f>ROUND(testdata[[#This Row],[SAR]]-Table3[[#This Row],[SAR]],5)</f>
        <v>0</v>
      </c>
    </row>
    <row r="468" spans="1:24" x14ac:dyDescent="0.25">
      <c r="A468" s="4">
        <v>447</v>
      </c>
      <c r="B468" s="11" t="s">
        <v>458</v>
      </c>
      <c r="C468" s="1">
        <v>270.35000000000002</v>
      </c>
      <c r="D468" s="1">
        <v>272.13</v>
      </c>
      <c r="E468" s="1">
        <v>263.8</v>
      </c>
      <c r="F468" s="1">
        <v>265.56</v>
      </c>
      <c r="G468" s="1">
        <f>testdata[[#This Row],[high]]-testdata[[#This Row],[low]]</f>
        <v>8.3299999999999841</v>
      </c>
      <c r="H468" s="1">
        <f>ABS(testdata[[#This Row],[high]]-F467)</f>
        <v>0.58999999999997499</v>
      </c>
      <c r="I468" s="1">
        <f>ABS(testdata[[#This Row],[low]]-F467)</f>
        <v>7.7400000000000091</v>
      </c>
      <c r="J468" s="7">
        <f>MAX(testdata[[#This Row],[H-L]:[|L-pC|]])</f>
        <v>8.3299999999999841</v>
      </c>
      <c r="K468" s="21">
        <f>(K467*13+testdata[[#This Row],[TR]])/14</f>
        <v>3.0314585244610117</v>
      </c>
      <c r="L468" s="7">
        <f>testdata[[#This Row],[ATR]]*multiplier</f>
        <v>9.0943755733830347</v>
      </c>
      <c r="M468" s="15" t="s">
        <v>521</v>
      </c>
      <c r="N468" s="17">
        <f>MIN(testdata[[#This Row],[close]],N467)</f>
        <v>265.56</v>
      </c>
      <c r="O468" s="28">
        <f>N467+L467</f>
        <v>279.41163523287406</v>
      </c>
      <c r="P46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68" s="7">
        <f>IF(testdata[[#This Row],[DIR]]="SHORT",testdata[[#This Row],[SAR]],NA())</f>
        <v>279.41163523287406</v>
      </c>
      <c r="R468" s="7" t="e">
        <f>IF(testdata[[#This Row],[DIR]]="LONG",testdata[[#This Row],[SAR]],NA())</f>
        <v>#N/A</v>
      </c>
      <c r="S468"/>
      <c r="V468" s="29">
        <v>43384</v>
      </c>
      <c r="W468" s="6">
        <v>279.411635232874</v>
      </c>
      <c r="X468" s="30">
        <f>ROUND(testdata[[#This Row],[SAR]]-Table3[[#This Row],[SAR]],5)</f>
        <v>0</v>
      </c>
    </row>
    <row r="469" spans="1:24" x14ac:dyDescent="0.25">
      <c r="A469" s="4">
        <v>448</v>
      </c>
      <c r="B469" s="11" t="s">
        <v>459</v>
      </c>
      <c r="C469" s="1">
        <v>270.05</v>
      </c>
      <c r="D469" s="1">
        <v>270.36</v>
      </c>
      <c r="E469" s="1">
        <v>265.76</v>
      </c>
      <c r="F469" s="1">
        <v>269.25</v>
      </c>
      <c r="G469" s="1">
        <f>testdata[[#This Row],[high]]-testdata[[#This Row],[low]]</f>
        <v>4.6000000000000227</v>
      </c>
      <c r="H469" s="1">
        <f>ABS(testdata[[#This Row],[high]]-F468)</f>
        <v>4.8000000000000114</v>
      </c>
      <c r="I469" s="1">
        <f>ABS(testdata[[#This Row],[low]]-F468)</f>
        <v>0.19999999999998863</v>
      </c>
      <c r="J469" s="7">
        <f>MAX(testdata[[#This Row],[H-L]:[|L-pC|]])</f>
        <v>4.8000000000000114</v>
      </c>
      <c r="K469" s="21">
        <f>(K468*13+testdata[[#This Row],[TR]])/14</f>
        <v>3.1577829155709405</v>
      </c>
      <c r="L469" s="7">
        <f>testdata[[#This Row],[ATR]]*multiplier</f>
        <v>9.473348746712821</v>
      </c>
      <c r="M469" s="15" t="s">
        <v>521</v>
      </c>
      <c r="N469" s="17">
        <f>MIN(testdata[[#This Row],[close]],N468)</f>
        <v>265.56</v>
      </c>
      <c r="O469" s="28">
        <f t="shared" ref="O469:O479" si="34">N468+L468</f>
        <v>274.65437557338305</v>
      </c>
      <c r="P46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69" s="7">
        <f>IF(testdata[[#This Row],[DIR]]="SHORT",testdata[[#This Row],[SAR]],NA())</f>
        <v>274.65437557338305</v>
      </c>
      <c r="R469" s="7" t="e">
        <f>IF(testdata[[#This Row],[DIR]]="LONG",testdata[[#This Row],[SAR]],NA())</f>
        <v>#N/A</v>
      </c>
      <c r="S469"/>
      <c r="V469" s="29">
        <v>43385</v>
      </c>
      <c r="W469" s="6">
        <v>274.65437557338299</v>
      </c>
      <c r="X469" s="30">
        <f>ROUND(testdata[[#This Row],[SAR]]-Table3[[#This Row],[SAR]],5)</f>
        <v>0</v>
      </c>
    </row>
    <row r="470" spans="1:24" x14ac:dyDescent="0.25">
      <c r="A470" s="4">
        <v>449</v>
      </c>
      <c r="B470" s="11" t="s">
        <v>460</v>
      </c>
      <c r="C470" s="1">
        <v>268.86</v>
      </c>
      <c r="D470" s="1">
        <v>270.31</v>
      </c>
      <c r="E470" s="1">
        <v>267.64</v>
      </c>
      <c r="F470" s="1">
        <v>267.74</v>
      </c>
      <c r="G470" s="1">
        <f>testdata[[#This Row],[high]]-testdata[[#This Row],[low]]</f>
        <v>2.6700000000000159</v>
      </c>
      <c r="H470" s="1">
        <f>ABS(testdata[[#This Row],[high]]-F469)</f>
        <v>1.0600000000000023</v>
      </c>
      <c r="I470" s="1">
        <f>ABS(testdata[[#This Row],[low]]-F469)</f>
        <v>1.6100000000000136</v>
      </c>
      <c r="J470" s="7">
        <f>MAX(testdata[[#This Row],[H-L]:[|L-pC|]])</f>
        <v>2.6700000000000159</v>
      </c>
      <c r="K470" s="21">
        <f>(K469*13+testdata[[#This Row],[TR]])/14</f>
        <v>3.1229412787444457</v>
      </c>
      <c r="L470" s="7">
        <f>testdata[[#This Row],[ATR]]*multiplier</f>
        <v>9.3688238362333376</v>
      </c>
      <c r="M470" s="15" t="s">
        <v>521</v>
      </c>
      <c r="N470" s="17">
        <f>MIN(testdata[[#This Row],[close]],N469)</f>
        <v>265.56</v>
      </c>
      <c r="O470" s="28">
        <f t="shared" si="34"/>
        <v>275.03334874671282</v>
      </c>
      <c r="P47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70" s="7">
        <f>IF(testdata[[#This Row],[DIR]]="SHORT",testdata[[#This Row],[SAR]],NA())</f>
        <v>275.03334874671282</v>
      </c>
      <c r="R470" s="7" t="e">
        <f>IF(testdata[[#This Row],[DIR]]="LONG",testdata[[#This Row],[SAR]],NA())</f>
        <v>#N/A</v>
      </c>
      <c r="S470"/>
      <c r="V470" s="29">
        <v>43388</v>
      </c>
      <c r="W470" s="6">
        <v>275.03334874671202</v>
      </c>
      <c r="X470" s="30">
        <f>ROUND(testdata[[#This Row],[SAR]]-Table3[[#This Row],[SAR]],5)</f>
        <v>0</v>
      </c>
    </row>
    <row r="471" spans="1:24" x14ac:dyDescent="0.25">
      <c r="A471" s="4">
        <v>450</v>
      </c>
      <c r="B471" s="11" t="s">
        <v>461</v>
      </c>
      <c r="C471" s="1">
        <v>269.88</v>
      </c>
      <c r="D471" s="1">
        <v>274</v>
      </c>
      <c r="E471" s="1">
        <v>269.37</v>
      </c>
      <c r="F471" s="1">
        <v>273.58999999999997</v>
      </c>
      <c r="G471" s="1">
        <f>testdata[[#This Row],[high]]-testdata[[#This Row],[low]]</f>
        <v>4.6299999999999955</v>
      </c>
      <c r="H471" s="1">
        <f>ABS(testdata[[#This Row],[high]]-F470)</f>
        <v>6.2599999999999909</v>
      </c>
      <c r="I471" s="1">
        <f>ABS(testdata[[#This Row],[low]]-F470)</f>
        <v>1.6299999999999955</v>
      </c>
      <c r="J471" s="7">
        <f>MAX(testdata[[#This Row],[H-L]:[|L-pC|]])</f>
        <v>6.2599999999999909</v>
      </c>
      <c r="K471" s="21">
        <f>(K470*13+testdata[[#This Row],[TR]])/14</f>
        <v>3.3470169016912701</v>
      </c>
      <c r="L471" s="7">
        <f>testdata[[#This Row],[ATR]]*multiplier</f>
        <v>10.041050705073811</v>
      </c>
      <c r="M471" s="15" t="s">
        <v>521</v>
      </c>
      <c r="N471" s="17">
        <f>MIN(testdata[[#This Row],[close]],N470)</f>
        <v>265.56</v>
      </c>
      <c r="O471" s="28">
        <f t="shared" si="34"/>
        <v>274.92882383623333</v>
      </c>
      <c r="P47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71" s="7">
        <f>IF(testdata[[#This Row],[DIR]]="SHORT",testdata[[#This Row],[SAR]],NA())</f>
        <v>274.92882383623333</v>
      </c>
      <c r="R471" s="7" t="e">
        <f>IF(testdata[[#This Row],[DIR]]="LONG",testdata[[#This Row],[SAR]],NA())</f>
        <v>#N/A</v>
      </c>
      <c r="S471"/>
      <c r="V471" s="29">
        <v>43389</v>
      </c>
      <c r="W471" s="6">
        <v>274.92882383623299</v>
      </c>
      <c r="X471" s="30">
        <f>ROUND(testdata[[#This Row],[SAR]]-Table3[[#This Row],[SAR]],5)</f>
        <v>0</v>
      </c>
    </row>
    <row r="472" spans="1:24" x14ac:dyDescent="0.25">
      <c r="A472" s="4">
        <v>451</v>
      </c>
      <c r="B472" s="11" t="s">
        <v>462</v>
      </c>
      <c r="C472" s="1">
        <v>273.63</v>
      </c>
      <c r="D472" s="1">
        <v>274.32</v>
      </c>
      <c r="E472" s="1">
        <v>270.82</v>
      </c>
      <c r="F472" s="1">
        <v>273.64</v>
      </c>
      <c r="G472" s="1">
        <f>testdata[[#This Row],[high]]-testdata[[#This Row],[low]]</f>
        <v>3.5</v>
      </c>
      <c r="H472" s="1">
        <f>ABS(testdata[[#This Row],[high]]-F471)</f>
        <v>0.73000000000001819</v>
      </c>
      <c r="I472" s="1">
        <f>ABS(testdata[[#This Row],[low]]-F471)</f>
        <v>2.7699999999999818</v>
      </c>
      <c r="J472" s="7">
        <f>MAX(testdata[[#This Row],[H-L]:[|L-pC|]])</f>
        <v>3.5</v>
      </c>
      <c r="K472" s="21">
        <f>(K471*13+testdata[[#This Row],[TR]])/14</f>
        <v>3.3579442658561796</v>
      </c>
      <c r="L472" s="7">
        <f>testdata[[#This Row],[ATR]]*multiplier</f>
        <v>10.073832797568539</v>
      </c>
      <c r="M472" s="15" t="s">
        <v>521</v>
      </c>
      <c r="N472" s="17">
        <f>MIN(testdata[[#This Row],[close]],N471)</f>
        <v>265.56</v>
      </c>
      <c r="O472" s="28">
        <f t="shared" si="34"/>
        <v>275.60105070507382</v>
      </c>
      <c r="P47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72" s="7">
        <f>IF(testdata[[#This Row],[DIR]]="SHORT",testdata[[#This Row],[SAR]],NA())</f>
        <v>275.60105070507382</v>
      </c>
      <c r="R472" s="7" t="e">
        <f>IF(testdata[[#This Row],[DIR]]="LONG",testdata[[#This Row],[SAR]],NA())</f>
        <v>#N/A</v>
      </c>
      <c r="S472"/>
      <c r="V472" s="29">
        <v>43390</v>
      </c>
      <c r="W472" s="6">
        <v>275.60105070507302</v>
      </c>
      <c r="X472" s="30">
        <f>ROUND(testdata[[#This Row],[SAR]]-Table3[[#This Row],[SAR]],5)</f>
        <v>0</v>
      </c>
    </row>
    <row r="473" spans="1:24" x14ac:dyDescent="0.25">
      <c r="A473" s="4">
        <v>452</v>
      </c>
      <c r="B473" s="11" t="s">
        <v>463</v>
      </c>
      <c r="C473" s="1">
        <v>272.62</v>
      </c>
      <c r="D473" s="1">
        <v>273.27</v>
      </c>
      <c r="E473" s="1">
        <v>268.29000000000002</v>
      </c>
      <c r="F473" s="1">
        <v>269.69</v>
      </c>
      <c r="G473" s="1">
        <f>testdata[[#This Row],[high]]-testdata[[#This Row],[low]]</f>
        <v>4.9799999999999613</v>
      </c>
      <c r="H473" s="1">
        <f>ABS(testdata[[#This Row],[high]]-F472)</f>
        <v>0.37000000000000455</v>
      </c>
      <c r="I473" s="1">
        <f>ABS(testdata[[#This Row],[low]]-F472)</f>
        <v>5.3499999999999659</v>
      </c>
      <c r="J473" s="7">
        <f>MAX(testdata[[#This Row],[H-L]:[|L-pC|]])</f>
        <v>5.3499999999999659</v>
      </c>
      <c r="K473" s="21">
        <f>(K472*13+testdata[[#This Row],[TR]])/14</f>
        <v>3.5002339611521642</v>
      </c>
      <c r="L473" s="7">
        <f>testdata[[#This Row],[ATR]]*multiplier</f>
        <v>10.500701883456493</v>
      </c>
      <c r="M473" s="15" t="s">
        <v>521</v>
      </c>
      <c r="N473" s="17">
        <f>MIN(testdata[[#This Row],[close]],N472)</f>
        <v>265.56</v>
      </c>
      <c r="O473" s="28">
        <f t="shared" si="34"/>
        <v>275.63383279756852</v>
      </c>
      <c r="P47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73" s="7">
        <f>IF(testdata[[#This Row],[DIR]]="SHORT",testdata[[#This Row],[SAR]],NA())</f>
        <v>275.63383279756852</v>
      </c>
      <c r="R473" s="7" t="e">
        <f>IF(testdata[[#This Row],[DIR]]="LONG",testdata[[#This Row],[SAR]],NA())</f>
        <v>#N/A</v>
      </c>
      <c r="S473"/>
      <c r="V473" s="29">
        <v>43391</v>
      </c>
      <c r="W473" s="6">
        <v>275.633832797568</v>
      </c>
      <c r="X473" s="30">
        <f>ROUND(testdata[[#This Row],[SAR]]-Table3[[#This Row],[SAR]],5)</f>
        <v>0</v>
      </c>
    </row>
    <row r="474" spans="1:24" x14ac:dyDescent="0.25">
      <c r="A474" s="4">
        <v>453</v>
      </c>
      <c r="B474" s="11" t="s">
        <v>464</v>
      </c>
      <c r="C474" s="1">
        <v>270.39999999999998</v>
      </c>
      <c r="D474" s="1">
        <v>272.52</v>
      </c>
      <c r="E474" s="1">
        <v>268.77999999999997</v>
      </c>
      <c r="F474" s="1">
        <v>269.54000000000002</v>
      </c>
      <c r="G474" s="1">
        <f>testdata[[#This Row],[high]]-testdata[[#This Row],[low]]</f>
        <v>3.7400000000000091</v>
      </c>
      <c r="H474" s="1">
        <f>ABS(testdata[[#This Row],[high]]-F473)</f>
        <v>2.8299999999999841</v>
      </c>
      <c r="I474" s="1">
        <f>ABS(testdata[[#This Row],[low]]-F473)</f>
        <v>0.91000000000002501</v>
      </c>
      <c r="J474" s="7">
        <f>MAX(testdata[[#This Row],[H-L]:[|L-pC|]])</f>
        <v>3.7400000000000091</v>
      </c>
      <c r="K474" s="21">
        <f>(K473*13+testdata[[#This Row],[TR]])/14</f>
        <v>3.5173601067841531</v>
      </c>
      <c r="L474" s="7">
        <f>testdata[[#This Row],[ATR]]*multiplier</f>
        <v>10.552080320352459</v>
      </c>
      <c r="M474" s="15" t="s">
        <v>521</v>
      </c>
      <c r="N474" s="17">
        <f>MIN(testdata[[#This Row],[close]],N473)</f>
        <v>265.56</v>
      </c>
      <c r="O474" s="28">
        <f t="shared" si="34"/>
        <v>276.06070188345649</v>
      </c>
      <c r="P47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74" s="7">
        <f>IF(testdata[[#This Row],[DIR]]="SHORT",testdata[[#This Row],[SAR]],NA())</f>
        <v>276.06070188345649</v>
      </c>
      <c r="R474" s="7" t="e">
        <f>IF(testdata[[#This Row],[DIR]]="LONG",testdata[[#This Row],[SAR]],NA())</f>
        <v>#N/A</v>
      </c>
      <c r="S474"/>
      <c r="V474" s="29">
        <v>43392</v>
      </c>
      <c r="W474" s="6">
        <v>276.06070188345598</v>
      </c>
      <c r="X474" s="30">
        <f>ROUND(testdata[[#This Row],[SAR]]-Table3[[#This Row],[SAR]],5)</f>
        <v>0</v>
      </c>
    </row>
    <row r="475" spans="1:24" x14ac:dyDescent="0.25">
      <c r="A475" s="4">
        <v>454</v>
      </c>
      <c r="B475" s="11" t="s">
        <v>465</v>
      </c>
      <c r="C475" s="1">
        <v>270.27</v>
      </c>
      <c r="D475" s="1">
        <v>270.63</v>
      </c>
      <c r="E475" s="1">
        <v>267.75</v>
      </c>
      <c r="F475" s="1">
        <v>268.33</v>
      </c>
      <c r="G475" s="1">
        <f>testdata[[#This Row],[high]]-testdata[[#This Row],[low]]</f>
        <v>2.8799999999999955</v>
      </c>
      <c r="H475" s="1">
        <f>ABS(testdata[[#This Row],[high]]-F474)</f>
        <v>1.089999999999975</v>
      </c>
      <c r="I475" s="1">
        <f>ABS(testdata[[#This Row],[low]]-F474)</f>
        <v>1.7900000000000205</v>
      </c>
      <c r="J475" s="7">
        <f>MAX(testdata[[#This Row],[H-L]:[|L-pC|]])</f>
        <v>2.8799999999999955</v>
      </c>
      <c r="K475" s="21">
        <f>(K474*13+testdata[[#This Row],[TR]])/14</f>
        <v>3.4718343848709989</v>
      </c>
      <c r="L475" s="7">
        <f>testdata[[#This Row],[ATR]]*multiplier</f>
        <v>10.415503154612997</v>
      </c>
      <c r="M475" s="15" t="s">
        <v>521</v>
      </c>
      <c r="N475" s="17">
        <f>MIN(testdata[[#This Row],[close]],N474)</f>
        <v>265.56</v>
      </c>
      <c r="O475" s="28">
        <f t="shared" si="34"/>
        <v>276.11208032035245</v>
      </c>
      <c r="P47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75" s="7">
        <f>IF(testdata[[#This Row],[DIR]]="SHORT",testdata[[#This Row],[SAR]],NA())</f>
        <v>276.11208032035245</v>
      </c>
      <c r="R475" s="7" t="e">
        <f>IF(testdata[[#This Row],[DIR]]="LONG",testdata[[#This Row],[SAR]],NA())</f>
        <v>#N/A</v>
      </c>
      <c r="S475"/>
      <c r="V475" s="29">
        <v>43395</v>
      </c>
      <c r="W475" s="6">
        <v>276.11208032035199</v>
      </c>
      <c r="X475" s="30">
        <f>ROUND(testdata[[#This Row],[SAR]]-Table3[[#This Row],[SAR]],5)</f>
        <v>0</v>
      </c>
    </row>
    <row r="476" spans="1:24" x14ac:dyDescent="0.25">
      <c r="A476" s="4">
        <v>455</v>
      </c>
      <c r="B476" s="11" t="s">
        <v>466</v>
      </c>
      <c r="C476" s="1">
        <v>264.37</v>
      </c>
      <c r="D476" s="1">
        <v>268.2</v>
      </c>
      <c r="E476" s="1">
        <v>262.08999999999997</v>
      </c>
      <c r="F476" s="1">
        <v>266.97000000000003</v>
      </c>
      <c r="G476" s="1">
        <f>testdata[[#This Row],[high]]-testdata[[#This Row],[low]]</f>
        <v>6.1100000000000136</v>
      </c>
      <c r="H476" s="1">
        <f>ABS(testdata[[#This Row],[high]]-F475)</f>
        <v>0.12999999999999545</v>
      </c>
      <c r="I476" s="1">
        <f>ABS(testdata[[#This Row],[low]]-F475)</f>
        <v>6.2400000000000091</v>
      </c>
      <c r="J476" s="7">
        <f>MAX(testdata[[#This Row],[H-L]:[|L-pC|]])</f>
        <v>6.2400000000000091</v>
      </c>
      <c r="K476" s="21">
        <f>(K475*13+testdata[[#This Row],[TR]])/14</f>
        <v>3.6695605002373566</v>
      </c>
      <c r="L476" s="7">
        <f>testdata[[#This Row],[ATR]]*multiplier</f>
        <v>11.00868150071207</v>
      </c>
      <c r="M476" s="15" t="s">
        <v>521</v>
      </c>
      <c r="N476" s="17">
        <f>MIN(testdata[[#This Row],[close]],N475)</f>
        <v>265.56</v>
      </c>
      <c r="O476" s="28">
        <f t="shared" si="34"/>
        <v>275.97550315461302</v>
      </c>
      <c r="P47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76" s="7">
        <f>IF(testdata[[#This Row],[DIR]]="SHORT",testdata[[#This Row],[SAR]],NA())</f>
        <v>275.97550315461302</v>
      </c>
      <c r="R476" s="7" t="e">
        <f>IF(testdata[[#This Row],[DIR]]="LONG",testdata[[#This Row],[SAR]],NA())</f>
        <v>#N/A</v>
      </c>
      <c r="S476"/>
      <c r="V476" s="29">
        <v>43396</v>
      </c>
      <c r="W476" s="6">
        <v>275.97550315461302</v>
      </c>
      <c r="X476" s="30">
        <f>ROUND(testdata[[#This Row],[SAR]]-Table3[[#This Row],[SAR]],5)</f>
        <v>0</v>
      </c>
    </row>
    <row r="477" spans="1:24" x14ac:dyDescent="0.25">
      <c r="A477" s="4">
        <v>456</v>
      </c>
      <c r="B477" s="11" t="s">
        <v>467</v>
      </c>
      <c r="C477" s="1">
        <v>266.69</v>
      </c>
      <c r="D477" s="1">
        <v>267.11</v>
      </c>
      <c r="E477" s="1">
        <v>258.27</v>
      </c>
      <c r="F477" s="1">
        <v>258.88</v>
      </c>
      <c r="G477" s="1">
        <f>testdata[[#This Row],[high]]-testdata[[#This Row],[low]]</f>
        <v>8.8400000000000318</v>
      </c>
      <c r="H477" s="1">
        <f>ABS(testdata[[#This Row],[high]]-F476)</f>
        <v>0.13999999999998636</v>
      </c>
      <c r="I477" s="1">
        <f>ABS(testdata[[#This Row],[low]]-F476)</f>
        <v>8.7000000000000455</v>
      </c>
      <c r="J477" s="7">
        <f>MAX(testdata[[#This Row],[H-L]:[|L-pC|]])</f>
        <v>8.8400000000000318</v>
      </c>
      <c r="K477" s="21">
        <f>(K476*13+testdata[[#This Row],[TR]])/14</f>
        <v>4.0388776073632622</v>
      </c>
      <c r="L477" s="7">
        <f>testdata[[#This Row],[ATR]]*multiplier</f>
        <v>12.116632822089787</v>
      </c>
      <c r="M477" s="15" t="s">
        <v>521</v>
      </c>
      <c r="N477" s="17">
        <f>MIN(testdata[[#This Row],[close]],N476)</f>
        <v>258.88</v>
      </c>
      <c r="O477" s="28">
        <f t="shared" si="34"/>
        <v>276.56868150071205</v>
      </c>
      <c r="P47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77" s="7">
        <f>IF(testdata[[#This Row],[DIR]]="SHORT",testdata[[#This Row],[SAR]],NA())</f>
        <v>276.56868150071205</v>
      </c>
      <c r="R477" s="7" t="e">
        <f>IF(testdata[[#This Row],[DIR]]="LONG",testdata[[#This Row],[SAR]],NA())</f>
        <v>#N/A</v>
      </c>
      <c r="S477"/>
      <c r="V477" s="29">
        <v>43397</v>
      </c>
      <c r="W477" s="6">
        <v>276.56868150071199</v>
      </c>
      <c r="X477" s="30">
        <f>ROUND(testdata[[#This Row],[SAR]]-Table3[[#This Row],[SAR]],5)</f>
        <v>0</v>
      </c>
    </row>
    <row r="478" spans="1:24" x14ac:dyDescent="0.25">
      <c r="A478" s="4">
        <v>457</v>
      </c>
      <c r="B478" s="11" t="s">
        <v>468</v>
      </c>
      <c r="C478" s="1">
        <v>260.89</v>
      </c>
      <c r="D478" s="1">
        <v>265.20999999999998</v>
      </c>
      <c r="E478" s="1">
        <v>259.77</v>
      </c>
      <c r="F478" s="1">
        <v>263.52</v>
      </c>
      <c r="G478" s="1">
        <f>testdata[[#This Row],[high]]-testdata[[#This Row],[low]]</f>
        <v>5.4399999999999977</v>
      </c>
      <c r="H478" s="1">
        <f>ABS(testdata[[#This Row],[high]]-F477)</f>
        <v>6.3299999999999841</v>
      </c>
      <c r="I478" s="1">
        <f>ABS(testdata[[#This Row],[low]]-F477)</f>
        <v>0.88999999999998636</v>
      </c>
      <c r="J478" s="7">
        <f>MAX(testdata[[#This Row],[H-L]:[|L-pC|]])</f>
        <v>6.3299999999999841</v>
      </c>
      <c r="K478" s="21">
        <f>(K477*13+testdata[[#This Row],[TR]])/14</f>
        <v>4.2025292068373137</v>
      </c>
      <c r="L478" s="7">
        <f>testdata[[#This Row],[ATR]]*multiplier</f>
        <v>12.607587620511941</v>
      </c>
      <c r="M478" s="15" t="s">
        <v>521</v>
      </c>
      <c r="N478" s="17">
        <f>MIN(testdata[[#This Row],[close]],N477)</f>
        <v>258.88</v>
      </c>
      <c r="O478" s="28">
        <f t="shared" si="34"/>
        <v>270.99663282208979</v>
      </c>
      <c r="P47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78" s="7">
        <f>IF(testdata[[#This Row],[DIR]]="SHORT",testdata[[#This Row],[SAR]],NA())</f>
        <v>270.99663282208979</v>
      </c>
      <c r="R478" s="7" t="e">
        <f>IF(testdata[[#This Row],[DIR]]="LONG",testdata[[#This Row],[SAR]],NA())</f>
        <v>#N/A</v>
      </c>
      <c r="S478"/>
      <c r="V478" s="29">
        <v>43398</v>
      </c>
      <c r="W478" s="6">
        <v>270.996632822089</v>
      </c>
      <c r="X478" s="30">
        <f>ROUND(testdata[[#This Row],[SAR]]-Table3[[#This Row],[SAR]],5)</f>
        <v>0</v>
      </c>
    </row>
    <row r="479" spans="1:24" x14ac:dyDescent="0.25">
      <c r="A479" s="4">
        <v>458</v>
      </c>
      <c r="B479" s="11" t="s">
        <v>469</v>
      </c>
      <c r="C479" s="1">
        <v>259.45999999999998</v>
      </c>
      <c r="D479" s="1">
        <v>264.42</v>
      </c>
      <c r="E479" s="1">
        <v>255.92</v>
      </c>
      <c r="F479" s="1">
        <v>258.89</v>
      </c>
      <c r="G479" s="1">
        <f>testdata[[#This Row],[high]]-testdata[[#This Row],[low]]</f>
        <v>8.5000000000000284</v>
      </c>
      <c r="H479" s="1">
        <f>ABS(testdata[[#This Row],[high]]-F478)</f>
        <v>0.90000000000003411</v>
      </c>
      <c r="I479" s="1">
        <f>ABS(testdata[[#This Row],[low]]-F478)</f>
        <v>7.5999999999999943</v>
      </c>
      <c r="J479" s="7">
        <f>MAX(testdata[[#This Row],[H-L]:[|L-pC|]])</f>
        <v>8.5000000000000284</v>
      </c>
      <c r="K479" s="21">
        <f>(K478*13+testdata[[#This Row],[TR]])/14</f>
        <v>4.5094914063489364</v>
      </c>
      <c r="L479" s="7">
        <f>testdata[[#This Row],[ATR]]*multiplier</f>
        <v>13.52847421904681</v>
      </c>
      <c r="M479" s="15" t="s">
        <v>521</v>
      </c>
      <c r="N479" s="17">
        <f>MIN(testdata[[#This Row],[close]],N478)</f>
        <v>258.88</v>
      </c>
      <c r="O479" s="28">
        <f t="shared" si="34"/>
        <v>271.48758762051193</v>
      </c>
      <c r="P47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79" s="7">
        <f>IF(testdata[[#This Row],[DIR]]="SHORT",testdata[[#This Row],[SAR]],NA())</f>
        <v>271.48758762051193</v>
      </c>
      <c r="R479" s="7" t="e">
        <f>IF(testdata[[#This Row],[DIR]]="LONG",testdata[[#This Row],[SAR]],NA())</f>
        <v>#N/A</v>
      </c>
      <c r="S479"/>
      <c r="V479" s="29">
        <v>43399</v>
      </c>
      <c r="W479" s="6">
        <v>271.48758762051102</v>
      </c>
      <c r="X479" s="30">
        <f>ROUND(testdata[[#This Row],[SAR]]-Table3[[#This Row],[SAR]],5)</f>
        <v>0</v>
      </c>
    </row>
    <row r="480" spans="1:24" x14ac:dyDescent="0.25">
      <c r="A480" s="4">
        <v>459</v>
      </c>
      <c r="B480" s="11" t="s">
        <v>470</v>
      </c>
      <c r="C480" s="1">
        <v>262.27</v>
      </c>
      <c r="D480" s="1">
        <v>263.69</v>
      </c>
      <c r="E480" s="1">
        <v>253.54</v>
      </c>
      <c r="F480" s="1">
        <v>257.45</v>
      </c>
      <c r="G480" s="1">
        <f>testdata[[#This Row],[high]]-testdata[[#This Row],[low]]</f>
        <v>10.150000000000006</v>
      </c>
      <c r="H480" s="1">
        <f>ABS(testdata[[#This Row],[high]]-F479)</f>
        <v>4.8000000000000114</v>
      </c>
      <c r="I480" s="1">
        <f>ABS(testdata[[#This Row],[low]]-F479)</f>
        <v>5.3499999999999943</v>
      </c>
      <c r="J480" s="7">
        <f>MAX(testdata[[#This Row],[H-L]:[|L-pC|]])</f>
        <v>10.150000000000006</v>
      </c>
      <c r="K480" s="21">
        <f>(K479*13+testdata[[#This Row],[TR]])/14</f>
        <v>4.9123848773240137</v>
      </c>
      <c r="L480" s="7">
        <f>testdata[[#This Row],[ATR]]*multiplier</f>
        <v>14.737154631972041</v>
      </c>
      <c r="M480" s="15" t="s">
        <v>521</v>
      </c>
      <c r="N480" s="17">
        <f>MIN(testdata[[#This Row],[close]],N479)</f>
        <v>257.45</v>
      </c>
      <c r="O480" s="28">
        <f>N479+L479</f>
        <v>272.40847421904681</v>
      </c>
      <c r="P48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80" s="7">
        <f>IF(testdata[[#This Row],[DIR]]="SHORT",testdata[[#This Row],[SAR]],NA())</f>
        <v>272.40847421904681</v>
      </c>
      <c r="R480" s="7" t="e">
        <f>IF(testdata[[#This Row],[DIR]]="LONG",testdata[[#This Row],[SAR]],NA())</f>
        <v>#N/A</v>
      </c>
      <c r="S480"/>
      <c r="V480" s="29">
        <v>43402</v>
      </c>
      <c r="W480" s="6">
        <v>272.40847421904601</v>
      </c>
      <c r="X480" s="30">
        <f>ROUND(testdata[[#This Row],[SAR]]-Table3[[#This Row],[SAR]],5)</f>
        <v>0</v>
      </c>
    </row>
    <row r="481" spans="1:24" x14ac:dyDescent="0.25">
      <c r="A481" s="4">
        <v>460</v>
      </c>
      <c r="B481" s="11" t="s">
        <v>471</v>
      </c>
      <c r="C481" s="1">
        <v>257.27</v>
      </c>
      <c r="D481" s="1">
        <v>261.61</v>
      </c>
      <c r="E481" s="1">
        <v>256.73</v>
      </c>
      <c r="F481" s="1">
        <v>261.27</v>
      </c>
      <c r="G481" s="1">
        <f>testdata[[#This Row],[high]]-testdata[[#This Row],[low]]</f>
        <v>4.8799999999999955</v>
      </c>
      <c r="H481" s="1">
        <f>ABS(testdata[[#This Row],[high]]-F480)</f>
        <v>4.160000000000025</v>
      </c>
      <c r="I481" s="1">
        <f>ABS(testdata[[#This Row],[low]]-F480)</f>
        <v>0.71999999999997044</v>
      </c>
      <c r="J481" s="7">
        <f>MAX(testdata[[#This Row],[H-L]:[|L-pC|]])</f>
        <v>4.8799999999999955</v>
      </c>
      <c r="K481" s="21">
        <f>(K480*13+testdata[[#This Row],[TR]])/14</f>
        <v>4.9100716718008703</v>
      </c>
      <c r="L481" s="7">
        <f>testdata[[#This Row],[ATR]]*multiplier</f>
        <v>14.73021501540261</v>
      </c>
      <c r="M481" s="15" t="s">
        <v>521</v>
      </c>
      <c r="N481" s="17">
        <f>MIN(testdata[[#This Row],[close]],N480)</f>
        <v>257.45</v>
      </c>
      <c r="O481" s="28">
        <f t="shared" ref="O481:O489" si="35">N480+L480</f>
        <v>272.18715463197202</v>
      </c>
      <c r="P48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81" s="7">
        <f>IF(testdata[[#This Row],[DIR]]="SHORT",testdata[[#This Row],[SAR]],NA())</f>
        <v>272.18715463197202</v>
      </c>
      <c r="R481" s="7" t="e">
        <f>IF(testdata[[#This Row],[DIR]]="LONG",testdata[[#This Row],[SAR]],NA())</f>
        <v>#N/A</v>
      </c>
      <c r="S481"/>
      <c r="V481" s="29">
        <v>43403</v>
      </c>
      <c r="W481" s="6">
        <v>272.18715463197202</v>
      </c>
      <c r="X481" s="30">
        <f>ROUND(testdata[[#This Row],[SAR]]-Table3[[#This Row],[SAR]],5)</f>
        <v>0</v>
      </c>
    </row>
    <row r="482" spans="1:24" x14ac:dyDescent="0.25">
      <c r="A482" s="4">
        <v>461</v>
      </c>
      <c r="B482" s="11" t="s">
        <v>472</v>
      </c>
      <c r="C482" s="1">
        <v>264.08</v>
      </c>
      <c r="D482" s="1">
        <v>266.60000000000002</v>
      </c>
      <c r="E482" s="1">
        <v>263.56</v>
      </c>
      <c r="F482" s="1">
        <v>264.06</v>
      </c>
      <c r="G482" s="1">
        <f>testdata[[#This Row],[high]]-testdata[[#This Row],[low]]</f>
        <v>3.0400000000000205</v>
      </c>
      <c r="H482" s="1">
        <f>ABS(testdata[[#This Row],[high]]-F481)</f>
        <v>5.3300000000000409</v>
      </c>
      <c r="I482" s="1">
        <f>ABS(testdata[[#This Row],[low]]-F481)</f>
        <v>2.2900000000000205</v>
      </c>
      <c r="J482" s="7">
        <f>MAX(testdata[[#This Row],[H-L]:[|L-pC|]])</f>
        <v>5.3300000000000409</v>
      </c>
      <c r="K482" s="21">
        <f>(K481*13+testdata[[#This Row],[TR]])/14</f>
        <v>4.9400665523865257</v>
      </c>
      <c r="L482" s="7">
        <f>testdata[[#This Row],[ATR]]*multiplier</f>
        <v>14.820199657159577</v>
      </c>
      <c r="M482" s="15" t="s">
        <v>521</v>
      </c>
      <c r="N482" s="17">
        <f>MIN(testdata[[#This Row],[close]],N481)</f>
        <v>257.45</v>
      </c>
      <c r="O482" s="28">
        <f t="shared" si="35"/>
        <v>272.18021501540261</v>
      </c>
      <c r="P48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82" s="7">
        <f>IF(testdata[[#This Row],[DIR]]="SHORT",testdata[[#This Row],[SAR]],NA())</f>
        <v>272.18021501540261</v>
      </c>
      <c r="R482" s="7" t="e">
        <f>IF(testdata[[#This Row],[DIR]]="LONG",testdata[[#This Row],[SAR]],NA())</f>
        <v>#N/A</v>
      </c>
      <c r="S482"/>
      <c r="V482" s="29">
        <v>43404</v>
      </c>
      <c r="W482" s="6">
        <v>272.18021501540198</v>
      </c>
      <c r="X482" s="30">
        <f>ROUND(testdata[[#This Row],[SAR]]-Table3[[#This Row],[SAR]],5)</f>
        <v>0</v>
      </c>
    </row>
    <row r="483" spans="1:24" x14ac:dyDescent="0.25">
      <c r="A483" s="4">
        <v>462</v>
      </c>
      <c r="B483" s="11" t="s">
        <v>473</v>
      </c>
      <c r="C483" s="1">
        <v>265.01</v>
      </c>
      <c r="D483" s="1">
        <v>267.08</v>
      </c>
      <c r="E483" s="1">
        <v>263.81</v>
      </c>
      <c r="F483" s="1">
        <v>266.87</v>
      </c>
      <c r="G483" s="1">
        <f>testdata[[#This Row],[high]]-testdata[[#This Row],[low]]</f>
        <v>3.2699999999999818</v>
      </c>
      <c r="H483" s="1">
        <f>ABS(testdata[[#This Row],[high]]-F482)</f>
        <v>3.0199999999999818</v>
      </c>
      <c r="I483" s="1">
        <f>ABS(testdata[[#This Row],[low]]-F482)</f>
        <v>0.25</v>
      </c>
      <c r="J483" s="7">
        <f>MAX(testdata[[#This Row],[H-L]:[|L-pC|]])</f>
        <v>3.2699999999999818</v>
      </c>
      <c r="K483" s="21">
        <f>(K482*13+testdata[[#This Row],[TR]])/14</f>
        <v>4.8207760843589158</v>
      </c>
      <c r="L483" s="7">
        <f>testdata[[#This Row],[ATR]]*multiplier</f>
        <v>14.462328253076748</v>
      </c>
      <c r="M483" s="15" t="s">
        <v>521</v>
      </c>
      <c r="N483" s="17">
        <f>MIN(testdata[[#This Row],[close]],N482)</f>
        <v>257.45</v>
      </c>
      <c r="O483" s="28">
        <f t="shared" si="35"/>
        <v>272.27019965715954</v>
      </c>
      <c r="P48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83" s="7">
        <f>IF(testdata[[#This Row],[DIR]]="SHORT",testdata[[#This Row],[SAR]],NA())</f>
        <v>272.27019965715954</v>
      </c>
      <c r="R483" s="7" t="e">
        <f>IF(testdata[[#This Row],[DIR]]="LONG",testdata[[#This Row],[SAR]],NA())</f>
        <v>#N/A</v>
      </c>
      <c r="S483"/>
      <c r="V483" s="29">
        <v>43405</v>
      </c>
      <c r="W483" s="6">
        <v>272.27019965715903</v>
      </c>
      <c r="X483" s="30">
        <f>ROUND(testdata[[#This Row],[SAR]]-Table3[[#This Row],[SAR]],5)</f>
        <v>0</v>
      </c>
    </row>
    <row r="484" spans="1:24" x14ac:dyDescent="0.25">
      <c r="A484" s="4">
        <v>463</v>
      </c>
      <c r="B484" s="11" t="s">
        <v>474</v>
      </c>
      <c r="C484" s="1">
        <v>268.08</v>
      </c>
      <c r="D484" s="1">
        <v>268.55</v>
      </c>
      <c r="E484" s="1">
        <v>263.04000000000002</v>
      </c>
      <c r="F484" s="1">
        <v>265.29000000000002</v>
      </c>
      <c r="G484" s="1">
        <f>testdata[[#This Row],[high]]-testdata[[#This Row],[low]]</f>
        <v>5.5099999999999909</v>
      </c>
      <c r="H484" s="1">
        <f>ABS(testdata[[#This Row],[high]]-F483)</f>
        <v>1.6800000000000068</v>
      </c>
      <c r="I484" s="1">
        <f>ABS(testdata[[#This Row],[low]]-F483)</f>
        <v>3.8299999999999841</v>
      </c>
      <c r="J484" s="7">
        <f>MAX(testdata[[#This Row],[H-L]:[|L-pC|]])</f>
        <v>5.5099999999999909</v>
      </c>
      <c r="K484" s="21">
        <f>(K483*13+testdata[[#This Row],[TR]])/14</f>
        <v>4.8700063640475637</v>
      </c>
      <c r="L484" s="7">
        <f>testdata[[#This Row],[ATR]]*multiplier</f>
        <v>14.610019092142691</v>
      </c>
      <c r="M484" s="15" t="s">
        <v>521</v>
      </c>
      <c r="N484" s="17">
        <f>MIN(testdata[[#This Row],[close]],N483)</f>
        <v>257.45</v>
      </c>
      <c r="O484" s="28">
        <f t="shared" si="35"/>
        <v>271.91232825307674</v>
      </c>
      <c r="P48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84" s="7">
        <f>IF(testdata[[#This Row],[DIR]]="SHORT",testdata[[#This Row],[SAR]],NA())</f>
        <v>271.91232825307674</v>
      </c>
      <c r="R484" s="7" t="e">
        <f>IF(testdata[[#This Row],[DIR]]="LONG",testdata[[#This Row],[SAR]],NA())</f>
        <v>#N/A</v>
      </c>
      <c r="S484"/>
      <c r="V484" s="29">
        <v>43406</v>
      </c>
      <c r="W484" s="6">
        <v>271.912328253076</v>
      </c>
      <c r="X484" s="30">
        <f>ROUND(testdata[[#This Row],[SAR]]-Table3[[#This Row],[SAR]],5)</f>
        <v>0</v>
      </c>
    </row>
    <row r="485" spans="1:24" x14ac:dyDescent="0.25">
      <c r="A485" s="4">
        <v>464</v>
      </c>
      <c r="B485" s="11" t="s">
        <v>475</v>
      </c>
      <c r="C485" s="1">
        <v>265.82</v>
      </c>
      <c r="D485" s="1">
        <v>267.36</v>
      </c>
      <c r="E485" s="1">
        <v>264.76</v>
      </c>
      <c r="F485" s="1">
        <v>266.75</v>
      </c>
      <c r="G485" s="1">
        <f>testdata[[#This Row],[high]]-testdata[[#This Row],[low]]</f>
        <v>2.6000000000000227</v>
      </c>
      <c r="H485" s="1">
        <f>ABS(testdata[[#This Row],[high]]-F484)</f>
        <v>2.0699999999999932</v>
      </c>
      <c r="I485" s="1">
        <f>ABS(testdata[[#This Row],[low]]-F484)</f>
        <v>0.53000000000002956</v>
      </c>
      <c r="J485" s="7">
        <f>MAX(testdata[[#This Row],[H-L]:[|L-pC|]])</f>
        <v>2.6000000000000227</v>
      </c>
      <c r="K485" s="21">
        <f>(K484*13+testdata[[#This Row],[TR]])/14</f>
        <v>4.7078630523298823</v>
      </c>
      <c r="L485" s="7">
        <f>testdata[[#This Row],[ATR]]*multiplier</f>
        <v>14.123589156989647</v>
      </c>
      <c r="M485" s="15" t="s">
        <v>521</v>
      </c>
      <c r="N485" s="17">
        <f>MIN(testdata[[#This Row],[close]],N484)</f>
        <v>257.45</v>
      </c>
      <c r="O485" s="28">
        <f t="shared" si="35"/>
        <v>272.06001909214268</v>
      </c>
      <c r="P48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85" s="7">
        <f>IF(testdata[[#This Row],[DIR]]="SHORT",testdata[[#This Row],[SAR]],NA())</f>
        <v>272.06001909214268</v>
      </c>
      <c r="R485" s="7" t="e">
        <f>IF(testdata[[#This Row],[DIR]]="LONG",testdata[[#This Row],[SAR]],NA())</f>
        <v>#N/A</v>
      </c>
      <c r="S485"/>
      <c r="V485" s="29">
        <v>43409</v>
      </c>
      <c r="W485" s="6">
        <v>272.060019092142</v>
      </c>
      <c r="X485" s="30">
        <f>ROUND(testdata[[#This Row],[SAR]]-Table3[[#This Row],[SAR]],5)</f>
        <v>0</v>
      </c>
    </row>
    <row r="486" spans="1:24" x14ac:dyDescent="0.25">
      <c r="A486" s="4">
        <v>465</v>
      </c>
      <c r="B486" s="11" t="s">
        <v>476</v>
      </c>
      <c r="C486" s="1">
        <v>266.68</v>
      </c>
      <c r="D486" s="1">
        <v>268.62</v>
      </c>
      <c r="E486" s="1">
        <v>266.62</v>
      </c>
      <c r="F486" s="1">
        <v>268.44</v>
      </c>
      <c r="G486" s="1">
        <f>testdata[[#This Row],[high]]-testdata[[#This Row],[low]]</f>
        <v>2</v>
      </c>
      <c r="H486" s="1">
        <f>ABS(testdata[[#This Row],[high]]-F485)</f>
        <v>1.8700000000000045</v>
      </c>
      <c r="I486" s="1">
        <f>ABS(testdata[[#This Row],[low]]-F485)</f>
        <v>0.12999999999999545</v>
      </c>
      <c r="J486" s="7">
        <f>MAX(testdata[[#This Row],[H-L]:[|L-pC|]])</f>
        <v>2</v>
      </c>
      <c r="K486" s="21">
        <f>(K485*13+testdata[[#This Row],[TR]])/14</f>
        <v>4.5144442628777481</v>
      </c>
      <c r="L486" s="7">
        <f>testdata[[#This Row],[ATR]]*multiplier</f>
        <v>13.543332788633244</v>
      </c>
      <c r="M486" s="15" t="s">
        <v>521</v>
      </c>
      <c r="N486" s="17">
        <f>MIN(testdata[[#This Row],[close]],N485)</f>
        <v>257.45</v>
      </c>
      <c r="O486" s="28">
        <f t="shared" si="35"/>
        <v>271.57358915698961</v>
      </c>
      <c r="P48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86" s="7">
        <f>IF(testdata[[#This Row],[DIR]]="SHORT",testdata[[#This Row],[SAR]],NA())</f>
        <v>271.57358915698961</v>
      </c>
      <c r="R486" s="7" t="e">
        <f>IF(testdata[[#This Row],[DIR]]="LONG",testdata[[#This Row],[SAR]],NA())</f>
        <v>#N/A</v>
      </c>
      <c r="S486"/>
      <c r="V486" s="29">
        <v>43410</v>
      </c>
      <c r="W486" s="6">
        <v>271.57358915698899</v>
      </c>
      <c r="X486" s="30">
        <f>ROUND(testdata[[#This Row],[SAR]]-Table3[[#This Row],[SAR]],5)</f>
        <v>0</v>
      </c>
    </row>
    <row r="487" spans="1:24" x14ac:dyDescent="0.25">
      <c r="A487" s="4">
        <v>466</v>
      </c>
      <c r="B487" s="11" t="s">
        <v>477</v>
      </c>
      <c r="C487" s="1">
        <v>270.82</v>
      </c>
      <c r="D487" s="1">
        <v>274.27</v>
      </c>
      <c r="E487" s="1">
        <v>270.35000000000002</v>
      </c>
      <c r="F487" s="1">
        <v>274.19</v>
      </c>
      <c r="G487" s="1">
        <f>testdata[[#This Row],[high]]-testdata[[#This Row],[low]]</f>
        <v>3.9199999999999591</v>
      </c>
      <c r="H487" s="1">
        <f>ABS(testdata[[#This Row],[high]]-F486)</f>
        <v>5.8299999999999841</v>
      </c>
      <c r="I487" s="1">
        <f>ABS(testdata[[#This Row],[low]]-F486)</f>
        <v>1.910000000000025</v>
      </c>
      <c r="J487" s="7">
        <f>MAX(testdata[[#This Row],[H-L]:[|L-pC|]])</f>
        <v>5.8299999999999841</v>
      </c>
      <c r="K487" s="21">
        <f>(K486*13+testdata[[#This Row],[TR]])/14</f>
        <v>4.6084125298150509</v>
      </c>
      <c r="L487" s="7">
        <f>testdata[[#This Row],[ATR]]*multiplier</f>
        <v>13.825237589445152</v>
      </c>
      <c r="M487" s="15" t="s">
        <v>521</v>
      </c>
      <c r="N487" s="16">
        <f>testdata[[#This Row],[close]]</f>
        <v>274.19</v>
      </c>
      <c r="O487" s="28">
        <f t="shared" si="35"/>
        <v>270.99333278863321</v>
      </c>
      <c r="P487" s="25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487" s="7">
        <f>IF(testdata[[#This Row],[DIR]]="SHORT",testdata[[#This Row],[SAR]],NA())</f>
        <v>270.99333278863321</v>
      </c>
      <c r="R487" s="7" t="e">
        <f>IF(testdata[[#This Row],[DIR]]="LONG",testdata[[#This Row],[SAR]],NA())</f>
        <v>#N/A</v>
      </c>
      <c r="S487"/>
      <c r="V487" s="29">
        <v>43411</v>
      </c>
      <c r="W487" s="6">
        <v>270.99333278863298</v>
      </c>
      <c r="X487" s="30">
        <f>ROUND(testdata[[#This Row],[SAR]]-Table3[[#This Row],[SAR]],5)</f>
        <v>0</v>
      </c>
    </row>
    <row r="488" spans="1:24" x14ac:dyDescent="0.25">
      <c r="A488" s="4">
        <v>467</v>
      </c>
      <c r="B488" s="11" t="s">
        <v>478</v>
      </c>
      <c r="C488" s="1">
        <v>273.31</v>
      </c>
      <c r="D488" s="1">
        <v>274.39</v>
      </c>
      <c r="E488" s="1">
        <v>272.44</v>
      </c>
      <c r="F488" s="1">
        <v>273.69</v>
      </c>
      <c r="G488" s="1">
        <f>testdata[[#This Row],[high]]-testdata[[#This Row],[low]]</f>
        <v>1.9499999999999886</v>
      </c>
      <c r="H488" s="1">
        <f>ABS(testdata[[#This Row],[high]]-F487)</f>
        <v>0.19999999999998863</v>
      </c>
      <c r="I488" s="1">
        <f>ABS(testdata[[#This Row],[low]]-F487)</f>
        <v>1.75</v>
      </c>
      <c r="J488" s="7">
        <f>MAX(testdata[[#This Row],[H-L]:[|L-pC|]])</f>
        <v>1.9499999999999886</v>
      </c>
      <c r="K488" s="21">
        <f>(K487*13+testdata[[#This Row],[TR]])/14</f>
        <v>4.4185259205425469</v>
      </c>
      <c r="L488" s="7">
        <f>testdata[[#This Row],[ATR]]*multiplier</f>
        <v>13.255577761627642</v>
      </c>
      <c r="M488" s="14" t="s">
        <v>519</v>
      </c>
      <c r="N488" s="13">
        <f>MAX(testdata[[#This Row],[close]],N487)</f>
        <v>274.19</v>
      </c>
      <c r="O488" s="27">
        <f t="shared" ref="O488" si="36">N487-L487</f>
        <v>260.36476241055482</v>
      </c>
      <c r="P48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88" s="7" t="e">
        <f>IF(testdata[[#This Row],[DIR]]="SHORT",testdata[[#This Row],[SAR]],NA())</f>
        <v>#N/A</v>
      </c>
      <c r="R488" s="7">
        <f>IF(testdata[[#This Row],[DIR]]="LONG",testdata[[#This Row],[SAR]],NA())</f>
        <v>260.36476241055482</v>
      </c>
      <c r="S488"/>
      <c r="V488" s="29">
        <v>43412</v>
      </c>
      <c r="W488" s="6">
        <v>260.36476241055402</v>
      </c>
      <c r="X488" s="30">
        <f>ROUND(testdata[[#This Row],[SAR]]-Table3[[#This Row],[SAR]],5)</f>
        <v>0</v>
      </c>
    </row>
    <row r="489" spans="1:24" x14ac:dyDescent="0.25">
      <c r="A489" s="4">
        <v>468</v>
      </c>
      <c r="B489" s="11" t="s">
        <v>479</v>
      </c>
      <c r="C489" s="1">
        <v>272.25</v>
      </c>
      <c r="D489" s="1">
        <v>272.45999999999998</v>
      </c>
      <c r="E489" s="1">
        <v>269.47000000000003</v>
      </c>
      <c r="F489" s="1">
        <v>271.02</v>
      </c>
      <c r="G489" s="1">
        <f>testdata[[#This Row],[high]]-testdata[[#This Row],[low]]</f>
        <v>2.9899999999999523</v>
      </c>
      <c r="H489" s="1">
        <f>ABS(testdata[[#This Row],[high]]-F488)</f>
        <v>1.2300000000000182</v>
      </c>
      <c r="I489" s="1">
        <f>ABS(testdata[[#This Row],[low]]-F488)</f>
        <v>4.2199999999999704</v>
      </c>
      <c r="J489" s="7">
        <f>MAX(testdata[[#This Row],[H-L]:[|L-pC|]])</f>
        <v>4.2199999999999704</v>
      </c>
      <c r="K489" s="21">
        <f>(K488*13+testdata[[#This Row],[TR]])/14</f>
        <v>4.4043454976466485</v>
      </c>
      <c r="L489" s="7">
        <f>testdata[[#This Row],[ATR]]*multiplier</f>
        <v>13.213036492939946</v>
      </c>
      <c r="M489" s="14" t="s">
        <v>519</v>
      </c>
      <c r="N489" s="13">
        <f>MAX(testdata[[#This Row],[close]],N488)</f>
        <v>274.19</v>
      </c>
      <c r="O489" s="27">
        <f t="shared" ref="O489:O493" si="37">N488-L488</f>
        <v>260.93442223837235</v>
      </c>
      <c r="P48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89" s="7" t="e">
        <f>IF(testdata[[#This Row],[DIR]]="SHORT",testdata[[#This Row],[SAR]],NA())</f>
        <v>#N/A</v>
      </c>
      <c r="R489" s="7">
        <f>IF(testdata[[#This Row],[DIR]]="LONG",testdata[[#This Row],[SAR]],NA())</f>
        <v>260.93442223837235</v>
      </c>
      <c r="S489"/>
      <c r="V489" s="29">
        <v>43413</v>
      </c>
      <c r="W489" s="6">
        <v>260.93442223837201</v>
      </c>
      <c r="X489" s="30">
        <f>ROUND(testdata[[#This Row],[SAR]]-Table3[[#This Row],[SAR]],5)</f>
        <v>0</v>
      </c>
    </row>
    <row r="490" spans="1:24" x14ac:dyDescent="0.25">
      <c r="A490" s="4">
        <v>469</v>
      </c>
      <c r="B490" s="11" t="s">
        <v>480</v>
      </c>
      <c r="C490" s="1">
        <v>270.45999999999998</v>
      </c>
      <c r="D490" s="1">
        <v>270.72000000000003</v>
      </c>
      <c r="E490" s="1">
        <v>265.39</v>
      </c>
      <c r="F490" s="1">
        <v>265.95</v>
      </c>
      <c r="G490" s="1">
        <f>testdata[[#This Row],[high]]-testdata[[#This Row],[low]]</f>
        <v>5.3300000000000409</v>
      </c>
      <c r="H490" s="1">
        <f>ABS(testdata[[#This Row],[high]]-F489)</f>
        <v>0.29999999999995453</v>
      </c>
      <c r="I490" s="1">
        <f>ABS(testdata[[#This Row],[low]]-F489)</f>
        <v>5.6299999999999955</v>
      </c>
      <c r="J490" s="7">
        <f>MAX(testdata[[#This Row],[H-L]:[|L-pC|]])</f>
        <v>5.6299999999999955</v>
      </c>
      <c r="K490" s="21">
        <f>(K489*13+testdata[[#This Row],[TR]])/14</f>
        <v>4.4918922478147447</v>
      </c>
      <c r="L490" s="7">
        <f>testdata[[#This Row],[ATR]]*multiplier</f>
        <v>13.475676743444234</v>
      </c>
      <c r="M490" s="14" t="s">
        <v>519</v>
      </c>
      <c r="N490" s="13">
        <f>MAX(testdata[[#This Row],[close]],N489)</f>
        <v>274.19</v>
      </c>
      <c r="O490" s="27">
        <f t="shared" si="37"/>
        <v>260.97696350706008</v>
      </c>
      <c r="P49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90" s="7" t="e">
        <f>IF(testdata[[#This Row],[DIR]]="SHORT",testdata[[#This Row],[SAR]],NA())</f>
        <v>#N/A</v>
      </c>
      <c r="R490" s="7">
        <f>IF(testdata[[#This Row],[DIR]]="LONG",testdata[[#This Row],[SAR]],NA())</f>
        <v>260.97696350706008</v>
      </c>
      <c r="S490"/>
      <c r="V490" s="29">
        <v>43416</v>
      </c>
      <c r="W490" s="6">
        <v>260.97696350706002</v>
      </c>
      <c r="X490" s="30">
        <f>ROUND(testdata[[#This Row],[SAR]]-Table3[[#This Row],[SAR]],5)</f>
        <v>0</v>
      </c>
    </row>
    <row r="491" spans="1:24" x14ac:dyDescent="0.25">
      <c r="A491" s="4">
        <v>470</v>
      </c>
      <c r="B491" s="11" t="s">
        <v>481</v>
      </c>
      <c r="C491" s="1">
        <v>266.45999999999998</v>
      </c>
      <c r="D491" s="1">
        <v>268.64</v>
      </c>
      <c r="E491" s="1">
        <v>264.66000000000003</v>
      </c>
      <c r="F491" s="1">
        <v>265.45</v>
      </c>
      <c r="G491" s="1">
        <f>testdata[[#This Row],[high]]-testdata[[#This Row],[low]]</f>
        <v>3.9799999999999613</v>
      </c>
      <c r="H491" s="1">
        <f>ABS(testdata[[#This Row],[high]]-F490)</f>
        <v>2.6899999999999977</v>
      </c>
      <c r="I491" s="1">
        <f>ABS(testdata[[#This Row],[low]]-F490)</f>
        <v>1.2899999999999636</v>
      </c>
      <c r="J491" s="7">
        <f>MAX(testdata[[#This Row],[H-L]:[|L-pC|]])</f>
        <v>3.9799999999999613</v>
      </c>
      <c r="K491" s="21">
        <f>(K490*13+testdata[[#This Row],[TR]])/14</f>
        <v>4.4553285158279747</v>
      </c>
      <c r="L491" s="7">
        <f>testdata[[#This Row],[ATR]]*multiplier</f>
        <v>13.365985547483923</v>
      </c>
      <c r="M491" s="14" t="s">
        <v>519</v>
      </c>
      <c r="N491" s="13">
        <f>MAX(testdata[[#This Row],[close]],N490)</f>
        <v>274.19</v>
      </c>
      <c r="O491" s="27">
        <f t="shared" si="37"/>
        <v>260.71432325655576</v>
      </c>
      <c r="P49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91" s="7" t="e">
        <f>IF(testdata[[#This Row],[DIR]]="SHORT",testdata[[#This Row],[SAR]],NA())</f>
        <v>#N/A</v>
      </c>
      <c r="R491" s="7">
        <f>IF(testdata[[#This Row],[DIR]]="LONG",testdata[[#This Row],[SAR]],NA())</f>
        <v>260.71432325655576</v>
      </c>
      <c r="S491"/>
      <c r="V491" s="29">
        <v>43417</v>
      </c>
      <c r="W491" s="6">
        <v>260.71432325655502</v>
      </c>
      <c r="X491" s="30">
        <f>ROUND(testdata[[#This Row],[SAR]]-Table3[[#This Row],[SAR]],5)</f>
        <v>0</v>
      </c>
    </row>
    <row r="492" spans="1:24" x14ac:dyDescent="0.25">
      <c r="A492" s="4">
        <v>471</v>
      </c>
      <c r="B492" s="11" t="s">
        <v>482</v>
      </c>
      <c r="C492" s="1">
        <v>267.5</v>
      </c>
      <c r="D492" s="1">
        <v>267.94</v>
      </c>
      <c r="E492" s="1">
        <v>261.93</v>
      </c>
      <c r="F492" s="1">
        <v>263.64</v>
      </c>
      <c r="G492" s="1">
        <f>testdata[[#This Row],[high]]-testdata[[#This Row],[low]]</f>
        <v>6.0099999999999909</v>
      </c>
      <c r="H492" s="1">
        <f>ABS(testdata[[#This Row],[high]]-F491)</f>
        <v>2.4900000000000091</v>
      </c>
      <c r="I492" s="1">
        <f>ABS(testdata[[#This Row],[low]]-F491)</f>
        <v>3.5199999999999818</v>
      </c>
      <c r="J492" s="7">
        <f>MAX(testdata[[#This Row],[H-L]:[|L-pC|]])</f>
        <v>6.0099999999999909</v>
      </c>
      <c r="K492" s="21">
        <f>(K491*13+testdata[[#This Row],[TR]])/14</f>
        <v>4.5663764789831189</v>
      </c>
      <c r="L492" s="7">
        <f>testdata[[#This Row],[ATR]]*multiplier</f>
        <v>13.699129436949356</v>
      </c>
      <c r="M492" s="14" t="s">
        <v>519</v>
      </c>
      <c r="N492" s="13">
        <f>MAX(testdata[[#This Row],[close]],N491)</f>
        <v>274.19</v>
      </c>
      <c r="O492" s="27">
        <f t="shared" si="37"/>
        <v>260.82401445251605</v>
      </c>
      <c r="P49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92" s="7" t="e">
        <f>IF(testdata[[#This Row],[DIR]]="SHORT",testdata[[#This Row],[SAR]],NA())</f>
        <v>#N/A</v>
      </c>
      <c r="R492" s="7">
        <f>IF(testdata[[#This Row],[DIR]]="LONG",testdata[[#This Row],[SAR]],NA())</f>
        <v>260.82401445251605</v>
      </c>
      <c r="S492"/>
      <c r="V492" s="29">
        <v>43418</v>
      </c>
      <c r="W492" s="6">
        <v>260.824014452516</v>
      </c>
      <c r="X492" s="30">
        <f>ROUND(testdata[[#This Row],[SAR]]-Table3[[#This Row],[SAR]],5)</f>
        <v>0</v>
      </c>
    </row>
    <row r="493" spans="1:24" x14ac:dyDescent="0.25">
      <c r="A493" s="4">
        <v>472</v>
      </c>
      <c r="B493" s="11" t="s">
        <v>483</v>
      </c>
      <c r="C493" s="1">
        <v>262.25</v>
      </c>
      <c r="D493" s="1">
        <v>266.89999999999998</v>
      </c>
      <c r="E493" s="1">
        <v>260.52999999999997</v>
      </c>
      <c r="F493" s="1">
        <v>266.39</v>
      </c>
      <c r="G493" s="1">
        <f>testdata[[#This Row],[high]]-testdata[[#This Row],[low]]</f>
        <v>6.3700000000000045</v>
      </c>
      <c r="H493" s="1">
        <f>ABS(testdata[[#This Row],[high]]-F492)</f>
        <v>3.2599999999999909</v>
      </c>
      <c r="I493" s="1">
        <f>ABS(testdata[[#This Row],[low]]-F492)</f>
        <v>3.1100000000000136</v>
      </c>
      <c r="J493" s="7">
        <f>MAX(testdata[[#This Row],[H-L]:[|L-pC|]])</f>
        <v>6.3700000000000045</v>
      </c>
      <c r="K493" s="21">
        <f>(K492*13+testdata[[#This Row],[TR]])/14</f>
        <v>4.6952067304843252</v>
      </c>
      <c r="L493" s="7">
        <f>testdata[[#This Row],[ATR]]*multiplier</f>
        <v>14.085620191452975</v>
      </c>
      <c r="M493" s="14" t="s">
        <v>519</v>
      </c>
      <c r="N493" s="13">
        <f>MAX(testdata[[#This Row],[close]],N492)</f>
        <v>274.19</v>
      </c>
      <c r="O493" s="27">
        <f t="shared" si="37"/>
        <v>260.49087056305063</v>
      </c>
      <c r="P49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93" s="7" t="e">
        <f>IF(testdata[[#This Row],[DIR]]="SHORT",testdata[[#This Row],[SAR]],NA())</f>
        <v>#N/A</v>
      </c>
      <c r="R493" s="7">
        <f>IF(testdata[[#This Row],[DIR]]="LONG",testdata[[#This Row],[SAR]],NA())</f>
        <v>260.49087056305063</v>
      </c>
      <c r="S493"/>
      <c r="V493" s="29">
        <v>43419</v>
      </c>
      <c r="W493" s="6">
        <v>260.49087056305001</v>
      </c>
      <c r="X493" s="30">
        <f>ROUND(testdata[[#This Row],[SAR]]-Table3[[#This Row],[SAR]],5)</f>
        <v>0</v>
      </c>
    </row>
    <row r="494" spans="1:24" x14ac:dyDescent="0.25">
      <c r="A494" s="4">
        <v>473</v>
      </c>
      <c r="B494" s="11" t="s">
        <v>484</v>
      </c>
      <c r="C494" s="1">
        <v>265.19</v>
      </c>
      <c r="D494" s="1">
        <v>268.08</v>
      </c>
      <c r="E494" s="1">
        <v>264.62</v>
      </c>
      <c r="F494" s="1">
        <v>267.08</v>
      </c>
      <c r="G494" s="1">
        <f>testdata[[#This Row],[high]]-testdata[[#This Row],[low]]</f>
        <v>3.4599999999999795</v>
      </c>
      <c r="H494" s="1">
        <f>ABS(testdata[[#This Row],[high]]-F493)</f>
        <v>1.6899999999999977</v>
      </c>
      <c r="I494" s="1">
        <f>ABS(testdata[[#This Row],[low]]-F493)</f>
        <v>1.7699999999999818</v>
      </c>
      <c r="J494" s="7">
        <f>MAX(testdata[[#This Row],[H-L]:[|L-pC|]])</f>
        <v>3.4599999999999795</v>
      </c>
      <c r="K494" s="21">
        <f>(K493*13+testdata[[#This Row],[TR]])/14</f>
        <v>4.6069776783068717</v>
      </c>
      <c r="L494" s="7">
        <f>testdata[[#This Row],[ATR]]*multiplier</f>
        <v>13.820933034920614</v>
      </c>
      <c r="M494" s="14" t="s">
        <v>519</v>
      </c>
      <c r="N494" s="13">
        <f>MAX(testdata[[#This Row],[close]],N493)</f>
        <v>274.19</v>
      </c>
      <c r="O494" s="27">
        <f t="shared" ref="O494:O498" si="38">N493-L493</f>
        <v>260.10437980854704</v>
      </c>
      <c r="P49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94" s="7" t="e">
        <f>IF(testdata[[#This Row],[DIR]]="SHORT",testdata[[#This Row],[SAR]],NA())</f>
        <v>#N/A</v>
      </c>
      <c r="R494" s="7">
        <f>IF(testdata[[#This Row],[DIR]]="LONG",testdata[[#This Row],[SAR]],NA())</f>
        <v>260.10437980854704</v>
      </c>
      <c r="S494"/>
      <c r="V494" s="29">
        <v>43420</v>
      </c>
      <c r="W494" s="6">
        <v>260.10437980854698</v>
      </c>
      <c r="X494" s="30">
        <f>ROUND(testdata[[#This Row],[SAR]]-Table3[[#This Row],[SAR]],5)</f>
        <v>0</v>
      </c>
    </row>
    <row r="495" spans="1:24" x14ac:dyDescent="0.25">
      <c r="A495" s="4">
        <v>474</v>
      </c>
      <c r="B495" s="11" t="s">
        <v>485</v>
      </c>
      <c r="C495" s="1">
        <v>266.42</v>
      </c>
      <c r="D495" s="1">
        <v>266.74</v>
      </c>
      <c r="E495" s="1">
        <v>261.56</v>
      </c>
      <c r="F495" s="1">
        <v>262.57</v>
      </c>
      <c r="G495" s="1">
        <f>testdata[[#This Row],[high]]-testdata[[#This Row],[low]]</f>
        <v>5.1800000000000068</v>
      </c>
      <c r="H495" s="1">
        <f>ABS(testdata[[#This Row],[high]]-F494)</f>
        <v>0.33999999999997499</v>
      </c>
      <c r="I495" s="1">
        <f>ABS(testdata[[#This Row],[low]]-F494)</f>
        <v>5.5199999999999818</v>
      </c>
      <c r="J495" s="7">
        <f>MAX(testdata[[#This Row],[H-L]:[|L-pC|]])</f>
        <v>5.5199999999999818</v>
      </c>
      <c r="K495" s="21">
        <f>(K494*13+testdata[[#This Row],[TR]])/14</f>
        <v>4.672193558427808</v>
      </c>
      <c r="L495" s="7">
        <f>testdata[[#This Row],[ATR]]*multiplier</f>
        <v>14.016580675283425</v>
      </c>
      <c r="M495" s="14" t="s">
        <v>519</v>
      </c>
      <c r="N495" s="13">
        <f>MAX(testdata[[#This Row],[close]],N494)</f>
        <v>274.19</v>
      </c>
      <c r="O495" s="27">
        <f t="shared" si="38"/>
        <v>260.36906696507936</v>
      </c>
      <c r="P49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95" s="7" t="e">
        <f>IF(testdata[[#This Row],[DIR]]="SHORT",testdata[[#This Row],[SAR]],NA())</f>
        <v>#N/A</v>
      </c>
      <c r="R495" s="7">
        <f>IF(testdata[[#This Row],[DIR]]="LONG",testdata[[#This Row],[SAR]],NA())</f>
        <v>260.36906696507936</v>
      </c>
      <c r="S495"/>
      <c r="V495" s="29">
        <v>43423</v>
      </c>
      <c r="W495" s="6">
        <v>260.36906696507901</v>
      </c>
      <c r="X495" s="30">
        <f>ROUND(testdata[[#This Row],[SAR]]-Table3[[#This Row],[SAR]],5)</f>
        <v>0</v>
      </c>
    </row>
    <row r="496" spans="1:24" x14ac:dyDescent="0.25">
      <c r="A496" s="4">
        <v>475</v>
      </c>
      <c r="B496" s="11" t="s">
        <v>486</v>
      </c>
      <c r="C496" s="1">
        <v>258.92</v>
      </c>
      <c r="D496" s="1">
        <v>260.52</v>
      </c>
      <c r="E496" s="1">
        <v>256.76</v>
      </c>
      <c r="F496" s="1">
        <v>257.70999999999998</v>
      </c>
      <c r="G496" s="1">
        <f>testdata[[#This Row],[high]]-testdata[[#This Row],[low]]</f>
        <v>3.7599999999999909</v>
      </c>
      <c r="H496" s="1">
        <f>ABS(testdata[[#This Row],[high]]-F495)</f>
        <v>2.0500000000000114</v>
      </c>
      <c r="I496" s="1">
        <f>ABS(testdata[[#This Row],[low]]-F495)</f>
        <v>5.8100000000000023</v>
      </c>
      <c r="J496" s="7">
        <f>MAX(testdata[[#This Row],[H-L]:[|L-pC|]])</f>
        <v>5.8100000000000023</v>
      </c>
      <c r="K496" s="21">
        <f>(K495*13+testdata[[#This Row],[TR]])/14</f>
        <v>4.7534654471115365</v>
      </c>
      <c r="L496" s="7">
        <f>testdata[[#This Row],[ATR]]*multiplier</f>
        <v>14.260396341334609</v>
      </c>
      <c r="M496" s="14" t="s">
        <v>519</v>
      </c>
      <c r="N496" s="16">
        <f>testdata[[#This Row],[close]]</f>
        <v>257.70999999999998</v>
      </c>
      <c r="O496" s="27">
        <f t="shared" si="38"/>
        <v>260.17341932471658</v>
      </c>
      <c r="P496" s="25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496" s="7" t="e">
        <f>IF(testdata[[#This Row],[DIR]]="SHORT",testdata[[#This Row],[SAR]],NA())</f>
        <v>#N/A</v>
      </c>
      <c r="R496" s="7">
        <f>IF(testdata[[#This Row],[DIR]]="LONG",testdata[[#This Row],[SAR]],NA())</f>
        <v>260.17341932471658</v>
      </c>
      <c r="S496"/>
      <c r="V496" s="29">
        <v>43424</v>
      </c>
      <c r="W496" s="6">
        <v>260.17341932471601</v>
      </c>
      <c r="X496" s="30">
        <f>ROUND(testdata[[#This Row],[SAR]]-Table3[[#This Row],[SAR]],5)</f>
        <v>0</v>
      </c>
    </row>
    <row r="497" spans="1:24" x14ac:dyDescent="0.25">
      <c r="A497" s="4">
        <v>476</v>
      </c>
      <c r="B497" s="11" t="s">
        <v>487</v>
      </c>
      <c r="C497" s="1">
        <v>259.39999999999998</v>
      </c>
      <c r="D497" s="1">
        <v>260.66000000000003</v>
      </c>
      <c r="E497" s="1">
        <v>258.58</v>
      </c>
      <c r="F497" s="1">
        <v>258.58</v>
      </c>
      <c r="G497" s="1">
        <f>testdata[[#This Row],[high]]-testdata[[#This Row],[low]]</f>
        <v>2.0800000000000409</v>
      </c>
      <c r="H497" s="1">
        <f>ABS(testdata[[#This Row],[high]]-F496)</f>
        <v>2.9500000000000455</v>
      </c>
      <c r="I497" s="1">
        <f>ABS(testdata[[#This Row],[low]]-F496)</f>
        <v>0.87000000000000455</v>
      </c>
      <c r="J497" s="7">
        <f>MAX(testdata[[#This Row],[H-L]:[|L-pC|]])</f>
        <v>2.9500000000000455</v>
      </c>
      <c r="K497" s="21">
        <f>(K496*13+testdata[[#This Row],[TR]])/14</f>
        <v>4.6246464866035728</v>
      </c>
      <c r="L497" s="7">
        <f>testdata[[#This Row],[ATR]]*multiplier</f>
        <v>13.873939459810718</v>
      </c>
      <c r="M497" s="15" t="s">
        <v>521</v>
      </c>
      <c r="N497" s="17">
        <f>MIN(testdata[[#This Row],[close]],N496)</f>
        <v>257.70999999999998</v>
      </c>
      <c r="O497" s="28">
        <f>N496+L496</f>
        <v>271.97039634133461</v>
      </c>
      <c r="P49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97" s="7">
        <f>IF(testdata[[#This Row],[DIR]]="SHORT",testdata[[#This Row],[SAR]],NA())</f>
        <v>271.97039634133461</v>
      </c>
      <c r="R497" s="7" t="e">
        <f>IF(testdata[[#This Row],[DIR]]="LONG",testdata[[#This Row],[SAR]],NA())</f>
        <v>#N/A</v>
      </c>
      <c r="S497"/>
      <c r="V497" s="29">
        <v>43425</v>
      </c>
      <c r="W497" s="6">
        <v>271.97039634133398</v>
      </c>
      <c r="X497" s="30">
        <f>ROUND(testdata[[#This Row],[SAR]]-Table3[[#This Row],[SAR]],5)</f>
        <v>0</v>
      </c>
    </row>
    <row r="498" spans="1:24" x14ac:dyDescent="0.25">
      <c r="A498" s="4">
        <v>477</v>
      </c>
      <c r="B498" s="11" t="s">
        <v>488</v>
      </c>
      <c r="C498" s="1">
        <v>256.79000000000002</v>
      </c>
      <c r="D498" s="1">
        <v>258.39</v>
      </c>
      <c r="E498" s="1">
        <v>256.68</v>
      </c>
      <c r="F498" s="1">
        <v>256.86</v>
      </c>
      <c r="G498" s="1">
        <f>testdata[[#This Row],[high]]-testdata[[#This Row],[low]]</f>
        <v>1.7099999999999795</v>
      </c>
      <c r="H498" s="1">
        <f>ABS(testdata[[#This Row],[high]]-F497)</f>
        <v>0.18999999999999773</v>
      </c>
      <c r="I498" s="1">
        <f>ABS(testdata[[#This Row],[low]]-F497)</f>
        <v>1.8999999999999773</v>
      </c>
      <c r="J498" s="7">
        <f>MAX(testdata[[#This Row],[H-L]:[|L-pC|]])</f>
        <v>1.8999999999999773</v>
      </c>
      <c r="K498" s="21">
        <f>(K497*13+testdata[[#This Row],[TR]])/14</f>
        <v>4.4300288804176011</v>
      </c>
      <c r="L498" s="7">
        <f>testdata[[#This Row],[ATR]]*multiplier</f>
        <v>13.290086641252802</v>
      </c>
      <c r="M498" s="15" t="s">
        <v>521</v>
      </c>
      <c r="N498" s="17">
        <f>MIN(testdata[[#This Row],[close]],N497)</f>
        <v>256.86</v>
      </c>
      <c r="O498" s="28">
        <f t="shared" ref="O498:O504" si="39">N497+L497</f>
        <v>271.58393945981072</v>
      </c>
      <c r="P49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98" s="7">
        <f>IF(testdata[[#This Row],[DIR]]="SHORT",testdata[[#This Row],[SAR]],NA())</f>
        <v>271.58393945981072</v>
      </c>
      <c r="R498" s="7" t="e">
        <f>IF(testdata[[#This Row],[DIR]]="LONG",testdata[[#This Row],[SAR]],NA())</f>
        <v>#N/A</v>
      </c>
      <c r="S498"/>
      <c r="V498" s="29">
        <v>43427</v>
      </c>
      <c r="W498" s="6">
        <v>271.58393945980998</v>
      </c>
      <c r="X498" s="30">
        <f>ROUND(testdata[[#This Row],[SAR]]-Table3[[#This Row],[SAR]],5)</f>
        <v>0</v>
      </c>
    </row>
    <row r="499" spans="1:24" x14ac:dyDescent="0.25">
      <c r="A499" s="4">
        <v>478</v>
      </c>
      <c r="B499" s="11" t="s">
        <v>489</v>
      </c>
      <c r="C499" s="1">
        <v>259.33</v>
      </c>
      <c r="D499" s="1">
        <v>261.25</v>
      </c>
      <c r="E499" s="1">
        <v>258.89999999999998</v>
      </c>
      <c r="F499" s="1">
        <v>261</v>
      </c>
      <c r="G499" s="1">
        <f>testdata[[#This Row],[high]]-testdata[[#This Row],[low]]</f>
        <v>2.3500000000000227</v>
      </c>
      <c r="H499" s="1">
        <f>ABS(testdata[[#This Row],[high]]-F498)</f>
        <v>4.3899999999999864</v>
      </c>
      <c r="I499" s="1">
        <f>ABS(testdata[[#This Row],[low]]-F498)</f>
        <v>2.0399999999999636</v>
      </c>
      <c r="J499" s="7">
        <f>MAX(testdata[[#This Row],[H-L]:[|L-pC|]])</f>
        <v>4.3899999999999864</v>
      </c>
      <c r="K499" s="21">
        <f>(K498*13+testdata[[#This Row],[TR]])/14</f>
        <v>4.4271696746734852</v>
      </c>
      <c r="L499" s="7">
        <f>testdata[[#This Row],[ATR]]*multiplier</f>
        <v>13.281509024020455</v>
      </c>
      <c r="M499" s="15" t="s">
        <v>521</v>
      </c>
      <c r="N499" s="17">
        <f>MIN(testdata[[#This Row],[close]],N498)</f>
        <v>256.86</v>
      </c>
      <c r="O499" s="28">
        <f t="shared" si="39"/>
        <v>270.15008664125281</v>
      </c>
      <c r="P49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99" s="7">
        <f>IF(testdata[[#This Row],[DIR]]="SHORT",testdata[[#This Row],[SAR]],NA())</f>
        <v>270.15008664125281</v>
      </c>
      <c r="R499" s="7" t="e">
        <f>IF(testdata[[#This Row],[DIR]]="LONG",testdata[[#This Row],[SAR]],NA())</f>
        <v>#N/A</v>
      </c>
      <c r="S499"/>
      <c r="V499" s="29">
        <v>43430</v>
      </c>
      <c r="W499" s="6">
        <v>270.15008664125202</v>
      </c>
      <c r="X499" s="30">
        <f>ROUND(testdata[[#This Row],[SAR]]-Table3[[#This Row],[SAR]],5)</f>
        <v>0</v>
      </c>
    </row>
    <row r="500" spans="1:24" x14ac:dyDescent="0.25">
      <c r="A500" s="4">
        <v>479</v>
      </c>
      <c r="B500" s="11" t="s">
        <v>490</v>
      </c>
      <c r="C500" s="1">
        <v>259.87</v>
      </c>
      <c r="D500" s="1">
        <v>261.88</v>
      </c>
      <c r="E500" s="1">
        <v>259.20999999999998</v>
      </c>
      <c r="F500" s="1">
        <v>261.88</v>
      </c>
      <c r="G500" s="1">
        <f>testdata[[#This Row],[high]]-testdata[[#This Row],[low]]</f>
        <v>2.6700000000000159</v>
      </c>
      <c r="H500" s="1">
        <f>ABS(testdata[[#This Row],[high]]-F499)</f>
        <v>0.87999999999999545</v>
      </c>
      <c r="I500" s="1">
        <f>ABS(testdata[[#This Row],[low]]-F499)</f>
        <v>1.7900000000000205</v>
      </c>
      <c r="J500" s="7">
        <f>MAX(testdata[[#This Row],[H-L]:[|L-pC|]])</f>
        <v>2.6700000000000159</v>
      </c>
      <c r="K500" s="21">
        <f>(K499*13+testdata[[#This Row],[TR]])/14</f>
        <v>4.3016575550539518</v>
      </c>
      <c r="L500" s="7">
        <f>testdata[[#This Row],[ATR]]*multiplier</f>
        <v>12.904972665161855</v>
      </c>
      <c r="M500" s="15" t="s">
        <v>521</v>
      </c>
      <c r="N500" s="17">
        <f>MIN(testdata[[#This Row],[close]],N499)</f>
        <v>256.86</v>
      </c>
      <c r="O500" s="28">
        <f t="shared" si="39"/>
        <v>270.14150902402048</v>
      </c>
      <c r="P50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00" s="7">
        <f>IF(testdata[[#This Row],[DIR]]="SHORT",testdata[[#This Row],[SAR]],NA())</f>
        <v>270.14150902402048</v>
      </c>
      <c r="R500" s="7" t="e">
        <f>IF(testdata[[#This Row],[DIR]]="LONG",testdata[[#This Row],[SAR]],NA())</f>
        <v>#N/A</v>
      </c>
      <c r="S500"/>
      <c r="V500" s="29">
        <v>43431</v>
      </c>
      <c r="W500" s="6">
        <v>270.14150902402002</v>
      </c>
      <c r="X500" s="30">
        <f>ROUND(testdata[[#This Row],[SAR]]-Table3[[#This Row],[SAR]],5)</f>
        <v>0</v>
      </c>
    </row>
    <row r="501" spans="1:24" x14ac:dyDescent="0.25">
      <c r="A501" s="4">
        <v>480</v>
      </c>
      <c r="B501" s="11" t="s">
        <v>491</v>
      </c>
      <c r="C501" s="1">
        <v>263.05</v>
      </c>
      <c r="D501" s="1">
        <v>267.91000000000003</v>
      </c>
      <c r="E501" s="1">
        <v>261.81</v>
      </c>
      <c r="F501" s="1">
        <v>267.91000000000003</v>
      </c>
      <c r="G501" s="1">
        <f>testdata[[#This Row],[high]]-testdata[[#This Row],[low]]</f>
        <v>6.1000000000000227</v>
      </c>
      <c r="H501" s="1">
        <f>ABS(testdata[[#This Row],[high]]-F500)</f>
        <v>6.0300000000000296</v>
      </c>
      <c r="I501" s="1">
        <f>ABS(testdata[[#This Row],[low]]-F500)</f>
        <v>6.9999999999993179E-2</v>
      </c>
      <c r="J501" s="7">
        <f>MAX(testdata[[#This Row],[H-L]:[|L-pC|]])</f>
        <v>6.1000000000000227</v>
      </c>
      <c r="K501" s="21">
        <f>(K500*13+testdata[[#This Row],[TR]])/14</f>
        <v>4.4301105868358137</v>
      </c>
      <c r="L501" s="7">
        <f>testdata[[#This Row],[ATR]]*multiplier</f>
        <v>13.290331760507442</v>
      </c>
      <c r="M501" s="15" t="s">
        <v>521</v>
      </c>
      <c r="N501" s="17">
        <f>MIN(testdata[[#This Row],[close]],N500)</f>
        <v>256.86</v>
      </c>
      <c r="O501" s="28">
        <f t="shared" si="39"/>
        <v>269.76497266516185</v>
      </c>
      <c r="P50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01" s="7">
        <f>IF(testdata[[#This Row],[DIR]]="SHORT",testdata[[#This Row],[SAR]],NA())</f>
        <v>269.76497266516185</v>
      </c>
      <c r="R501" s="7" t="e">
        <f>IF(testdata[[#This Row],[DIR]]="LONG",testdata[[#This Row],[SAR]],NA())</f>
        <v>#N/A</v>
      </c>
      <c r="S501"/>
      <c r="V501" s="29">
        <v>43432</v>
      </c>
      <c r="W501" s="6">
        <v>269.764972665161</v>
      </c>
      <c r="X501" s="30">
        <f>ROUND(testdata[[#This Row],[SAR]]-Table3[[#This Row],[SAR]],5)</f>
        <v>0</v>
      </c>
    </row>
    <row r="502" spans="1:24" x14ac:dyDescent="0.25">
      <c r="A502" s="4">
        <v>481</v>
      </c>
      <c r="B502" s="11" t="s">
        <v>492</v>
      </c>
      <c r="C502" s="1">
        <v>267.06</v>
      </c>
      <c r="D502" s="1">
        <v>268.86</v>
      </c>
      <c r="E502" s="1">
        <v>265.82</v>
      </c>
      <c r="F502" s="1">
        <v>267.33</v>
      </c>
      <c r="G502" s="1">
        <f>testdata[[#This Row],[high]]-testdata[[#This Row],[low]]</f>
        <v>3.0400000000000205</v>
      </c>
      <c r="H502" s="1">
        <f>ABS(testdata[[#This Row],[high]]-F501)</f>
        <v>0.94999999999998863</v>
      </c>
      <c r="I502" s="1">
        <f>ABS(testdata[[#This Row],[low]]-F501)</f>
        <v>2.0900000000000318</v>
      </c>
      <c r="J502" s="7">
        <f>MAX(testdata[[#This Row],[H-L]:[|L-pC|]])</f>
        <v>3.0400000000000205</v>
      </c>
      <c r="K502" s="21">
        <f>(K501*13+testdata[[#This Row],[TR]])/14</f>
        <v>4.3308169734903998</v>
      </c>
      <c r="L502" s="7">
        <f>testdata[[#This Row],[ATR]]*multiplier</f>
        <v>12.9924509204712</v>
      </c>
      <c r="M502" s="15" t="s">
        <v>521</v>
      </c>
      <c r="N502" s="17">
        <f>MIN(testdata[[#This Row],[close]],N501)</f>
        <v>256.86</v>
      </c>
      <c r="O502" s="28">
        <f t="shared" si="39"/>
        <v>270.15033176050747</v>
      </c>
      <c r="P50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02" s="7">
        <f>IF(testdata[[#This Row],[DIR]]="SHORT",testdata[[#This Row],[SAR]],NA())</f>
        <v>270.15033176050747</v>
      </c>
      <c r="R502" s="7" t="e">
        <f>IF(testdata[[#This Row],[DIR]]="LONG",testdata[[#This Row],[SAR]],NA())</f>
        <v>#N/A</v>
      </c>
      <c r="S502"/>
      <c r="V502" s="29">
        <v>43433</v>
      </c>
      <c r="W502" s="6">
        <v>270.15033176050702</v>
      </c>
      <c r="X502" s="30">
        <f>ROUND(testdata[[#This Row],[SAR]]-Table3[[#This Row],[SAR]],5)</f>
        <v>0</v>
      </c>
    </row>
    <row r="503" spans="1:24" x14ac:dyDescent="0.25">
      <c r="A503" s="4">
        <v>482</v>
      </c>
      <c r="B503" s="11" t="s">
        <v>493</v>
      </c>
      <c r="C503" s="1">
        <v>267.16000000000003</v>
      </c>
      <c r="D503" s="1">
        <v>269.57</v>
      </c>
      <c r="E503" s="1">
        <v>266.81</v>
      </c>
      <c r="F503" s="1">
        <v>268.95999999999998</v>
      </c>
      <c r="G503" s="1">
        <f>testdata[[#This Row],[high]]-testdata[[#This Row],[low]]</f>
        <v>2.7599999999999909</v>
      </c>
      <c r="H503" s="1">
        <f>ABS(testdata[[#This Row],[high]]-F502)</f>
        <v>2.2400000000000091</v>
      </c>
      <c r="I503" s="1">
        <f>ABS(testdata[[#This Row],[low]]-F502)</f>
        <v>0.51999999999998181</v>
      </c>
      <c r="J503" s="7">
        <f>MAX(testdata[[#This Row],[H-L]:[|L-pC|]])</f>
        <v>2.7599999999999909</v>
      </c>
      <c r="K503" s="21">
        <f>(K502*13+testdata[[#This Row],[TR]])/14</f>
        <v>4.2186157610982278</v>
      </c>
      <c r="L503" s="7">
        <f>testdata[[#This Row],[ATR]]*multiplier</f>
        <v>12.655847283294683</v>
      </c>
      <c r="M503" s="15" t="s">
        <v>521</v>
      </c>
      <c r="N503" s="17">
        <f>MIN(testdata[[#This Row],[close]],N502)</f>
        <v>256.86</v>
      </c>
      <c r="O503" s="28">
        <f t="shared" si="39"/>
        <v>269.8524509204712</v>
      </c>
      <c r="P50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03" s="7">
        <f>IF(testdata[[#This Row],[DIR]]="SHORT",testdata[[#This Row],[SAR]],NA())</f>
        <v>269.8524509204712</v>
      </c>
      <c r="R503" s="7" t="e">
        <f>IF(testdata[[#This Row],[DIR]]="LONG",testdata[[#This Row],[SAR]],NA())</f>
        <v>#N/A</v>
      </c>
      <c r="S503"/>
      <c r="V503" s="29">
        <v>43434</v>
      </c>
      <c r="W503" s="6">
        <v>269.85245092047097</v>
      </c>
      <c r="X503" s="30">
        <f>ROUND(testdata[[#This Row],[SAR]]-Table3[[#This Row],[SAR]],5)</f>
        <v>0</v>
      </c>
    </row>
    <row r="504" spans="1:24" x14ac:dyDescent="0.25">
      <c r="A504" s="4">
        <v>483</v>
      </c>
      <c r="B504" s="11" t="s">
        <v>494</v>
      </c>
      <c r="C504" s="1">
        <v>273.47000000000003</v>
      </c>
      <c r="D504" s="1">
        <v>273.58999999999997</v>
      </c>
      <c r="E504" s="1">
        <v>270.77</v>
      </c>
      <c r="F504" s="1">
        <v>272.52</v>
      </c>
      <c r="G504" s="1">
        <f>testdata[[#This Row],[high]]-testdata[[#This Row],[low]]</f>
        <v>2.8199999999999932</v>
      </c>
      <c r="H504" s="1">
        <f>ABS(testdata[[#This Row],[high]]-F503)</f>
        <v>4.6299999999999955</v>
      </c>
      <c r="I504" s="1">
        <f>ABS(testdata[[#This Row],[low]]-F503)</f>
        <v>1.8100000000000023</v>
      </c>
      <c r="J504" s="7">
        <f>MAX(testdata[[#This Row],[H-L]:[|L-pC|]])</f>
        <v>4.6299999999999955</v>
      </c>
      <c r="K504" s="21">
        <f>(K503*13+testdata[[#This Row],[TR]])/14</f>
        <v>4.2480003495912113</v>
      </c>
      <c r="L504" s="7">
        <f>testdata[[#This Row],[ATR]]*multiplier</f>
        <v>12.744001048773633</v>
      </c>
      <c r="M504" s="15" t="s">
        <v>521</v>
      </c>
      <c r="N504" s="16">
        <f>testdata[[#This Row],[close]]</f>
        <v>272.52</v>
      </c>
      <c r="O504" s="28">
        <f t="shared" si="39"/>
        <v>269.5158472832947</v>
      </c>
      <c r="P504" s="25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504" s="7">
        <f>IF(testdata[[#This Row],[DIR]]="SHORT",testdata[[#This Row],[SAR]],NA())</f>
        <v>269.5158472832947</v>
      </c>
      <c r="R504" s="7" t="e">
        <f>IF(testdata[[#This Row],[DIR]]="LONG",testdata[[#This Row],[SAR]],NA())</f>
        <v>#N/A</v>
      </c>
      <c r="S504"/>
      <c r="V504" s="29">
        <v>43437</v>
      </c>
      <c r="W504" s="6">
        <v>269.51584728329402</v>
      </c>
      <c r="X504" s="30">
        <f>ROUND(testdata[[#This Row],[SAR]]-Table3[[#This Row],[SAR]],5)</f>
        <v>0</v>
      </c>
    </row>
    <row r="505" spans="1:24" x14ac:dyDescent="0.25">
      <c r="A505" s="4">
        <v>484</v>
      </c>
      <c r="B505" s="11" t="s">
        <v>495</v>
      </c>
      <c r="C505" s="1">
        <v>271.61</v>
      </c>
      <c r="D505" s="1">
        <v>272.08</v>
      </c>
      <c r="E505" s="1">
        <v>263.35000000000002</v>
      </c>
      <c r="F505" s="1">
        <v>263.69</v>
      </c>
      <c r="G505" s="1">
        <f>testdata[[#This Row],[high]]-testdata[[#This Row],[low]]</f>
        <v>8.7299999999999613</v>
      </c>
      <c r="H505" s="1">
        <f>ABS(testdata[[#This Row],[high]]-F504)</f>
        <v>0.43999999999999773</v>
      </c>
      <c r="I505" s="1">
        <f>ABS(testdata[[#This Row],[low]]-F504)</f>
        <v>9.1699999999999591</v>
      </c>
      <c r="J505" s="7">
        <f>MAX(testdata[[#This Row],[H-L]:[|L-pC|]])</f>
        <v>9.1699999999999591</v>
      </c>
      <c r="K505" s="21">
        <f>(K504*13+testdata[[#This Row],[TR]])/14</f>
        <v>4.599571753191837</v>
      </c>
      <c r="L505" s="7">
        <f>testdata[[#This Row],[ATR]]*multiplier</f>
        <v>13.798715259575511</v>
      </c>
      <c r="M505" s="14" t="s">
        <v>519</v>
      </c>
      <c r="N505" s="13">
        <f>MAX(testdata[[#This Row],[close]],N504)</f>
        <v>272.52</v>
      </c>
      <c r="O505" s="27">
        <f t="shared" ref="O505" si="40">N504-L504</f>
        <v>259.77599895122637</v>
      </c>
      <c r="P50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05" s="7" t="e">
        <f>IF(testdata[[#This Row],[DIR]]="SHORT",testdata[[#This Row],[SAR]],NA())</f>
        <v>#N/A</v>
      </c>
      <c r="R505" s="7">
        <f>IF(testdata[[#This Row],[DIR]]="LONG",testdata[[#This Row],[SAR]],NA())</f>
        <v>259.77599895122637</v>
      </c>
      <c r="S505"/>
      <c r="V505" s="29">
        <v>43438</v>
      </c>
      <c r="W505" s="6">
        <v>259.77599895122597</v>
      </c>
      <c r="X505" s="30">
        <f>ROUND(testdata[[#This Row],[SAR]]-Table3[[#This Row],[SAR]],5)</f>
        <v>0</v>
      </c>
    </row>
    <row r="506" spans="1:24" x14ac:dyDescent="0.25">
      <c r="A506" s="4">
        <v>485</v>
      </c>
      <c r="B506" s="11" t="s">
        <v>496</v>
      </c>
      <c r="C506" s="1">
        <v>259.45999999999998</v>
      </c>
      <c r="D506" s="1">
        <v>263.41000000000003</v>
      </c>
      <c r="E506" s="1">
        <v>256.07</v>
      </c>
      <c r="F506" s="1">
        <v>263.29000000000002</v>
      </c>
      <c r="G506" s="1">
        <f>testdata[[#This Row],[high]]-testdata[[#This Row],[low]]</f>
        <v>7.3400000000000318</v>
      </c>
      <c r="H506" s="1">
        <f>ABS(testdata[[#This Row],[high]]-F505)</f>
        <v>0.27999999999997272</v>
      </c>
      <c r="I506" s="1">
        <f>ABS(testdata[[#This Row],[low]]-F505)</f>
        <v>7.6200000000000045</v>
      </c>
      <c r="J506" s="7">
        <f>MAX(testdata[[#This Row],[H-L]:[|L-pC|]])</f>
        <v>7.6200000000000045</v>
      </c>
      <c r="K506" s="21">
        <f>(K505*13+testdata[[#This Row],[TR]])/14</f>
        <v>4.8153166279638482</v>
      </c>
      <c r="L506" s="7">
        <f>testdata[[#This Row],[ATR]]*multiplier</f>
        <v>14.445949883891544</v>
      </c>
      <c r="M506" s="14" t="s">
        <v>519</v>
      </c>
      <c r="N506" s="13">
        <f>MAX(testdata[[#This Row],[close]],N505)</f>
        <v>272.52</v>
      </c>
      <c r="O506" s="27">
        <f t="shared" ref="O506:O508" si="41">N505-L505</f>
        <v>258.72128474042449</v>
      </c>
      <c r="P50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06" s="7" t="e">
        <f>IF(testdata[[#This Row],[DIR]]="SHORT",testdata[[#This Row],[SAR]],NA())</f>
        <v>#N/A</v>
      </c>
      <c r="R506" s="7">
        <f>IF(testdata[[#This Row],[DIR]]="LONG",testdata[[#This Row],[SAR]],NA())</f>
        <v>258.72128474042449</v>
      </c>
      <c r="S506"/>
      <c r="V506" s="29">
        <v>43440</v>
      </c>
      <c r="W506" s="6">
        <v>258.72128474042398</v>
      </c>
      <c r="X506" s="30">
        <f>ROUND(testdata[[#This Row],[SAR]]-Table3[[#This Row],[SAR]],5)</f>
        <v>0</v>
      </c>
    </row>
    <row r="507" spans="1:24" x14ac:dyDescent="0.25">
      <c r="A507" s="4">
        <v>486</v>
      </c>
      <c r="B507" s="11" t="s">
        <v>497</v>
      </c>
      <c r="C507" s="1">
        <v>262.92</v>
      </c>
      <c r="D507" s="1">
        <v>264.63</v>
      </c>
      <c r="E507" s="1">
        <v>256.25</v>
      </c>
      <c r="F507" s="1">
        <v>257.17</v>
      </c>
      <c r="G507" s="1">
        <f>testdata[[#This Row],[high]]-testdata[[#This Row],[low]]</f>
        <v>8.3799999999999955</v>
      </c>
      <c r="H507" s="1">
        <f>ABS(testdata[[#This Row],[high]]-F506)</f>
        <v>1.339999999999975</v>
      </c>
      <c r="I507" s="1">
        <f>ABS(testdata[[#This Row],[low]]-F506)</f>
        <v>7.0400000000000205</v>
      </c>
      <c r="J507" s="7">
        <f>MAX(testdata[[#This Row],[H-L]:[|L-pC|]])</f>
        <v>8.3799999999999955</v>
      </c>
      <c r="K507" s="21">
        <f>(K506*13+testdata[[#This Row],[TR]])/14</f>
        <v>5.0699368688235733</v>
      </c>
      <c r="L507" s="7">
        <f>testdata[[#This Row],[ATR]]*multiplier</f>
        <v>15.20981060647072</v>
      </c>
      <c r="M507" s="14" t="s">
        <v>519</v>
      </c>
      <c r="N507" s="16">
        <f>testdata[[#This Row],[close]]</f>
        <v>257.17</v>
      </c>
      <c r="O507" s="27">
        <f t="shared" si="41"/>
        <v>258.07405011610842</v>
      </c>
      <c r="P507" s="25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507" s="7" t="e">
        <f>IF(testdata[[#This Row],[DIR]]="SHORT",testdata[[#This Row],[SAR]],NA())</f>
        <v>#N/A</v>
      </c>
      <c r="R507" s="7">
        <f>IF(testdata[[#This Row],[DIR]]="LONG",testdata[[#This Row],[SAR]],NA())</f>
        <v>258.07405011610842</v>
      </c>
      <c r="S507"/>
      <c r="V507" s="29">
        <v>43441</v>
      </c>
      <c r="W507" s="6">
        <v>258.07405011610803</v>
      </c>
      <c r="X507" s="30">
        <f>ROUND(testdata[[#This Row],[SAR]]-Table3[[#This Row],[SAR]],5)</f>
        <v>0</v>
      </c>
    </row>
    <row r="508" spans="1:24" x14ac:dyDescent="0.25">
      <c r="A508" s="4">
        <v>487</v>
      </c>
      <c r="B508" s="11" t="s">
        <v>498</v>
      </c>
      <c r="C508" s="1">
        <v>256.98</v>
      </c>
      <c r="D508" s="1">
        <v>258.72000000000003</v>
      </c>
      <c r="E508" s="1">
        <v>252.34</v>
      </c>
      <c r="F508" s="1">
        <v>257.66000000000003</v>
      </c>
      <c r="G508" s="1">
        <f>testdata[[#This Row],[high]]-testdata[[#This Row],[low]]</f>
        <v>6.3800000000000239</v>
      </c>
      <c r="H508" s="1">
        <f>ABS(testdata[[#This Row],[high]]-F507)</f>
        <v>1.5500000000000114</v>
      </c>
      <c r="I508" s="1">
        <f>ABS(testdata[[#This Row],[low]]-F507)</f>
        <v>4.8300000000000125</v>
      </c>
      <c r="J508" s="7">
        <f>MAX(testdata[[#This Row],[H-L]:[|L-pC|]])</f>
        <v>6.3800000000000239</v>
      </c>
      <c r="K508" s="21">
        <f>(K507*13+testdata[[#This Row],[TR]])/14</f>
        <v>5.1635128067647482</v>
      </c>
      <c r="L508" s="7">
        <f>testdata[[#This Row],[ATR]]*multiplier</f>
        <v>15.490538420294245</v>
      </c>
      <c r="M508" s="15" t="s">
        <v>521</v>
      </c>
      <c r="N508" s="17">
        <f>MIN(testdata[[#This Row],[close]],N507)</f>
        <v>257.17</v>
      </c>
      <c r="O508" s="28">
        <f>N507+L507</f>
        <v>272.37981060647076</v>
      </c>
      <c r="P50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08" s="7">
        <f>IF(testdata[[#This Row],[DIR]]="SHORT",testdata[[#This Row],[SAR]],NA())</f>
        <v>272.37981060647076</v>
      </c>
      <c r="R508" s="7" t="e">
        <f>IF(testdata[[#This Row],[DIR]]="LONG",testdata[[#This Row],[SAR]],NA())</f>
        <v>#N/A</v>
      </c>
      <c r="S508"/>
      <c r="V508" s="29">
        <v>43444</v>
      </c>
      <c r="W508" s="6">
        <v>272.37981060647002</v>
      </c>
      <c r="X508" s="30">
        <f>ROUND(testdata[[#This Row],[SAR]]-Table3[[#This Row],[SAR]],5)</f>
        <v>0</v>
      </c>
    </row>
    <row r="509" spans="1:24" x14ac:dyDescent="0.25">
      <c r="A509" s="4">
        <v>488</v>
      </c>
      <c r="B509" s="11" t="s">
        <v>499</v>
      </c>
      <c r="C509" s="1">
        <v>261.16000000000003</v>
      </c>
      <c r="D509" s="1">
        <v>261.37</v>
      </c>
      <c r="E509" s="1">
        <v>256.11</v>
      </c>
      <c r="F509" s="1">
        <v>257.72000000000003</v>
      </c>
      <c r="G509" s="1">
        <f>testdata[[#This Row],[high]]-testdata[[#This Row],[low]]</f>
        <v>5.2599999999999909</v>
      </c>
      <c r="H509" s="1">
        <f>ABS(testdata[[#This Row],[high]]-F508)</f>
        <v>3.7099999999999795</v>
      </c>
      <c r="I509" s="1">
        <f>ABS(testdata[[#This Row],[low]]-F508)</f>
        <v>1.5500000000000114</v>
      </c>
      <c r="J509" s="7">
        <f>MAX(testdata[[#This Row],[H-L]:[|L-pC|]])</f>
        <v>5.2599999999999909</v>
      </c>
      <c r="K509" s="21">
        <f>(K508*13+testdata[[#This Row],[TR]])/14</f>
        <v>5.1704047491386946</v>
      </c>
      <c r="L509" s="7">
        <f>testdata[[#This Row],[ATR]]*multiplier</f>
        <v>15.511214247416085</v>
      </c>
      <c r="M509" s="15" t="s">
        <v>521</v>
      </c>
      <c r="N509" s="17">
        <f>MIN(testdata[[#This Row],[close]],N508)</f>
        <v>257.17</v>
      </c>
      <c r="O509" s="28">
        <f t="shared" ref="O509:O513" si="42">N508+L508</f>
        <v>272.66053842029424</v>
      </c>
      <c r="P50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09" s="7">
        <f>IF(testdata[[#This Row],[DIR]]="SHORT",testdata[[#This Row],[SAR]],NA())</f>
        <v>272.66053842029424</v>
      </c>
      <c r="R509" s="7" t="e">
        <f>IF(testdata[[#This Row],[DIR]]="LONG",testdata[[#This Row],[SAR]],NA())</f>
        <v>#N/A</v>
      </c>
      <c r="S509"/>
      <c r="V509" s="29">
        <v>43445</v>
      </c>
      <c r="W509" s="6">
        <v>272.66053842029402</v>
      </c>
      <c r="X509" s="30">
        <f>ROUND(testdata[[#This Row],[SAR]]-Table3[[#This Row],[SAR]],5)</f>
        <v>0</v>
      </c>
    </row>
    <row r="510" spans="1:24" x14ac:dyDescent="0.25">
      <c r="A510" s="4">
        <v>489</v>
      </c>
      <c r="B510" s="11" t="s">
        <v>500</v>
      </c>
      <c r="C510" s="1">
        <v>260.98</v>
      </c>
      <c r="D510" s="1">
        <v>262.47000000000003</v>
      </c>
      <c r="E510" s="1">
        <v>258.93</v>
      </c>
      <c r="F510" s="1">
        <v>259.01</v>
      </c>
      <c r="G510" s="1">
        <f>testdata[[#This Row],[high]]-testdata[[#This Row],[low]]</f>
        <v>3.5400000000000205</v>
      </c>
      <c r="H510" s="1">
        <f>ABS(testdata[[#This Row],[high]]-F509)</f>
        <v>4.75</v>
      </c>
      <c r="I510" s="1">
        <f>ABS(testdata[[#This Row],[low]]-F509)</f>
        <v>1.2099999999999795</v>
      </c>
      <c r="J510" s="7">
        <f>MAX(testdata[[#This Row],[H-L]:[|L-pC|]])</f>
        <v>4.75</v>
      </c>
      <c r="K510" s="21">
        <f>(K509*13+testdata[[#This Row],[TR]])/14</f>
        <v>5.140375838485931</v>
      </c>
      <c r="L510" s="7">
        <f>testdata[[#This Row],[ATR]]*multiplier</f>
        <v>15.421127515457794</v>
      </c>
      <c r="M510" s="15" t="s">
        <v>521</v>
      </c>
      <c r="N510" s="17">
        <f>MIN(testdata[[#This Row],[close]],N509)</f>
        <v>257.17</v>
      </c>
      <c r="O510" s="28">
        <f t="shared" si="42"/>
        <v>272.68121424741611</v>
      </c>
      <c r="P51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10" s="7">
        <f>IF(testdata[[#This Row],[DIR]]="SHORT",testdata[[#This Row],[SAR]],NA())</f>
        <v>272.68121424741611</v>
      </c>
      <c r="R510" s="7" t="e">
        <f>IF(testdata[[#This Row],[DIR]]="LONG",testdata[[#This Row],[SAR]],NA())</f>
        <v>#N/A</v>
      </c>
      <c r="S510"/>
      <c r="V510" s="29">
        <v>43446</v>
      </c>
      <c r="W510" s="6">
        <v>272.68121424741599</v>
      </c>
      <c r="X510" s="30">
        <f>ROUND(testdata[[#This Row],[SAR]]-Table3[[#This Row],[SAR]],5)</f>
        <v>0</v>
      </c>
    </row>
    <row r="511" spans="1:24" x14ac:dyDescent="0.25">
      <c r="A511" s="4">
        <v>490</v>
      </c>
      <c r="B511" s="11" t="s">
        <v>501</v>
      </c>
      <c r="C511" s="1">
        <v>260.05</v>
      </c>
      <c r="D511" s="1">
        <v>260.99</v>
      </c>
      <c r="E511" s="1">
        <v>257.70999999999998</v>
      </c>
      <c r="F511" s="1">
        <v>258.93</v>
      </c>
      <c r="G511" s="1">
        <f>testdata[[#This Row],[high]]-testdata[[#This Row],[low]]</f>
        <v>3.2800000000000296</v>
      </c>
      <c r="H511" s="1">
        <f>ABS(testdata[[#This Row],[high]]-F510)</f>
        <v>1.9800000000000182</v>
      </c>
      <c r="I511" s="1">
        <f>ABS(testdata[[#This Row],[low]]-F510)</f>
        <v>1.3000000000000114</v>
      </c>
      <c r="J511" s="7">
        <f>MAX(testdata[[#This Row],[H-L]:[|L-pC|]])</f>
        <v>3.2800000000000296</v>
      </c>
      <c r="K511" s="21">
        <f>(K510*13+testdata[[#This Row],[TR]])/14</f>
        <v>5.0074918500226522</v>
      </c>
      <c r="L511" s="7">
        <f>testdata[[#This Row],[ATR]]*multiplier</f>
        <v>15.022475550067956</v>
      </c>
      <c r="M511" s="15" t="s">
        <v>521</v>
      </c>
      <c r="N511" s="17">
        <f>MIN(testdata[[#This Row],[close]],N510)</f>
        <v>257.17</v>
      </c>
      <c r="O511" s="28">
        <f t="shared" si="42"/>
        <v>272.5911275154578</v>
      </c>
      <c r="P51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11" s="7">
        <f>IF(testdata[[#This Row],[DIR]]="SHORT",testdata[[#This Row],[SAR]],NA())</f>
        <v>272.5911275154578</v>
      </c>
      <c r="R511" s="7" t="e">
        <f>IF(testdata[[#This Row],[DIR]]="LONG",testdata[[#This Row],[SAR]],NA())</f>
        <v>#N/A</v>
      </c>
      <c r="S511"/>
      <c r="V511" s="29">
        <v>43447</v>
      </c>
      <c r="W511" s="6">
        <v>272.591127515457</v>
      </c>
      <c r="X511" s="30">
        <f>ROUND(testdata[[#This Row],[SAR]]-Table3[[#This Row],[SAR]],5)</f>
        <v>0</v>
      </c>
    </row>
    <row r="512" spans="1:24" x14ac:dyDescent="0.25">
      <c r="A512" s="4">
        <v>491</v>
      </c>
      <c r="B512" s="11" t="s">
        <v>502</v>
      </c>
      <c r="C512" s="1">
        <v>256.58</v>
      </c>
      <c r="D512" s="1">
        <v>257.62</v>
      </c>
      <c r="E512" s="1">
        <v>253.54</v>
      </c>
      <c r="F512" s="1">
        <v>254.15</v>
      </c>
      <c r="G512" s="1">
        <f>testdata[[#This Row],[high]]-testdata[[#This Row],[low]]</f>
        <v>4.0800000000000125</v>
      </c>
      <c r="H512" s="1">
        <f>ABS(testdata[[#This Row],[high]]-F511)</f>
        <v>1.3100000000000023</v>
      </c>
      <c r="I512" s="1">
        <f>ABS(testdata[[#This Row],[low]]-F511)</f>
        <v>5.3900000000000148</v>
      </c>
      <c r="J512" s="7">
        <f>MAX(testdata[[#This Row],[H-L]:[|L-pC|]])</f>
        <v>5.3900000000000148</v>
      </c>
      <c r="K512" s="21">
        <f>(K511*13+testdata[[#This Row],[TR]])/14</f>
        <v>5.034813860735321</v>
      </c>
      <c r="L512" s="7">
        <f>testdata[[#This Row],[ATR]]*multiplier</f>
        <v>15.104441582205963</v>
      </c>
      <c r="M512" s="15" t="s">
        <v>521</v>
      </c>
      <c r="N512" s="17">
        <f>MIN(testdata[[#This Row],[close]],N511)</f>
        <v>254.15</v>
      </c>
      <c r="O512" s="28">
        <f t="shared" si="42"/>
        <v>272.19247555006797</v>
      </c>
      <c r="P51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12" s="7">
        <f>IF(testdata[[#This Row],[DIR]]="SHORT",testdata[[#This Row],[SAR]],NA())</f>
        <v>272.19247555006797</v>
      </c>
      <c r="R512" s="7" t="e">
        <f>IF(testdata[[#This Row],[DIR]]="LONG",testdata[[#This Row],[SAR]],NA())</f>
        <v>#N/A</v>
      </c>
      <c r="S512"/>
      <c r="V512" s="29">
        <v>43448</v>
      </c>
      <c r="W512" s="6">
        <v>272.192475550067</v>
      </c>
      <c r="X512" s="30">
        <f>ROUND(testdata[[#This Row],[SAR]]-Table3[[#This Row],[SAR]],5)</f>
        <v>0</v>
      </c>
    </row>
    <row r="513" spans="1:24" x14ac:dyDescent="0.25">
      <c r="A513" s="4">
        <v>492</v>
      </c>
      <c r="B513" s="11" t="s">
        <v>503</v>
      </c>
      <c r="C513" s="1">
        <v>253.1</v>
      </c>
      <c r="D513" s="1">
        <v>254.32</v>
      </c>
      <c r="E513" s="1">
        <v>247.37</v>
      </c>
      <c r="F513" s="1">
        <v>249.16</v>
      </c>
      <c r="G513" s="1">
        <f>testdata[[#This Row],[high]]-testdata[[#This Row],[low]]</f>
        <v>6.9499999999999886</v>
      </c>
      <c r="H513" s="1">
        <f>ABS(testdata[[#This Row],[high]]-F512)</f>
        <v>0.16999999999998749</v>
      </c>
      <c r="I513" s="1">
        <f>ABS(testdata[[#This Row],[low]]-F512)</f>
        <v>6.7800000000000011</v>
      </c>
      <c r="J513" s="7">
        <f>MAX(testdata[[#This Row],[H-L]:[|L-pC|]])</f>
        <v>6.9499999999999886</v>
      </c>
      <c r="K513" s="21">
        <f>(K512*13+testdata[[#This Row],[TR]])/14</f>
        <v>5.1716128706827975</v>
      </c>
      <c r="L513" s="7">
        <f>testdata[[#This Row],[ATR]]*multiplier</f>
        <v>15.514838612048393</v>
      </c>
      <c r="M513" s="15" t="s">
        <v>521</v>
      </c>
      <c r="N513" s="17">
        <f>MIN(testdata[[#This Row],[close]],N512)</f>
        <v>249.16</v>
      </c>
      <c r="O513" s="28">
        <f t="shared" si="42"/>
        <v>269.25444158220597</v>
      </c>
      <c r="P513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13" s="7">
        <f>IF(testdata[[#This Row],[DIR]]="SHORT",testdata[[#This Row],[SAR]],NA())</f>
        <v>269.25444158220597</v>
      </c>
      <c r="R513" s="7" t="e">
        <f>IF(testdata[[#This Row],[DIR]]="LONG",testdata[[#This Row],[SAR]],NA())</f>
        <v>#N/A</v>
      </c>
      <c r="S513"/>
      <c r="V513" s="29">
        <v>43451</v>
      </c>
      <c r="W513" s="6">
        <v>269.254441582205</v>
      </c>
      <c r="X513" s="30">
        <f>ROUND(testdata[[#This Row],[SAR]]-Table3[[#This Row],[SAR]],5)</f>
        <v>0</v>
      </c>
    </row>
    <row r="514" spans="1:24" x14ac:dyDescent="0.25">
      <c r="A514" s="4">
        <v>493</v>
      </c>
      <c r="B514" s="11" t="s">
        <v>504</v>
      </c>
      <c r="C514" s="1">
        <v>250.95</v>
      </c>
      <c r="D514" s="1">
        <v>251.69</v>
      </c>
      <c r="E514" s="1">
        <v>247.13</v>
      </c>
      <c r="F514" s="1">
        <v>248.89</v>
      </c>
      <c r="G514" s="1">
        <f>testdata[[#This Row],[high]]-testdata[[#This Row],[low]]</f>
        <v>4.5600000000000023</v>
      </c>
      <c r="H514" s="1">
        <f>ABS(testdata[[#This Row],[high]]-F513)</f>
        <v>2.5300000000000011</v>
      </c>
      <c r="I514" s="1">
        <f>ABS(testdata[[#This Row],[low]]-F513)</f>
        <v>2.0300000000000011</v>
      </c>
      <c r="J514" s="7">
        <f>MAX(testdata[[#This Row],[H-L]:[|L-pC|]])</f>
        <v>4.5600000000000023</v>
      </c>
      <c r="K514" s="21">
        <f>(K513*13+testdata[[#This Row],[TR]])/14</f>
        <v>5.1279262370625975</v>
      </c>
      <c r="L514" s="7">
        <f>testdata[[#This Row],[ATR]]*multiplier</f>
        <v>15.383778711187793</v>
      </c>
      <c r="M514" s="15" t="s">
        <v>521</v>
      </c>
      <c r="N514" s="17">
        <f>MIN(testdata[[#This Row],[close]],N513)</f>
        <v>248.89</v>
      </c>
      <c r="O514" s="28">
        <f t="shared" ref="O514:O522" si="43">N513+L513</f>
        <v>264.6748386120484</v>
      </c>
      <c r="P514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14" s="7">
        <f>IF(testdata[[#This Row],[DIR]]="SHORT",testdata[[#This Row],[SAR]],NA())</f>
        <v>264.6748386120484</v>
      </c>
      <c r="R514" s="7" t="e">
        <f>IF(testdata[[#This Row],[DIR]]="LONG",testdata[[#This Row],[SAR]],NA())</f>
        <v>#N/A</v>
      </c>
      <c r="S514"/>
      <c r="V514" s="29">
        <v>43452</v>
      </c>
      <c r="W514" s="6">
        <v>264.67483861204801</v>
      </c>
      <c r="X514" s="30">
        <f>ROUND(testdata[[#This Row],[SAR]]-Table3[[#This Row],[SAR]],5)</f>
        <v>0</v>
      </c>
    </row>
    <row r="515" spans="1:24" x14ac:dyDescent="0.25">
      <c r="A515" s="4">
        <v>494</v>
      </c>
      <c r="B515" s="11" t="s">
        <v>505</v>
      </c>
      <c r="C515" s="1">
        <v>248.97</v>
      </c>
      <c r="D515" s="1">
        <v>253.1</v>
      </c>
      <c r="E515" s="1">
        <v>243.3</v>
      </c>
      <c r="F515" s="1">
        <v>245.16</v>
      </c>
      <c r="G515" s="1">
        <f>testdata[[#This Row],[high]]-testdata[[#This Row],[low]]</f>
        <v>9.7999999999999829</v>
      </c>
      <c r="H515" s="1">
        <f>ABS(testdata[[#This Row],[high]]-F514)</f>
        <v>4.210000000000008</v>
      </c>
      <c r="I515" s="1">
        <f>ABS(testdata[[#This Row],[low]]-F514)</f>
        <v>5.589999999999975</v>
      </c>
      <c r="J515" s="7">
        <f>MAX(testdata[[#This Row],[H-L]:[|L-pC|]])</f>
        <v>9.7999999999999829</v>
      </c>
      <c r="K515" s="21">
        <f>(K514*13+testdata[[#This Row],[TR]])/14</f>
        <v>5.4616457915581256</v>
      </c>
      <c r="L515" s="7">
        <f>testdata[[#This Row],[ATR]]*multiplier</f>
        <v>16.384937374674376</v>
      </c>
      <c r="M515" s="15" t="s">
        <v>521</v>
      </c>
      <c r="N515" s="17">
        <f>MIN(testdata[[#This Row],[close]],N514)</f>
        <v>245.16</v>
      </c>
      <c r="O515" s="28">
        <f t="shared" si="43"/>
        <v>264.27377871118779</v>
      </c>
      <c r="P515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15" s="7">
        <f>IF(testdata[[#This Row],[DIR]]="SHORT",testdata[[#This Row],[SAR]],NA())</f>
        <v>264.27377871118779</v>
      </c>
      <c r="R515" s="7" t="e">
        <f>IF(testdata[[#This Row],[DIR]]="LONG",testdata[[#This Row],[SAR]],NA())</f>
        <v>#N/A</v>
      </c>
      <c r="S515"/>
      <c r="V515" s="29">
        <v>43453</v>
      </c>
      <c r="W515" s="6">
        <v>264.27377871118699</v>
      </c>
      <c r="X515" s="30">
        <f>ROUND(testdata[[#This Row],[SAR]]-Table3[[#This Row],[SAR]],5)</f>
        <v>0</v>
      </c>
    </row>
    <row r="516" spans="1:24" x14ac:dyDescent="0.25">
      <c r="A516" s="4">
        <v>495</v>
      </c>
      <c r="B516" s="11" t="s">
        <v>506</v>
      </c>
      <c r="C516" s="1">
        <v>243.79</v>
      </c>
      <c r="D516" s="1">
        <v>245.51</v>
      </c>
      <c r="E516" s="1">
        <v>238.71</v>
      </c>
      <c r="F516" s="1">
        <v>241.17</v>
      </c>
      <c r="G516" s="1">
        <f>testdata[[#This Row],[high]]-testdata[[#This Row],[low]]</f>
        <v>6.7999999999999829</v>
      </c>
      <c r="H516" s="1">
        <f>ABS(testdata[[#This Row],[high]]-F515)</f>
        <v>0.34999999999999432</v>
      </c>
      <c r="I516" s="1">
        <f>ABS(testdata[[#This Row],[low]]-F515)</f>
        <v>6.4499999999999886</v>
      </c>
      <c r="J516" s="7">
        <f>MAX(testdata[[#This Row],[H-L]:[|L-pC|]])</f>
        <v>6.7999999999999829</v>
      </c>
      <c r="K516" s="21">
        <f>(K515*13+testdata[[#This Row],[TR]])/14</f>
        <v>5.5572425207325438</v>
      </c>
      <c r="L516" s="7">
        <f>testdata[[#This Row],[ATR]]*multiplier</f>
        <v>16.671727562197631</v>
      </c>
      <c r="M516" s="15" t="s">
        <v>521</v>
      </c>
      <c r="N516" s="17">
        <f>MIN(testdata[[#This Row],[close]],N515)</f>
        <v>241.17</v>
      </c>
      <c r="O516" s="28">
        <f t="shared" si="43"/>
        <v>261.54493737467436</v>
      </c>
      <c r="P516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16" s="7">
        <f>IF(testdata[[#This Row],[DIR]]="SHORT",testdata[[#This Row],[SAR]],NA())</f>
        <v>261.54493737467436</v>
      </c>
      <c r="R516" s="7" t="e">
        <f>IF(testdata[[#This Row],[DIR]]="LONG",testdata[[#This Row],[SAR]],NA())</f>
        <v>#N/A</v>
      </c>
      <c r="S516"/>
      <c r="V516" s="29">
        <v>43454</v>
      </c>
      <c r="W516" s="6">
        <v>261.54493737467402</v>
      </c>
      <c r="X516" s="30">
        <f>ROUND(testdata[[#This Row],[SAR]]-Table3[[#This Row],[SAR]],5)</f>
        <v>0</v>
      </c>
    </row>
    <row r="517" spans="1:24" x14ac:dyDescent="0.25">
      <c r="A517" s="4">
        <v>496</v>
      </c>
      <c r="B517" s="11" t="s">
        <v>507</v>
      </c>
      <c r="C517" s="1">
        <v>242.16</v>
      </c>
      <c r="D517" s="1">
        <v>245.07</v>
      </c>
      <c r="E517" s="1">
        <v>235.52</v>
      </c>
      <c r="F517" s="1">
        <v>236.23</v>
      </c>
      <c r="G517" s="1">
        <f>testdata[[#This Row],[high]]-testdata[[#This Row],[low]]</f>
        <v>9.5499999999999829</v>
      </c>
      <c r="H517" s="1">
        <f>ABS(testdata[[#This Row],[high]]-F516)</f>
        <v>3.9000000000000057</v>
      </c>
      <c r="I517" s="1">
        <f>ABS(testdata[[#This Row],[low]]-F516)</f>
        <v>5.6499999999999773</v>
      </c>
      <c r="J517" s="7">
        <f>MAX(testdata[[#This Row],[H-L]:[|L-pC|]])</f>
        <v>9.5499999999999829</v>
      </c>
      <c r="K517" s="21">
        <f>(K516*13+testdata[[#This Row],[TR]])/14</f>
        <v>5.842439483537361</v>
      </c>
      <c r="L517" s="7">
        <f>testdata[[#This Row],[ATR]]*multiplier</f>
        <v>17.527318450612082</v>
      </c>
      <c r="M517" s="15" t="s">
        <v>521</v>
      </c>
      <c r="N517" s="17">
        <f>MIN(testdata[[#This Row],[close]],N516)</f>
        <v>236.23</v>
      </c>
      <c r="O517" s="28">
        <f t="shared" si="43"/>
        <v>257.8417275621976</v>
      </c>
      <c r="P517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17" s="7">
        <f>IF(testdata[[#This Row],[DIR]]="SHORT",testdata[[#This Row],[SAR]],NA())</f>
        <v>257.8417275621976</v>
      </c>
      <c r="R517" s="7" t="e">
        <f>IF(testdata[[#This Row],[DIR]]="LONG",testdata[[#This Row],[SAR]],NA())</f>
        <v>#N/A</v>
      </c>
      <c r="S517"/>
      <c r="V517" s="29">
        <v>43455</v>
      </c>
      <c r="W517" s="6">
        <v>257.84172756219698</v>
      </c>
      <c r="X517" s="30">
        <f>ROUND(testdata[[#This Row],[SAR]]-Table3[[#This Row],[SAR]],5)</f>
        <v>0</v>
      </c>
    </row>
    <row r="518" spans="1:24" x14ac:dyDescent="0.25">
      <c r="A518" s="4">
        <v>497</v>
      </c>
      <c r="B518" s="11" t="s">
        <v>508</v>
      </c>
      <c r="C518" s="1">
        <v>234.6</v>
      </c>
      <c r="D518" s="1">
        <v>236.36</v>
      </c>
      <c r="E518" s="1">
        <v>229.92</v>
      </c>
      <c r="F518" s="1">
        <v>229.99</v>
      </c>
      <c r="G518" s="1">
        <f>testdata[[#This Row],[high]]-testdata[[#This Row],[low]]</f>
        <v>6.4400000000000261</v>
      </c>
      <c r="H518" s="1">
        <f>ABS(testdata[[#This Row],[high]]-F517)</f>
        <v>0.13000000000002387</v>
      </c>
      <c r="I518" s="1">
        <f>ABS(testdata[[#This Row],[low]]-F517)</f>
        <v>6.3100000000000023</v>
      </c>
      <c r="J518" s="7">
        <f>MAX(testdata[[#This Row],[H-L]:[|L-pC|]])</f>
        <v>6.4400000000000261</v>
      </c>
      <c r="K518" s="21">
        <f>(K517*13+testdata[[#This Row],[TR]])/14</f>
        <v>5.8851223775704087</v>
      </c>
      <c r="L518" s="7">
        <f>testdata[[#This Row],[ATR]]*multiplier</f>
        <v>17.655367132711227</v>
      </c>
      <c r="M518" s="15" t="s">
        <v>521</v>
      </c>
      <c r="N518" s="17">
        <f>MIN(testdata[[#This Row],[close]],N517)</f>
        <v>229.99</v>
      </c>
      <c r="O518" s="28">
        <f t="shared" si="43"/>
        <v>253.75731845061208</v>
      </c>
      <c r="P518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18" s="7">
        <f>IF(testdata[[#This Row],[DIR]]="SHORT",testdata[[#This Row],[SAR]],NA())</f>
        <v>253.75731845061208</v>
      </c>
      <c r="R518" s="7" t="e">
        <f>IF(testdata[[#This Row],[DIR]]="LONG",testdata[[#This Row],[SAR]],NA())</f>
        <v>#N/A</v>
      </c>
      <c r="S518"/>
      <c r="V518" s="29">
        <v>43458</v>
      </c>
      <c r="W518" s="6">
        <v>253.75731845061199</v>
      </c>
      <c r="X518" s="30">
        <f>ROUND(testdata[[#This Row],[SAR]]-Table3[[#This Row],[SAR]],5)</f>
        <v>0</v>
      </c>
    </row>
    <row r="519" spans="1:24" x14ac:dyDescent="0.25">
      <c r="A519" s="4">
        <v>498</v>
      </c>
      <c r="B519" s="11" t="s">
        <v>509</v>
      </c>
      <c r="C519" s="1">
        <v>231.59</v>
      </c>
      <c r="D519" s="1">
        <v>241.61</v>
      </c>
      <c r="E519" s="1">
        <v>229.42</v>
      </c>
      <c r="F519" s="1">
        <v>241.61</v>
      </c>
      <c r="G519" s="1">
        <f>testdata[[#This Row],[high]]-testdata[[#This Row],[low]]</f>
        <v>12.190000000000026</v>
      </c>
      <c r="H519" s="1">
        <f>ABS(testdata[[#This Row],[high]]-F518)</f>
        <v>11.620000000000005</v>
      </c>
      <c r="I519" s="1">
        <f>ABS(testdata[[#This Row],[low]]-F518)</f>
        <v>0.5700000000000216</v>
      </c>
      <c r="J519" s="7">
        <f>MAX(testdata[[#This Row],[H-L]:[|L-pC|]])</f>
        <v>12.190000000000026</v>
      </c>
      <c r="K519" s="21">
        <f>(K518*13+testdata[[#This Row],[TR]])/14</f>
        <v>6.3354707791725247</v>
      </c>
      <c r="L519" s="7">
        <f>testdata[[#This Row],[ATR]]*multiplier</f>
        <v>19.006412337517574</v>
      </c>
      <c r="M519" s="15" t="s">
        <v>521</v>
      </c>
      <c r="N519" s="17">
        <f>MIN(testdata[[#This Row],[close]],N518)</f>
        <v>229.99</v>
      </c>
      <c r="O519" s="28">
        <f t="shared" si="43"/>
        <v>247.64536713271124</v>
      </c>
      <c r="P519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19" s="7">
        <f>IF(testdata[[#This Row],[DIR]]="SHORT",testdata[[#This Row],[SAR]],NA())</f>
        <v>247.64536713271124</v>
      </c>
      <c r="R519" s="7" t="e">
        <f>IF(testdata[[#This Row],[DIR]]="LONG",testdata[[#This Row],[SAR]],NA())</f>
        <v>#N/A</v>
      </c>
      <c r="S519"/>
      <c r="V519" s="29">
        <v>43460</v>
      </c>
      <c r="W519" s="6">
        <v>247.64536713271099</v>
      </c>
      <c r="X519" s="30">
        <f>ROUND(testdata[[#This Row],[SAR]]-Table3[[#This Row],[SAR]],5)</f>
        <v>0</v>
      </c>
    </row>
    <row r="520" spans="1:24" x14ac:dyDescent="0.25">
      <c r="A520" s="4">
        <v>499</v>
      </c>
      <c r="B520" s="11" t="s">
        <v>510</v>
      </c>
      <c r="C520" s="1">
        <v>238.06</v>
      </c>
      <c r="D520" s="1">
        <v>243.68</v>
      </c>
      <c r="E520" s="1">
        <v>234.52</v>
      </c>
      <c r="F520" s="1">
        <v>243.46</v>
      </c>
      <c r="G520" s="1">
        <f>testdata[[#This Row],[high]]-testdata[[#This Row],[low]]</f>
        <v>9.1599999999999966</v>
      </c>
      <c r="H520" s="1">
        <f>ABS(testdata[[#This Row],[high]]-F519)</f>
        <v>2.0699999999999932</v>
      </c>
      <c r="I520" s="1">
        <f>ABS(testdata[[#This Row],[low]]-F519)</f>
        <v>7.0900000000000034</v>
      </c>
      <c r="J520" s="7">
        <f>MAX(testdata[[#This Row],[H-L]:[|L-pC|]])</f>
        <v>9.1599999999999966</v>
      </c>
      <c r="K520" s="21">
        <f>(K519*13+testdata[[#This Row],[TR]])/14</f>
        <v>6.5372228663744867</v>
      </c>
      <c r="L520" s="7">
        <f>testdata[[#This Row],[ATR]]*multiplier</f>
        <v>19.611668599123462</v>
      </c>
      <c r="M520" s="15" t="s">
        <v>521</v>
      </c>
      <c r="N520" s="17">
        <f>MIN(testdata[[#This Row],[close]],N519)</f>
        <v>229.99</v>
      </c>
      <c r="O520" s="28">
        <f t="shared" si="43"/>
        <v>248.9964123375176</v>
      </c>
      <c r="P520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20" s="7">
        <f>IF(testdata[[#This Row],[DIR]]="SHORT",testdata[[#This Row],[SAR]],NA())</f>
        <v>248.9964123375176</v>
      </c>
      <c r="R520" s="7" t="e">
        <f>IF(testdata[[#This Row],[DIR]]="LONG",testdata[[#This Row],[SAR]],NA())</f>
        <v>#N/A</v>
      </c>
      <c r="S520"/>
      <c r="V520" s="29">
        <v>43461</v>
      </c>
      <c r="W520" s="6">
        <v>248.996412337517</v>
      </c>
      <c r="X520" s="30">
        <f>ROUND(testdata[[#This Row],[SAR]]-Table3[[#This Row],[SAR]],5)</f>
        <v>0</v>
      </c>
    </row>
    <row r="521" spans="1:24" x14ac:dyDescent="0.25">
      <c r="A521" s="4">
        <v>500</v>
      </c>
      <c r="B521" s="11" t="s">
        <v>511</v>
      </c>
      <c r="C521" s="1">
        <v>244.94</v>
      </c>
      <c r="D521" s="1">
        <v>246.73</v>
      </c>
      <c r="E521" s="1">
        <v>241.87</v>
      </c>
      <c r="F521" s="1">
        <v>243.15</v>
      </c>
      <c r="G521" s="1">
        <f>testdata[[#This Row],[high]]-testdata[[#This Row],[low]]</f>
        <v>4.8599999999999852</v>
      </c>
      <c r="H521" s="1">
        <f>ABS(testdata[[#This Row],[high]]-F520)</f>
        <v>3.2699999999999818</v>
      </c>
      <c r="I521" s="1">
        <f>ABS(testdata[[#This Row],[low]]-F520)</f>
        <v>1.5900000000000034</v>
      </c>
      <c r="J521" s="7">
        <f>MAX(testdata[[#This Row],[H-L]:[|L-pC|]])</f>
        <v>4.8599999999999852</v>
      </c>
      <c r="K521" s="21">
        <f>(K520*13+testdata[[#This Row],[TR]])/14</f>
        <v>6.4174212330620222</v>
      </c>
      <c r="L521" s="7">
        <f>testdata[[#This Row],[ATR]]*multiplier</f>
        <v>19.252263699186067</v>
      </c>
      <c r="M521" s="15" t="s">
        <v>521</v>
      </c>
      <c r="N521" s="17">
        <f>MIN(testdata[[#This Row],[close]],N520)</f>
        <v>229.99</v>
      </c>
      <c r="O521" s="28">
        <f t="shared" si="43"/>
        <v>249.60166859912346</v>
      </c>
      <c r="P521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21" s="7">
        <f>IF(testdata[[#This Row],[DIR]]="SHORT",testdata[[#This Row],[SAR]],NA())</f>
        <v>249.60166859912346</v>
      </c>
      <c r="R521" s="7" t="e">
        <f>IF(testdata[[#This Row],[DIR]]="LONG",testdata[[#This Row],[SAR]],NA())</f>
        <v>#N/A</v>
      </c>
      <c r="S521"/>
      <c r="V521" s="29">
        <v>43462</v>
      </c>
      <c r="W521" s="6">
        <v>249.601668599123</v>
      </c>
      <c r="X521" s="30">
        <f>ROUND(testdata[[#This Row],[SAR]]-Table3[[#This Row],[SAR]],5)</f>
        <v>0</v>
      </c>
    </row>
    <row r="522" spans="1:24" x14ac:dyDescent="0.25">
      <c r="A522" s="4">
        <v>501</v>
      </c>
      <c r="B522" s="11" t="s">
        <v>512</v>
      </c>
      <c r="C522" s="1">
        <v>244.92</v>
      </c>
      <c r="D522" s="1">
        <v>245.54</v>
      </c>
      <c r="E522" s="1">
        <v>242.87</v>
      </c>
      <c r="F522" s="1">
        <v>245.28</v>
      </c>
      <c r="G522" s="1">
        <f>testdata[[#This Row],[high]]-testdata[[#This Row],[low]]</f>
        <v>2.6699999999999875</v>
      </c>
      <c r="H522" s="1">
        <f>ABS(testdata[[#This Row],[high]]-F521)</f>
        <v>2.3899999999999864</v>
      </c>
      <c r="I522" s="1">
        <f>ABS(testdata[[#This Row],[low]]-F521)</f>
        <v>0.28000000000000114</v>
      </c>
      <c r="J522" s="9">
        <f>MAX(testdata[[#This Row],[H-L]:[|L-pC|]])</f>
        <v>2.6699999999999875</v>
      </c>
      <c r="K522" s="22">
        <f>(K521*13+testdata[[#This Row],[TR]])/14</f>
        <v>6.1497482878433045</v>
      </c>
      <c r="L522" s="7">
        <f>testdata[[#This Row],[ATR]]*multiplier</f>
        <v>18.449244863529913</v>
      </c>
      <c r="M522" s="15" t="s">
        <v>521</v>
      </c>
      <c r="N522" s="17">
        <f>MIN(testdata[[#This Row],[close]],N521)</f>
        <v>229.99</v>
      </c>
      <c r="O522" s="28">
        <f t="shared" si="43"/>
        <v>249.24226369918608</v>
      </c>
      <c r="P522" s="25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22" s="7">
        <f>IF(testdata[[#This Row],[DIR]]="SHORT",testdata[[#This Row],[SAR]],NA())</f>
        <v>249.24226369918608</v>
      </c>
      <c r="R522" s="7" t="e">
        <f>IF(testdata[[#This Row],[DIR]]="LONG",testdata[[#This Row],[SAR]],NA())</f>
        <v>#N/A</v>
      </c>
      <c r="S522"/>
      <c r="V522" s="29">
        <v>43465</v>
      </c>
      <c r="W522" s="6">
        <v>249.242263699186</v>
      </c>
      <c r="X522" s="30">
        <f>ROUND(testdata[[#This Row],[SAR]]-Table3[[#This Row],[SAR]],5)</f>
        <v>0</v>
      </c>
    </row>
  </sheetData>
  <phoneticPr fontId="18" type="noConversion"/>
  <pageMargins left="0.7" right="0.7" top="0.75" bottom="0.75" header="0.3" footer="0.3"/>
  <pageSetup orientation="portrait" r:id="rId1"/>
  <ignoredErrors>
    <ignoredError sqref="M34:M35 X75 X76:X522 M36:M522 O35 O36:O522" calculatedColumn="1"/>
    <ignoredError sqref="N34" formulaRange="1"/>
  </ignoredErrors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Volatility SAR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2021-10-10T00:58:41Z</dcterms:modified>
</cp:coreProperties>
</file>