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66925"/>
  <xr:revisionPtr revIDLastSave="0" documentId="13_ncr:1_{4AC3E6FA-2EA6-4017-8DE8-18592C3D66F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ta" sheetId="1" r:id="rId1"/>
    <sheet name="MSFT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H43" i="1" s="1"/>
  <c r="G43" i="1"/>
  <c r="F44" i="1"/>
  <c r="G44" i="1"/>
  <c r="F45" i="1"/>
  <c r="G45" i="1"/>
  <c r="F46" i="1"/>
  <c r="G46" i="1"/>
  <c r="F47" i="1"/>
  <c r="H47" i="1" s="1"/>
  <c r="G47" i="1"/>
  <c r="F48" i="1"/>
  <c r="G48" i="1"/>
  <c r="F49" i="1"/>
  <c r="G49" i="1"/>
  <c r="F50" i="1"/>
  <c r="G50" i="1"/>
  <c r="F51" i="1"/>
  <c r="H51" i="1" s="1"/>
  <c r="G51" i="1"/>
  <c r="F52" i="1"/>
  <c r="G52" i="1"/>
  <c r="F53" i="1"/>
  <c r="G53" i="1"/>
  <c r="F54" i="1"/>
  <c r="G54" i="1"/>
  <c r="F55" i="1"/>
  <c r="H55" i="1" s="1"/>
  <c r="G55" i="1"/>
  <c r="F56" i="1"/>
  <c r="G56" i="1"/>
  <c r="F57" i="1"/>
  <c r="G57" i="1"/>
  <c r="F58" i="1"/>
  <c r="G58" i="1"/>
  <c r="F59" i="1"/>
  <c r="H59" i="1" s="1"/>
  <c r="G59" i="1"/>
  <c r="F60" i="1"/>
  <c r="G60" i="1"/>
  <c r="F61" i="1"/>
  <c r="G61" i="1"/>
  <c r="F62" i="1"/>
  <c r="G62" i="1"/>
  <c r="F63" i="1"/>
  <c r="H63" i="1" s="1"/>
  <c r="G63" i="1"/>
  <c r="F64" i="1"/>
  <c r="G64" i="1"/>
  <c r="F65" i="1"/>
  <c r="G65" i="1"/>
  <c r="F66" i="1"/>
  <c r="G66" i="1"/>
  <c r="F67" i="1"/>
  <c r="H67" i="1" s="1"/>
  <c r="G67" i="1"/>
  <c r="F68" i="1"/>
  <c r="G68" i="1"/>
  <c r="F69" i="1"/>
  <c r="G69" i="1"/>
  <c r="F70" i="1"/>
  <c r="G70" i="1"/>
  <c r="F71" i="1"/>
  <c r="H71" i="1" s="1"/>
  <c r="G71" i="1"/>
  <c r="F72" i="1"/>
  <c r="G72" i="1"/>
  <c r="F73" i="1"/>
  <c r="G73" i="1"/>
  <c r="F74" i="1"/>
  <c r="G74" i="1"/>
  <c r="F75" i="1"/>
  <c r="H75" i="1" s="1"/>
  <c r="G75" i="1"/>
  <c r="F76" i="1"/>
  <c r="G76" i="1"/>
  <c r="F77" i="1"/>
  <c r="G77" i="1"/>
  <c r="F78" i="1"/>
  <c r="G78" i="1"/>
  <c r="F79" i="1"/>
  <c r="H79" i="1" s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H503" i="1" s="1"/>
  <c r="D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H22" i="1"/>
  <c r="G22" i="1"/>
  <c r="F22" i="1"/>
  <c r="E3" i="1"/>
  <c r="H44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H498" i="1" s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H462" i="1" s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H322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H162" i="1" s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H146" i="1" s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P104" i="1" s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P95" i="1" s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H102" i="1" s="1"/>
  <c r="D83" i="1"/>
  <c r="E82" i="1"/>
  <c r="P82" i="1" s="1"/>
  <c r="D82" i="1"/>
  <c r="E81" i="1"/>
  <c r="D81" i="1"/>
  <c r="E80" i="1"/>
  <c r="D80" i="1"/>
  <c r="E79" i="1"/>
  <c r="D79" i="1"/>
  <c r="E78" i="1"/>
  <c r="D78" i="1"/>
  <c r="E77" i="1"/>
  <c r="P77" i="1" s="1"/>
  <c r="D77" i="1"/>
  <c r="E76" i="1"/>
  <c r="D76" i="1"/>
  <c r="E75" i="1"/>
  <c r="D75" i="1"/>
  <c r="E74" i="1"/>
  <c r="D74" i="1"/>
  <c r="E73" i="1"/>
  <c r="D73" i="1"/>
  <c r="E72" i="1"/>
  <c r="D72" i="1"/>
  <c r="E71" i="1"/>
  <c r="H90" i="1" s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P54" i="1" s="1"/>
  <c r="D54" i="1"/>
  <c r="E53" i="1"/>
  <c r="P53" i="1" s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P46" i="1" s="1"/>
  <c r="D46" i="1"/>
  <c r="E45" i="1"/>
  <c r="P45" i="1" s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P2" i="1"/>
  <c r="P18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7" i="1"/>
  <c r="P48" i="1"/>
  <c r="P49" i="1"/>
  <c r="P50" i="1"/>
  <c r="P51" i="1"/>
  <c r="P52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9" i="1"/>
  <c r="O18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4" i="1"/>
  <c r="K12" i="1"/>
  <c r="K20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E503" i="1"/>
  <c r="D503" i="1"/>
  <c r="I3" i="1"/>
  <c r="O3" i="1" s="1"/>
  <c r="I4" i="1"/>
  <c r="O4" i="1" s="1"/>
  <c r="I5" i="1"/>
  <c r="K5" i="1" s="1"/>
  <c r="I6" i="1"/>
  <c r="K6" i="1" s="1"/>
  <c r="I7" i="1"/>
  <c r="K7" i="1" s="1"/>
  <c r="I8" i="1"/>
  <c r="P8" i="1" s="1"/>
  <c r="I9" i="1"/>
  <c r="P9" i="1" s="1"/>
  <c r="I10" i="1"/>
  <c r="O10" i="1" s="1"/>
  <c r="I11" i="1"/>
  <c r="O11" i="1" s="1"/>
  <c r="I12" i="1"/>
  <c r="O12" i="1" s="1"/>
  <c r="I13" i="1"/>
  <c r="K13" i="1" s="1"/>
  <c r="I14" i="1"/>
  <c r="K14" i="1" s="1"/>
  <c r="I15" i="1"/>
  <c r="K15" i="1" s="1"/>
  <c r="I16" i="1"/>
  <c r="J16" i="1" s="1"/>
  <c r="I17" i="1"/>
  <c r="J17" i="1" s="1"/>
  <c r="I18" i="1"/>
  <c r="J18" i="1" s="1"/>
  <c r="I19" i="1"/>
  <c r="O19" i="1" s="1"/>
  <c r="I20" i="1"/>
  <c r="P20" i="1" s="1"/>
  <c r="I21" i="1"/>
  <c r="P21" i="1" s="1"/>
  <c r="I22" i="1"/>
  <c r="P22" i="1" s="1"/>
  <c r="I23" i="1"/>
  <c r="P23" i="1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41" i="1" l="1"/>
  <c r="J7" i="1"/>
  <c r="P7" i="1"/>
  <c r="K23" i="1"/>
  <c r="P19" i="1"/>
  <c r="P15" i="1"/>
  <c r="P11" i="1"/>
  <c r="J23" i="1"/>
  <c r="L42" i="1" s="1"/>
  <c r="J15" i="1"/>
  <c r="L34" i="1" s="1"/>
  <c r="J6" i="1"/>
  <c r="K19" i="1"/>
  <c r="K11" i="1"/>
  <c r="K3" i="1"/>
  <c r="O17" i="1"/>
  <c r="O8" i="1"/>
  <c r="P17" i="1"/>
  <c r="R36" i="1" s="1"/>
  <c r="P5" i="1"/>
  <c r="O15" i="1"/>
  <c r="J22" i="1"/>
  <c r="J14" i="1"/>
  <c r="L33" i="1" s="1"/>
  <c r="J5" i="1"/>
  <c r="K18" i="1"/>
  <c r="K10" i="1"/>
  <c r="O16" i="1"/>
  <c r="O7" i="1"/>
  <c r="P16" i="1"/>
  <c r="P4" i="1"/>
  <c r="J21" i="1"/>
  <c r="M39" i="1" s="1"/>
  <c r="J13" i="1"/>
  <c r="J4" i="1"/>
  <c r="K17" i="1"/>
  <c r="K9" i="1"/>
  <c r="O23" i="1"/>
  <c r="O14" i="1"/>
  <c r="O5" i="1"/>
  <c r="P14" i="1"/>
  <c r="R33" i="1" s="1"/>
  <c r="P3" i="1"/>
  <c r="J20" i="1"/>
  <c r="J12" i="1"/>
  <c r="J3" i="1"/>
  <c r="K16" i="1"/>
  <c r="K8" i="1"/>
  <c r="O22" i="1"/>
  <c r="R37" i="1" s="1"/>
  <c r="O13" i="1"/>
  <c r="Q28" i="1" s="1"/>
  <c r="P12" i="1"/>
  <c r="J19" i="1"/>
  <c r="J11" i="1"/>
  <c r="O21" i="1"/>
  <c r="P10" i="1"/>
  <c r="P6" i="1"/>
  <c r="J9" i="1"/>
  <c r="M27" i="1" s="1"/>
  <c r="K22" i="1"/>
  <c r="O20" i="1"/>
  <c r="P13" i="1"/>
  <c r="J8" i="1"/>
  <c r="K21" i="1"/>
  <c r="H42" i="1"/>
  <c r="H26" i="1"/>
  <c r="H36" i="1"/>
  <c r="H32" i="1"/>
  <c r="H25" i="1"/>
  <c r="J10" i="1"/>
  <c r="O6" i="1"/>
  <c r="H34" i="1"/>
  <c r="H31" i="1"/>
  <c r="H28" i="1"/>
  <c r="H24" i="1"/>
  <c r="H152" i="1"/>
  <c r="H168" i="1"/>
  <c r="H133" i="1"/>
  <c r="H149" i="1"/>
  <c r="H144" i="1"/>
  <c r="H160" i="1"/>
  <c r="H105" i="1"/>
  <c r="H114" i="1"/>
  <c r="H192" i="1"/>
  <c r="H216" i="1"/>
  <c r="H190" i="1"/>
  <c r="H214" i="1"/>
  <c r="P146" i="1"/>
  <c r="P114" i="1"/>
  <c r="H94" i="1"/>
  <c r="H119" i="1"/>
  <c r="H107" i="1"/>
  <c r="H125" i="1"/>
  <c r="H136" i="1"/>
  <c r="H181" i="1"/>
  <c r="H188" i="1"/>
  <c r="H201" i="1"/>
  <c r="H220" i="1"/>
  <c r="H241" i="1"/>
  <c r="H253" i="1"/>
  <c r="H269" i="1"/>
  <c r="H296" i="1"/>
  <c r="H443" i="1"/>
  <c r="H83" i="1"/>
  <c r="H85" i="1"/>
  <c r="H108" i="1"/>
  <c r="H96" i="1"/>
  <c r="H98" i="1"/>
  <c r="H115" i="1"/>
  <c r="H117" i="1"/>
  <c r="H140" i="1"/>
  <c r="H141" i="1"/>
  <c r="H174" i="1"/>
  <c r="H157" i="1"/>
  <c r="H186" i="1"/>
  <c r="H191" i="1"/>
  <c r="H217" i="1"/>
  <c r="H239" i="1"/>
  <c r="H458" i="1"/>
  <c r="H104" i="1"/>
  <c r="H127" i="1"/>
  <c r="H123" i="1"/>
  <c r="H130" i="1"/>
  <c r="H153" i="1"/>
  <c r="H156" i="1"/>
  <c r="H172" i="1"/>
  <c r="H155" i="1"/>
  <c r="H184" i="1"/>
  <c r="H193" i="1"/>
  <c r="H185" i="1"/>
  <c r="H210" i="1"/>
  <c r="H233" i="1"/>
  <c r="H242" i="1"/>
  <c r="H248" i="1"/>
  <c r="H304" i="1"/>
  <c r="H326" i="1"/>
  <c r="H371" i="1"/>
  <c r="H89" i="1"/>
  <c r="H93" i="1"/>
  <c r="H116" i="1"/>
  <c r="H128" i="1"/>
  <c r="H180" i="1"/>
  <c r="H229" i="1"/>
  <c r="H232" i="1"/>
  <c r="H235" i="1"/>
  <c r="H237" i="1"/>
  <c r="H260" i="1"/>
  <c r="H387" i="1"/>
  <c r="H389" i="1"/>
  <c r="H91" i="1"/>
  <c r="H110" i="1"/>
  <c r="H112" i="1"/>
  <c r="H137" i="1"/>
  <c r="H139" i="1"/>
  <c r="H142" i="1"/>
  <c r="H143" i="1"/>
  <c r="H158" i="1"/>
  <c r="H159" i="1"/>
  <c r="H175" i="1"/>
  <c r="H165" i="1"/>
  <c r="H187" i="1"/>
  <c r="H199" i="1"/>
  <c r="H227" i="1"/>
  <c r="H289" i="1"/>
  <c r="H97" i="1"/>
  <c r="H99" i="1"/>
  <c r="H101" i="1"/>
  <c r="H121" i="1"/>
  <c r="H124" i="1"/>
  <c r="H150" i="1"/>
  <c r="H170" i="1"/>
  <c r="H173" i="1"/>
  <c r="H203" i="1"/>
  <c r="H206" i="1"/>
  <c r="H197" i="1"/>
  <c r="H246" i="1"/>
  <c r="H271" i="1"/>
  <c r="H265" i="1"/>
  <c r="H306" i="1"/>
  <c r="H87" i="1"/>
  <c r="H95" i="1"/>
  <c r="H100" i="1"/>
  <c r="H86" i="1"/>
  <c r="H88" i="1"/>
  <c r="H111" i="1"/>
  <c r="H113" i="1"/>
  <c r="H126" i="1"/>
  <c r="H118" i="1"/>
  <c r="H120" i="1"/>
  <c r="H145" i="1"/>
  <c r="H131" i="1"/>
  <c r="H161" i="1"/>
  <c r="H164" i="1"/>
  <c r="H147" i="1"/>
  <c r="H176" i="1"/>
  <c r="H177" i="1"/>
  <c r="H163" i="1"/>
  <c r="H178" i="1"/>
  <c r="H221" i="1"/>
  <c r="H274" i="1"/>
  <c r="H285" i="1"/>
  <c r="H272" i="1"/>
  <c r="H299" i="1"/>
  <c r="H328" i="1"/>
  <c r="H347" i="1"/>
  <c r="H333" i="1"/>
  <c r="H403" i="1"/>
  <c r="H84" i="1"/>
  <c r="H109" i="1"/>
  <c r="H129" i="1"/>
  <c r="H132" i="1"/>
  <c r="H138" i="1"/>
  <c r="H154" i="1"/>
  <c r="H225" i="1"/>
  <c r="H211" i="1"/>
  <c r="H244" i="1"/>
  <c r="H262" i="1"/>
  <c r="H256" i="1"/>
  <c r="H339" i="1"/>
  <c r="H422" i="1"/>
  <c r="H258" i="1"/>
  <c r="H308" i="1"/>
  <c r="H344" i="1"/>
  <c r="H352" i="1"/>
  <c r="H427" i="1"/>
  <c r="H325" i="1"/>
  <c r="H364" i="1"/>
  <c r="H376" i="1"/>
  <c r="H362" i="1"/>
  <c r="H396" i="1"/>
  <c r="H408" i="1"/>
  <c r="H394" i="1"/>
  <c r="H428" i="1"/>
  <c r="H442" i="1"/>
  <c r="H494" i="1"/>
  <c r="H255" i="1"/>
  <c r="H243" i="1"/>
  <c r="H276" i="1"/>
  <c r="H283" i="1"/>
  <c r="H275" i="1"/>
  <c r="H370" i="1"/>
  <c r="H402" i="1"/>
  <c r="H447" i="1"/>
  <c r="H231" i="1"/>
  <c r="H238" i="1"/>
  <c r="H249" i="1"/>
  <c r="H259" i="1"/>
  <c r="H250" i="1"/>
  <c r="H266" i="1"/>
  <c r="H288" i="1"/>
  <c r="H312" i="1"/>
  <c r="H317" i="1"/>
  <c r="H323" i="1"/>
  <c r="H340" i="1"/>
  <c r="H379" i="1"/>
  <c r="H429" i="1"/>
  <c r="H446" i="1"/>
  <c r="H461" i="1"/>
  <c r="H179" i="1"/>
  <c r="H207" i="1"/>
  <c r="H245" i="1"/>
  <c r="H236" i="1"/>
  <c r="H261" i="1"/>
  <c r="H270" i="1"/>
  <c r="H264" i="1"/>
  <c r="H286" i="1"/>
  <c r="H290" i="1"/>
  <c r="H338" i="1"/>
  <c r="H366" i="1"/>
  <c r="H438" i="1"/>
  <c r="H471" i="1"/>
  <c r="H212" i="1"/>
  <c r="H247" i="1"/>
  <c r="H254" i="1"/>
  <c r="H277" i="1"/>
  <c r="H281" i="1"/>
  <c r="H350" i="1"/>
  <c r="H360" i="1"/>
  <c r="H380" i="1"/>
  <c r="H392" i="1"/>
  <c r="H378" i="1"/>
  <c r="H412" i="1"/>
  <c r="H415" i="1"/>
  <c r="H435" i="1"/>
  <c r="H204" i="1"/>
  <c r="H223" i="1"/>
  <c r="H240" i="1"/>
  <c r="H291" i="1"/>
  <c r="H310" i="1"/>
  <c r="H307" i="1"/>
  <c r="H345" i="1"/>
  <c r="H386" i="1"/>
  <c r="H426" i="1"/>
  <c r="H278" i="1"/>
  <c r="H280" i="1"/>
  <c r="H329" i="1"/>
  <c r="H353" i="1"/>
  <c r="H369" i="1"/>
  <c r="H384" i="1"/>
  <c r="H409" i="1"/>
  <c r="H419" i="1"/>
  <c r="H449" i="1"/>
  <c r="H492" i="1"/>
  <c r="H501" i="1"/>
  <c r="H490" i="1"/>
  <c r="H332" i="1"/>
  <c r="H336" i="1"/>
  <c r="H357" i="1"/>
  <c r="H359" i="1"/>
  <c r="H373" i="1"/>
  <c r="H358" i="1"/>
  <c r="H391" i="1"/>
  <c r="H407" i="1"/>
  <c r="H390" i="1"/>
  <c r="H414" i="1"/>
  <c r="H423" i="1"/>
  <c r="H437" i="1"/>
  <c r="H484" i="1"/>
  <c r="H493" i="1"/>
  <c r="H496" i="1"/>
  <c r="H482" i="1"/>
  <c r="H440" i="1"/>
  <c r="H445" i="1"/>
  <c r="H455" i="1"/>
  <c r="H467" i="1"/>
  <c r="H468" i="1"/>
  <c r="H488" i="1"/>
  <c r="H287" i="1"/>
  <c r="H295" i="1"/>
  <c r="H327" i="1"/>
  <c r="H334" i="1"/>
  <c r="H454" i="1"/>
  <c r="H478" i="1"/>
  <c r="H480" i="1"/>
  <c r="H500" i="1"/>
  <c r="H303" i="1"/>
  <c r="H335" i="1"/>
  <c r="H404" i="1"/>
  <c r="H434" i="1"/>
  <c r="H441" i="1"/>
  <c r="H464" i="1"/>
  <c r="H475" i="1"/>
  <c r="H502" i="1"/>
  <c r="H473" i="1"/>
  <c r="H481" i="1"/>
  <c r="M51" i="1"/>
  <c r="L246" i="1"/>
  <c r="L438" i="1"/>
  <c r="L416" i="1"/>
  <c r="M457" i="1"/>
  <c r="M85" i="1"/>
  <c r="M438" i="1"/>
  <c r="N438" i="1" s="1"/>
  <c r="M246" i="1"/>
  <c r="M416" i="1"/>
  <c r="M288" i="1"/>
  <c r="L163" i="1"/>
  <c r="M163" i="1"/>
  <c r="M259" i="1"/>
  <c r="L259" i="1"/>
  <c r="M387" i="1"/>
  <c r="L387" i="1"/>
  <c r="L292" i="1"/>
  <c r="M292" i="1"/>
  <c r="L148" i="1"/>
  <c r="M148" i="1"/>
  <c r="L284" i="1"/>
  <c r="M284" i="1"/>
  <c r="M484" i="1"/>
  <c r="L484" i="1"/>
  <c r="R53" i="1"/>
  <c r="Q53" i="1"/>
  <c r="L157" i="1"/>
  <c r="M157" i="1"/>
  <c r="L269" i="1"/>
  <c r="M269" i="1"/>
  <c r="L365" i="1"/>
  <c r="M365" i="1"/>
  <c r="L477" i="1"/>
  <c r="M477" i="1"/>
  <c r="R326" i="1"/>
  <c r="Q326" i="1"/>
  <c r="R168" i="1"/>
  <c r="Q168" i="1"/>
  <c r="R360" i="1"/>
  <c r="Q360" i="1"/>
  <c r="R370" i="1"/>
  <c r="Q370" i="1"/>
  <c r="L248" i="1"/>
  <c r="M248" i="1"/>
  <c r="Q35" i="1"/>
  <c r="R211" i="1"/>
  <c r="Q211" i="1"/>
  <c r="L147" i="1"/>
  <c r="M147" i="1"/>
  <c r="M275" i="1"/>
  <c r="L275" i="1"/>
  <c r="Q291" i="1"/>
  <c r="R291" i="1"/>
  <c r="S291" i="1" s="1"/>
  <c r="L331" i="1"/>
  <c r="M331" i="1"/>
  <c r="R347" i="1"/>
  <c r="Q347" i="1"/>
  <c r="M403" i="1"/>
  <c r="L403" i="1"/>
  <c r="R419" i="1"/>
  <c r="Q419" i="1"/>
  <c r="L467" i="1"/>
  <c r="M467" i="1"/>
  <c r="R483" i="1"/>
  <c r="Q483" i="1"/>
  <c r="R156" i="1"/>
  <c r="Q156" i="1"/>
  <c r="Q308" i="1"/>
  <c r="R308" i="1"/>
  <c r="S308" i="1" s="1"/>
  <c r="Q106" i="1"/>
  <c r="R106" i="1"/>
  <c r="M250" i="1"/>
  <c r="L250" i="1"/>
  <c r="R354" i="1"/>
  <c r="Q354" i="1"/>
  <c r="Q204" i="1"/>
  <c r="R204" i="1"/>
  <c r="S204" i="1" s="1"/>
  <c r="L53" i="1"/>
  <c r="M53" i="1"/>
  <c r="R85" i="1"/>
  <c r="Q85" i="1"/>
  <c r="R133" i="1"/>
  <c r="Q133" i="1"/>
  <c r="Q229" i="1"/>
  <c r="R229" i="1"/>
  <c r="S229" i="1" s="1"/>
  <c r="R293" i="1"/>
  <c r="Q293" i="1"/>
  <c r="R325" i="1"/>
  <c r="Q325" i="1"/>
  <c r="R341" i="1"/>
  <c r="Q341" i="1"/>
  <c r="M262" i="1"/>
  <c r="L262" i="1"/>
  <c r="M366" i="1"/>
  <c r="L366" i="1"/>
  <c r="M398" i="1"/>
  <c r="L398" i="1"/>
  <c r="L430" i="1"/>
  <c r="M430" i="1"/>
  <c r="L462" i="1"/>
  <c r="M462" i="1"/>
  <c r="L486" i="1"/>
  <c r="M486" i="1"/>
  <c r="R120" i="1"/>
  <c r="Q120" i="1"/>
  <c r="R176" i="1"/>
  <c r="Q176" i="1"/>
  <c r="R232" i="1"/>
  <c r="Q232" i="1"/>
  <c r="R344" i="1"/>
  <c r="Q344" i="1"/>
  <c r="M98" i="1"/>
  <c r="L98" i="1"/>
  <c r="L434" i="1"/>
  <c r="M434" i="1"/>
  <c r="R102" i="1"/>
  <c r="Q102" i="1"/>
  <c r="R118" i="1"/>
  <c r="Q118" i="1"/>
  <c r="R334" i="1"/>
  <c r="Q334" i="1"/>
  <c r="L406" i="1"/>
  <c r="M406" i="1"/>
  <c r="L96" i="1"/>
  <c r="M96" i="1"/>
  <c r="L256" i="1"/>
  <c r="M256" i="1"/>
  <c r="R408" i="1"/>
  <c r="Q408" i="1"/>
  <c r="R448" i="1"/>
  <c r="Q448" i="1"/>
  <c r="L170" i="1"/>
  <c r="M170" i="1"/>
  <c r="M242" i="1"/>
  <c r="L242" i="1"/>
  <c r="L224" i="1"/>
  <c r="M224" i="1"/>
  <c r="L39" i="1"/>
  <c r="R119" i="1"/>
  <c r="Q119" i="1"/>
  <c r="R135" i="1"/>
  <c r="Q135" i="1"/>
  <c r="R151" i="1"/>
  <c r="Q151" i="1"/>
  <c r="R167" i="1"/>
  <c r="Q167" i="1"/>
  <c r="R183" i="1"/>
  <c r="Q183" i="1"/>
  <c r="L207" i="1"/>
  <c r="M207" i="1"/>
  <c r="L223" i="1"/>
  <c r="M223" i="1"/>
  <c r="L239" i="1"/>
  <c r="M239" i="1"/>
  <c r="M255" i="1"/>
  <c r="L255" i="1"/>
  <c r="L271" i="1"/>
  <c r="M271" i="1"/>
  <c r="L287" i="1"/>
  <c r="M287" i="1"/>
  <c r="L303" i="1"/>
  <c r="M303" i="1"/>
  <c r="L319" i="1"/>
  <c r="M319" i="1"/>
  <c r="M335" i="1"/>
  <c r="L335" i="1"/>
  <c r="M351" i="1"/>
  <c r="L351" i="1"/>
  <c r="M367" i="1"/>
  <c r="L367" i="1"/>
  <c r="M383" i="1"/>
  <c r="L383" i="1"/>
  <c r="M399" i="1"/>
  <c r="L399" i="1"/>
  <c r="M415" i="1"/>
  <c r="L415" i="1"/>
  <c r="L431" i="1"/>
  <c r="M431" i="1"/>
  <c r="L447" i="1"/>
  <c r="M447" i="1"/>
  <c r="L471" i="1"/>
  <c r="M471" i="1"/>
  <c r="L503" i="1"/>
  <c r="M503" i="1"/>
  <c r="L240" i="1"/>
  <c r="M240" i="1"/>
  <c r="L296" i="1"/>
  <c r="M296" i="1"/>
  <c r="L360" i="1"/>
  <c r="M360" i="1"/>
  <c r="L424" i="1"/>
  <c r="M424" i="1"/>
  <c r="L488" i="1"/>
  <c r="M488" i="1"/>
  <c r="M194" i="1"/>
  <c r="L194" i="1"/>
  <c r="L370" i="1"/>
  <c r="M370" i="1"/>
  <c r="R458" i="1"/>
  <c r="Q458" i="1"/>
  <c r="L40" i="1"/>
  <c r="L384" i="1"/>
  <c r="M384" i="1"/>
  <c r="R105" i="1"/>
  <c r="Q105" i="1"/>
  <c r="R121" i="1"/>
  <c r="Q121" i="1"/>
  <c r="R137" i="1"/>
  <c r="Q137" i="1"/>
  <c r="R153" i="1"/>
  <c r="Q153" i="1"/>
  <c r="R169" i="1"/>
  <c r="Q169" i="1"/>
  <c r="R217" i="1"/>
  <c r="Q217" i="1"/>
  <c r="R233" i="1"/>
  <c r="Q233" i="1"/>
  <c r="L273" i="1"/>
  <c r="M273" i="1"/>
  <c r="L289" i="1"/>
  <c r="M289" i="1"/>
  <c r="L305" i="1"/>
  <c r="M305" i="1"/>
  <c r="L321" i="1"/>
  <c r="M321" i="1"/>
  <c r="Q433" i="1"/>
  <c r="R433" i="1"/>
  <c r="Q449" i="1"/>
  <c r="R449" i="1"/>
  <c r="Q146" i="1"/>
  <c r="R146" i="1"/>
  <c r="Q282" i="1"/>
  <c r="R282" i="1"/>
  <c r="L83" i="1"/>
  <c r="M83" i="1"/>
  <c r="M195" i="1"/>
  <c r="L195" i="1"/>
  <c r="M315" i="1"/>
  <c r="L315" i="1"/>
  <c r="L76" i="1"/>
  <c r="M76" i="1"/>
  <c r="L324" i="1"/>
  <c r="M324" i="1"/>
  <c r="L316" i="1"/>
  <c r="M316" i="1"/>
  <c r="L452" i="1"/>
  <c r="M452" i="1"/>
  <c r="L301" i="1"/>
  <c r="M301" i="1"/>
  <c r="L445" i="1"/>
  <c r="M445" i="1"/>
  <c r="M258" i="1"/>
  <c r="L258" i="1"/>
  <c r="Q320" i="1"/>
  <c r="R320" i="1"/>
  <c r="L450" i="1"/>
  <c r="M450" i="1"/>
  <c r="L184" i="1"/>
  <c r="M184" i="1"/>
  <c r="L241" i="1"/>
  <c r="M241" i="1"/>
  <c r="Q401" i="1"/>
  <c r="R401" i="1"/>
  <c r="R115" i="1"/>
  <c r="Q115" i="1"/>
  <c r="R259" i="1"/>
  <c r="Q259" i="1"/>
  <c r="L140" i="1"/>
  <c r="M140" i="1"/>
  <c r="Q178" i="1"/>
  <c r="R178" i="1"/>
  <c r="R466" i="1"/>
  <c r="Q466" i="1"/>
  <c r="Q306" i="1"/>
  <c r="R306" i="1"/>
  <c r="L109" i="1"/>
  <c r="M109" i="1"/>
  <c r="L173" i="1"/>
  <c r="M173" i="1"/>
  <c r="M206" i="1"/>
  <c r="L206" i="1"/>
  <c r="R246" i="1"/>
  <c r="Q246" i="1"/>
  <c r="R262" i="1"/>
  <c r="Q262" i="1"/>
  <c r="R294" i="1"/>
  <c r="Q294" i="1"/>
  <c r="Q430" i="1"/>
  <c r="R430" i="1"/>
  <c r="Q462" i="1"/>
  <c r="R462" i="1"/>
  <c r="Q486" i="1"/>
  <c r="R486" i="1"/>
  <c r="L479" i="1"/>
  <c r="M479" i="1"/>
  <c r="L264" i="1"/>
  <c r="M264" i="1"/>
  <c r="M496" i="1"/>
  <c r="L496" i="1"/>
  <c r="M34" i="1"/>
  <c r="M186" i="1"/>
  <c r="L186" i="1"/>
  <c r="R346" i="1"/>
  <c r="Q346" i="1"/>
  <c r="L199" i="1"/>
  <c r="M199" i="1"/>
  <c r="M30" i="1"/>
  <c r="L46" i="1"/>
  <c r="M46" i="1"/>
  <c r="L62" i="1"/>
  <c r="M62" i="1"/>
  <c r="L94" i="1"/>
  <c r="M94" i="1"/>
  <c r="M110" i="1"/>
  <c r="L110" i="1"/>
  <c r="L126" i="1"/>
  <c r="M126" i="1"/>
  <c r="M142" i="1"/>
  <c r="L142" i="1"/>
  <c r="L158" i="1"/>
  <c r="M158" i="1"/>
  <c r="M174" i="1"/>
  <c r="L174" i="1"/>
  <c r="M190" i="1"/>
  <c r="L190" i="1"/>
  <c r="M238" i="1"/>
  <c r="L238" i="1"/>
  <c r="L318" i="1"/>
  <c r="M318" i="1"/>
  <c r="Q374" i="1"/>
  <c r="R374" i="1"/>
  <c r="Q406" i="1"/>
  <c r="R406" i="1"/>
  <c r="Q438" i="1"/>
  <c r="R438" i="1"/>
  <c r="Q478" i="1"/>
  <c r="R478" i="1"/>
  <c r="L82" i="1"/>
  <c r="M82" i="1"/>
  <c r="Q170" i="1"/>
  <c r="R170" i="1"/>
  <c r="R242" i="1"/>
  <c r="Q242" i="1"/>
  <c r="M362" i="1"/>
  <c r="L362" i="1"/>
  <c r="R450" i="1"/>
  <c r="Q450" i="1"/>
  <c r="L47" i="1"/>
  <c r="M47" i="1"/>
  <c r="M63" i="1"/>
  <c r="L63" i="1"/>
  <c r="L79" i="1"/>
  <c r="M79" i="1"/>
  <c r="L95" i="1"/>
  <c r="M95" i="1"/>
  <c r="M111" i="1"/>
  <c r="L111" i="1"/>
  <c r="L127" i="1"/>
  <c r="M127" i="1"/>
  <c r="L143" i="1"/>
  <c r="M143" i="1"/>
  <c r="L159" i="1"/>
  <c r="M159" i="1"/>
  <c r="L175" i="1"/>
  <c r="M175" i="1"/>
  <c r="L191" i="1"/>
  <c r="M191" i="1"/>
  <c r="R207" i="1"/>
  <c r="Q207" i="1"/>
  <c r="R223" i="1"/>
  <c r="Q223" i="1"/>
  <c r="R239" i="1"/>
  <c r="Q239" i="1"/>
  <c r="R255" i="1"/>
  <c r="Q255" i="1"/>
  <c r="R271" i="1"/>
  <c r="Q271" i="1"/>
  <c r="R351" i="1"/>
  <c r="Q351" i="1"/>
  <c r="R367" i="1"/>
  <c r="Q367" i="1"/>
  <c r="R383" i="1"/>
  <c r="Q383" i="1"/>
  <c r="R399" i="1"/>
  <c r="Q399" i="1"/>
  <c r="R415" i="1"/>
  <c r="Q415" i="1"/>
  <c r="R431" i="1"/>
  <c r="Q431" i="1"/>
  <c r="R447" i="1"/>
  <c r="Q447" i="1"/>
  <c r="R471" i="1"/>
  <c r="Q471" i="1"/>
  <c r="R503" i="1"/>
  <c r="Q503" i="1"/>
  <c r="R128" i="1"/>
  <c r="Q128" i="1"/>
  <c r="R192" i="1"/>
  <c r="Q192" i="1"/>
  <c r="R296" i="1"/>
  <c r="Q296" i="1"/>
  <c r="L58" i="1"/>
  <c r="M58" i="1"/>
  <c r="M290" i="1"/>
  <c r="L290" i="1"/>
  <c r="R56" i="1"/>
  <c r="Q56" i="1"/>
  <c r="R72" i="1"/>
  <c r="Q72" i="1"/>
  <c r="R112" i="1"/>
  <c r="Q112" i="1"/>
  <c r="R184" i="1"/>
  <c r="Q184" i="1"/>
  <c r="R248" i="1"/>
  <c r="Q248" i="1"/>
  <c r="L50" i="1"/>
  <c r="M50" i="1"/>
  <c r="M474" i="1"/>
  <c r="L474" i="1"/>
  <c r="L49" i="1"/>
  <c r="M49" i="1"/>
  <c r="L65" i="1"/>
  <c r="M65" i="1"/>
  <c r="L97" i="1"/>
  <c r="M97" i="1"/>
  <c r="L113" i="1"/>
  <c r="M113" i="1"/>
  <c r="L161" i="1"/>
  <c r="M161" i="1"/>
  <c r="L193" i="1"/>
  <c r="M193" i="1"/>
  <c r="L209" i="1"/>
  <c r="M209" i="1"/>
  <c r="R273" i="1"/>
  <c r="Q273" i="1"/>
  <c r="R289" i="1"/>
  <c r="Q289" i="1"/>
  <c r="Q305" i="1"/>
  <c r="R305" i="1"/>
  <c r="R337" i="1"/>
  <c r="Q337" i="1"/>
  <c r="R353" i="1"/>
  <c r="Q353" i="1"/>
  <c r="R369" i="1"/>
  <c r="Q369" i="1"/>
  <c r="R385" i="1"/>
  <c r="Q385" i="1"/>
  <c r="L409" i="1"/>
  <c r="M409" i="1"/>
  <c r="L425" i="1"/>
  <c r="M425" i="1"/>
  <c r="L441" i="1"/>
  <c r="M441" i="1"/>
  <c r="M442" i="1"/>
  <c r="L442" i="1"/>
  <c r="L99" i="1"/>
  <c r="M99" i="1"/>
  <c r="M227" i="1"/>
  <c r="L227" i="1"/>
  <c r="R331" i="1"/>
  <c r="Q331" i="1"/>
  <c r="R443" i="1"/>
  <c r="Q443" i="1"/>
  <c r="L252" i="1"/>
  <c r="M252" i="1"/>
  <c r="L476" i="1"/>
  <c r="M476" i="1"/>
  <c r="M466" i="1"/>
  <c r="L466" i="1"/>
  <c r="L260" i="1"/>
  <c r="M260" i="1"/>
  <c r="R117" i="1"/>
  <c r="Q117" i="1"/>
  <c r="L221" i="1"/>
  <c r="M221" i="1"/>
  <c r="L317" i="1"/>
  <c r="M317" i="1"/>
  <c r="L413" i="1"/>
  <c r="M413" i="1"/>
  <c r="Q304" i="1"/>
  <c r="R304" i="1"/>
  <c r="M350" i="1"/>
  <c r="L350" i="1"/>
  <c r="Q96" i="1"/>
  <c r="R96" i="1"/>
  <c r="R424" i="1"/>
  <c r="Q424" i="1"/>
  <c r="Q266" i="1"/>
  <c r="R266" i="1"/>
  <c r="L72" i="1"/>
  <c r="M72" i="1"/>
  <c r="Q89" i="1"/>
  <c r="R89" i="1"/>
  <c r="R83" i="1"/>
  <c r="Q83" i="1"/>
  <c r="R147" i="1"/>
  <c r="Q147" i="1"/>
  <c r="R243" i="1"/>
  <c r="Q243" i="1"/>
  <c r="R315" i="1"/>
  <c r="Q315" i="1"/>
  <c r="M371" i="1"/>
  <c r="L371" i="1"/>
  <c r="M451" i="1"/>
  <c r="L451" i="1"/>
  <c r="L164" i="1"/>
  <c r="M164" i="1"/>
  <c r="M386" i="1"/>
  <c r="L386" i="1"/>
  <c r="L114" i="1"/>
  <c r="M114" i="1"/>
  <c r="M283" i="1"/>
  <c r="L283" i="1"/>
  <c r="Q299" i="1"/>
  <c r="R299" i="1"/>
  <c r="M355" i="1"/>
  <c r="L355" i="1"/>
  <c r="R371" i="1"/>
  <c r="Q371" i="1"/>
  <c r="L411" i="1"/>
  <c r="M411" i="1"/>
  <c r="R427" i="1"/>
  <c r="Q427" i="1"/>
  <c r="L475" i="1"/>
  <c r="M475" i="1"/>
  <c r="R491" i="1"/>
  <c r="Q491" i="1"/>
  <c r="Q44" i="1"/>
  <c r="R44" i="1"/>
  <c r="Q76" i="1"/>
  <c r="R76" i="1"/>
  <c r="R140" i="1"/>
  <c r="Q140" i="1"/>
  <c r="R164" i="1"/>
  <c r="Q164" i="1"/>
  <c r="Q196" i="1"/>
  <c r="R196" i="1"/>
  <c r="Q220" i="1"/>
  <c r="R220" i="1"/>
  <c r="R252" i="1"/>
  <c r="Q252" i="1"/>
  <c r="R292" i="1"/>
  <c r="Q292" i="1"/>
  <c r="Q324" i="1"/>
  <c r="R324" i="1"/>
  <c r="Q348" i="1"/>
  <c r="R348" i="1"/>
  <c r="Q380" i="1"/>
  <c r="R380" i="1"/>
  <c r="R412" i="1"/>
  <c r="Q412" i="1"/>
  <c r="R444" i="1"/>
  <c r="Q444" i="1"/>
  <c r="R476" i="1"/>
  <c r="Q476" i="1"/>
  <c r="R386" i="1"/>
  <c r="Q386" i="1"/>
  <c r="Q60" i="1"/>
  <c r="R60" i="1"/>
  <c r="R84" i="1"/>
  <c r="Q84" i="1"/>
  <c r="R116" i="1"/>
  <c r="Q116" i="1"/>
  <c r="R148" i="1"/>
  <c r="Q148" i="1"/>
  <c r="Q188" i="1"/>
  <c r="R188" i="1"/>
  <c r="R228" i="1"/>
  <c r="Q228" i="1"/>
  <c r="R260" i="1"/>
  <c r="Q260" i="1"/>
  <c r="R284" i="1"/>
  <c r="Q284" i="1"/>
  <c r="Q316" i="1"/>
  <c r="R316" i="1"/>
  <c r="Q356" i="1"/>
  <c r="R356" i="1"/>
  <c r="Q388" i="1"/>
  <c r="R388" i="1"/>
  <c r="R420" i="1"/>
  <c r="Q420" i="1"/>
  <c r="R452" i="1"/>
  <c r="Q452" i="1"/>
  <c r="R484" i="1"/>
  <c r="Q484" i="1"/>
  <c r="L77" i="1"/>
  <c r="M77" i="1"/>
  <c r="L93" i="1"/>
  <c r="M93" i="1"/>
  <c r="M125" i="1"/>
  <c r="L125" i="1"/>
  <c r="L141" i="1"/>
  <c r="M141" i="1"/>
  <c r="R157" i="1"/>
  <c r="Q157" i="1"/>
  <c r="R173" i="1"/>
  <c r="Q173" i="1"/>
  <c r="Q189" i="1"/>
  <c r="R189" i="1"/>
  <c r="Q205" i="1"/>
  <c r="R205" i="1"/>
  <c r="Q221" i="1"/>
  <c r="R221" i="1"/>
  <c r="Q253" i="1"/>
  <c r="R253" i="1"/>
  <c r="R269" i="1"/>
  <c r="Q269" i="1"/>
  <c r="R285" i="1"/>
  <c r="Q285" i="1"/>
  <c r="R301" i="1"/>
  <c r="Q301" i="1"/>
  <c r="R317" i="1"/>
  <c r="Q317" i="1"/>
  <c r="R349" i="1"/>
  <c r="Q349" i="1"/>
  <c r="R365" i="1"/>
  <c r="Q365" i="1"/>
  <c r="R381" i="1"/>
  <c r="Q381" i="1"/>
  <c r="R397" i="1"/>
  <c r="Q397" i="1"/>
  <c r="R413" i="1"/>
  <c r="Q413" i="1"/>
  <c r="R429" i="1"/>
  <c r="Q429" i="1"/>
  <c r="R445" i="1"/>
  <c r="Q445" i="1"/>
  <c r="R461" i="1"/>
  <c r="Q461" i="1"/>
  <c r="R477" i="1"/>
  <c r="Q477" i="1"/>
  <c r="R493" i="1"/>
  <c r="Q493" i="1"/>
  <c r="L342" i="1"/>
  <c r="M342" i="1"/>
  <c r="M414" i="1"/>
  <c r="L414" i="1"/>
  <c r="L470" i="1"/>
  <c r="M470" i="1"/>
  <c r="L88" i="1"/>
  <c r="M88" i="1"/>
  <c r="L152" i="1"/>
  <c r="M152" i="1"/>
  <c r="L208" i="1"/>
  <c r="M208" i="1"/>
  <c r="L336" i="1"/>
  <c r="M336" i="1"/>
  <c r="L376" i="1"/>
  <c r="M376" i="1"/>
  <c r="R496" i="1"/>
  <c r="Q496" i="1"/>
  <c r="R34" i="1"/>
  <c r="Q34" i="1"/>
  <c r="Q114" i="1"/>
  <c r="R114" i="1"/>
  <c r="R186" i="1"/>
  <c r="Q186" i="1"/>
  <c r="R258" i="1"/>
  <c r="Q258" i="1"/>
  <c r="L482" i="1"/>
  <c r="M482" i="1"/>
  <c r="L374" i="1"/>
  <c r="M374" i="1"/>
  <c r="R62" i="1"/>
  <c r="Q62" i="1"/>
  <c r="M78" i="1"/>
  <c r="L78" i="1"/>
  <c r="R94" i="1"/>
  <c r="Q94" i="1"/>
  <c r="R126" i="1"/>
  <c r="Q126" i="1"/>
  <c r="R142" i="1"/>
  <c r="Q142" i="1"/>
  <c r="R158" i="1"/>
  <c r="Q158" i="1"/>
  <c r="R174" i="1"/>
  <c r="Q174" i="1"/>
  <c r="R190" i="1"/>
  <c r="Q190" i="1"/>
  <c r="R214" i="1"/>
  <c r="Q214" i="1"/>
  <c r="R238" i="1"/>
  <c r="Q238" i="1"/>
  <c r="R286" i="1"/>
  <c r="Q286" i="1"/>
  <c r="R318" i="1"/>
  <c r="Q318" i="1"/>
  <c r="R350" i="1"/>
  <c r="Q350" i="1"/>
  <c r="L454" i="1"/>
  <c r="M454" i="1"/>
  <c r="M463" i="1"/>
  <c r="L463" i="1"/>
  <c r="L368" i="1"/>
  <c r="M368" i="1"/>
  <c r="M432" i="1"/>
  <c r="L432" i="1"/>
  <c r="R480" i="1"/>
  <c r="Q480" i="1"/>
  <c r="R82" i="1"/>
  <c r="Q82" i="1"/>
  <c r="M274" i="1"/>
  <c r="L274" i="1"/>
  <c r="R362" i="1"/>
  <c r="Q362" i="1"/>
  <c r="Q31" i="1"/>
  <c r="R47" i="1"/>
  <c r="Q47" i="1"/>
  <c r="R63" i="1"/>
  <c r="Q63" i="1"/>
  <c r="R79" i="1"/>
  <c r="Q79" i="1"/>
  <c r="Q95" i="1"/>
  <c r="R95" i="1"/>
  <c r="Q111" i="1"/>
  <c r="R111" i="1"/>
  <c r="R287" i="1"/>
  <c r="Q287" i="1"/>
  <c r="R303" i="1"/>
  <c r="Q303" i="1"/>
  <c r="R319" i="1"/>
  <c r="Q319" i="1"/>
  <c r="R335" i="1"/>
  <c r="Q335" i="1"/>
  <c r="L328" i="1"/>
  <c r="M328" i="1"/>
  <c r="L392" i="1"/>
  <c r="M392" i="1"/>
  <c r="R58" i="1"/>
  <c r="Q58" i="1"/>
  <c r="Q138" i="1"/>
  <c r="R138" i="1"/>
  <c r="M226" i="1"/>
  <c r="L226" i="1"/>
  <c r="Q290" i="1"/>
  <c r="R290" i="1"/>
  <c r="L418" i="1"/>
  <c r="M418" i="1"/>
  <c r="M490" i="1"/>
  <c r="L490" i="1"/>
  <c r="Q312" i="1"/>
  <c r="R312" i="1"/>
  <c r="R50" i="1"/>
  <c r="Q50" i="1"/>
  <c r="R474" i="1"/>
  <c r="Q474" i="1"/>
  <c r="L81" i="1"/>
  <c r="M81" i="1"/>
  <c r="L129" i="1"/>
  <c r="M129" i="1"/>
  <c r="L145" i="1"/>
  <c r="M145" i="1"/>
  <c r="R177" i="1"/>
  <c r="Q177" i="1"/>
  <c r="Q193" i="1"/>
  <c r="R193" i="1"/>
  <c r="R257" i="1"/>
  <c r="Q257" i="1"/>
  <c r="Q321" i="1"/>
  <c r="R321" i="1"/>
  <c r="L345" i="1"/>
  <c r="M345" i="1"/>
  <c r="L361" i="1"/>
  <c r="M361" i="1"/>
  <c r="L377" i="1"/>
  <c r="M377" i="1"/>
  <c r="Q457" i="1"/>
  <c r="R457" i="1"/>
  <c r="Q473" i="1"/>
  <c r="R473" i="1"/>
  <c r="Q489" i="1"/>
  <c r="R489" i="1"/>
  <c r="M234" i="1"/>
  <c r="L234" i="1"/>
  <c r="M330" i="1"/>
  <c r="L330" i="1"/>
  <c r="R442" i="1"/>
  <c r="Q442" i="1"/>
  <c r="L115" i="1"/>
  <c r="M115" i="1"/>
  <c r="L211" i="1"/>
  <c r="M211" i="1"/>
  <c r="L348" i="1"/>
  <c r="M348" i="1"/>
  <c r="M178" i="1"/>
  <c r="L178" i="1"/>
  <c r="L60" i="1"/>
  <c r="M60" i="1"/>
  <c r="L228" i="1"/>
  <c r="M228" i="1"/>
  <c r="L237" i="1"/>
  <c r="M237" i="1"/>
  <c r="L333" i="1"/>
  <c r="M333" i="1"/>
  <c r="L397" i="1"/>
  <c r="M397" i="1"/>
  <c r="L493" i="1"/>
  <c r="M493" i="1"/>
  <c r="R366" i="1"/>
  <c r="Q366" i="1"/>
  <c r="R400" i="1"/>
  <c r="Q400" i="1"/>
  <c r="R434" i="1"/>
  <c r="Q434" i="1"/>
  <c r="L393" i="1"/>
  <c r="M393" i="1"/>
  <c r="L192" i="1"/>
  <c r="M192" i="1"/>
  <c r="L138" i="1"/>
  <c r="M138" i="1"/>
  <c r="L312" i="1"/>
  <c r="M312" i="1"/>
  <c r="R67" i="1"/>
  <c r="Q67" i="1"/>
  <c r="R131" i="1"/>
  <c r="Q131" i="1"/>
  <c r="R227" i="1"/>
  <c r="Q227" i="1"/>
  <c r="Q387" i="1"/>
  <c r="R387" i="1"/>
  <c r="R467" i="1"/>
  <c r="Q467" i="1"/>
  <c r="L108" i="1"/>
  <c r="M108" i="1"/>
  <c r="R250" i="1"/>
  <c r="Q250" i="1"/>
  <c r="L116" i="1"/>
  <c r="M116" i="1"/>
  <c r="L310" i="1"/>
  <c r="M310" i="1"/>
  <c r="L35" i="1"/>
  <c r="M139" i="1"/>
  <c r="L139" i="1"/>
  <c r="M267" i="1"/>
  <c r="L267" i="1"/>
  <c r="Q283" i="1"/>
  <c r="R283" i="1"/>
  <c r="M339" i="1"/>
  <c r="L339" i="1"/>
  <c r="R355" i="1"/>
  <c r="Q355" i="1"/>
  <c r="L395" i="1"/>
  <c r="M395" i="1"/>
  <c r="M435" i="1"/>
  <c r="L435" i="1"/>
  <c r="R451" i="1"/>
  <c r="Q451" i="1"/>
  <c r="L499" i="1"/>
  <c r="M499" i="1"/>
  <c r="R108" i="1"/>
  <c r="Q108" i="1"/>
  <c r="M210" i="1"/>
  <c r="L210" i="1"/>
  <c r="L314" i="1"/>
  <c r="M314" i="1"/>
  <c r="L149" i="1"/>
  <c r="M149" i="1"/>
  <c r="L177" i="1"/>
  <c r="M177" i="1"/>
  <c r="L45" i="1"/>
  <c r="M45" i="1"/>
  <c r="L61" i="1"/>
  <c r="M61" i="1"/>
  <c r="Q93" i="1"/>
  <c r="R93" i="1"/>
  <c r="R125" i="1"/>
  <c r="Q125" i="1"/>
  <c r="R141" i="1"/>
  <c r="Q141" i="1"/>
  <c r="Q237" i="1"/>
  <c r="R237" i="1"/>
  <c r="R333" i="1"/>
  <c r="Q333" i="1"/>
  <c r="R206" i="1"/>
  <c r="Q206" i="1"/>
  <c r="M278" i="1"/>
  <c r="L278" i="1"/>
  <c r="M382" i="1"/>
  <c r="L382" i="1"/>
  <c r="M446" i="1"/>
  <c r="L446" i="1"/>
  <c r="R479" i="1"/>
  <c r="Q479" i="1"/>
  <c r="Q88" i="1"/>
  <c r="R88" i="1"/>
  <c r="R152" i="1"/>
  <c r="Q152" i="1"/>
  <c r="R264" i="1"/>
  <c r="Q264" i="1"/>
  <c r="R336" i="1"/>
  <c r="Q336" i="1"/>
  <c r="R376" i="1"/>
  <c r="Q376" i="1"/>
  <c r="R416" i="1"/>
  <c r="Q416" i="1"/>
  <c r="R482" i="1"/>
  <c r="Q482" i="1"/>
  <c r="R46" i="1"/>
  <c r="Q46" i="1"/>
  <c r="Q78" i="1"/>
  <c r="R78" i="1"/>
  <c r="R110" i="1"/>
  <c r="Q110" i="1"/>
  <c r="L390" i="1"/>
  <c r="M390" i="1"/>
  <c r="M494" i="1"/>
  <c r="L494" i="1"/>
  <c r="L136" i="1"/>
  <c r="M136" i="1"/>
  <c r="L200" i="1"/>
  <c r="M200" i="1"/>
  <c r="R368" i="1"/>
  <c r="Q368" i="1"/>
  <c r="R432" i="1"/>
  <c r="Q432" i="1"/>
  <c r="R127" i="1"/>
  <c r="Q127" i="1"/>
  <c r="R143" i="1"/>
  <c r="Q143" i="1"/>
  <c r="R159" i="1"/>
  <c r="Q159" i="1"/>
  <c r="R175" i="1"/>
  <c r="Q175" i="1"/>
  <c r="R191" i="1"/>
  <c r="Q191" i="1"/>
  <c r="M215" i="1"/>
  <c r="L215" i="1"/>
  <c r="L231" i="1"/>
  <c r="M231" i="1"/>
  <c r="M247" i="1"/>
  <c r="L247" i="1"/>
  <c r="M263" i="1"/>
  <c r="L263" i="1"/>
  <c r="M279" i="1"/>
  <c r="L279" i="1"/>
  <c r="M295" i="1"/>
  <c r="L295" i="1"/>
  <c r="L311" i="1"/>
  <c r="M311" i="1"/>
  <c r="M327" i="1"/>
  <c r="L327" i="1"/>
  <c r="M343" i="1"/>
  <c r="L343" i="1"/>
  <c r="L359" i="1"/>
  <c r="M359" i="1"/>
  <c r="M375" i="1"/>
  <c r="L375" i="1"/>
  <c r="L391" i="1"/>
  <c r="M391" i="1"/>
  <c r="L407" i="1"/>
  <c r="M407" i="1"/>
  <c r="M423" i="1"/>
  <c r="L423" i="1"/>
  <c r="M439" i="1"/>
  <c r="L439" i="1"/>
  <c r="M455" i="1"/>
  <c r="L455" i="1"/>
  <c r="M487" i="1"/>
  <c r="L487" i="1"/>
  <c r="L272" i="1"/>
  <c r="M272" i="1"/>
  <c r="M464" i="1"/>
  <c r="L464" i="1"/>
  <c r="L288" i="1"/>
  <c r="N288" i="1" s="1"/>
  <c r="R226" i="1"/>
  <c r="Q226" i="1"/>
  <c r="R418" i="1"/>
  <c r="Q418" i="1"/>
  <c r="R490" i="1"/>
  <c r="Q490" i="1"/>
  <c r="L216" i="1"/>
  <c r="M216" i="1"/>
  <c r="L280" i="1"/>
  <c r="M280" i="1"/>
  <c r="M440" i="1"/>
  <c r="L440" i="1"/>
  <c r="Q97" i="1"/>
  <c r="R97" i="1"/>
  <c r="R113" i="1"/>
  <c r="Q113" i="1"/>
  <c r="R129" i="1"/>
  <c r="Q129" i="1"/>
  <c r="R145" i="1"/>
  <c r="Q145" i="1"/>
  <c r="R161" i="1"/>
  <c r="Q161" i="1"/>
  <c r="R209" i="1"/>
  <c r="Q209" i="1"/>
  <c r="R225" i="1"/>
  <c r="Q225" i="1"/>
  <c r="R241" i="1"/>
  <c r="Q241" i="1"/>
  <c r="L281" i="1"/>
  <c r="M281" i="1"/>
  <c r="L297" i="1"/>
  <c r="M297" i="1"/>
  <c r="L313" i="1"/>
  <c r="M313" i="1"/>
  <c r="R393" i="1"/>
  <c r="Q393" i="1"/>
  <c r="Q425" i="1"/>
  <c r="R425" i="1"/>
  <c r="S425" i="1" s="1"/>
  <c r="Q441" i="1"/>
  <c r="R441" i="1"/>
  <c r="R330" i="1"/>
  <c r="Q330" i="1"/>
  <c r="L131" i="1"/>
  <c r="M131" i="1"/>
  <c r="Q275" i="1"/>
  <c r="R275" i="1"/>
  <c r="S275" i="1" s="1"/>
  <c r="L491" i="1"/>
  <c r="M491" i="1"/>
  <c r="L412" i="1"/>
  <c r="M412" i="1"/>
  <c r="L388" i="1"/>
  <c r="M388" i="1"/>
  <c r="L429" i="1"/>
  <c r="M429" i="1"/>
  <c r="M214" i="1"/>
  <c r="L214" i="1"/>
  <c r="L128" i="1"/>
  <c r="M128" i="1"/>
  <c r="R488" i="1"/>
  <c r="Q488" i="1"/>
  <c r="R384" i="1"/>
  <c r="Q384" i="1"/>
  <c r="Q57" i="1"/>
  <c r="R57" i="1"/>
  <c r="L225" i="1"/>
  <c r="M225" i="1"/>
  <c r="L489" i="1"/>
  <c r="M489" i="1"/>
  <c r="R99" i="1"/>
  <c r="Q99" i="1"/>
  <c r="R179" i="1"/>
  <c r="Q179" i="1"/>
  <c r="L299" i="1"/>
  <c r="M299" i="1"/>
  <c r="R403" i="1"/>
  <c r="Q403" i="1"/>
  <c r="L44" i="1"/>
  <c r="M44" i="1"/>
  <c r="L480" i="1"/>
  <c r="M480" i="1"/>
  <c r="L59" i="1"/>
  <c r="M59" i="1"/>
  <c r="M75" i="1"/>
  <c r="L75" i="1"/>
  <c r="L91" i="1"/>
  <c r="M91" i="1"/>
  <c r="M107" i="1"/>
  <c r="L107" i="1"/>
  <c r="L123" i="1"/>
  <c r="M123" i="1"/>
  <c r="L155" i="1"/>
  <c r="M155" i="1"/>
  <c r="M171" i="1"/>
  <c r="L171" i="1"/>
  <c r="M187" i="1"/>
  <c r="L187" i="1"/>
  <c r="L203" i="1"/>
  <c r="M203" i="1"/>
  <c r="M219" i="1"/>
  <c r="L219" i="1"/>
  <c r="L235" i="1"/>
  <c r="M235" i="1"/>
  <c r="M251" i="1"/>
  <c r="L251" i="1"/>
  <c r="Q267" i="1"/>
  <c r="R267" i="1"/>
  <c r="M323" i="1"/>
  <c r="L323" i="1"/>
  <c r="R339" i="1"/>
  <c r="Q339" i="1"/>
  <c r="L379" i="1"/>
  <c r="M379" i="1"/>
  <c r="R411" i="1"/>
  <c r="Q411" i="1"/>
  <c r="M459" i="1"/>
  <c r="L459" i="1"/>
  <c r="R475" i="1"/>
  <c r="Q475" i="1"/>
  <c r="L36" i="1"/>
  <c r="L124" i="1"/>
  <c r="M124" i="1"/>
  <c r="L156" i="1"/>
  <c r="M156" i="1"/>
  <c r="L180" i="1"/>
  <c r="M180" i="1"/>
  <c r="L212" i="1"/>
  <c r="M212" i="1"/>
  <c r="L236" i="1"/>
  <c r="M236" i="1"/>
  <c r="L268" i="1"/>
  <c r="M268" i="1"/>
  <c r="L308" i="1"/>
  <c r="M308" i="1"/>
  <c r="L332" i="1"/>
  <c r="M332" i="1"/>
  <c r="L364" i="1"/>
  <c r="M364" i="1"/>
  <c r="L396" i="1"/>
  <c r="M396" i="1"/>
  <c r="M428" i="1"/>
  <c r="L428" i="1"/>
  <c r="M460" i="1"/>
  <c r="L460" i="1"/>
  <c r="M492" i="1"/>
  <c r="L492" i="1"/>
  <c r="R210" i="1"/>
  <c r="Q210" i="1"/>
  <c r="Q314" i="1"/>
  <c r="R314" i="1"/>
  <c r="L329" i="1"/>
  <c r="M329" i="1"/>
  <c r="L68" i="1"/>
  <c r="M68" i="1"/>
  <c r="L100" i="1"/>
  <c r="M100" i="1"/>
  <c r="L132" i="1"/>
  <c r="M132" i="1"/>
  <c r="L172" i="1"/>
  <c r="M172" i="1"/>
  <c r="L204" i="1"/>
  <c r="M204" i="1"/>
  <c r="L244" i="1"/>
  <c r="M244" i="1"/>
  <c r="L276" i="1"/>
  <c r="M276" i="1"/>
  <c r="L300" i="1"/>
  <c r="M300" i="1"/>
  <c r="L340" i="1"/>
  <c r="M340" i="1"/>
  <c r="L372" i="1"/>
  <c r="M372" i="1"/>
  <c r="L404" i="1"/>
  <c r="M404" i="1"/>
  <c r="L436" i="1"/>
  <c r="M436" i="1"/>
  <c r="L468" i="1"/>
  <c r="M468" i="1"/>
  <c r="L500" i="1"/>
  <c r="M500" i="1"/>
  <c r="M378" i="1"/>
  <c r="L378" i="1"/>
  <c r="L352" i="1"/>
  <c r="M352" i="1"/>
  <c r="R45" i="1"/>
  <c r="Q45" i="1"/>
  <c r="R61" i="1"/>
  <c r="Q61" i="1"/>
  <c r="R77" i="1"/>
  <c r="Q77" i="1"/>
  <c r="R109" i="1"/>
  <c r="Q109" i="1"/>
  <c r="L181" i="1"/>
  <c r="M181" i="1"/>
  <c r="L197" i="1"/>
  <c r="M197" i="1"/>
  <c r="L213" i="1"/>
  <c r="M213" i="1"/>
  <c r="L229" i="1"/>
  <c r="M229" i="1"/>
  <c r="L245" i="1"/>
  <c r="M245" i="1"/>
  <c r="L261" i="1"/>
  <c r="M261" i="1"/>
  <c r="L277" i="1"/>
  <c r="M277" i="1"/>
  <c r="L293" i="1"/>
  <c r="M293" i="1"/>
  <c r="L309" i="1"/>
  <c r="M309" i="1"/>
  <c r="L325" i="1"/>
  <c r="M325" i="1"/>
  <c r="L341" i="1"/>
  <c r="M341" i="1"/>
  <c r="L357" i="1"/>
  <c r="M357" i="1"/>
  <c r="L373" i="1"/>
  <c r="M373" i="1"/>
  <c r="L389" i="1"/>
  <c r="M389" i="1"/>
  <c r="L405" i="1"/>
  <c r="M405" i="1"/>
  <c r="L421" i="1"/>
  <c r="M421" i="1"/>
  <c r="L437" i="1"/>
  <c r="M437" i="1"/>
  <c r="L453" i="1"/>
  <c r="M453" i="1"/>
  <c r="L469" i="1"/>
  <c r="M469" i="1"/>
  <c r="L485" i="1"/>
  <c r="M485" i="1"/>
  <c r="L501" i="1"/>
  <c r="M501" i="1"/>
  <c r="M254" i="1"/>
  <c r="L254" i="1"/>
  <c r="R342" i="1"/>
  <c r="Q342" i="1"/>
  <c r="Q382" i="1"/>
  <c r="R382" i="1"/>
  <c r="S382" i="1" s="1"/>
  <c r="Q414" i="1"/>
  <c r="R414" i="1"/>
  <c r="Q502" i="1"/>
  <c r="R502" i="1"/>
  <c r="Q208" i="1"/>
  <c r="R208" i="1"/>
  <c r="L456" i="1"/>
  <c r="M456" i="1"/>
  <c r="L457" i="1"/>
  <c r="L66" i="1"/>
  <c r="M66" i="1"/>
  <c r="M298" i="1"/>
  <c r="L298" i="1"/>
  <c r="M394" i="1"/>
  <c r="L394" i="1"/>
  <c r="L102" i="1"/>
  <c r="M102" i="1"/>
  <c r="M198" i="1"/>
  <c r="L198" i="1"/>
  <c r="M222" i="1"/>
  <c r="L222" i="1"/>
  <c r="L422" i="1"/>
  <c r="M422" i="1"/>
  <c r="R463" i="1"/>
  <c r="S463" i="1" s="1"/>
  <c r="Q463" i="1"/>
  <c r="R136" i="1"/>
  <c r="Q136" i="1"/>
  <c r="R200" i="1"/>
  <c r="Q200" i="1"/>
  <c r="R288" i="1"/>
  <c r="Q288" i="1"/>
  <c r="M130" i="1"/>
  <c r="L130" i="1"/>
  <c r="M202" i="1"/>
  <c r="L202" i="1"/>
  <c r="Q274" i="1"/>
  <c r="R274" i="1"/>
  <c r="L80" i="1"/>
  <c r="M80" i="1"/>
  <c r="L160" i="1"/>
  <c r="M160" i="1"/>
  <c r="R224" i="1"/>
  <c r="Q224" i="1"/>
  <c r="R272" i="1"/>
  <c r="Q272" i="1"/>
  <c r="R328" i="1"/>
  <c r="Q328" i="1"/>
  <c r="R392" i="1"/>
  <c r="S392" i="1" s="1"/>
  <c r="Q392" i="1"/>
  <c r="R464" i="1"/>
  <c r="Q464" i="1"/>
  <c r="M162" i="1"/>
  <c r="L162" i="1"/>
  <c r="L338" i="1"/>
  <c r="M338" i="1"/>
  <c r="M32" i="1"/>
  <c r="L48" i="1"/>
  <c r="M48" i="1"/>
  <c r="L64" i="1"/>
  <c r="M64" i="1"/>
  <c r="L104" i="1"/>
  <c r="M104" i="1"/>
  <c r="L144" i="1"/>
  <c r="M144" i="1"/>
  <c r="R352" i="1"/>
  <c r="Q352" i="1"/>
  <c r="R440" i="1"/>
  <c r="Q440" i="1"/>
  <c r="L74" i="1"/>
  <c r="M74" i="1"/>
  <c r="L265" i="1"/>
  <c r="M265" i="1"/>
  <c r="R49" i="1"/>
  <c r="Q49" i="1"/>
  <c r="Q65" i="1"/>
  <c r="R65" i="1"/>
  <c r="Q81" i="1"/>
  <c r="R81" i="1"/>
  <c r="L217" i="1"/>
  <c r="M217" i="1"/>
  <c r="L233" i="1"/>
  <c r="M233" i="1"/>
  <c r="L249" i="1"/>
  <c r="M249" i="1"/>
  <c r="Q409" i="1"/>
  <c r="R409" i="1"/>
  <c r="L465" i="1"/>
  <c r="M465" i="1"/>
  <c r="L481" i="1"/>
  <c r="M481" i="1"/>
  <c r="L497" i="1"/>
  <c r="M497" i="1"/>
  <c r="R234" i="1"/>
  <c r="Q234" i="1"/>
  <c r="L498" i="1"/>
  <c r="M498" i="1"/>
  <c r="L67" i="1"/>
  <c r="M67" i="1"/>
  <c r="L179" i="1"/>
  <c r="M179" i="1"/>
  <c r="L427" i="1"/>
  <c r="M427" i="1"/>
  <c r="L220" i="1"/>
  <c r="M220" i="1"/>
  <c r="L444" i="1"/>
  <c r="M444" i="1"/>
  <c r="L84" i="1"/>
  <c r="M84" i="1"/>
  <c r="L356" i="1"/>
  <c r="M356" i="1"/>
  <c r="L306" i="1"/>
  <c r="M306" i="1"/>
  <c r="R69" i="1"/>
  <c r="Q69" i="1"/>
  <c r="L205" i="1"/>
  <c r="M205" i="1"/>
  <c r="L285" i="1"/>
  <c r="M285" i="1"/>
  <c r="L381" i="1"/>
  <c r="M381" i="1"/>
  <c r="Q398" i="1"/>
  <c r="R398" i="1"/>
  <c r="Q98" i="1"/>
  <c r="R98" i="1"/>
  <c r="M286" i="1"/>
  <c r="L286" i="1"/>
  <c r="R495" i="1"/>
  <c r="S495" i="1" s="1"/>
  <c r="Q495" i="1"/>
  <c r="R240" i="1"/>
  <c r="Q240" i="1"/>
  <c r="R194" i="1"/>
  <c r="Q194" i="1"/>
  <c r="L112" i="1"/>
  <c r="M112" i="1"/>
  <c r="R41" i="1"/>
  <c r="Q41" i="1"/>
  <c r="L257" i="1"/>
  <c r="M257" i="1"/>
  <c r="Q417" i="1"/>
  <c r="R417" i="1"/>
  <c r="R163" i="1"/>
  <c r="Q163" i="1"/>
  <c r="L43" i="1"/>
  <c r="M43" i="1"/>
  <c r="R91" i="1"/>
  <c r="Q91" i="1"/>
  <c r="R123" i="1"/>
  <c r="Q123" i="1"/>
  <c r="R155" i="1"/>
  <c r="Q155" i="1"/>
  <c r="Q187" i="1"/>
  <c r="R187" i="1"/>
  <c r="R219" i="1"/>
  <c r="Q219" i="1"/>
  <c r="R251" i="1"/>
  <c r="Q251" i="1"/>
  <c r="R323" i="1"/>
  <c r="Q323" i="1"/>
  <c r="L363" i="1"/>
  <c r="M363" i="1"/>
  <c r="R379" i="1"/>
  <c r="Q379" i="1"/>
  <c r="R395" i="1"/>
  <c r="Q395" i="1"/>
  <c r="R435" i="1"/>
  <c r="Q435" i="1"/>
  <c r="M483" i="1"/>
  <c r="L483" i="1"/>
  <c r="R499" i="1"/>
  <c r="Q499" i="1"/>
  <c r="L52" i="1"/>
  <c r="M52" i="1"/>
  <c r="L92" i="1"/>
  <c r="M92" i="1"/>
  <c r="R124" i="1"/>
  <c r="S124" i="1" s="1"/>
  <c r="Q124" i="1"/>
  <c r="L106" i="1"/>
  <c r="M106" i="1"/>
  <c r="L426" i="1"/>
  <c r="M426" i="1"/>
  <c r="L502" i="1"/>
  <c r="M502" i="1"/>
  <c r="L122" i="1"/>
  <c r="M122" i="1"/>
  <c r="R378" i="1"/>
  <c r="Q378" i="1"/>
  <c r="M101" i="1"/>
  <c r="L101" i="1"/>
  <c r="M133" i="1"/>
  <c r="L133" i="1"/>
  <c r="M165" i="1"/>
  <c r="L165" i="1"/>
  <c r="M230" i="1"/>
  <c r="L230" i="1"/>
  <c r="R254" i="1"/>
  <c r="Q254" i="1"/>
  <c r="R278" i="1"/>
  <c r="Q278" i="1"/>
  <c r="R310" i="1"/>
  <c r="S310" i="1" s="1"/>
  <c r="Q310" i="1"/>
  <c r="Q446" i="1"/>
  <c r="R446" i="1"/>
  <c r="Q470" i="1"/>
  <c r="R470" i="1"/>
  <c r="L344" i="1"/>
  <c r="M344" i="1"/>
  <c r="R66" i="1"/>
  <c r="S66" i="1" s="1"/>
  <c r="Q66" i="1"/>
  <c r="L154" i="1"/>
  <c r="M154" i="1"/>
  <c r="M218" i="1"/>
  <c r="L218" i="1"/>
  <c r="Q298" i="1"/>
  <c r="R298" i="1"/>
  <c r="R394" i="1"/>
  <c r="S394" i="1" s="1"/>
  <c r="Q394" i="1"/>
  <c r="L54" i="1"/>
  <c r="M54" i="1"/>
  <c r="L70" i="1"/>
  <c r="M70" i="1"/>
  <c r="L86" i="1"/>
  <c r="M86" i="1"/>
  <c r="L118" i="1"/>
  <c r="M118" i="1"/>
  <c r="L134" i="1"/>
  <c r="M134" i="1"/>
  <c r="L150" i="1"/>
  <c r="M150" i="1"/>
  <c r="L166" i="1"/>
  <c r="M166" i="1"/>
  <c r="M182" i="1"/>
  <c r="L182" i="1"/>
  <c r="M270" i="1"/>
  <c r="L270" i="1"/>
  <c r="M302" i="1"/>
  <c r="L302" i="1"/>
  <c r="M334" i="1"/>
  <c r="L334" i="1"/>
  <c r="L358" i="1"/>
  <c r="M358" i="1"/>
  <c r="Q390" i="1"/>
  <c r="R390" i="1"/>
  <c r="Q454" i="1"/>
  <c r="R454" i="1"/>
  <c r="Q494" i="1"/>
  <c r="R494" i="1"/>
  <c r="L408" i="1"/>
  <c r="M408" i="1"/>
  <c r="Q130" i="1"/>
  <c r="R130" i="1"/>
  <c r="R202" i="1"/>
  <c r="Q202" i="1"/>
  <c r="M322" i="1"/>
  <c r="L322" i="1"/>
  <c r="M410" i="1"/>
  <c r="L410" i="1"/>
  <c r="M55" i="1"/>
  <c r="L55" i="1"/>
  <c r="L71" i="1"/>
  <c r="M71" i="1"/>
  <c r="M87" i="1"/>
  <c r="L87" i="1"/>
  <c r="L103" i="1"/>
  <c r="M103" i="1"/>
  <c r="M119" i="1"/>
  <c r="L119" i="1"/>
  <c r="L135" i="1"/>
  <c r="M135" i="1"/>
  <c r="M151" i="1"/>
  <c r="L151" i="1"/>
  <c r="L167" i="1"/>
  <c r="M167" i="1"/>
  <c r="M183" i="1"/>
  <c r="L183" i="1"/>
  <c r="R215" i="1"/>
  <c r="Q215" i="1"/>
  <c r="R231" i="1"/>
  <c r="S231" i="1" s="1"/>
  <c r="Q231" i="1"/>
  <c r="R247" i="1"/>
  <c r="Q247" i="1"/>
  <c r="Q263" i="1"/>
  <c r="R263" i="1"/>
  <c r="R279" i="1"/>
  <c r="Q279" i="1"/>
  <c r="R359" i="1"/>
  <c r="S359" i="1" s="1"/>
  <c r="Q359" i="1"/>
  <c r="R375" i="1"/>
  <c r="Q375" i="1"/>
  <c r="R391" i="1"/>
  <c r="Q391" i="1"/>
  <c r="R407" i="1"/>
  <c r="Q407" i="1"/>
  <c r="R423" i="1"/>
  <c r="S423" i="1" s="1"/>
  <c r="Q423" i="1"/>
  <c r="R439" i="1"/>
  <c r="Q439" i="1"/>
  <c r="R455" i="1"/>
  <c r="Q455" i="1"/>
  <c r="R487" i="1"/>
  <c r="Q487" i="1"/>
  <c r="Q80" i="1"/>
  <c r="R80" i="1"/>
  <c r="R160" i="1"/>
  <c r="Q160" i="1"/>
  <c r="L90" i="1"/>
  <c r="M90" i="1"/>
  <c r="Q162" i="1"/>
  <c r="R162" i="1"/>
  <c r="R338" i="1"/>
  <c r="Q338" i="1"/>
  <c r="R48" i="1"/>
  <c r="Q48" i="1"/>
  <c r="R64" i="1"/>
  <c r="S64" i="1" s="1"/>
  <c r="Q64" i="1"/>
  <c r="Q104" i="1"/>
  <c r="R104" i="1"/>
  <c r="R144" i="1"/>
  <c r="Q144" i="1"/>
  <c r="Q280" i="1"/>
  <c r="R280" i="1"/>
  <c r="L41" i="1"/>
  <c r="M41" i="1"/>
  <c r="L185" i="1"/>
  <c r="M185" i="1"/>
  <c r="L201" i="1"/>
  <c r="M201" i="1"/>
  <c r="Q265" i="1"/>
  <c r="R265" i="1"/>
  <c r="R281" i="1"/>
  <c r="S281" i="1" s="1"/>
  <c r="Q281" i="1"/>
  <c r="Q297" i="1"/>
  <c r="R297" i="1"/>
  <c r="R313" i="1"/>
  <c r="Q313" i="1"/>
  <c r="R329" i="1"/>
  <c r="Q329" i="1"/>
  <c r="R345" i="1"/>
  <c r="S345" i="1" s="1"/>
  <c r="Q345" i="1"/>
  <c r="R361" i="1"/>
  <c r="Q361" i="1"/>
  <c r="R377" i="1"/>
  <c r="Q377" i="1"/>
  <c r="L401" i="1"/>
  <c r="M401" i="1"/>
  <c r="L417" i="1"/>
  <c r="M417" i="1"/>
  <c r="L433" i="1"/>
  <c r="M433" i="1"/>
  <c r="L449" i="1"/>
  <c r="M449" i="1"/>
  <c r="L85" i="1"/>
  <c r="L402" i="1"/>
  <c r="M402" i="1"/>
  <c r="R498" i="1"/>
  <c r="Q498" i="1"/>
  <c r="L243" i="1"/>
  <c r="M243" i="1"/>
  <c r="L196" i="1"/>
  <c r="M196" i="1"/>
  <c r="L380" i="1"/>
  <c r="M380" i="1"/>
  <c r="L188" i="1"/>
  <c r="M188" i="1"/>
  <c r="M420" i="1"/>
  <c r="L420" i="1"/>
  <c r="R101" i="1"/>
  <c r="Q101" i="1"/>
  <c r="L189" i="1"/>
  <c r="M189" i="1"/>
  <c r="L253" i="1"/>
  <c r="M253" i="1"/>
  <c r="L349" i="1"/>
  <c r="M349" i="1"/>
  <c r="L461" i="1"/>
  <c r="M461" i="1"/>
  <c r="L294" i="1"/>
  <c r="M294" i="1"/>
  <c r="M346" i="1"/>
  <c r="L346" i="1"/>
  <c r="R256" i="1"/>
  <c r="Q256" i="1"/>
  <c r="L56" i="1"/>
  <c r="M56" i="1"/>
  <c r="R472" i="1"/>
  <c r="Q472" i="1"/>
  <c r="R73" i="1"/>
  <c r="Q73" i="1"/>
  <c r="L473" i="1"/>
  <c r="M473" i="1"/>
  <c r="R51" i="1"/>
  <c r="Q51" i="1"/>
  <c r="Q195" i="1"/>
  <c r="R195" i="1"/>
  <c r="L27" i="1"/>
  <c r="R59" i="1"/>
  <c r="Q59" i="1"/>
  <c r="R75" i="1"/>
  <c r="Q75" i="1"/>
  <c r="R107" i="1"/>
  <c r="Q107" i="1"/>
  <c r="R139" i="1"/>
  <c r="Q139" i="1"/>
  <c r="R171" i="1"/>
  <c r="Q171" i="1"/>
  <c r="R203" i="1"/>
  <c r="Q203" i="1"/>
  <c r="R235" i="1"/>
  <c r="Q235" i="1"/>
  <c r="M307" i="1"/>
  <c r="L307" i="1"/>
  <c r="M419" i="1"/>
  <c r="L419" i="1"/>
  <c r="R43" i="1"/>
  <c r="Q43" i="1"/>
  <c r="M291" i="1"/>
  <c r="L291" i="1"/>
  <c r="R307" i="1"/>
  <c r="Q307" i="1"/>
  <c r="L347" i="1"/>
  <c r="M347" i="1"/>
  <c r="R363" i="1"/>
  <c r="Q363" i="1"/>
  <c r="L443" i="1"/>
  <c r="M443" i="1"/>
  <c r="R459" i="1"/>
  <c r="Q459" i="1"/>
  <c r="Q52" i="1"/>
  <c r="R52" i="1"/>
  <c r="R92" i="1"/>
  <c r="Q92" i="1"/>
  <c r="R180" i="1"/>
  <c r="Q180" i="1"/>
  <c r="Q212" i="1"/>
  <c r="R212" i="1"/>
  <c r="R236" i="1"/>
  <c r="Q236" i="1"/>
  <c r="R268" i="1"/>
  <c r="Q268" i="1"/>
  <c r="Q332" i="1"/>
  <c r="R332" i="1"/>
  <c r="Q364" i="1"/>
  <c r="R364" i="1"/>
  <c r="Q396" i="1"/>
  <c r="R396" i="1"/>
  <c r="R428" i="1"/>
  <c r="Q428" i="1"/>
  <c r="R460" i="1"/>
  <c r="Q460" i="1"/>
  <c r="R492" i="1"/>
  <c r="Q492" i="1"/>
  <c r="M354" i="1"/>
  <c r="L354" i="1"/>
  <c r="R426" i="1"/>
  <c r="Q426" i="1"/>
  <c r="Q68" i="1"/>
  <c r="R68" i="1"/>
  <c r="R100" i="1"/>
  <c r="Q100" i="1"/>
  <c r="R132" i="1"/>
  <c r="Q132" i="1"/>
  <c r="R172" i="1"/>
  <c r="Q172" i="1"/>
  <c r="R244" i="1"/>
  <c r="Q244" i="1"/>
  <c r="R276" i="1"/>
  <c r="Q276" i="1"/>
  <c r="Q300" i="1"/>
  <c r="R300" i="1"/>
  <c r="Q340" i="1"/>
  <c r="R340" i="1"/>
  <c r="R372" i="1"/>
  <c r="Q372" i="1"/>
  <c r="R404" i="1"/>
  <c r="Q404" i="1"/>
  <c r="R436" i="1"/>
  <c r="Q436" i="1"/>
  <c r="R468" i="1"/>
  <c r="Q468" i="1"/>
  <c r="R500" i="1"/>
  <c r="Q500" i="1"/>
  <c r="Q122" i="1"/>
  <c r="R122" i="1"/>
  <c r="L37" i="1"/>
  <c r="L69" i="1"/>
  <c r="M69" i="1"/>
  <c r="L117" i="1"/>
  <c r="M117" i="1"/>
  <c r="R149" i="1"/>
  <c r="Q149" i="1"/>
  <c r="R165" i="1"/>
  <c r="Q165" i="1"/>
  <c r="R181" i="1"/>
  <c r="Q181" i="1"/>
  <c r="R197" i="1"/>
  <c r="Q197" i="1"/>
  <c r="R213" i="1"/>
  <c r="Q213" i="1"/>
  <c r="Q245" i="1"/>
  <c r="R245" i="1"/>
  <c r="Q261" i="1"/>
  <c r="R261" i="1"/>
  <c r="R277" i="1"/>
  <c r="Q277" i="1"/>
  <c r="R309" i="1"/>
  <c r="Q309" i="1"/>
  <c r="R357" i="1"/>
  <c r="Q357" i="1"/>
  <c r="R373" i="1"/>
  <c r="Q373" i="1"/>
  <c r="R389" i="1"/>
  <c r="Q389" i="1"/>
  <c r="R405" i="1"/>
  <c r="Q405" i="1"/>
  <c r="R421" i="1"/>
  <c r="Q421" i="1"/>
  <c r="R437" i="1"/>
  <c r="Q437" i="1"/>
  <c r="R453" i="1"/>
  <c r="Q453" i="1"/>
  <c r="R469" i="1"/>
  <c r="Q469" i="1"/>
  <c r="R485" i="1"/>
  <c r="Q485" i="1"/>
  <c r="R501" i="1"/>
  <c r="Q501" i="1"/>
  <c r="R230" i="1"/>
  <c r="Q230" i="1"/>
  <c r="L326" i="1"/>
  <c r="M326" i="1"/>
  <c r="L120" i="1"/>
  <c r="M120" i="1"/>
  <c r="L176" i="1"/>
  <c r="M176" i="1"/>
  <c r="L232" i="1"/>
  <c r="M232" i="1"/>
  <c r="L304" i="1"/>
  <c r="M304" i="1"/>
  <c r="L400" i="1"/>
  <c r="M400" i="1"/>
  <c r="R456" i="1"/>
  <c r="Q456" i="1"/>
  <c r="Q154" i="1"/>
  <c r="R154" i="1"/>
  <c r="R218" i="1"/>
  <c r="Q218" i="1"/>
  <c r="R54" i="1"/>
  <c r="Q54" i="1"/>
  <c r="R70" i="1"/>
  <c r="Q70" i="1"/>
  <c r="R86" i="1"/>
  <c r="Q86" i="1"/>
  <c r="R134" i="1"/>
  <c r="Q134" i="1"/>
  <c r="R150" i="1"/>
  <c r="Q150" i="1"/>
  <c r="R166" i="1"/>
  <c r="Q166" i="1"/>
  <c r="R182" i="1"/>
  <c r="Q182" i="1"/>
  <c r="R198" i="1"/>
  <c r="Q198" i="1"/>
  <c r="R222" i="1"/>
  <c r="Q222" i="1"/>
  <c r="R270" i="1"/>
  <c r="Q270" i="1"/>
  <c r="R302" i="1"/>
  <c r="Q302" i="1"/>
  <c r="R358" i="1"/>
  <c r="Q358" i="1"/>
  <c r="Q422" i="1"/>
  <c r="R422" i="1"/>
  <c r="M478" i="1"/>
  <c r="L478" i="1"/>
  <c r="L495" i="1"/>
  <c r="M495" i="1"/>
  <c r="L168" i="1"/>
  <c r="M168" i="1"/>
  <c r="L320" i="1"/>
  <c r="M320" i="1"/>
  <c r="L448" i="1"/>
  <c r="M448" i="1"/>
  <c r="Q322" i="1"/>
  <c r="R322" i="1"/>
  <c r="S322" i="1" s="1"/>
  <c r="R410" i="1"/>
  <c r="Q410" i="1"/>
  <c r="Q39" i="1"/>
  <c r="R55" i="1"/>
  <c r="Q55" i="1"/>
  <c r="R71" i="1"/>
  <c r="Q71" i="1"/>
  <c r="R87" i="1"/>
  <c r="Q87" i="1"/>
  <c r="R103" i="1"/>
  <c r="Q103" i="1"/>
  <c r="R199" i="1"/>
  <c r="Q199" i="1"/>
  <c r="Q295" i="1"/>
  <c r="R295" i="1"/>
  <c r="R311" i="1"/>
  <c r="Q311" i="1"/>
  <c r="R327" i="1"/>
  <c r="Q327" i="1"/>
  <c r="R343" i="1"/>
  <c r="Q343" i="1"/>
  <c r="R42" i="1"/>
  <c r="Q42" i="1"/>
  <c r="R90" i="1"/>
  <c r="Q90" i="1"/>
  <c r="M266" i="1"/>
  <c r="L266" i="1"/>
  <c r="L458" i="1"/>
  <c r="M458" i="1"/>
  <c r="Q216" i="1"/>
  <c r="R216" i="1"/>
  <c r="L472" i="1"/>
  <c r="M472" i="1"/>
  <c r="R74" i="1"/>
  <c r="Q74" i="1"/>
  <c r="L25" i="1"/>
  <c r="L57" i="1"/>
  <c r="M57" i="1"/>
  <c r="M73" i="1"/>
  <c r="L73" i="1"/>
  <c r="M89" i="1"/>
  <c r="L89" i="1"/>
  <c r="L105" i="1"/>
  <c r="M105" i="1"/>
  <c r="M121" i="1"/>
  <c r="L121" i="1"/>
  <c r="L137" i="1"/>
  <c r="M137" i="1"/>
  <c r="M153" i="1"/>
  <c r="L153" i="1"/>
  <c r="L169" i="1"/>
  <c r="M169" i="1"/>
  <c r="R185" i="1"/>
  <c r="Q185" i="1"/>
  <c r="R201" i="1"/>
  <c r="Q201" i="1"/>
  <c r="R249" i="1"/>
  <c r="Q249" i="1"/>
  <c r="L337" i="1"/>
  <c r="M337" i="1"/>
  <c r="L353" i="1"/>
  <c r="M353" i="1"/>
  <c r="L369" i="1"/>
  <c r="M369" i="1"/>
  <c r="L385" i="1"/>
  <c r="M385" i="1"/>
  <c r="Q465" i="1"/>
  <c r="R465" i="1"/>
  <c r="S465" i="1" s="1"/>
  <c r="Q481" i="1"/>
  <c r="R481" i="1"/>
  <c r="Q497" i="1"/>
  <c r="R497" i="1"/>
  <c r="L146" i="1"/>
  <c r="M146" i="1"/>
  <c r="M282" i="1"/>
  <c r="L282" i="1"/>
  <c r="R402" i="1"/>
  <c r="Q402" i="1"/>
  <c r="L51" i="1"/>
  <c r="M35" i="1" l="1"/>
  <c r="R22" i="1"/>
  <c r="M31" i="1"/>
  <c r="M23" i="1"/>
  <c r="L30" i="1"/>
  <c r="R39" i="1"/>
  <c r="M22" i="1"/>
  <c r="N22" i="1" s="1"/>
  <c r="Q40" i="1"/>
  <c r="L23" i="1"/>
  <c r="R35" i="1"/>
  <c r="R31" i="1"/>
  <c r="Q23" i="1"/>
  <c r="M26" i="1"/>
  <c r="Q27" i="1"/>
  <c r="L22" i="1"/>
  <c r="Q29" i="1"/>
  <c r="M24" i="1"/>
  <c r="N24" i="1" s="1"/>
  <c r="R40" i="1"/>
  <c r="H30" i="1"/>
  <c r="R24" i="1"/>
  <c r="S24" i="1" s="1"/>
  <c r="R27" i="1"/>
  <c r="M42" i="1"/>
  <c r="R29" i="1"/>
  <c r="S29" i="1" s="1"/>
  <c r="L24" i="1"/>
  <c r="Q30" i="1"/>
  <c r="M29" i="1"/>
  <c r="R25" i="1"/>
  <c r="S25" i="1" s="1"/>
  <c r="L32" i="1"/>
  <c r="N32" i="1" s="1"/>
  <c r="Q38" i="1"/>
  <c r="L26" i="1"/>
  <c r="Q36" i="1"/>
  <c r="Q32" i="1"/>
  <c r="R38" i="1"/>
  <c r="R28" i="1"/>
  <c r="R32" i="1"/>
  <c r="S32" i="1" s="1"/>
  <c r="M28" i="1"/>
  <c r="N28" i="1" s="1"/>
  <c r="R30" i="1"/>
  <c r="L29" i="1"/>
  <c r="Q26" i="1"/>
  <c r="M38" i="1"/>
  <c r="L28" i="1"/>
  <c r="Q33" i="1"/>
  <c r="M33" i="1"/>
  <c r="L31" i="1"/>
  <c r="N31" i="1" s="1"/>
  <c r="Q37" i="1"/>
  <c r="R26" i="1"/>
  <c r="M25" i="1"/>
  <c r="N25" i="1" s="1"/>
  <c r="M37" i="1"/>
  <c r="L38" i="1"/>
  <c r="N38" i="1" s="1"/>
  <c r="M36" i="1"/>
  <c r="M40" i="1"/>
  <c r="N40" i="1" s="1"/>
  <c r="Q25" i="1"/>
  <c r="H23" i="1"/>
  <c r="H37" i="1"/>
  <c r="R23" i="1"/>
  <c r="H35" i="1"/>
  <c r="H38" i="1"/>
  <c r="H39" i="1"/>
  <c r="S41" i="1"/>
  <c r="Q24" i="1"/>
  <c r="Q22" i="1"/>
  <c r="S22" i="1" s="1"/>
  <c r="H40" i="1"/>
  <c r="H29" i="1"/>
  <c r="H33" i="1"/>
  <c r="H27" i="1"/>
  <c r="S97" i="1"/>
  <c r="H375" i="1"/>
  <c r="H268" i="1"/>
  <c r="H273" i="1"/>
  <c r="H417" i="1"/>
  <c r="H230" i="1"/>
  <c r="H282" i="1"/>
  <c r="H209" i="1"/>
  <c r="H198" i="1"/>
  <c r="S261" i="1"/>
  <c r="S340" i="1"/>
  <c r="S28" i="1"/>
  <c r="S332" i="1"/>
  <c r="H489" i="1"/>
  <c r="H388" i="1"/>
  <c r="H463" i="1"/>
  <c r="H485" i="1"/>
  <c r="H433" i="1"/>
  <c r="H465" i="1"/>
  <c r="H406" i="1"/>
  <c r="H393" i="1"/>
  <c r="H418" i="1"/>
  <c r="H298" i="1"/>
  <c r="H337" i="1"/>
  <c r="H365" i="1"/>
  <c r="H320" i="1"/>
  <c r="H385" i="1"/>
  <c r="H413" i="1"/>
  <c r="H430" i="1"/>
  <c r="H202" i="1"/>
  <c r="H294" i="1"/>
  <c r="H224" i="1"/>
  <c r="H182" i="1"/>
  <c r="H213" i="1"/>
  <c r="H313" i="1"/>
  <c r="H459" i="1"/>
  <c r="H151" i="1"/>
  <c r="H479" i="1"/>
  <c r="H424" i="1"/>
  <c r="H374" i="1"/>
  <c r="H349" i="1"/>
  <c r="H401" i="1"/>
  <c r="H267" i="1"/>
  <c r="H293" i="1"/>
  <c r="H314" i="1"/>
  <c r="H431" i="1"/>
  <c r="H228" i="1"/>
  <c r="H331" i="1"/>
  <c r="H166" i="1"/>
  <c r="H106" i="1"/>
  <c r="H183" i="1"/>
  <c r="H470" i="1"/>
  <c r="H436" i="1"/>
  <c r="H372" i="1"/>
  <c r="H477" i="1"/>
  <c r="H354" i="1"/>
  <c r="H491" i="1"/>
  <c r="H487" i="1"/>
  <c r="H495" i="1"/>
  <c r="H377" i="1"/>
  <c r="H324" i="1"/>
  <c r="H351" i="1"/>
  <c r="H348" i="1"/>
  <c r="H263" i="1"/>
  <c r="H411" i="1"/>
  <c r="H361" i="1"/>
  <c r="H466" i="1"/>
  <c r="H444" i="1"/>
  <c r="H330" i="1"/>
  <c r="H395" i="1"/>
  <c r="H311" i="1"/>
  <c r="H92" i="1"/>
  <c r="H208" i="1"/>
  <c r="H456" i="1"/>
  <c r="H316" i="1"/>
  <c r="H194" i="1"/>
  <c r="H171" i="1"/>
  <c r="H215" i="1"/>
  <c r="H219" i="1"/>
  <c r="H472" i="1"/>
  <c r="H483" i="1"/>
  <c r="H453" i="1"/>
  <c r="H279" i="1"/>
  <c r="H452" i="1"/>
  <c r="H421" i="1"/>
  <c r="H432" i="1"/>
  <c r="H297" i="1"/>
  <c r="H355" i="1"/>
  <c r="H284" i="1"/>
  <c r="H451" i="1"/>
  <c r="H383" i="1"/>
  <c r="H398" i="1"/>
  <c r="H315" i="1"/>
  <c r="H457" i="1"/>
  <c r="H292" i="1"/>
  <c r="H460" i="1"/>
  <c r="H399" i="1"/>
  <c r="H367" i="1"/>
  <c r="H381" i="1"/>
  <c r="H195" i="1"/>
  <c r="H122" i="1"/>
  <c r="H222" i="1"/>
  <c r="H148" i="1"/>
  <c r="H257" i="1"/>
  <c r="H382" i="1"/>
  <c r="H234" i="1"/>
  <c r="H169" i="1"/>
  <c r="H134" i="1"/>
  <c r="H400" i="1"/>
  <c r="H302" i="1"/>
  <c r="N416" i="1"/>
  <c r="H469" i="1"/>
  <c r="H420" i="1"/>
  <c r="H356" i="1"/>
  <c r="H448" i="1"/>
  <c r="H474" i="1"/>
  <c r="H476" i="1"/>
  <c r="H486" i="1"/>
  <c r="H439" i="1"/>
  <c r="H300" i="1"/>
  <c r="H425" i="1"/>
  <c r="H368" i="1"/>
  <c r="H321" i="1"/>
  <c r="H342" i="1"/>
  <c r="H397" i="1"/>
  <c r="H318" i="1"/>
  <c r="H405" i="1"/>
  <c r="H346" i="1"/>
  <c r="H226" i="1"/>
  <c r="H103" i="1"/>
  <c r="H205" i="1"/>
  <c r="H301" i="1"/>
  <c r="H497" i="1"/>
  <c r="H499" i="1"/>
  <c r="H416" i="1"/>
  <c r="H251" i="1"/>
  <c r="H410" i="1"/>
  <c r="H343" i="1"/>
  <c r="H252" i="1"/>
  <c r="H319" i="1"/>
  <c r="H363" i="1"/>
  <c r="H305" i="1"/>
  <c r="H309" i="1"/>
  <c r="H135" i="1"/>
  <c r="H450" i="1"/>
  <c r="H341" i="1"/>
  <c r="H218" i="1"/>
  <c r="H189" i="1"/>
  <c r="H196" i="1"/>
  <c r="H200" i="1"/>
  <c r="H167" i="1"/>
  <c r="S402" i="1"/>
  <c r="S185" i="1"/>
  <c r="S42" i="1"/>
  <c r="S71" i="1"/>
  <c r="S410" i="1"/>
  <c r="S358" i="1"/>
  <c r="S198" i="1"/>
  <c r="S387" i="1"/>
  <c r="S489" i="1"/>
  <c r="S193" i="1"/>
  <c r="S312" i="1"/>
  <c r="S205" i="1"/>
  <c r="S388" i="1"/>
  <c r="S348" i="1"/>
  <c r="S220" i="1"/>
  <c r="S76" i="1"/>
  <c r="S299" i="1"/>
  <c r="S478" i="1"/>
  <c r="S462" i="1"/>
  <c r="S306" i="1"/>
  <c r="S449" i="1"/>
  <c r="S330" i="1"/>
  <c r="S225" i="1"/>
  <c r="N246" i="1"/>
  <c r="S211" i="1"/>
  <c r="S134" i="1"/>
  <c r="S38" i="1"/>
  <c r="S230" i="1"/>
  <c r="S453" i="1"/>
  <c r="S389" i="1"/>
  <c r="S277" i="1"/>
  <c r="S197" i="1"/>
  <c r="S500" i="1"/>
  <c r="S372" i="1"/>
  <c r="S27" i="1"/>
  <c r="S203" i="1"/>
  <c r="S263" i="1"/>
  <c r="S130" i="1"/>
  <c r="S390" i="1"/>
  <c r="S470" i="1"/>
  <c r="S417" i="1"/>
  <c r="S98" i="1"/>
  <c r="S65" i="1"/>
  <c r="S274" i="1"/>
  <c r="S61" i="1"/>
  <c r="S179" i="1"/>
  <c r="S129" i="1"/>
  <c r="S418" i="1"/>
  <c r="S237" i="1"/>
  <c r="S457" i="1"/>
  <c r="S321" i="1"/>
  <c r="S95" i="1"/>
  <c r="S497" i="1"/>
  <c r="S422" i="1"/>
  <c r="S154" i="1"/>
  <c r="S122" i="1"/>
  <c r="S396" i="1"/>
  <c r="S52" i="1"/>
  <c r="S195" i="1"/>
  <c r="S249" i="1"/>
  <c r="S74" i="1"/>
  <c r="S327" i="1"/>
  <c r="S103" i="1"/>
  <c r="S39" i="1"/>
  <c r="S270" i="1"/>
  <c r="S166" i="1"/>
  <c r="S70" i="1"/>
  <c r="S218" i="1"/>
  <c r="S485" i="1"/>
  <c r="S421" i="1"/>
  <c r="S357" i="1"/>
  <c r="S165" i="1"/>
  <c r="S436" i="1"/>
  <c r="S132" i="1"/>
  <c r="S426" i="1"/>
  <c r="S428" i="1"/>
  <c r="S268" i="1"/>
  <c r="S92" i="1"/>
  <c r="S139" i="1"/>
  <c r="S73" i="1"/>
  <c r="S498" i="1"/>
  <c r="S159" i="1"/>
  <c r="S368" i="1"/>
  <c r="S482" i="1"/>
  <c r="S264" i="1"/>
  <c r="S333" i="1"/>
  <c r="S355" i="1"/>
  <c r="S250" i="1"/>
  <c r="S227" i="1"/>
  <c r="S400" i="1"/>
  <c r="S442" i="1"/>
  <c r="S177" i="1"/>
  <c r="S335" i="1"/>
  <c r="S47" i="1"/>
  <c r="S82" i="1"/>
  <c r="S286" i="1"/>
  <c r="S174" i="1"/>
  <c r="S94" i="1"/>
  <c r="S477" i="1"/>
  <c r="S413" i="1"/>
  <c r="S349" i="1"/>
  <c r="S269" i="1"/>
  <c r="S484" i="1"/>
  <c r="S228" i="1"/>
  <c r="S84" i="1"/>
  <c r="S444" i="1"/>
  <c r="S147" i="1"/>
  <c r="S117" i="1"/>
  <c r="S337" i="1"/>
  <c r="S72" i="1"/>
  <c r="S128" i="1"/>
  <c r="S431" i="1"/>
  <c r="S367" i="1"/>
  <c r="S239" i="1"/>
  <c r="S242" i="1"/>
  <c r="S346" i="1"/>
  <c r="S466" i="1"/>
  <c r="S115" i="1"/>
  <c r="S153" i="1"/>
  <c r="S135" i="1"/>
  <c r="S408" i="1"/>
  <c r="S334" i="1"/>
  <c r="S176" i="1"/>
  <c r="S341" i="1"/>
  <c r="S133" i="1"/>
  <c r="S354" i="1"/>
  <c r="S253" i="1"/>
  <c r="S316" i="1"/>
  <c r="S188" i="1"/>
  <c r="S60" i="1"/>
  <c r="S305" i="1"/>
  <c r="S170" i="1"/>
  <c r="S406" i="1"/>
  <c r="S178" i="1"/>
  <c r="S401" i="1"/>
  <c r="S320" i="1"/>
  <c r="S282" i="1"/>
  <c r="S265" i="1"/>
  <c r="S280" i="1"/>
  <c r="S454" i="1"/>
  <c r="S298" i="1"/>
  <c r="S409" i="1"/>
  <c r="S81" i="1"/>
  <c r="S414" i="1"/>
  <c r="S314" i="1"/>
  <c r="S441" i="1"/>
  <c r="S244" i="1"/>
  <c r="S492" i="1"/>
  <c r="S75" i="1"/>
  <c r="S51" i="1"/>
  <c r="S101" i="1"/>
  <c r="S191" i="1"/>
  <c r="S127" i="1"/>
  <c r="S376" i="1"/>
  <c r="S141" i="1"/>
  <c r="S467" i="1"/>
  <c r="S67" i="1"/>
  <c r="S257" i="1"/>
  <c r="S50" i="1"/>
  <c r="S303" i="1"/>
  <c r="S79" i="1"/>
  <c r="S362" i="1"/>
  <c r="S350" i="1"/>
  <c r="S214" i="1"/>
  <c r="S142" i="1"/>
  <c r="S62" i="1"/>
  <c r="S258" i="1"/>
  <c r="S496" i="1"/>
  <c r="S445" i="1"/>
  <c r="S381" i="1"/>
  <c r="S301" i="1"/>
  <c r="S157" i="1"/>
  <c r="S420" i="1"/>
  <c r="S284" i="1"/>
  <c r="S148" i="1"/>
  <c r="S386" i="1"/>
  <c r="S252" i="1"/>
  <c r="S140" i="1"/>
  <c r="S315" i="1"/>
  <c r="S331" i="1"/>
  <c r="S369" i="1"/>
  <c r="S289" i="1"/>
  <c r="S184" i="1"/>
  <c r="S40" i="1"/>
  <c r="S296" i="1"/>
  <c r="S471" i="1"/>
  <c r="S399" i="1"/>
  <c r="S271" i="1"/>
  <c r="S207" i="1"/>
  <c r="S450" i="1"/>
  <c r="S262" i="1"/>
  <c r="S217" i="1"/>
  <c r="S121" i="1"/>
  <c r="S167" i="1"/>
  <c r="S102" i="1"/>
  <c r="S344" i="1"/>
  <c r="S293" i="1"/>
  <c r="S360" i="1"/>
  <c r="S297" i="1"/>
  <c r="S104" i="1"/>
  <c r="S446" i="1"/>
  <c r="S398" i="1"/>
  <c r="S208" i="1"/>
  <c r="S267" i="1"/>
  <c r="S33" i="1"/>
  <c r="S343" i="1"/>
  <c r="S55" i="1"/>
  <c r="S182" i="1"/>
  <c r="S501" i="1"/>
  <c r="S373" i="1"/>
  <c r="S468" i="1"/>
  <c r="S460" i="1"/>
  <c r="S180" i="1"/>
  <c r="S459" i="1"/>
  <c r="S307" i="1"/>
  <c r="S171" i="1"/>
  <c r="S59" i="1"/>
  <c r="S256" i="1"/>
  <c r="S175" i="1"/>
  <c r="S432" i="1"/>
  <c r="S46" i="1"/>
  <c r="S336" i="1"/>
  <c r="S479" i="1"/>
  <c r="S206" i="1"/>
  <c r="S125" i="1"/>
  <c r="S108" i="1"/>
  <c r="S434" i="1"/>
  <c r="S287" i="1"/>
  <c r="S63" i="1"/>
  <c r="S318" i="1"/>
  <c r="S190" i="1"/>
  <c r="S126" i="1"/>
  <c r="S30" i="1"/>
  <c r="S186" i="1"/>
  <c r="S493" i="1"/>
  <c r="S429" i="1"/>
  <c r="S365" i="1"/>
  <c r="S285" i="1"/>
  <c r="S260" i="1"/>
  <c r="S116" i="1"/>
  <c r="S476" i="1"/>
  <c r="S427" i="1"/>
  <c r="S243" i="1"/>
  <c r="S353" i="1"/>
  <c r="S273" i="1"/>
  <c r="S112" i="1"/>
  <c r="S192" i="1"/>
  <c r="S447" i="1"/>
  <c r="S383" i="1"/>
  <c r="S255" i="1"/>
  <c r="S246" i="1"/>
  <c r="S259" i="1"/>
  <c r="S169" i="1"/>
  <c r="S105" i="1"/>
  <c r="S458" i="1"/>
  <c r="S151" i="1"/>
  <c r="S448" i="1"/>
  <c r="S232" i="1"/>
  <c r="S419" i="1"/>
  <c r="S35" i="1"/>
  <c r="S168" i="1"/>
  <c r="S199" i="1"/>
  <c r="S302" i="1"/>
  <c r="S86" i="1"/>
  <c r="S456" i="1"/>
  <c r="S437" i="1"/>
  <c r="S181" i="1"/>
  <c r="S172" i="1"/>
  <c r="S245" i="1"/>
  <c r="S300" i="1"/>
  <c r="S361" i="1"/>
  <c r="S338" i="1"/>
  <c r="S160" i="1"/>
  <c r="S439" i="1"/>
  <c r="S375" i="1"/>
  <c r="S247" i="1"/>
  <c r="S378" i="1"/>
  <c r="S499" i="1"/>
  <c r="S379" i="1"/>
  <c r="S219" i="1"/>
  <c r="S91" i="1"/>
  <c r="S240" i="1"/>
  <c r="S69" i="1"/>
  <c r="S49" i="1"/>
  <c r="S352" i="1"/>
  <c r="S464" i="1"/>
  <c r="S224" i="1"/>
  <c r="S136" i="1"/>
  <c r="S342" i="1"/>
  <c r="S77" i="1"/>
  <c r="S411" i="1"/>
  <c r="S488" i="1"/>
  <c r="S393" i="1"/>
  <c r="S241" i="1"/>
  <c r="S145" i="1"/>
  <c r="S490" i="1"/>
  <c r="S93" i="1"/>
  <c r="S473" i="1"/>
  <c r="S138" i="1"/>
  <c r="S111" i="1"/>
  <c r="S114" i="1"/>
  <c r="S189" i="1"/>
  <c r="S356" i="1"/>
  <c r="S324" i="1"/>
  <c r="S196" i="1"/>
  <c r="S44" i="1"/>
  <c r="S266" i="1"/>
  <c r="S304" i="1"/>
  <c r="S438" i="1"/>
  <c r="T438" i="1" s="1"/>
  <c r="S430" i="1"/>
  <c r="S433" i="1"/>
  <c r="S162" i="1"/>
  <c r="S80" i="1"/>
  <c r="S494" i="1"/>
  <c r="S187" i="1"/>
  <c r="S502" i="1"/>
  <c r="S57" i="1"/>
  <c r="S156" i="1"/>
  <c r="S326" i="1"/>
  <c r="S201" i="1"/>
  <c r="S311" i="1"/>
  <c r="S150" i="1"/>
  <c r="S405" i="1"/>
  <c r="S213" i="1"/>
  <c r="S404" i="1"/>
  <c r="S100" i="1"/>
  <c r="S236" i="1"/>
  <c r="S43" i="1"/>
  <c r="S107" i="1"/>
  <c r="S143" i="1"/>
  <c r="S110" i="1"/>
  <c r="S416" i="1"/>
  <c r="U416" i="1" s="1"/>
  <c r="S152" i="1"/>
  <c r="S451" i="1"/>
  <c r="S131" i="1"/>
  <c r="S366" i="1"/>
  <c r="S474" i="1"/>
  <c r="S58" i="1"/>
  <c r="S319" i="1"/>
  <c r="S31" i="1"/>
  <c r="S480" i="1"/>
  <c r="S238" i="1"/>
  <c r="S158" i="1"/>
  <c r="S34" i="1"/>
  <c r="S461" i="1"/>
  <c r="S397" i="1"/>
  <c r="S317" i="1"/>
  <c r="S173" i="1"/>
  <c r="S452" i="1"/>
  <c r="S412" i="1"/>
  <c r="S292" i="1"/>
  <c r="S164" i="1"/>
  <c r="S491" i="1"/>
  <c r="S371" i="1"/>
  <c r="S83" i="1"/>
  <c r="S424" i="1"/>
  <c r="S443" i="1"/>
  <c r="S385" i="1"/>
  <c r="S248" i="1"/>
  <c r="S56" i="1"/>
  <c r="S503" i="1"/>
  <c r="S415" i="1"/>
  <c r="S351" i="1"/>
  <c r="S223" i="1"/>
  <c r="S294" i="1"/>
  <c r="S37" i="1"/>
  <c r="S233" i="1"/>
  <c r="S137" i="1"/>
  <c r="S183" i="1"/>
  <c r="S119" i="1"/>
  <c r="S118" i="1"/>
  <c r="S26" i="1"/>
  <c r="S120" i="1"/>
  <c r="S325" i="1"/>
  <c r="S85" i="1"/>
  <c r="S483" i="1"/>
  <c r="S347" i="1"/>
  <c r="S370" i="1"/>
  <c r="S53" i="1"/>
  <c r="S90" i="1"/>
  <c r="S87" i="1"/>
  <c r="S222" i="1"/>
  <c r="S54" i="1"/>
  <c r="S469" i="1"/>
  <c r="S309" i="1"/>
  <c r="S149" i="1"/>
  <c r="S276" i="1"/>
  <c r="S363" i="1"/>
  <c r="S235" i="1"/>
  <c r="S472" i="1"/>
  <c r="S481" i="1"/>
  <c r="S216" i="1"/>
  <c r="S295" i="1"/>
  <c r="S68" i="1"/>
  <c r="S364" i="1"/>
  <c r="S212" i="1"/>
  <c r="S36" i="1"/>
  <c r="S329" i="1"/>
  <c r="S48" i="1"/>
  <c r="S487" i="1"/>
  <c r="S407" i="1"/>
  <c r="S279" i="1"/>
  <c r="S215" i="1"/>
  <c r="S202" i="1"/>
  <c r="S278" i="1"/>
  <c r="S435" i="1"/>
  <c r="S323" i="1"/>
  <c r="S155" i="1"/>
  <c r="S163" i="1"/>
  <c r="S234" i="1"/>
  <c r="S328" i="1"/>
  <c r="S288" i="1"/>
  <c r="U288" i="1" s="1"/>
  <c r="N457" i="1"/>
  <c r="S45" i="1"/>
  <c r="S475" i="1"/>
  <c r="S339" i="1"/>
  <c r="S99" i="1"/>
  <c r="S384" i="1"/>
  <c r="S209" i="1"/>
  <c r="S113" i="1"/>
  <c r="S226" i="1"/>
  <c r="S78" i="1"/>
  <c r="S88" i="1"/>
  <c r="S283" i="1"/>
  <c r="S290" i="1"/>
  <c r="S221" i="1"/>
  <c r="S380" i="1"/>
  <c r="S89" i="1"/>
  <c r="S96" i="1"/>
  <c r="S374" i="1"/>
  <c r="S486" i="1"/>
  <c r="S146" i="1"/>
  <c r="S106" i="1"/>
  <c r="S377" i="1"/>
  <c r="S313" i="1"/>
  <c r="S144" i="1"/>
  <c r="S455" i="1"/>
  <c r="S391" i="1"/>
  <c r="S254" i="1"/>
  <c r="S395" i="1"/>
  <c r="S251" i="1"/>
  <c r="S123" i="1"/>
  <c r="S194" i="1"/>
  <c r="S440" i="1"/>
  <c r="S272" i="1"/>
  <c r="S200" i="1"/>
  <c r="S109" i="1"/>
  <c r="S210" i="1"/>
  <c r="S403" i="1"/>
  <c r="S161" i="1"/>
  <c r="N85" i="1"/>
  <c r="N282" i="1"/>
  <c r="N433" i="1"/>
  <c r="N408" i="1"/>
  <c r="N146" i="1"/>
  <c r="N448" i="1"/>
  <c r="N400" i="1"/>
  <c r="N27" i="1"/>
  <c r="N253" i="1"/>
  <c r="N410" i="1"/>
  <c r="N153" i="1"/>
  <c r="N89" i="1"/>
  <c r="N266" i="1"/>
  <c r="N478" i="1"/>
  <c r="N291" i="1"/>
  <c r="N307" i="1"/>
  <c r="N346" i="1"/>
  <c r="N417" i="1"/>
  <c r="N41" i="1"/>
  <c r="N166" i="1"/>
  <c r="N86" i="1"/>
  <c r="N122" i="1"/>
  <c r="N363" i="1"/>
  <c r="N43" i="1"/>
  <c r="N381" i="1"/>
  <c r="N306" i="1"/>
  <c r="N220" i="1"/>
  <c r="N498" i="1"/>
  <c r="N465" i="1"/>
  <c r="N217" i="1"/>
  <c r="N265" i="1"/>
  <c r="N144" i="1"/>
  <c r="N160" i="1"/>
  <c r="N102" i="1"/>
  <c r="N298" i="1"/>
  <c r="N453" i="1"/>
  <c r="N389" i="1"/>
  <c r="N325" i="1"/>
  <c r="N261" i="1"/>
  <c r="N197" i="1"/>
  <c r="N404" i="1"/>
  <c r="N276" i="1"/>
  <c r="N132" i="1"/>
  <c r="N329" i="1"/>
  <c r="N332" i="1"/>
  <c r="N212" i="1"/>
  <c r="N36" i="1"/>
  <c r="N379" i="1"/>
  <c r="N480" i="1"/>
  <c r="N128" i="1"/>
  <c r="N412" i="1"/>
  <c r="N313" i="1"/>
  <c r="N423" i="1"/>
  <c r="N295" i="1"/>
  <c r="N446" i="1"/>
  <c r="N139" i="1"/>
  <c r="N178" i="1"/>
  <c r="N490" i="1"/>
  <c r="N463" i="1"/>
  <c r="N125" i="1"/>
  <c r="N283" i="1"/>
  <c r="N451" i="1"/>
  <c r="N290" i="1"/>
  <c r="N111" i="1"/>
  <c r="N238" i="1"/>
  <c r="N142" i="1"/>
  <c r="N206" i="1"/>
  <c r="N399" i="1"/>
  <c r="N335" i="1"/>
  <c r="N98" i="1"/>
  <c r="N403" i="1"/>
  <c r="N275" i="1"/>
  <c r="N320" i="1"/>
  <c r="N326" i="1"/>
  <c r="N380" i="1"/>
  <c r="N87" i="1"/>
  <c r="N378" i="1"/>
  <c r="N440" i="1"/>
  <c r="N108" i="1"/>
  <c r="N237" i="1"/>
  <c r="N482" i="1"/>
  <c r="N114" i="1"/>
  <c r="N413" i="1"/>
  <c r="N260" i="1"/>
  <c r="N193" i="1"/>
  <c r="N65" i="1"/>
  <c r="N58" i="1"/>
  <c r="N159" i="1"/>
  <c r="N95" i="1"/>
  <c r="N126" i="1"/>
  <c r="N46" i="1"/>
  <c r="N479" i="1"/>
  <c r="N173" i="1"/>
  <c r="N76" i="1"/>
  <c r="N321" i="1"/>
  <c r="N384" i="1"/>
  <c r="N296" i="1"/>
  <c r="N447" i="1"/>
  <c r="N319" i="1"/>
  <c r="N256" i="1"/>
  <c r="N147" i="1"/>
  <c r="N477" i="1"/>
  <c r="N292" i="1"/>
  <c r="N472" i="1"/>
  <c r="N294" i="1"/>
  <c r="N334" i="1"/>
  <c r="N66" i="1"/>
  <c r="N107" i="1"/>
  <c r="N407" i="1"/>
  <c r="N61" i="1"/>
  <c r="N192" i="1"/>
  <c r="N348" i="1"/>
  <c r="N145" i="1"/>
  <c r="N454" i="1"/>
  <c r="N208" i="1"/>
  <c r="N93" i="1"/>
  <c r="N135" i="1"/>
  <c r="N150" i="1"/>
  <c r="N70" i="1"/>
  <c r="N344" i="1"/>
  <c r="N502" i="1"/>
  <c r="N92" i="1"/>
  <c r="N112" i="1"/>
  <c r="N285" i="1"/>
  <c r="N356" i="1"/>
  <c r="N427" i="1"/>
  <c r="N74" i="1"/>
  <c r="N104" i="1"/>
  <c r="N338" i="1"/>
  <c r="N80" i="1"/>
  <c r="N422" i="1"/>
  <c r="N501" i="1"/>
  <c r="N437" i="1"/>
  <c r="N373" i="1"/>
  <c r="N309" i="1"/>
  <c r="N245" i="1"/>
  <c r="N181" i="1"/>
  <c r="N500" i="1"/>
  <c r="N372" i="1"/>
  <c r="N244" i="1"/>
  <c r="N100" i="1"/>
  <c r="N308" i="1"/>
  <c r="N180" i="1"/>
  <c r="N235" i="1"/>
  <c r="N91" i="1"/>
  <c r="N44" i="1"/>
  <c r="N491" i="1"/>
  <c r="N297" i="1"/>
  <c r="N280" i="1"/>
  <c r="N487" i="1"/>
  <c r="N343" i="1"/>
  <c r="N279" i="1"/>
  <c r="N215" i="1"/>
  <c r="N382" i="1"/>
  <c r="N339" i="1"/>
  <c r="N35" i="1"/>
  <c r="N330" i="1"/>
  <c r="N78" i="1"/>
  <c r="N414" i="1"/>
  <c r="N371" i="1"/>
  <c r="N442" i="1"/>
  <c r="N190" i="1"/>
  <c r="N186" i="1"/>
  <c r="N194" i="1"/>
  <c r="N383" i="1"/>
  <c r="N255" i="1"/>
  <c r="N242" i="1"/>
  <c r="N398" i="1"/>
  <c r="N250" i="1"/>
  <c r="N322" i="1"/>
  <c r="N165" i="1"/>
  <c r="N460" i="1"/>
  <c r="N251" i="1"/>
  <c r="N200" i="1"/>
  <c r="N314" i="1"/>
  <c r="N418" i="1"/>
  <c r="N73" i="1"/>
  <c r="N354" i="1"/>
  <c r="N401" i="1"/>
  <c r="N90" i="1"/>
  <c r="N71" i="1"/>
  <c r="N353" i="1"/>
  <c r="N57" i="1"/>
  <c r="N168" i="1"/>
  <c r="N26" i="1"/>
  <c r="N232" i="1"/>
  <c r="N117" i="1"/>
  <c r="N347" i="1"/>
  <c r="N56" i="1"/>
  <c r="N461" i="1"/>
  <c r="N196" i="1"/>
  <c r="N302" i="1"/>
  <c r="N133" i="1"/>
  <c r="N286" i="1"/>
  <c r="N428" i="1"/>
  <c r="N171" i="1"/>
  <c r="N214" i="1"/>
  <c r="N391" i="1"/>
  <c r="N136" i="1"/>
  <c r="N45" i="1"/>
  <c r="N310" i="1"/>
  <c r="N393" i="1"/>
  <c r="N493" i="1"/>
  <c r="N228" i="1"/>
  <c r="N211" i="1"/>
  <c r="N377" i="1"/>
  <c r="N129" i="1"/>
  <c r="N392" i="1"/>
  <c r="N152" i="1"/>
  <c r="N342" i="1"/>
  <c r="N77" i="1"/>
  <c r="N475" i="1"/>
  <c r="N317" i="1"/>
  <c r="N441" i="1"/>
  <c r="N161" i="1"/>
  <c r="N49" i="1"/>
  <c r="N143" i="1"/>
  <c r="N79" i="1"/>
  <c r="N82" i="1"/>
  <c r="N30" i="1"/>
  <c r="N34" i="1"/>
  <c r="N109" i="1"/>
  <c r="N140" i="1"/>
  <c r="N241" i="1"/>
  <c r="N452" i="1"/>
  <c r="N305" i="1"/>
  <c r="N488" i="1"/>
  <c r="N240" i="1"/>
  <c r="N431" i="1"/>
  <c r="N303" i="1"/>
  <c r="N239" i="1"/>
  <c r="N39" i="1"/>
  <c r="N170" i="1"/>
  <c r="N96" i="1"/>
  <c r="N486" i="1"/>
  <c r="N53" i="1"/>
  <c r="N467" i="1"/>
  <c r="N331" i="1"/>
  <c r="N365" i="1"/>
  <c r="N369" i="1"/>
  <c r="N189" i="1"/>
  <c r="N151" i="1"/>
  <c r="N483" i="1"/>
  <c r="N130" i="1"/>
  <c r="N254" i="1"/>
  <c r="N187" i="1"/>
  <c r="N121" i="1"/>
  <c r="N449" i="1"/>
  <c r="N201" i="1"/>
  <c r="N42" i="1"/>
  <c r="N134" i="1"/>
  <c r="N54" i="1"/>
  <c r="N426" i="1"/>
  <c r="N52" i="1"/>
  <c r="N205" i="1"/>
  <c r="N84" i="1"/>
  <c r="N179" i="1"/>
  <c r="N497" i="1"/>
  <c r="N249" i="1"/>
  <c r="N64" i="1"/>
  <c r="N456" i="1"/>
  <c r="N485" i="1"/>
  <c r="N421" i="1"/>
  <c r="N357" i="1"/>
  <c r="N293" i="1"/>
  <c r="N229" i="1"/>
  <c r="N468" i="1"/>
  <c r="N340" i="1"/>
  <c r="N204" i="1"/>
  <c r="N68" i="1"/>
  <c r="N396" i="1"/>
  <c r="N268" i="1"/>
  <c r="N156" i="1"/>
  <c r="N155" i="1"/>
  <c r="N489" i="1"/>
  <c r="N429" i="1"/>
  <c r="N281" i="1"/>
  <c r="N216" i="1"/>
  <c r="N455" i="1"/>
  <c r="N327" i="1"/>
  <c r="N263" i="1"/>
  <c r="N278" i="1"/>
  <c r="N210" i="1"/>
  <c r="N435" i="1"/>
  <c r="N234" i="1"/>
  <c r="N432" i="1"/>
  <c r="N355" i="1"/>
  <c r="N386" i="1"/>
  <c r="N466" i="1"/>
  <c r="N174" i="1"/>
  <c r="N110" i="1"/>
  <c r="N258" i="1"/>
  <c r="N315" i="1"/>
  <c r="N367" i="1"/>
  <c r="N366" i="1"/>
  <c r="N484" i="1"/>
  <c r="N387" i="1"/>
  <c r="N419" i="1"/>
  <c r="N137" i="1"/>
  <c r="N304" i="1"/>
  <c r="N402" i="1"/>
  <c r="N337" i="1"/>
  <c r="N169" i="1"/>
  <c r="N105" i="1"/>
  <c r="N458" i="1"/>
  <c r="N495" i="1"/>
  <c r="N176" i="1"/>
  <c r="N69" i="1"/>
  <c r="N473" i="1"/>
  <c r="N349" i="1"/>
  <c r="N243" i="1"/>
  <c r="N183" i="1"/>
  <c r="N119" i="1"/>
  <c r="N55" i="1"/>
  <c r="N270" i="1"/>
  <c r="N218" i="1"/>
  <c r="N101" i="1"/>
  <c r="N162" i="1"/>
  <c r="N222" i="1"/>
  <c r="N459" i="1"/>
  <c r="N323" i="1"/>
  <c r="N219" i="1"/>
  <c r="N75" i="1"/>
  <c r="N311" i="1"/>
  <c r="N177" i="1"/>
  <c r="N395" i="1"/>
  <c r="N116" i="1"/>
  <c r="N312" i="1"/>
  <c r="N397" i="1"/>
  <c r="N60" i="1"/>
  <c r="N115" i="1"/>
  <c r="N361" i="1"/>
  <c r="N81" i="1"/>
  <c r="N328" i="1"/>
  <c r="N368" i="1"/>
  <c r="N376" i="1"/>
  <c r="N88" i="1"/>
  <c r="N141" i="1"/>
  <c r="N29" i="1"/>
  <c r="N164" i="1"/>
  <c r="N72" i="1"/>
  <c r="N221" i="1"/>
  <c r="N476" i="1"/>
  <c r="N425" i="1"/>
  <c r="N113" i="1"/>
  <c r="N191" i="1"/>
  <c r="N127" i="1"/>
  <c r="N318" i="1"/>
  <c r="N158" i="1"/>
  <c r="N94" i="1"/>
  <c r="N199" i="1"/>
  <c r="N184" i="1"/>
  <c r="N445" i="1"/>
  <c r="N316" i="1"/>
  <c r="N289" i="1"/>
  <c r="N424" i="1"/>
  <c r="N503" i="1"/>
  <c r="N287" i="1"/>
  <c r="N223" i="1"/>
  <c r="N23" i="1"/>
  <c r="N406" i="1"/>
  <c r="N434" i="1"/>
  <c r="N462" i="1"/>
  <c r="N269" i="1"/>
  <c r="N284" i="1"/>
  <c r="N420" i="1"/>
  <c r="N103" i="1"/>
  <c r="N358" i="1"/>
  <c r="N118" i="1"/>
  <c r="N154" i="1"/>
  <c r="N106" i="1"/>
  <c r="N257" i="1"/>
  <c r="N444" i="1"/>
  <c r="N67" i="1"/>
  <c r="N481" i="1"/>
  <c r="N233" i="1"/>
  <c r="N48" i="1"/>
  <c r="N394" i="1"/>
  <c r="N469" i="1"/>
  <c r="N405" i="1"/>
  <c r="N341" i="1"/>
  <c r="N277" i="1"/>
  <c r="N213" i="1"/>
  <c r="N352" i="1"/>
  <c r="N436" i="1"/>
  <c r="N300" i="1"/>
  <c r="N172" i="1"/>
  <c r="N364" i="1"/>
  <c r="N236" i="1"/>
  <c r="N124" i="1"/>
  <c r="N203" i="1"/>
  <c r="N123" i="1"/>
  <c r="N59" i="1"/>
  <c r="N299" i="1"/>
  <c r="N225" i="1"/>
  <c r="N388" i="1"/>
  <c r="N131" i="1"/>
  <c r="N464" i="1"/>
  <c r="N439" i="1"/>
  <c r="N375" i="1"/>
  <c r="N247" i="1"/>
  <c r="N494" i="1"/>
  <c r="N267" i="1"/>
  <c r="N226" i="1"/>
  <c r="N274" i="1"/>
  <c r="N350" i="1"/>
  <c r="N227" i="1"/>
  <c r="N474" i="1"/>
  <c r="N63" i="1"/>
  <c r="N362" i="1"/>
  <c r="N496" i="1"/>
  <c r="N195" i="1"/>
  <c r="N415" i="1"/>
  <c r="N351" i="1"/>
  <c r="N262" i="1"/>
  <c r="N259" i="1"/>
  <c r="N51" i="1"/>
  <c r="N185" i="1"/>
  <c r="N167" i="1"/>
  <c r="N385" i="1"/>
  <c r="N120" i="1"/>
  <c r="N37" i="1"/>
  <c r="N443" i="1"/>
  <c r="N188" i="1"/>
  <c r="N182" i="1"/>
  <c r="N230" i="1"/>
  <c r="N202" i="1"/>
  <c r="N198" i="1"/>
  <c r="N492" i="1"/>
  <c r="N272" i="1"/>
  <c r="N359" i="1"/>
  <c r="N231" i="1"/>
  <c r="N390" i="1"/>
  <c r="N149" i="1"/>
  <c r="N499" i="1"/>
  <c r="N138" i="1"/>
  <c r="N333" i="1"/>
  <c r="N345" i="1"/>
  <c r="N33" i="1"/>
  <c r="N374" i="1"/>
  <c r="N336" i="1"/>
  <c r="N470" i="1"/>
  <c r="N411" i="1"/>
  <c r="N252" i="1"/>
  <c r="N99" i="1"/>
  <c r="N409" i="1"/>
  <c r="N209" i="1"/>
  <c r="N97" i="1"/>
  <c r="N50" i="1"/>
  <c r="N175" i="1"/>
  <c r="N47" i="1"/>
  <c r="N62" i="1"/>
  <c r="N264" i="1"/>
  <c r="N450" i="1"/>
  <c r="N301" i="1"/>
  <c r="N324" i="1"/>
  <c r="N83" i="1"/>
  <c r="N273" i="1"/>
  <c r="N370" i="1"/>
  <c r="N360" i="1"/>
  <c r="N471" i="1"/>
  <c r="N271" i="1"/>
  <c r="N207" i="1"/>
  <c r="N224" i="1"/>
  <c r="N430" i="1"/>
  <c r="N248" i="1"/>
  <c r="N157" i="1"/>
  <c r="N148" i="1"/>
  <c r="N163" i="1"/>
  <c r="S23" i="1" l="1"/>
  <c r="U246" i="1"/>
  <c r="U438" i="1"/>
  <c r="U324" i="1"/>
  <c r="T324" i="1"/>
  <c r="U59" i="1"/>
  <c r="T59" i="1"/>
  <c r="U141" i="1"/>
  <c r="T141" i="1"/>
  <c r="U210" i="1"/>
  <c r="T210" i="1"/>
  <c r="U240" i="1"/>
  <c r="T240" i="1"/>
  <c r="T71" i="1"/>
  <c r="U71" i="1"/>
  <c r="U308" i="1"/>
  <c r="T308" i="1"/>
  <c r="T321" i="1"/>
  <c r="U321" i="1"/>
  <c r="T36" i="1"/>
  <c r="U36" i="1"/>
  <c r="U27" i="1"/>
  <c r="T27" i="1"/>
  <c r="T207" i="1"/>
  <c r="U207" i="1"/>
  <c r="U301" i="1"/>
  <c r="T301" i="1"/>
  <c r="T209" i="1"/>
  <c r="U209" i="1"/>
  <c r="U33" i="1"/>
  <c r="T33" i="1"/>
  <c r="T359" i="1"/>
  <c r="U359" i="1"/>
  <c r="T443" i="1"/>
  <c r="U443" i="1"/>
  <c r="U259" i="1"/>
  <c r="T259" i="1"/>
  <c r="U474" i="1"/>
  <c r="T474" i="1"/>
  <c r="U375" i="1"/>
  <c r="T375" i="1"/>
  <c r="U123" i="1"/>
  <c r="T123" i="1"/>
  <c r="U436" i="1"/>
  <c r="T436" i="1"/>
  <c r="U48" i="1"/>
  <c r="T48" i="1"/>
  <c r="U118" i="1"/>
  <c r="T118" i="1"/>
  <c r="U406" i="1"/>
  <c r="T406" i="1"/>
  <c r="U445" i="1"/>
  <c r="T445" i="1"/>
  <c r="T113" i="1"/>
  <c r="U113" i="1"/>
  <c r="U88" i="1"/>
  <c r="T88" i="1"/>
  <c r="U397" i="1"/>
  <c r="T397" i="1"/>
  <c r="T323" i="1"/>
  <c r="U323" i="1"/>
  <c r="T119" i="1"/>
  <c r="U119" i="1"/>
  <c r="U458" i="1"/>
  <c r="T458" i="1"/>
  <c r="T419" i="1"/>
  <c r="U419" i="1"/>
  <c r="U174" i="1"/>
  <c r="T174" i="1"/>
  <c r="U278" i="1"/>
  <c r="T278" i="1"/>
  <c r="U489" i="1"/>
  <c r="T489" i="1"/>
  <c r="U468" i="1"/>
  <c r="T468" i="1"/>
  <c r="U249" i="1"/>
  <c r="T249" i="1"/>
  <c r="U134" i="1"/>
  <c r="T134" i="1"/>
  <c r="U483" i="1"/>
  <c r="T483" i="1"/>
  <c r="U486" i="1"/>
  <c r="T486" i="1"/>
  <c r="U488" i="1"/>
  <c r="T488" i="1"/>
  <c r="U30" i="1"/>
  <c r="T30" i="1"/>
  <c r="T475" i="1"/>
  <c r="U475" i="1"/>
  <c r="U228" i="1"/>
  <c r="T228" i="1"/>
  <c r="U171" i="1"/>
  <c r="T171" i="1"/>
  <c r="T347" i="1"/>
  <c r="U347" i="1"/>
  <c r="U90" i="1"/>
  <c r="T90" i="1"/>
  <c r="U460" i="1"/>
  <c r="T460" i="1"/>
  <c r="U194" i="1"/>
  <c r="T194" i="1"/>
  <c r="T330" i="1"/>
  <c r="U330" i="1"/>
  <c r="U280" i="1"/>
  <c r="T280" i="1"/>
  <c r="T100" i="1"/>
  <c r="U100" i="1"/>
  <c r="U437" i="1"/>
  <c r="T437" i="1"/>
  <c r="T427" i="1"/>
  <c r="U427" i="1"/>
  <c r="U150" i="1"/>
  <c r="T150" i="1"/>
  <c r="U61" i="1"/>
  <c r="T61" i="1"/>
  <c r="U477" i="1"/>
  <c r="T477" i="1"/>
  <c r="T76" i="1"/>
  <c r="U76" i="1"/>
  <c r="U65" i="1"/>
  <c r="T65" i="1"/>
  <c r="U440" i="1"/>
  <c r="T440" i="1"/>
  <c r="U98" i="1"/>
  <c r="T98" i="1"/>
  <c r="U451" i="1"/>
  <c r="T451" i="1"/>
  <c r="U295" i="1"/>
  <c r="T295" i="1"/>
  <c r="U212" i="1"/>
  <c r="T212" i="1"/>
  <c r="U325" i="1"/>
  <c r="T325" i="1"/>
  <c r="T265" i="1"/>
  <c r="U265" i="1"/>
  <c r="T363" i="1"/>
  <c r="U363" i="1"/>
  <c r="T291" i="1"/>
  <c r="U291" i="1"/>
  <c r="U400" i="1"/>
  <c r="T400" i="1"/>
  <c r="U224" i="1"/>
  <c r="T224" i="1"/>
  <c r="T63" i="1"/>
  <c r="U63" i="1"/>
  <c r="U316" i="1"/>
  <c r="T316" i="1"/>
  <c r="U495" i="1"/>
  <c r="T495" i="1"/>
  <c r="U54" i="1"/>
  <c r="T54" i="1"/>
  <c r="U214" i="1"/>
  <c r="T214" i="1"/>
  <c r="U373" i="1"/>
  <c r="T373" i="1"/>
  <c r="T108" i="1"/>
  <c r="U108" i="1"/>
  <c r="U144" i="1"/>
  <c r="T144" i="1"/>
  <c r="U271" i="1"/>
  <c r="T271" i="1"/>
  <c r="U227" i="1"/>
  <c r="T227" i="1"/>
  <c r="T233" i="1"/>
  <c r="U233" i="1"/>
  <c r="T425" i="1"/>
  <c r="U425" i="1"/>
  <c r="T183" i="1"/>
  <c r="U183" i="1"/>
  <c r="U263" i="1"/>
  <c r="T263" i="1"/>
  <c r="U155" i="1"/>
  <c r="T155" i="1"/>
  <c r="T42" i="1"/>
  <c r="U42" i="1"/>
  <c r="U96" i="1"/>
  <c r="T96" i="1"/>
  <c r="U40" i="1"/>
  <c r="T40" i="1"/>
  <c r="T82" i="1"/>
  <c r="U82" i="1"/>
  <c r="U77" i="1"/>
  <c r="T77" i="1"/>
  <c r="U493" i="1"/>
  <c r="T493" i="1"/>
  <c r="U428" i="1"/>
  <c r="T428" i="1"/>
  <c r="U117" i="1"/>
  <c r="T117" i="1"/>
  <c r="T401" i="1"/>
  <c r="U401" i="1"/>
  <c r="U165" i="1"/>
  <c r="T165" i="1"/>
  <c r="T186" i="1"/>
  <c r="U186" i="1"/>
  <c r="U35" i="1"/>
  <c r="T35" i="1"/>
  <c r="T297" i="1"/>
  <c r="U297" i="1"/>
  <c r="T244" i="1"/>
  <c r="U244" i="1"/>
  <c r="U501" i="1"/>
  <c r="T501" i="1"/>
  <c r="T356" i="1"/>
  <c r="U356" i="1"/>
  <c r="T135" i="1"/>
  <c r="U135" i="1"/>
  <c r="U407" i="1"/>
  <c r="T407" i="1"/>
  <c r="U147" i="1"/>
  <c r="T147" i="1"/>
  <c r="U173" i="1"/>
  <c r="T173" i="1"/>
  <c r="U193" i="1"/>
  <c r="T193" i="1"/>
  <c r="T378" i="1"/>
  <c r="U378" i="1"/>
  <c r="U335" i="1"/>
  <c r="T335" i="1"/>
  <c r="T283" i="1"/>
  <c r="U283" i="1"/>
  <c r="T423" i="1"/>
  <c r="U423" i="1"/>
  <c r="U332" i="1"/>
  <c r="T332" i="1"/>
  <c r="U389" i="1"/>
  <c r="T389" i="1"/>
  <c r="T217" i="1"/>
  <c r="U217" i="1"/>
  <c r="U122" i="1"/>
  <c r="T122" i="1"/>
  <c r="U478" i="1"/>
  <c r="T478" i="1"/>
  <c r="U448" i="1"/>
  <c r="T448" i="1"/>
  <c r="U374" i="1"/>
  <c r="T374" i="1"/>
  <c r="U247" i="1"/>
  <c r="T247" i="1"/>
  <c r="U191" i="1"/>
  <c r="T191" i="1"/>
  <c r="U110" i="1"/>
  <c r="T110" i="1"/>
  <c r="U130" i="1"/>
  <c r="T130" i="1"/>
  <c r="U56" i="1"/>
  <c r="T56" i="1"/>
  <c r="U74" i="1"/>
  <c r="T74" i="1"/>
  <c r="T290" i="1"/>
  <c r="U290" i="1"/>
  <c r="U307" i="1"/>
  <c r="T307" i="1"/>
  <c r="T409" i="1"/>
  <c r="U409" i="1"/>
  <c r="U272" i="1"/>
  <c r="T272" i="1"/>
  <c r="U439" i="1"/>
  <c r="T439" i="1"/>
  <c r="U358" i="1"/>
  <c r="T358" i="1"/>
  <c r="U376" i="1"/>
  <c r="T376" i="1"/>
  <c r="U25" i="1"/>
  <c r="T25" i="1"/>
  <c r="U229" i="1"/>
  <c r="T229" i="1"/>
  <c r="U163" i="1"/>
  <c r="T163" i="1"/>
  <c r="U333" i="1"/>
  <c r="T333" i="1"/>
  <c r="U350" i="1"/>
  <c r="T350" i="1"/>
  <c r="U213" i="1"/>
  <c r="T213" i="1"/>
  <c r="U476" i="1"/>
  <c r="T476" i="1"/>
  <c r="U222" i="1"/>
  <c r="T222" i="1"/>
  <c r="T484" i="1"/>
  <c r="U484" i="1"/>
  <c r="U327" i="1"/>
  <c r="T327" i="1"/>
  <c r="T156" i="1"/>
  <c r="U156" i="1"/>
  <c r="U201" i="1"/>
  <c r="T201" i="1"/>
  <c r="U189" i="1"/>
  <c r="T189" i="1"/>
  <c r="U170" i="1"/>
  <c r="T170" i="1"/>
  <c r="T305" i="1"/>
  <c r="U305" i="1"/>
  <c r="U79" i="1"/>
  <c r="T79" i="1"/>
  <c r="U342" i="1"/>
  <c r="T342" i="1"/>
  <c r="T393" i="1"/>
  <c r="U393" i="1"/>
  <c r="U286" i="1"/>
  <c r="T286" i="1"/>
  <c r="U232" i="1"/>
  <c r="T232" i="1"/>
  <c r="T354" i="1"/>
  <c r="U354" i="1"/>
  <c r="T322" i="1"/>
  <c r="U322" i="1"/>
  <c r="U190" i="1"/>
  <c r="T190" i="1"/>
  <c r="U339" i="1"/>
  <c r="T339" i="1"/>
  <c r="U491" i="1"/>
  <c r="T491" i="1"/>
  <c r="U372" i="1"/>
  <c r="T372" i="1"/>
  <c r="U22" i="1"/>
  <c r="T22" i="1"/>
  <c r="U285" i="1"/>
  <c r="T285" i="1"/>
  <c r="U93" i="1"/>
  <c r="T93" i="1"/>
  <c r="U107" i="1"/>
  <c r="T107" i="1"/>
  <c r="U256" i="1"/>
  <c r="T256" i="1"/>
  <c r="U479" i="1"/>
  <c r="T479" i="1"/>
  <c r="T260" i="1"/>
  <c r="U260" i="1"/>
  <c r="T87" i="1"/>
  <c r="U87" i="1"/>
  <c r="U399" i="1"/>
  <c r="T399" i="1"/>
  <c r="U125" i="1"/>
  <c r="T125" i="1"/>
  <c r="T313" i="1"/>
  <c r="U313" i="1"/>
  <c r="T329" i="1"/>
  <c r="U329" i="1"/>
  <c r="U453" i="1"/>
  <c r="T453" i="1"/>
  <c r="U465" i="1"/>
  <c r="T465" i="1"/>
  <c r="U86" i="1"/>
  <c r="T86" i="1"/>
  <c r="T266" i="1"/>
  <c r="U266" i="1"/>
  <c r="T146" i="1"/>
  <c r="U146" i="1"/>
  <c r="U231" i="1"/>
  <c r="T231" i="1"/>
  <c r="U154" i="1"/>
  <c r="T154" i="1"/>
  <c r="T137" i="1"/>
  <c r="U137" i="1"/>
  <c r="U53" i="1"/>
  <c r="T53" i="1"/>
  <c r="U383" i="1"/>
  <c r="T383" i="1"/>
  <c r="U192" i="1"/>
  <c r="T192" i="1"/>
  <c r="U446" i="1"/>
  <c r="T446" i="1"/>
  <c r="T345" i="1"/>
  <c r="U345" i="1"/>
  <c r="U262" i="1"/>
  <c r="T262" i="1"/>
  <c r="U352" i="1"/>
  <c r="T352" i="1"/>
  <c r="T184" i="1"/>
  <c r="U184" i="1"/>
  <c r="U459" i="1"/>
  <c r="T459" i="1"/>
  <c r="U466" i="1"/>
  <c r="T466" i="1"/>
  <c r="T151" i="1"/>
  <c r="U151" i="1"/>
  <c r="U264" i="1"/>
  <c r="T264" i="1"/>
  <c r="U492" i="1"/>
  <c r="T492" i="1"/>
  <c r="U351" i="1"/>
  <c r="T351" i="1"/>
  <c r="U464" i="1"/>
  <c r="T464" i="1"/>
  <c r="U481" i="1"/>
  <c r="T481" i="1"/>
  <c r="T223" i="1"/>
  <c r="U223" i="1"/>
  <c r="U368" i="1"/>
  <c r="T368" i="1"/>
  <c r="U243" i="1"/>
  <c r="T243" i="1"/>
  <c r="T386" i="1"/>
  <c r="U386" i="1"/>
  <c r="U179" i="1"/>
  <c r="T179" i="1"/>
  <c r="U360" i="1"/>
  <c r="T360" i="1"/>
  <c r="U138" i="1"/>
  <c r="T138" i="1"/>
  <c r="T385" i="1"/>
  <c r="U385" i="1"/>
  <c r="U274" i="1"/>
  <c r="T274" i="1"/>
  <c r="U236" i="1"/>
  <c r="T236" i="1"/>
  <c r="U277" i="1"/>
  <c r="T277" i="1"/>
  <c r="U67" i="1"/>
  <c r="T67" i="1"/>
  <c r="U420" i="1"/>
  <c r="T420" i="1"/>
  <c r="U287" i="1"/>
  <c r="T287" i="1"/>
  <c r="U94" i="1"/>
  <c r="T94" i="1"/>
  <c r="U221" i="1"/>
  <c r="T221" i="1"/>
  <c r="U328" i="1"/>
  <c r="T328" i="1"/>
  <c r="T395" i="1"/>
  <c r="U395" i="1"/>
  <c r="U162" i="1"/>
  <c r="T162" i="1"/>
  <c r="U349" i="1"/>
  <c r="T349" i="1"/>
  <c r="T169" i="1"/>
  <c r="U169" i="1"/>
  <c r="U366" i="1"/>
  <c r="T366" i="1"/>
  <c r="T355" i="1"/>
  <c r="U355" i="1"/>
  <c r="U455" i="1"/>
  <c r="T455" i="1"/>
  <c r="U268" i="1"/>
  <c r="T268" i="1"/>
  <c r="U357" i="1"/>
  <c r="T357" i="1"/>
  <c r="T84" i="1"/>
  <c r="U84" i="1"/>
  <c r="U449" i="1"/>
  <c r="T449" i="1"/>
  <c r="T369" i="1"/>
  <c r="U369" i="1"/>
  <c r="T39" i="1"/>
  <c r="U39" i="1"/>
  <c r="U452" i="1"/>
  <c r="T452" i="1"/>
  <c r="U143" i="1"/>
  <c r="T143" i="1"/>
  <c r="U152" i="1"/>
  <c r="T152" i="1"/>
  <c r="U310" i="1"/>
  <c r="T310" i="1"/>
  <c r="U133" i="1"/>
  <c r="T133" i="1"/>
  <c r="U26" i="1"/>
  <c r="T26" i="1"/>
  <c r="U73" i="1"/>
  <c r="T73" i="1"/>
  <c r="U250" i="1"/>
  <c r="T250" i="1"/>
  <c r="U31" i="1"/>
  <c r="T31" i="1"/>
  <c r="U382" i="1"/>
  <c r="T382" i="1"/>
  <c r="T44" i="1"/>
  <c r="U44" i="1"/>
  <c r="U500" i="1"/>
  <c r="T500" i="1"/>
  <c r="U422" i="1"/>
  <c r="T422" i="1"/>
  <c r="U112" i="1"/>
  <c r="T112" i="1"/>
  <c r="T208" i="1"/>
  <c r="U208" i="1"/>
  <c r="U66" i="1"/>
  <c r="T66" i="1"/>
  <c r="U319" i="1"/>
  <c r="T319" i="1"/>
  <c r="U46" i="1"/>
  <c r="T46" i="1"/>
  <c r="U413" i="1"/>
  <c r="T413" i="1"/>
  <c r="U380" i="1"/>
  <c r="T380" i="1"/>
  <c r="U206" i="1"/>
  <c r="T206" i="1"/>
  <c r="U463" i="1"/>
  <c r="T463" i="1"/>
  <c r="U412" i="1"/>
  <c r="T412" i="1"/>
  <c r="T132" i="1"/>
  <c r="U132" i="1"/>
  <c r="T298" i="1"/>
  <c r="U298" i="1"/>
  <c r="U498" i="1"/>
  <c r="T498" i="1"/>
  <c r="U166" i="1"/>
  <c r="T166" i="1"/>
  <c r="U89" i="1"/>
  <c r="T89" i="1"/>
  <c r="U408" i="1"/>
  <c r="T408" i="1"/>
  <c r="T288" i="1"/>
  <c r="U97" i="1"/>
  <c r="T97" i="1"/>
  <c r="U300" i="1"/>
  <c r="T300" i="1"/>
  <c r="T60" i="1"/>
  <c r="U60" i="1"/>
  <c r="U24" i="1"/>
  <c r="T24" i="1"/>
  <c r="U34" i="1"/>
  <c r="T34" i="1"/>
  <c r="U251" i="1"/>
  <c r="T251" i="1"/>
  <c r="U70" i="1"/>
  <c r="T70" i="1"/>
  <c r="U403" i="1"/>
  <c r="T403" i="1"/>
  <c r="U43" i="1"/>
  <c r="T43" i="1"/>
  <c r="U450" i="1"/>
  <c r="T450" i="1"/>
  <c r="U37" i="1"/>
  <c r="T37" i="1"/>
  <c r="U203" i="1"/>
  <c r="T203" i="1"/>
  <c r="U23" i="1"/>
  <c r="T23" i="1"/>
  <c r="U312" i="1"/>
  <c r="T312" i="1"/>
  <c r="T387" i="1"/>
  <c r="U387" i="1"/>
  <c r="U497" i="1"/>
  <c r="T497" i="1"/>
  <c r="U471" i="1"/>
  <c r="T471" i="1"/>
  <c r="U99" i="1"/>
  <c r="T99" i="1"/>
  <c r="U120" i="1"/>
  <c r="T120" i="1"/>
  <c r="T124" i="1"/>
  <c r="U124" i="1"/>
  <c r="T103" i="1"/>
  <c r="U103" i="1"/>
  <c r="U199" i="1"/>
  <c r="T199" i="1"/>
  <c r="T116" i="1"/>
  <c r="U116" i="1"/>
  <c r="T105" i="1"/>
  <c r="U105" i="1"/>
  <c r="U293" i="1"/>
  <c r="T293" i="1"/>
  <c r="T148" i="1"/>
  <c r="U148" i="1"/>
  <c r="U62" i="1"/>
  <c r="T62" i="1"/>
  <c r="U252" i="1"/>
  <c r="T252" i="1"/>
  <c r="U198" i="1"/>
  <c r="T198" i="1"/>
  <c r="U415" i="1"/>
  <c r="T415" i="1"/>
  <c r="U131" i="1"/>
  <c r="T131" i="1"/>
  <c r="U157" i="1"/>
  <c r="T157" i="1"/>
  <c r="U370" i="1"/>
  <c r="T370" i="1"/>
  <c r="U47" i="1"/>
  <c r="T47" i="1"/>
  <c r="T411" i="1"/>
  <c r="U411" i="1"/>
  <c r="U499" i="1"/>
  <c r="T499" i="1"/>
  <c r="U202" i="1"/>
  <c r="T202" i="1"/>
  <c r="U38" i="1"/>
  <c r="T38" i="1"/>
  <c r="U195" i="1"/>
  <c r="T195" i="1"/>
  <c r="T226" i="1"/>
  <c r="U226" i="1"/>
  <c r="T388" i="1"/>
  <c r="U388" i="1"/>
  <c r="U364" i="1"/>
  <c r="T364" i="1"/>
  <c r="U341" i="1"/>
  <c r="T341" i="1"/>
  <c r="U444" i="1"/>
  <c r="T444" i="1"/>
  <c r="U284" i="1"/>
  <c r="T284" i="1"/>
  <c r="U503" i="1"/>
  <c r="T503" i="1"/>
  <c r="U158" i="1"/>
  <c r="T158" i="1"/>
  <c r="U72" i="1"/>
  <c r="T72" i="1"/>
  <c r="T81" i="1"/>
  <c r="U81" i="1"/>
  <c r="T177" i="1"/>
  <c r="U177" i="1"/>
  <c r="U101" i="1"/>
  <c r="T101" i="1"/>
  <c r="U473" i="1"/>
  <c r="T473" i="1"/>
  <c r="T337" i="1"/>
  <c r="U337" i="1"/>
  <c r="U367" i="1"/>
  <c r="T367" i="1"/>
  <c r="U432" i="1"/>
  <c r="T432" i="1"/>
  <c r="T216" i="1"/>
  <c r="U216" i="1"/>
  <c r="U396" i="1"/>
  <c r="T396" i="1"/>
  <c r="U421" i="1"/>
  <c r="T421" i="1"/>
  <c r="U205" i="1"/>
  <c r="T205" i="1"/>
  <c r="U121" i="1"/>
  <c r="T121" i="1"/>
  <c r="U365" i="1"/>
  <c r="T365" i="1"/>
  <c r="U239" i="1"/>
  <c r="T239" i="1"/>
  <c r="T241" i="1"/>
  <c r="U241" i="1"/>
  <c r="T49" i="1"/>
  <c r="U49" i="1"/>
  <c r="U392" i="1"/>
  <c r="T392" i="1"/>
  <c r="U45" i="1"/>
  <c r="T45" i="1"/>
  <c r="U302" i="1"/>
  <c r="T302" i="1"/>
  <c r="U168" i="1"/>
  <c r="T168" i="1"/>
  <c r="U418" i="1"/>
  <c r="T418" i="1"/>
  <c r="U398" i="1"/>
  <c r="T398" i="1"/>
  <c r="T442" i="1"/>
  <c r="U442" i="1"/>
  <c r="U215" i="1"/>
  <c r="T215" i="1"/>
  <c r="U91" i="1"/>
  <c r="T91" i="1"/>
  <c r="U181" i="1"/>
  <c r="T181" i="1"/>
  <c r="U80" i="1"/>
  <c r="T80" i="1"/>
  <c r="T92" i="1"/>
  <c r="U92" i="1"/>
  <c r="U454" i="1"/>
  <c r="T454" i="1"/>
  <c r="U334" i="1"/>
  <c r="T334" i="1"/>
  <c r="U447" i="1"/>
  <c r="T447" i="1"/>
  <c r="U126" i="1"/>
  <c r="T126" i="1"/>
  <c r="T114" i="1"/>
  <c r="U114" i="1"/>
  <c r="U326" i="1"/>
  <c r="T326" i="1"/>
  <c r="U142" i="1"/>
  <c r="T142" i="1"/>
  <c r="U490" i="1"/>
  <c r="T490" i="1"/>
  <c r="U128" i="1"/>
  <c r="T128" i="1"/>
  <c r="U276" i="1"/>
  <c r="T276" i="1"/>
  <c r="U102" i="1"/>
  <c r="T102" i="1"/>
  <c r="T220" i="1"/>
  <c r="U220" i="1"/>
  <c r="T41" i="1"/>
  <c r="U41" i="1"/>
  <c r="T153" i="1"/>
  <c r="U153" i="1"/>
  <c r="T433" i="1"/>
  <c r="U433" i="1"/>
  <c r="T416" i="1"/>
  <c r="U51" i="1"/>
  <c r="T51" i="1"/>
  <c r="U434" i="1"/>
  <c r="T434" i="1"/>
  <c r="U55" i="1"/>
  <c r="T55" i="1"/>
  <c r="U64" i="1"/>
  <c r="T64" i="1"/>
  <c r="U211" i="1"/>
  <c r="T211" i="1"/>
  <c r="T487" i="1"/>
  <c r="U487" i="1"/>
  <c r="U292" i="1"/>
  <c r="T292" i="1"/>
  <c r="U261" i="1"/>
  <c r="T261" i="1"/>
  <c r="T273" i="1"/>
  <c r="U273" i="1"/>
  <c r="U470" i="1"/>
  <c r="T470" i="1"/>
  <c r="U230" i="1"/>
  <c r="T230" i="1"/>
  <c r="U496" i="1"/>
  <c r="T496" i="1"/>
  <c r="T225" i="1"/>
  <c r="U225" i="1"/>
  <c r="U405" i="1"/>
  <c r="T405" i="1"/>
  <c r="U269" i="1"/>
  <c r="T269" i="1"/>
  <c r="U424" i="1"/>
  <c r="T424" i="1"/>
  <c r="T164" i="1"/>
  <c r="U164" i="1"/>
  <c r="T361" i="1"/>
  <c r="U361" i="1"/>
  <c r="U311" i="1"/>
  <c r="T311" i="1"/>
  <c r="T218" i="1"/>
  <c r="U218" i="1"/>
  <c r="U69" i="1"/>
  <c r="T69" i="1"/>
  <c r="U402" i="1"/>
  <c r="T402" i="1"/>
  <c r="T315" i="1"/>
  <c r="U315" i="1"/>
  <c r="T234" i="1"/>
  <c r="U234" i="1"/>
  <c r="T281" i="1"/>
  <c r="U281" i="1"/>
  <c r="T68" i="1"/>
  <c r="U68" i="1"/>
  <c r="U485" i="1"/>
  <c r="T485" i="1"/>
  <c r="T52" i="1"/>
  <c r="U52" i="1"/>
  <c r="U187" i="1"/>
  <c r="T187" i="1"/>
  <c r="T331" i="1"/>
  <c r="U331" i="1"/>
  <c r="U303" i="1"/>
  <c r="T303" i="1"/>
  <c r="T140" i="1"/>
  <c r="U140" i="1"/>
  <c r="U161" i="1"/>
  <c r="T161" i="1"/>
  <c r="U129" i="1"/>
  <c r="T129" i="1"/>
  <c r="U136" i="1"/>
  <c r="T136" i="1"/>
  <c r="T196" i="1"/>
  <c r="U196" i="1"/>
  <c r="U57" i="1"/>
  <c r="T57" i="1"/>
  <c r="T314" i="1"/>
  <c r="U314" i="1"/>
  <c r="T242" i="1"/>
  <c r="U242" i="1"/>
  <c r="U371" i="1"/>
  <c r="T371" i="1"/>
  <c r="U279" i="1"/>
  <c r="T279" i="1"/>
  <c r="U235" i="1"/>
  <c r="T235" i="1"/>
  <c r="U245" i="1"/>
  <c r="T245" i="1"/>
  <c r="U338" i="1"/>
  <c r="T338" i="1"/>
  <c r="U502" i="1"/>
  <c r="T502" i="1"/>
  <c r="T145" i="1"/>
  <c r="U145" i="1"/>
  <c r="U294" i="1"/>
  <c r="T294" i="1"/>
  <c r="U296" i="1"/>
  <c r="T296" i="1"/>
  <c r="U95" i="1"/>
  <c r="T95" i="1"/>
  <c r="U482" i="1"/>
  <c r="T482" i="1"/>
  <c r="U320" i="1"/>
  <c r="T320" i="1"/>
  <c r="U238" i="1"/>
  <c r="T238" i="1"/>
  <c r="T178" i="1"/>
  <c r="U178" i="1"/>
  <c r="U480" i="1"/>
  <c r="T480" i="1"/>
  <c r="U404" i="1"/>
  <c r="T404" i="1"/>
  <c r="U160" i="1"/>
  <c r="T160" i="1"/>
  <c r="U306" i="1"/>
  <c r="T306" i="1"/>
  <c r="T417" i="1"/>
  <c r="U417" i="1"/>
  <c r="U410" i="1"/>
  <c r="T410" i="1"/>
  <c r="T282" i="1"/>
  <c r="U282" i="1"/>
  <c r="T246" i="1"/>
  <c r="T188" i="1"/>
  <c r="U188" i="1"/>
  <c r="T394" i="1"/>
  <c r="U394" i="1"/>
  <c r="U219" i="1"/>
  <c r="T219" i="1"/>
  <c r="U340" i="1"/>
  <c r="T340" i="1"/>
  <c r="U317" i="1"/>
  <c r="T317" i="1"/>
  <c r="U78" i="1"/>
  <c r="T78" i="1"/>
  <c r="T58" i="1"/>
  <c r="U58" i="1"/>
  <c r="U248" i="1"/>
  <c r="T248" i="1"/>
  <c r="U175" i="1"/>
  <c r="T175" i="1"/>
  <c r="U149" i="1"/>
  <c r="T149" i="1"/>
  <c r="T167" i="1"/>
  <c r="U167" i="1"/>
  <c r="U267" i="1"/>
  <c r="T267" i="1"/>
  <c r="T28" i="1"/>
  <c r="U28" i="1"/>
  <c r="T257" i="1"/>
  <c r="U257" i="1"/>
  <c r="U318" i="1"/>
  <c r="T318" i="1"/>
  <c r="U430" i="1"/>
  <c r="T430" i="1"/>
  <c r="U83" i="1"/>
  <c r="T83" i="1"/>
  <c r="U50" i="1"/>
  <c r="T50" i="1"/>
  <c r="U336" i="1"/>
  <c r="T336" i="1"/>
  <c r="U390" i="1"/>
  <c r="T390" i="1"/>
  <c r="U182" i="1"/>
  <c r="T182" i="1"/>
  <c r="U185" i="1"/>
  <c r="T185" i="1"/>
  <c r="T362" i="1"/>
  <c r="U362" i="1"/>
  <c r="U494" i="1"/>
  <c r="T494" i="1"/>
  <c r="T299" i="1"/>
  <c r="U299" i="1"/>
  <c r="T172" i="1"/>
  <c r="U172" i="1"/>
  <c r="U469" i="1"/>
  <c r="T469" i="1"/>
  <c r="U106" i="1"/>
  <c r="T106" i="1"/>
  <c r="U462" i="1"/>
  <c r="T462" i="1"/>
  <c r="T289" i="1"/>
  <c r="U289" i="1"/>
  <c r="U127" i="1"/>
  <c r="T127" i="1"/>
  <c r="U29" i="1"/>
  <c r="T29" i="1"/>
  <c r="U115" i="1"/>
  <c r="T115" i="1"/>
  <c r="U75" i="1"/>
  <c r="T75" i="1"/>
  <c r="U270" i="1"/>
  <c r="T270" i="1"/>
  <c r="U176" i="1"/>
  <c r="T176" i="1"/>
  <c r="T304" i="1"/>
  <c r="U304" i="1"/>
  <c r="T258" i="1"/>
  <c r="U258" i="1"/>
  <c r="U435" i="1"/>
  <c r="T435" i="1"/>
  <c r="U429" i="1"/>
  <c r="T429" i="1"/>
  <c r="U204" i="1"/>
  <c r="T204" i="1"/>
  <c r="U456" i="1"/>
  <c r="T456" i="1"/>
  <c r="U426" i="1"/>
  <c r="T426" i="1"/>
  <c r="U254" i="1"/>
  <c r="T254" i="1"/>
  <c r="U467" i="1"/>
  <c r="T467" i="1"/>
  <c r="U431" i="1"/>
  <c r="T431" i="1"/>
  <c r="U109" i="1"/>
  <c r="T109" i="1"/>
  <c r="T441" i="1"/>
  <c r="U441" i="1"/>
  <c r="T377" i="1"/>
  <c r="U377" i="1"/>
  <c r="T391" i="1"/>
  <c r="U391" i="1"/>
  <c r="U461" i="1"/>
  <c r="T461" i="1"/>
  <c r="T353" i="1"/>
  <c r="U353" i="1"/>
  <c r="U200" i="1"/>
  <c r="T200" i="1"/>
  <c r="U255" i="1"/>
  <c r="T255" i="1"/>
  <c r="U414" i="1"/>
  <c r="T414" i="1"/>
  <c r="U343" i="1"/>
  <c r="T343" i="1"/>
  <c r="T180" i="1"/>
  <c r="U180" i="1"/>
  <c r="U309" i="1"/>
  <c r="T309" i="1"/>
  <c r="U104" i="1"/>
  <c r="T104" i="1"/>
  <c r="U344" i="1"/>
  <c r="T344" i="1"/>
  <c r="U348" i="1"/>
  <c r="T348" i="1"/>
  <c r="U472" i="1"/>
  <c r="T472" i="1"/>
  <c r="U384" i="1"/>
  <c r="T384" i="1"/>
  <c r="U159" i="1"/>
  <c r="T159" i="1"/>
  <c r="U237" i="1"/>
  <c r="T237" i="1"/>
  <c r="U275" i="1"/>
  <c r="T275" i="1"/>
  <c r="U111" i="1"/>
  <c r="T111" i="1"/>
  <c r="U139" i="1"/>
  <c r="T139" i="1"/>
  <c r="T379" i="1"/>
  <c r="U379" i="1"/>
  <c r="U197" i="1"/>
  <c r="T197" i="1"/>
  <c r="U32" i="1"/>
  <c r="T32" i="1"/>
  <c r="U381" i="1"/>
  <c r="T381" i="1"/>
  <c r="T346" i="1"/>
  <c r="U346" i="1"/>
  <c r="U253" i="1"/>
  <c r="T253" i="1"/>
  <c r="U85" i="1"/>
  <c r="T85" i="1"/>
  <c r="U457" i="1"/>
  <c r="T457" i="1"/>
</calcChain>
</file>

<file path=xl/sharedStrings.xml><?xml version="1.0" encoding="utf-8"?>
<sst xmlns="http://schemas.openxmlformats.org/spreadsheetml/2006/main" count="29" uniqueCount="22">
  <si>
    <t>eval</t>
  </si>
  <si>
    <t>i</t>
  </si>
  <si>
    <t>mrkt</t>
  </si>
  <si>
    <t>mkt-dir</t>
  </si>
  <si>
    <t>cov</t>
  </si>
  <si>
    <t>beta</t>
  </si>
  <si>
    <t>varM</t>
  </si>
  <si>
    <t>beta+</t>
  </si>
  <si>
    <t>cov+</t>
  </si>
  <si>
    <t>varM+</t>
  </si>
  <si>
    <t>eval+</t>
  </si>
  <si>
    <t>mrkt+</t>
  </si>
  <si>
    <t>mrkt-</t>
  </si>
  <si>
    <t>eval-</t>
  </si>
  <si>
    <t>varM-</t>
  </si>
  <si>
    <t>cov-</t>
  </si>
  <si>
    <t>beta-</t>
  </si>
  <si>
    <t>ratio</t>
  </si>
  <si>
    <t>convexity</t>
  </si>
  <si>
    <t>date</t>
  </si>
  <si>
    <t>mRet</t>
  </si>
  <si>
    <t>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</si>
</sst>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mm/dd/yy;@"/>
    <numFmt numFmtId="167" formatCode="0.000%"/>
    <numFmt numFmtId="168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right"/>
    </xf>
    <xf numFmtId="165" fontId="0" fillId="0" borderId="0" xfId="43" applyNumberFormat="1" applyFont="1" applyAlignment="1">
      <alignment horizontal="right"/>
    </xf>
    <xf numFmtId="164" fontId="0" fillId="0" borderId="0" xfId="43" applyNumberFormat="1" applyFont="1" applyAlignment="1">
      <alignment horizontal="center"/>
    </xf>
    <xf numFmtId="164" fontId="0" fillId="0" borderId="0" xfId="43" applyNumberFormat="1" applyFont="1"/>
    <xf numFmtId="165" fontId="17" fillId="33" borderId="0" xfId="27" applyNumberFormat="1" applyFill="1" applyAlignment="1">
      <alignment horizontal="right"/>
    </xf>
    <xf numFmtId="165" fontId="0" fillId="33" borderId="0" xfId="43" applyNumberFormat="1" applyFont="1" applyFill="1" applyAlignment="1">
      <alignment horizontal="right"/>
    </xf>
    <xf numFmtId="44" fontId="0" fillId="33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1" fillId="32" borderId="0" xfId="42" applyNumberForma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43" applyNumberFormat="1" applyFont="1" applyAlignment="1">
      <alignment horizontal="center"/>
    </xf>
    <xf numFmtId="165" fontId="0" fillId="0" borderId="0" xfId="43" applyNumberFormat="1" applyFont="1"/>
    <xf numFmtId="168" fontId="0" fillId="0" borderId="0" xfId="44" applyNumberFormat="1" applyFont="1" applyAlignment="1">
      <alignment horizontal="center"/>
    </xf>
    <xf numFmtId="168" fontId="0" fillId="0" borderId="0" xfId="44" applyNumberFormat="1" applyFont="1" applyAlignment="1">
      <alignment horizontal="right"/>
    </xf>
    <xf numFmtId="168" fontId="0" fillId="0" borderId="0" xfId="44" applyNumberFormat="1" applyFont="1"/>
    <xf numFmtId="168" fontId="17" fillId="33" borderId="0" xfId="44" applyNumberFormat="1" applyFont="1" applyFill="1" applyAlignment="1">
      <alignment horizontal="right"/>
    </xf>
    <xf numFmtId="168" fontId="0" fillId="33" borderId="0" xfId="44" applyNumberFormat="1" applyFont="1" applyFill="1" applyAlignment="1">
      <alignment horizontal="right"/>
    </xf>
    <xf numFmtId="165" fontId="19" fillId="0" borderId="0" xfId="43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1177600718979E-2"/>
          <c:y val="5.6483570962852794E-2"/>
          <c:w val="0.90412084314255092"/>
          <c:h val="0.8673332423557395"/>
        </c:manualLayout>
      </c:layout>
      <c:lineChart>
        <c:grouping val="standard"/>
        <c:varyColors val="0"/>
        <c:ser>
          <c:idx val="0"/>
          <c:order val="0"/>
          <c:tx>
            <c:strRef>
              <c:f>'MSFT Example'!$B$1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Example'!$A$2:$A$61</c:f>
              <c:numCache>
                <c:formatCode>m/d/yyyy</c:formatCode>
                <c:ptCount val="60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  <c:pt idx="25">
                  <c:v>43556</c:v>
                </c:pt>
                <c:pt idx="26">
                  <c:v>43586</c:v>
                </c:pt>
                <c:pt idx="27">
                  <c:v>43617</c:v>
                </c:pt>
                <c:pt idx="28">
                  <c:v>43647</c:v>
                </c:pt>
                <c:pt idx="29">
                  <c:v>43678</c:v>
                </c:pt>
                <c:pt idx="30">
                  <c:v>43709</c:v>
                </c:pt>
                <c:pt idx="31">
                  <c:v>43739</c:v>
                </c:pt>
                <c:pt idx="32">
                  <c:v>43770</c:v>
                </c:pt>
                <c:pt idx="33">
                  <c:v>43800</c:v>
                </c:pt>
                <c:pt idx="34">
                  <c:v>43831</c:v>
                </c:pt>
                <c:pt idx="35">
                  <c:v>43862</c:v>
                </c:pt>
                <c:pt idx="36">
                  <c:v>43891</c:v>
                </c:pt>
                <c:pt idx="37">
                  <c:v>43922</c:v>
                </c:pt>
                <c:pt idx="38">
                  <c:v>43952</c:v>
                </c:pt>
                <c:pt idx="39">
                  <c:v>43983</c:v>
                </c:pt>
                <c:pt idx="40">
                  <c:v>44013</c:v>
                </c:pt>
                <c:pt idx="41">
                  <c:v>44044</c:v>
                </c:pt>
                <c:pt idx="42">
                  <c:v>44075</c:v>
                </c:pt>
                <c:pt idx="43">
                  <c:v>44105</c:v>
                </c:pt>
                <c:pt idx="44">
                  <c:v>44136</c:v>
                </c:pt>
                <c:pt idx="45">
                  <c:v>44166</c:v>
                </c:pt>
                <c:pt idx="46">
                  <c:v>44197</c:v>
                </c:pt>
                <c:pt idx="47">
                  <c:v>44228</c:v>
                </c:pt>
                <c:pt idx="48">
                  <c:v>44256</c:v>
                </c:pt>
                <c:pt idx="49">
                  <c:v>44287</c:v>
                </c:pt>
                <c:pt idx="50">
                  <c:v>44317</c:v>
                </c:pt>
                <c:pt idx="51">
                  <c:v>44348</c:v>
                </c:pt>
                <c:pt idx="52">
                  <c:v>44378</c:v>
                </c:pt>
                <c:pt idx="53">
                  <c:v>44409</c:v>
                </c:pt>
                <c:pt idx="54">
                  <c:v>44440</c:v>
                </c:pt>
                <c:pt idx="55">
                  <c:v>44470</c:v>
                </c:pt>
                <c:pt idx="56">
                  <c:v>44501</c:v>
                </c:pt>
                <c:pt idx="57">
                  <c:v>44531</c:v>
                </c:pt>
                <c:pt idx="58">
                  <c:v>44562</c:v>
                </c:pt>
                <c:pt idx="59">
                  <c:v>44593</c:v>
                </c:pt>
              </c:numCache>
            </c:numRef>
          </c:cat>
          <c:val>
            <c:numRef>
              <c:f>'MSFT Example'!$B$2:$B$61</c:f>
              <c:numCache>
                <c:formatCode>General</c:formatCode>
                <c:ptCount val="60"/>
                <c:pt idx="0">
                  <c:v>1.0457000000000001</c:v>
                </c:pt>
                <c:pt idx="1">
                  <c:v>1.0434000000000001</c:v>
                </c:pt>
                <c:pt idx="2">
                  <c:v>1.0047999999999999</c:v>
                </c:pt>
                <c:pt idx="3">
                  <c:v>1.0079</c:v>
                </c:pt>
                <c:pt idx="4">
                  <c:v>1.0166999999999999</c:v>
                </c:pt>
                <c:pt idx="5">
                  <c:v>1.0064</c:v>
                </c:pt>
                <c:pt idx="6">
                  <c:v>1.0215000000000001</c:v>
                </c:pt>
                <c:pt idx="7">
                  <c:v>1.0232000000000001</c:v>
                </c:pt>
                <c:pt idx="8">
                  <c:v>1.0006999999999999</c:v>
                </c:pt>
                <c:pt idx="9">
                  <c:v>0.99939999999999996</c:v>
                </c:pt>
                <c:pt idx="10">
                  <c:v>1.073</c:v>
                </c:pt>
                <c:pt idx="11">
                  <c:v>1.0518000000000001</c:v>
                </c:pt>
                <c:pt idx="12">
                  <c:v>1.0738000000000001</c:v>
                </c:pt>
                <c:pt idx="13">
                  <c:v>1.0487</c:v>
                </c:pt>
                <c:pt idx="14">
                  <c:v>1.0488999999999999</c:v>
                </c:pt>
                <c:pt idx="15">
                  <c:v>1.0474000000000001</c:v>
                </c:pt>
                <c:pt idx="16">
                  <c:v>1.1873</c:v>
                </c:pt>
                <c:pt idx="17">
                  <c:v>1.2674000000000001</c:v>
                </c:pt>
                <c:pt idx="18">
                  <c:v>1.2912999999999999</c:v>
                </c:pt>
                <c:pt idx="19">
                  <c:v>1.2777000000000001</c:v>
                </c:pt>
                <c:pt idx="20">
                  <c:v>1.2639</c:v>
                </c:pt>
                <c:pt idx="21">
                  <c:v>1.2497</c:v>
                </c:pt>
                <c:pt idx="22">
                  <c:v>1.1829000000000001</c:v>
                </c:pt>
                <c:pt idx="23">
                  <c:v>1.2192000000000001</c:v>
                </c:pt>
                <c:pt idx="24">
                  <c:v>1.2226999999999999</c:v>
                </c:pt>
                <c:pt idx="25">
                  <c:v>1.2453000000000001</c:v>
                </c:pt>
                <c:pt idx="26">
                  <c:v>1.2293000000000001</c:v>
                </c:pt>
                <c:pt idx="27">
                  <c:v>1.2185999999999999</c:v>
                </c:pt>
                <c:pt idx="28">
                  <c:v>1.2302999999999999</c:v>
                </c:pt>
                <c:pt idx="29">
                  <c:v>1.2221</c:v>
                </c:pt>
                <c:pt idx="30">
                  <c:v>1.2267999999999999</c:v>
                </c:pt>
                <c:pt idx="31">
                  <c:v>1.232</c:v>
                </c:pt>
                <c:pt idx="32">
                  <c:v>1.2381</c:v>
                </c:pt>
                <c:pt idx="33">
                  <c:v>1.2296</c:v>
                </c:pt>
                <c:pt idx="34">
                  <c:v>1.1584000000000001</c:v>
                </c:pt>
                <c:pt idx="35">
                  <c:v>1.1101000000000001</c:v>
                </c:pt>
                <c:pt idx="36">
                  <c:v>0.96009999999999995</c:v>
                </c:pt>
                <c:pt idx="37">
                  <c:v>0.9486</c:v>
                </c:pt>
                <c:pt idx="38">
                  <c:v>0.9375</c:v>
                </c:pt>
                <c:pt idx="39">
                  <c:v>0.92930000000000001</c:v>
                </c:pt>
                <c:pt idx="40">
                  <c:v>0.89939999999999998</c:v>
                </c:pt>
                <c:pt idx="41">
                  <c:v>0.89200000000000002</c:v>
                </c:pt>
                <c:pt idx="42">
                  <c:v>0.92300000000000004</c:v>
                </c:pt>
                <c:pt idx="43">
                  <c:v>0.8679</c:v>
                </c:pt>
                <c:pt idx="44">
                  <c:v>0.82569999999999999</c:v>
                </c:pt>
                <c:pt idx="45">
                  <c:v>0.82799999999999996</c:v>
                </c:pt>
                <c:pt idx="46">
                  <c:v>0.83089999999999997</c:v>
                </c:pt>
                <c:pt idx="47">
                  <c:v>0.81420000000000003</c:v>
                </c:pt>
                <c:pt idx="48">
                  <c:v>0.79669999999999996</c:v>
                </c:pt>
                <c:pt idx="49">
                  <c:v>0.78969999999999996</c:v>
                </c:pt>
                <c:pt idx="50">
                  <c:v>0.79079999999999995</c:v>
                </c:pt>
                <c:pt idx="51">
                  <c:v>0.78900000000000003</c:v>
                </c:pt>
                <c:pt idx="52">
                  <c:v>0.77800000000000002</c:v>
                </c:pt>
                <c:pt idx="53">
                  <c:v>0.78090000000000004</c:v>
                </c:pt>
                <c:pt idx="54">
                  <c:v>0.80489999999999995</c:v>
                </c:pt>
                <c:pt idx="55">
                  <c:v>0.8639</c:v>
                </c:pt>
                <c:pt idx="56">
                  <c:v>0.873</c:v>
                </c:pt>
                <c:pt idx="57">
                  <c:v>0.86280000000000001</c:v>
                </c:pt>
                <c:pt idx="58">
                  <c:v>0.8891</c:v>
                </c:pt>
                <c:pt idx="59">
                  <c:v>0.91049999999999998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70D-9049-D9A3DB9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93368"/>
        <c:axId val="648591728"/>
      </c:lineChart>
      <c:dateAx>
        <c:axId val="6485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1728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648591728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33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26</xdr:row>
      <xdr:rowOff>42861</xdr:rowOff>
    </xdr:from>
    <xdr:to>
      <xdr:col>12</xdr:col>
      <xdr:colOff>9525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2C6AF-0A73-411E-AA5A-DF245C300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85726</xdr:colOff>
      <xdr:row>43</xdr:row>
      <xdr:rowOff>19049</xdr:rowOff>
    </xdr:from>
    <xdr:to>
      <xdr:col>12</xdr:col>
      <xdr:colOff>28576</xdr:colOff>
      <xdr:row>57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0F514-4349-4FD2-BC73-03B7C0D18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6" y="8591549"/>
          <a:ext cx="5429250" cy="27146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U503" totalsRowShown="0" headerRowDxfId="34" dataDxfId="33" headerRowCellStyle="Currency" dataCellStyle="Currency">
  <tableColumns count="21">
    <tableColumn id="9" xr3:uid="{9F699A46-4958-42A4-A5C9-B52EB0EE585B}" name="i" dataDxfId="32" dataCellStyle="Currency"/>
    <tableColumn id="6" xr3:uid="{1625C5E8-2802-4281-81F5-7308EFB9EB0C}" name="mrkt" dataDxfId="31" dataCellStyle="Currency"/>
    <tableColumn id="12" xr3:uid="{6FCD9583-D5A8-44DA-A2E5-00B7AD3A6C94}" name="eval" dataDxfId="30" dataCellStyle="Currency"/>
    <tableColumn id="20" xr3:uid="{9D1670A6-DF78-4DC7-A635-78F05B7EB886}" name="mRet" dataDxfId="29" dataCellStyle="Percent">
      <calculatedColumnFormula>(testdata[[#This Row],[mrkt]]-B1)/B1</calculatedColumnFormula>
    </tableColumn>
    <tableColumn id="21" xr3:uid="{70C6829C-61EE-4679-8BDA-46F5657E5A47}" name="eRet" dataDxfId="28" dataCellStyle="Percent">
      <calculatedColumnFormula>(testdata[[#This Row],[eval]]-C1)/C1</calculatedColumnFormula>
    </tableColumn>
    <tableColumn id="1" xr3:uid="{CE0759AD-C9E9-471F-AFC0-A210844DC2A7}" name="varM" dataDxfId="27" dataCellStyle="Percent"/>
    <tableColumn id="2" xr3:uid="{994C41FE-7DE3-4A26-A65F-6DD456C46AB4}" name="cov" dataDxfId="26" dataCellStyle="Percent"/>
    <tableColumn id="3" xr3:uid="{6E2A5B6C-0A08-473E-9A64-2E8A2D280888}" name="beta" dataDxfId="25" dataCellStyle="Comma">
      <calculatedColumnFormula>testdata[[#This Row],[cov]]/testdata[[#This Row],[varM]]</calculatedColumnFormula>
    </tableColumn>
    <tableColumn id="13" xr3:uid="{512B5CBD-9444-4836-AF9A-FC2DBD5AD6A8}" name="mkt-dir" dataDxfId="24" dataCellStyle="Currency">
      <calculatedColumnFormula>IF(testdata[[#This Row],[mrkt]]&gt;B1,"UP",IF(testdata[[#This Row],[mrkt]]&lt;B1,"DN",""))</calculatedColumnFormula>
    </tableColumn>
    <tableColumn id="8" xr3:uid="{91BEC5F2-6C1B-434E-B31E-BC66E39E2B33}" name="mrkt+" dataDxfId="23" dataCellStyle="Percent">
      <calculatedColumnFormula>IF(testdata[[#This Row],[mkt-dir]]="UP",testdata[[#This Row],[mRet]],"")</calculatedColumnFormula>
    </tableColumn>
    <tableColumn id="10" xr3:uid="{77C64C05-E233-45F8-A17F-445F7AED6E50}" name="eval+" dataDxfId="22" dataCellStyle="Percent">
      <calculatedColumnFormula>IF(testdata[[#This Row],[mkt-dir]]="UP",testdata[[#This Row],[eRet]],"")</calculatedColumnFormula>
    </tableColumn>
    <tableColumn id="4" xr3:uid="{5C578C8F-94E1-43E6-9E4A-0A469ADA677E}" name="varM+" dataDxfId="21" dataCellStyle="Percent"/>
    <tableColumn id="5" xr3:uid="{89AE1B8A-73A4-4840-9864-1251DF3437B4}" name="cov+" dataDxfId="20" dataCellStyle="Percent"/>
    <tableColumn id="7" xr3:uid="{7838E73C-B643-4DFD-98E9-3AFB7E5045D4}" name="beta+" dataDxfId="19" dataCellStyle="Comma">
      <calculatedColumnFormula>testdata[[#This Row],[cov+]]/testdata[[#This Row],[varM+]]</calculatedColumnFormula>
    </tableColumn>
    <tableColumn id="15" xr3:uid="{4680D20B-6814-407F-87E1-7E50E2722671}" name="mrkt-" dataDxfId="18" dataCellStyle="Percent">
      <calculatedColumnFormula>IF(testdata[[#This Row],[mkt-dir]]="DN",testdata[[#This Row],[mRet]],"")</calculatedColumnFormula>
    </tableColumn>
    <tableColumn id="16" xr3:uid="{0E026A5A-3B60-43A9-84FD-EB8A02164221}" name="eval-" dataDxfId="17" dataCellStyle="Percent">
      <calculatedColumnFormula>IF(testdata[[#This Row],[mkt-dir]]="DN",testdata[[#This Row],[eRet]],"")</calculatedColumnFormula>
    </tableColumn>
    <tableColumn id="17" xr3:uid="{3154D095-F304-4BC5-961B-8EC62C9A04DB}" name="varM-" dataDxfId="16" dataCellStyle="Percent"/>
    <tableColumn id="18" xr3:uid="{61F42103-D290-45D4-8312-4E07A90CAFDF}" name="cov-" dataDxfId="15" dataCellStyle="Percent"/>
    <tableColumn id="19" xr3:uid="{AA97F751-1B7E-4F75-B4FE-BF6DB9C9D986}" name="beta-" dataDxfId="14" dataCellStyle="Comma">
      <calculatedColumnFormula>testdata[[#This Row],[cov+]]/testdata[[#This Row],[varM+]]</calculatedColumnFormula>
    </tableColumn>
    <tableColumn id="11" xr3:uid="{0A3EA42D-C089-4A56-9BA3-2689E1273EAF}" name="ratio" dataDxfId="13" dataCellStyle="Comma">
      <calculatedColumnFormula>testdata[[#This Row],[beta+]]/testdata[[#This Row],[beta-]]</calculatedColumnFormula>
    </tableColumn>
    <tableColumn id="14" xr3:uid="{091413AD-4B96-4E9B-823D-1DF521D6BD4E}" name="convexity" dataDxfId="12" dataCellStyle="Comma">
      <calculatedColumnFormula>(testdata[[#This Row],[beta+]]-testdata[[#This Row],[beta-]])^2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B56B0-654A-47ED-B104-76FA169C0B03}" name="Table2" displayName="Table2" ref="W1:AB503" totalsRowShown="0" headerRowDxfId="11" dataDxfId="10" headerRowCellStyle="Currency" dataCellStyle="Comma">
  <tableColumns count="6">
    <tableColumn id="1" xr3:uid="{12B1A3F5-7731-44EA-BB74-881B0066363E}" name="date" dataDxfId="9"/>
    <tableColumn id="2" xr3:uid="{01DEDE0B-69EB-4D17-8529-93259CD89C33}" name="beta" dataDxfId="8" dataCellStyle="Comma"/>
    <tableColumn id="3" xr3:uid="{7205CAA3-847D-4A62-A5BF-E092DAC9C875}" name="beta+" dataDxfId="7" dataCellStyle="Comma"/>
    <tableColumn id="4" xr3:uid="{9B6C50BD-F298-4F5D-8EE2-CF50A7D943A1}" name="beta-" dataDxfId="6" dataCellStyle="Comma"/>
    <tableColumn id="5" xr3:uid="{D96F8983-2828-46A0-A1D4-A6A8A692DA4E}" name="ratio" dataDxfId="5" dataCellStyle="Comma"/>
    <tableColumn id="6" xr3:uid="{4F95DFF0-D603-4CCA-8E12-4992A41520EA}" name="convexity" dataDxfId="4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5D77D-FA75-460C-91D1-868273981957}" name="Table3" displayName="Table3" ref="A1:B61" totalsRowShown="0" headerRowDxfId="3" dataDxfId="2">
  <tableColumns count="2">
    <tableColumn id="1" xr3:uid="{F7EBEF86-667F-4557-B6A7-307887210D3E}" name="date" dataDxfId="1"/>
    <tableColumn id="2" xr3:uid="{AB4A69C3-D63F-4024-951F-8EB4D0752E5D}" name="bet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03"/>
  <sheetViews>
    <sheetView tabSelected="1" workbookViewId="0">
      <selection activeCell="H21" sqref="H21"/>
    </sheetView>
  </sheetViews>
  <sheetFormatPr defaultRowHeight="15" x14ac:dyDescent="0.25"/>
  <cols>
    <col min="1" max="1" width="4" style="4" bestFit="1" customWidth="1"/>
    <col min="2" max="2" width="9" style="1" bestFit="1" customWidth="1"/>
    <col min="3" max="3" width="9" bestFit="1" customWidth="1"/>
    <col min="4" max="4" width="7.85546875" style="16" bestFit="1" customWidth="1"/>
    <col min="5" max="5" width="8.85546875" style="16" bestFit="1" customWidth="1"/>
    <col min="6" max="6" width="8.140625" style="21" bestFit="1" customWidth="1"/>
    <col min="7" max="7" width="8.85546875" style="21" bestFit="1" customWidth="1"/>
    <col min="8" max="8" width="8.7109375" style="8" bestFit="1" customWidth="1"/>
    <col min="9" max="9" width="9" style="8" bestFit="1" customWidth="1"/>
    <col min="10" max="10" width="7.140625" style="16" bestFit="1" customWidth="1"/>
    <col min="11" max="11" width="8.85546875" style="16" bestFit="1" customWidth="1"/>
    <col min="12" max="12" width="8.140625" style="21" bestFit="1" customWidth="1"/>
    <col min="13" max="13" width="8.85546875" style="21" bestFit="1" customWidth="1"/>
    <col min="14" max="14" width="9" style="18" bestFit="1" customWidth="1"/>
    <col min="15" max="15" width="7.85546875" style="16" bestFit="1" customWidth="1"/>
    <col min="16" max="16" width="8.140625" style="16" bestFit="1" customWidth="1"/>
    <col min="17" max="17" width="8.140625" style="21" bestFit="1" customWidth="1"/>
    <col min="18" max="18" width="8.85546875" style="21" bestFit="1" customWidth="1"/>
    <col min="19" max="19" width="9.7109375" style="8" bestFit="1" customWidth="1"/>
    <col min="20" max="20" width="10.7109375" style="8" bestFit="1" customWidth="1"/>
    <col min="21" max="21" width="11" style="8" bestFit="1" customWidth="1"/>
    <col min="22" max="22" width="3.7109375" customWidth="1"/>
    <col min="23" max="23" width="8.7109375" style="12" bestFit="1" customWidth="1"/>
    <col min="24" max="24" width="8.7109375" style="5" bestFit="1" customWidth="1"/>
    <col min="25" max="25" width="9" style="5" bestFit="1" customWidth="1"/>
    <col min="26" max="26" width="9.7109375" style="5" bestFit="1" customWidth="1"/>
    <col min="27" max="27" width="10.7109375" style="5" bestFit="1" customWidth="1"/>
    <col min="28" max="28" width="11" style="5" bestFit="1" customWidth="1"/>
  </cols>
  <sheetData>
    <row r="1" spans="1:28" x14ac:dyDescent="0.25">
      <c r="A1" s="3" t="s">
        <v>1</v>
      </c>
      <c r="B1" s="2" t="s">
        <v>2</v>
      </c>
      <c r="C1" s="2" t="s">
        <v>0</v>
      </c>
      <c r="D1" s="14" t="s">
        <v>20</v>
      </c>
      <c r="E1" s="14" t="s">
        <v>21</v>
      </c>
      <c r="F1" s="19" t="s">
        <v>6</v>
      </c>
      <c r="G1" s="19" t="s">
        <v>4</v>
      </c>
      <c r="H1" s="7" t="s">
        <v>5</v>
      </c>
      <c r="I1" s="2" t="s">
        <v>3</v>
      </c>
      <c r="J1" s="14" t="s">
        <v>11</v>
      </c>
      <c r="K1" s="14" t="s">
        <v>10</v>
      </c>
      <c r="L1" s="19" t="s">
        <v>9</v>
      </c>
      <c r="M1" s="19" t="s">
        <v>8</v>
      </c>
      <c r="N1" s="17" t="s">
        <v>7</v>
      </c>
      <c r="O1" s="14" t="s">
        <v>12</v>
      </c>
      <c r="P1" s="14" t="s">
        <v>13</v>
      </c>
      <c r="Q1" s="19" t="s">
        <v>14</v>
      </c>
      <c r="R1" s="19" t="s">
        <v>15</v>
      </c>
      <c r="S1" s="2" t="s">
        <v>16</v>
      </c>
      <c r="T1" s="2" t="s">
        <v>17</v>
      </c>
      <c r="U1" s="2" t="s">
        <v>18</v>
      </c>
      <c r="W1" s="12" t="s">
        <v>19</v>
      </c>
      <c r="X1" s="2" t="s">
        <v>5</v>
      </c>
      <c r="Y1" s="2" t="s">
        <v>7</v>
      </c>
      <c r="Z1" s="2" t="s">
        <v>16</v>
      </c>
      <c r="AA1" s="2" t="s">
        <v>17</v>
      </c>
      <c r="AB1" s="2" t="s">
        <v>18</v>
      </c>
    </row>
    <row r="2" spans="1:28" x14ac:dyDescent="0.25">
      <c r="A2" s="3">
        <v>0</v>
      </c>
      <c r="B2" s="1">
        <v>212.8</v>
      </c>
      <c r="C2" s="1">
        <v>216.99</v>
      </c>
      <c r="D2" s="15"/>
      <c r="E2" s="15"/>
      <c r="F2" s="20"/>
      <c r="G2" s="20"/>
      <c r="H2" s="6"/>
      <c r="I2" s="11"/>
      <c r="J2" s="15" t="str">
        <f>IF(testdata[[#This Row],[mkt-dir]]="UP",testdata[[#This Row],[mRet]],"")</f>
        <v/>
      </c>
      <c r="K2" s="15" t="str">
        <f>IF(testdata[[#This Row],[mkt-dir]]="UP",testdata[[#This Row],[eRet]],"")</f>
        <v/>
      </c>
      <c r="L2" s="22"/>
      <c r="M2" s="22"/>
      <c r="N2" s="9"/>
      <c r="O2" s="15" t="str">
        <f>IF(testdata[[#This Row],[mkt-dir]]="DN",testdata[[#This Row],[mRet]],"")</f>
        <v/>
      </c>
      <c r="P2" s="15" t="str">
        <f>IF(testdata[[#This Row],[mkt-dir]]="DN",testdata[[#This Row],[eRet]],"")</f>
        <v/>
      </c>
      <c r="Q2" s="23"/>
      <c r="R2" s="23"/>
      <c r="S2" s="10"/>
      <c r="T2" s="10"/>
      <c r="U2" s="10"/>
      <c r="W2" s="12">
        <v>42738</v>
      </c>
      <c r="X2" s="6"/>
      <c r="Y2" s="6"/>
      <c r="Z2" s="6"/>
      <c r="AA2" s="6"/>
      <c r="AB2" s="6"/>
    </row>
    <row r="3" spans="1:28" x14ac:dyDescent="0.25">
      <c r="A3" s="3">
        <v>1</v>
      </c>
      <c r="B3" s="1">
        <v>214.06</v>
      </c>
      <c r="C3" s="1">
        <v>226.99</v>
      </c>
      <c r="D3" s="15">
        <f>(testdata[[#This Row],[mrkt]]-B2)/B2</f>
        <v>5.9210526315789042E-3</v>
      </c>
      <c r="E3" s="15">
        <f>(testdata[[#This Row],[eval]]-C2)/C2</f>
        <v>4.6085073044840774E-2</v>
      </c>
      <c r="F3" s="20"/>
      <c r="G3" s="20"/>
      <c r="H3" s="6"/>
      <c r="I3" s="2" t="str">
        <f>IF(testdata[[#This Row],[mrkt]]&gt;B2,"UP",IF(testdata[[#This Row],[mrkt]]&lt;B2,"DN",""))</f>
        <v>UP</v>
      </c>
      <c r="J3" s="15">
        <f>IF(testdata[[#This Row],[mkt-dir]]="UP",testdata[[#This Row],[mRet]],"")</f>
        <v>5.9210526315789042E-3</v>
      </c>
      <c r="K3" s="15">
        <f>IF(testdata[[#This Row],[mkt-dir]]="UP",testdata[[#This Row],[eRet]],"")</f>
        <v>4.6085073044840774E-2</v>
      </c>
      <c r="L3" s="22"/>
      <c r="M3" s="22"/>
      <c r="N3" s="9"/>
      <c r="O3" s="15" t="str">
        <f>IF(testdata[[#This Row],[mkt-dir]]="DN",testdata[[#This Row],[mRet]],"")</f>
        <v/>
      </c>
      <c r="P3" s="15" t="str">
        <f>IF(testdata[[#This Row],[mkt-dir]]="DN",testdata[[#This Row],[eRet]],"")</f>
        <v/>
      </c>
      <c r="Q3" s="23"/>
      <c r="R3" s="23"/>
      <c r="S3" s="10"/>
      <c r="T3" s="10"/>
      <c r="U3" s="10"/>
      <c r="W3" s="12">
        <v>42739</v>
      </c>
      <c r="X3" s="6"/>
      <c r="Y3" s="6"/>
      <c r="Z3" s="6"/>
      <c r="AA3" s="6"/>
      <c r="AB3" s="6"/>
    </row>
    <row r="4" spans="1:28" x14ac:dyDescent="0.25">
      <c r="A4" s="3">
        <v>2</v>
      </c>
      <c r="B4" s="1">
        <v>213.89</v>
      </c>
      <c r="C4" s="1">
        <v>226.75</v>
      </c>
      <c r="D4" s="15">
        <f>(testdata[[#This Row],[mrkt]]-B3)/B3</f>
        <v>-7.941698589181347E-4</v>
      </c>
      <c r="E4" s="15">
        <f>(testdata[[#This Row],[eval]]-C3)/C3</f>
        <v>-1.0573153002335304E-3</v>
      </c>
      <c r="F4" s="20"/>
      <c r="G4" s="20"/>
      <c r="H4" s="6"/>
      <c r="I4" s="2" t="str">
        <f>IF(testdata[[#This Row],[mrkt]]&gt;B3,"UP",IF(testdata[[#This Row],[mrkt]]&lt;B3,"DN",""))</f>
        <v>DN</v>
      </c>
      <c r="J4" s="15" t="str">
        <f>IF(testdata[[#This Row],[mkt-dir]]="UP",testdata[[#This Row],[mRet]],"")</f>
        <v/>
      </c>
      <c r="K4" s="15" t="str">
        <f>IF(testdata[[#This Row],[mkt-dir]]="UP",testdata[[#This Row],[eRet]],"")</f>
        <v/>
      </c>
      <c r="L4" s="22"/>
      <c r="M4" s="22"/>
      <c r="N4" s="9"/>
      <c r="O4" s="15">
        <f>IF(testdata[[#This Row],[mkt-dir]]="DN",testdata[[#This Row],[mRet]],"")</f>
        <v>-7.941698589181347E-4</v>
      </c>
      <c r="P4" s="15">
        <f>IF(testdata[[#This Row],[mkt-dir]]="DN",testdata[[#This Row],[eRet]],"")</f>
        <v>-1.0573153002335304E-3</v>
      </c>
      <c r="Q4" s="23"/>
      <c r="R4" s="23"/>
      <c r="S4" s="10"/>
      <c r="T4" s="10"/>
      <c r="U4" s="10"/>
      <c r="W4" s="12">
        <v>42740</v>
      </c>
      <c r="X4" s="6"/>
      <c r="Y4" s="6"/>
      <c r="Z4" s="6"/>
      <c r="AA4" s="6"/>
      <c r="AB4" s="6"/>
    </row>
    <row r="5" spans="1:28" x14ac:dyDescent="0.25">
      <c r="A5" s="3">
        <v>3</v>
      </c>
      <c r="B5" s="1">
        <v>214.66</v>
      </c>
      <c r="C5" s="1">
        <v>229.01</v>
      </c>
      <c r="D5" s="15">
        <f>(testdata[[#This Row],[mrkt]]-B4)/B4</f>
        <v>3.5999812987984959E-3</v>
      </c>
      <c r="E5" s="15">
        <f>(testdata[[#This Row],[eval]]-C4)/C4</f>
        <v>9.9669239250275241E-3</v>
      </c>
      <c r="F5" s="20"/>
      <c r="G5" s="20"/>
      <c r="H5" s="6"/>
      <c r="I5" s="2" t="str">
        <f>IF(testdata[[#This Row],[mrkt]]&gt;B4,"UP",IF(testdata[[#This Row],[mrkt]]&lt;B4,"DN",""))</f>
        <v>UP</v>
      </c>
      <c r="J5" s="15">
        <f>IF(testdata[[#This Row],[mkt-dir]]="UP",testdata[[#This Row],[mRet]],"")</f>
        <v>3.5999812987984959E-3</v>
      </c>
      <c r="K5" s="15">
        <f>IF(testdata[[#This Row],[mkt-dir]]="UP",testdata[[#This Row],[eRet]],"")</f>
        <v>9.9669239250275241E-3</v>
      </c>
      <c r="L5" s="22"/>
      <c r="M5" s="22"/>
      <c r="N5" s="9"/>
      <c r="O5" s="15" t="str">
        <f>IF(testdata[[#This Row],[mkt-dir]]="DN",testdata[[#This Row],[mRet]],"")</f>
        <v/>
      </c>
      <c r="P5" s="15" t="str">
        <f>IF(testdata[[#This Row],[mkt-dir]]="DN",testdata[[#This Row],[eRet]],"")</f>
        <v/>
      </c>
      <c r="Q5" s="23"/>
      <c r="R5" s="23"/>
      <c r="S5" s="10"/>
      <c r="T5" s="10"/>
      <c r="U5" s="10"/>
      <c r="W5" s="12">
        <v>42741</v>
      </c>
      <c r="X5" s="6"/>
      <c r="Y5" s="6"/>
      <c r="Z5" s="6"/>
      <c r="AA5" s="6"/>
      <c r="AB5" s="6"/>
    </row>
    <row r="6" spans="1:28" x14ac:dyDescent="0.25">
      <c r="A6" s="3">
        <v>4</v>
      </c>
      <c r="B6" s="1">
        <v>213.95</v>
      </c>
      <c r="C6" s="1">
        <v>231.28</v>
      </c>
      <c r="D6" s="15">
        <f>(testdata[[#This Row],[mrkt]]-B5)/B5</f>
        <v>-3.3075561352837418E-3</v>
      </c>
      <c r="E6" s="15">
        <f>(testdata[[#This Row],[eval]]-C5)/C5</f>
        <v>9.9122309069473395E-3</v>
      </c>
      <c r="F6" s="20"/>
      <c r="G6" s="20"/>
      <c r="H6" s="6"/>
      <c r="I6" s="2" t="str">
        <f>IF(testdata[[#This Row],[mrkt]]&gt;B5,"UP",IF(testdata[[#This Row],[mrkt]]&lt;B5,"DN",""))</f>
        <v>DN</v>
      </c>
      <c r="J6" s="15" t="str">
        <f>IF(testdata[[#This Row],[mkt-dir]]="UP",testdata[[#This Row],[mRet]],"")</f>
        <v/>
      </c>
      <c r="K6" s="15" t="str">
        <f>IF(testdata[[#This Row],[mkt-dir]]="UP",testdata[[#This Row],[eRet]],"")</f>
        <v/>
      </c>
      <c r="L6" s="22"/>
      <c r="M6" s="22"/>
      <c r="N6" s="9"/>
      <c r="O6" s="15">
        <f>IF(testdata[[#This Row],[mkt-dir]]="DN",testdata[[#This Row],[mRet]],"")</f>
        <v>-3.3075561352837418E-3</v>
      </c>
      <c r="P6" s="15">
        <f>IF(testdata[[#This Row],[mkt-dir]]="DN",testdata[[#This Row],[eRet]],"")</f>
        <v>9.9122309069473395E-3</v>
      </c>
      <c r="Q6" s="23"/>
      <c r="R6" s="23"/>
      <c r="S6" s="10"/>
      <c r="T6" s="10"/>
      <c r="U6" s="10"/>
      <c r="W6" s="12">
        <v>42744</v>
      </c>
      <c r="X6" s="6"/>
      <c r="Y6" s="6"/>
      <c r="Z6" s="6"/>
      <c r="AA6" s="6"/>
      <c r="AB6" s="6"/>
    </row>
    <row r="7" spans="1:28" x14ac:dyDescent="0.25">
      <c r="A7" s="3">
        <v>5</v>
      </c>
      <c r="B7" s="1">
        <v>213.95</v>
      </c>
      <c r="C7" s="1">
        <v>229.87</v>
      </c>
      <c r="D7" s="15">
        <f>(testdata[[#This Row],[mrkt]]-B6)/B6</f>
        <v>0</v>
      </c>
      <c r="E7" s="15">
        <f>(testdata[[#This Row],[eval]]-C6)/C6</f>
        <v>-6.0965063991698229E-3</v>
      </c>
      <c r="F7" s="20"/>
      <c r="G7" s="20"/>
      <c r="H7" s="6"/>
      <c r="I7" s="2" t="str">
        <f>IF(testdata[[#This Row],[mrkt]]&gt;B6,"UP",IF(testdata[[#This Row],[mrkt]]&lt;B6,"DN",""))</f>
        <v/>
      </c>
      <c r="J7" s="15" t="str">
        <f>IF(testdata[[#This Row],[mkt-dir]]="UP",testdata[[#This Row],[mRet]],"")</f>
        <v/>
      </c>
      <c r="K7" s="15" t="str">
        <f>IF(testdata[[#This Row],[mkt-dir]]="UP",testdata[[#This Row],[eRet]],"")</f>
        <v/>
      </c>
      <c r="L7" s="22"/>
      <c r="M7" s="22"/>
      <c r="N7" s="9"/>
      <c r="O7" s="15" t="str">
        <f>IF(testdata[[#This Row],[mkt-dir]]="DN",testdata[[#This Row],[mRet]],"")</f>
        <v/>
      </c>
      <c r="P7" s="15" t="str">
        <f>IF(testdata[[#This Row],[mkt-dir]]="DN",testdata[[#This Row],[eRet]],"")</f>
        <v/>
      </c>
      <c r="Q7" s="23"/>
      <c r="R7" s="23"/>
      <c r="S7" s="10"/>
      <c r="T7" s="10"/>
      <c r="U7" s="10"/>
      <c r="W7" s="12">
        <v>42745</v>
      </c>
      <c r="X7" s="6"/>
      <c r="Y7" s="6"/>
      <c r="Z7" s="6"/>
      <c r="AA7" s="6"/>
      <c r="AB7" s="6"/>
    </row>
    <row r="8" spans="1:28" x14ac:dyDescent="0.25">
      <c r="A8" s="3">
        <v>6</v>
      </c>
      <c r="B8" s="1">
        <v>214.55</v>
      </c>
      <c r="C8" s="1">
        <v>229.73</v>
      </c>
      <c r="D8" s="15">
        <f>(testdata[[#This Row],[mrkt]]-B7)/B7</f>
        <v>2.8043935498949417E-3</v>
      </c>
      <c r="E8" s="15">
        <f>(testdata[[#This Row],[eval]]-C7)/C7</f>
        <v>-6.0903989211299765E-4</v>
      </c>
      <c r="F8" s="20"/>
      <c r="G8" s="20"/>
      <c r="H8" s="6"/>
      <c r="I8" s="2" t="str">
        <f>IF(testdata[[#This Row],[mrkt]]&gt;B7,"UP",IF(testdata[[#This Row],[mrkt]]&lt;B7,"DN",""))</f>
        <v>UP</v>
      </c>
      <c r="J8" s="15">
        <f>IF(testdata[[#This Row],[mkt-dir]]="UP",testdata[[#This Row],[mRet]],"")</f>
        <v>2.8043935498949417E-3</v>
      </c>
      <c r="K8" s="15">
        <f>IF(testdata[[#This Row],[mkt-dir]]="UP",testdata[[#This Row],[eRet]],"")</f>
        <v>-6.0903989211299765E-4</v>
      </c>
      <c r="L8" s="22"/>
      <c r="M8" s="22"/>
      <c r="N8" s="9"/>
      <c r="O8" s="15" t="str">
        <f>IF(testdata[[#This Row],[mkt-dir]]="DN",testdata[[#This Row],[mRet]],"")</f>
        <v/>
      </c>
      <c r="P8" s="15" t="str">
        <f>IF(testdata[[#This Row],[mkt-dir]]="DN",testdata[[#This Row],[eRet]],"")</f>
        <v/>
      </c>
      <c r="Q8" s="23"/>
      <c r="R8" s="23"/>
      <c r="S8" s="10"/>
      <c r="T8" s="10"/>
      <c r="U8" s="10"/>
      <c r="W8" s="12">
        <v>42746</v>
      </c>
      <c r="X8" s="6"/>
      <c r="Y8" s="6"/>
      <c r="Z8" s="6"/>
      <c r="AA8" s="6"/>
      <c r="AB8" s="6"/>
    </row>
    <row r="9" spans="1:28" x14ac:dyDescent="0.25">
      <c r="A9" s="3">
        <v>7</v>
      </c>
      <c r="B9" s="1">
        <v>214.02</v>
      </c>
      <c r="C9" s="1">
        <v>229.59</v>
      </c>
      <c r="D9" s="15">
        <f>(testdata[[#This Row],[mrkt]]-B8)/B8</f>
        <v>-2.4702866464693597E-3</v>
      </c>
      <c r="E9" s="15">
        <f>(testdata[[#This Row],[eval]]-C8)/C8</f>
        <v>-6.0941104775164912E-4</v>
      </c>
      <c r="F9" s="20"/>
      <c r="G9" s="20"/>
      <c r="H9" s="6"/>
      <c r="I9" s="2" t="str">
        <f>IF(testdata[[#This Row],[mrkt]]&gt;B8,"UP",IF(testdata[[#This Row],[mrkt]]&lt;B8,"DN",""))</f>
        <v>DN</v>
      </c>
      <c r="J9" s="15" t="str">
        <f>IF(testdata[[#This Row],[mkt-dir]]="UP",testdata[[#This Row],[mRet]],"")</f>
        <v/>
      </c>
      <c r="K9" s="15" t="str">
        <f>IF(testdata[[#This Row],[mkt-dir]]="UP",testdata[[#This Row],[eRet]],"")</f>
        <v/>
      </c>
      <c r="L9" s="22"/>
      <c r="M9" s="22"/>
      <c r="N9" s="9"/>
      <c r="O9" s="15">
        <f>IF(testdata[[#This Row],[mkt-dir]]="DN",testdata[[#This Row],[mRet]],"")</f>
        <v>-2.4702866464693597E-3</v>
      </c>
      <c r="P9" s="15">
        <f>IF(testdata[[#This Row],[mkt-dir]]="DN",testdata[[#This Row],[eRet]],"")</f>
        <v>-6.0941104775164912E-4</v>
      </c>
      <c r="Q9" s="23"/>
      <c r="R9" s="23"/>
      <c r="S9" s="10"/>
      <c r="T9" s="10"/>
      <c r="U9" s="10"/>
      <c r="W9" s="12">
        <v>42747</v>
      </c>
      <c r="X9" s="6"/>
      <c r="Y9" s="6"/>
      <c r="Z9" s="6"/>
      <c r="AA9" s="6"/>
      <c r="AB9" s="6"/>
    </row>
    <row r="10" spans="1:28" x14ac:dyDescent="0.25">
      <c r="A10" s="3">
        <v>8</v>
      </c>
      <c r="B10" s="1">
        <v>214.51</v>
      </c>
      <c r="C10" s="1">
        <v>237.75</v>
      </c>
      <c r="D10" s="15">
        <f>(testdata[[#This Row],[mrkt]]-B9)/B9</f>
        <v>2.2895056536771361E-3</v>
      </c>
      <c r="E10" s="15">
        <f>(testdata[[#This Row],[eval]]-C9)/C9</f>
        <v>3.5541617666274651E-2</v>
      </c>
      <c r="F10" s="20"/>
      <c r="G10" s="20"/>
      <c r="H10" s="6"/>
      <c r="I10" s="2" t="str">
        <f>IF(testdata[[#This Row],[mrkt]]&gt;B9,"UP",IF(testdata[[#This Row],[mrkt]]&lt;B9,"DN",""))</f>
        <v>UP</v>
      </c>
      <c r="J10" s="15">
        <f>IF(testdata[[#This Row],[mkt-dir]]="UP",testdata[[#This Row],[mRet]],"")</f>
        <v>2.2895056536771361E-3</v>
      </c>
      <c r="K10" s="15">
        <f>IF(testdata[[#This Row],[mkt-dir]]="UP",testdata[[#This Row],[eRet]],"")</f>
        <v>3.5541617666274651E-2</v>
      </c>
      <c r="L10" s="22"/>
      <c r="M10" s="22"/>
      <c r="N10" s="9"/>
      <c r="O10" s="15" t="str">
        <f>IF(testdata[[#This Row],[mkt-dir]]="DN",testdata[[#This Row],[mRet]],"")</f>
        <v/>
      </c>
      <c r="P10" s="15" t="str">
        <f>IF(testdata[[#This Row],[mkt-dir]]="DN",testdata[[#This Row],[eRet]],"")</f>
        <v/>
      </c>
      <c r="Q10" s="23"/>
      <c r="R10" s="23"/>
      <c r="S10" s="10"/>
      <c r="T10" s="10"/>
      <c r="U10" s="10"/>
      <c r="W10" s="12">
        <v>42748</v>
      </c>
      <c r="X10" s="6"/>
      <c r="Y10" s="6"/>
      <c r="Z10" s="6"/>
      <c r="AA10" s="6"/>
      <c r="AB10" s="6"/>
    </row>
    <row r="11" spans="1:28" x14ac:dyDescent="0.25">
      <c r="A11" s="3">
        <v>9</v>
      </c>
      <c r="B11" s="1">
        <v>213.75</v>
      </c>
      <c r="C11" s="1">
        <v>235.58</v>
      </c>
      <c r="D11" s="15">
        <f>(testdata[[#This Row],[mrkt]]-B10)/B10</f>
        <v>-3.5429583702391073E-3</v>
      </c>
      <c r="E11" s="15">
        <f>(testdata[[#This Row],[eval]]-C10)/C10</f>
        <v>-9.1272344900104625E-3</v>
      </c>
      <c r="F11" s="20"/>
      <c r="G11" s="20"/>
      <c r="H11" s="6"/>
      <c r="I11" s="2" t="str">
        <f>IF(testdata[[#This Row],[mrkt]]&gt;B10,"UP",IF(testdata[[#This Row],[mrkt]]&lt;B10,"DN",""))</f>
        <v>DN</v>
      </c>
      <c r="J11" s="15" t="str">
        <f>IF(testdata[[#This Row],[mkt-dir]]="UP",testdata[[#This Row],[mRet]],"")</f>
        <v/>
      </c>
      <c r="K11" s="15" t="str">
        <f>IF(testdata[[#This Row],[mkt-dir]]="UP",testdata[[#This Row],[eRet]],"")</f>
        <v/>
      </c>
      <c r="L11" s="22"/>
      <c r="M11" s="22"/>
      <c r="N11" s="9"/>
      <c r="O11" s="15">
        <f>IF(testdata[[#This Row],[mkt-dir]]="DN",testdata[[#This Row],[mRet]],"")</f>
        <v>-3.5429583702391073E-3</v>
      </c>
      <c r="P11" s="15">
        <f>IF(testdata[[#This Row],[mkt-dir]]="DN",testdata[[#This Row],[eRet]],"")</f>
        <v>-9.1272344900104625E-3</v>
      </c>
      <c r="Q11" s="23"/>
      <c r="R11" s="23"/>
      <c r="S11" s="10"/>
      <c r="T11" s="10"/>
      <c r="U11" s="10"/>
      <c r="W11" s="12">
        <v>42752</v>
      </c>
      <c r="X11" s="6"/>
      <c r="Y11" s="6"/>
      <c r="Z11" s="6"/>
      <c r="AA11" s="6"/>
      <c r="AB11" s="6"/>
    </row>
    <row r="12" spans="1:28" x14ac:dyDescent="0.25">
      <c r="A12" s="3">
        <v>10</v>
      </c>
      <c r="B12" s="1">
        <v>214.22</v>
      </c>
      <c r="C12" s="1">
        <v>238.36</v>
      </c>
      <c r="D12" s="15">
        <f>(testdata[[#This Row],[mrkt]]-B11)/B11</f>
        <v>2.1988304093567197E-3</v>
      </c>
      <c r="E12" s="15">
        <f>(testdata[[#This Row],[eval]]-C11)/C11</f>
        <v>1.1800662195432554E-2</v>
      </c>
      <c r="F12" s="20"/>
      <c r="G12" s="20"/>
      <c r="H12" s="6"/>
      <c r="I12" s="2" t="str">
        <f>IF(testdata[[#This Row],[mrkt]]&gt;B11,"UP",IF(testdata[[#This Row],[mrkt]]&lt;B11,"DN",""))</f>
        <v>UP</v>
      </c>
      <c r="J12" s="15">
        <f>IF(testdata[[#This Row],[mkt-dir]]="UP",testdata[[#This Row],[mRet]],"")</f>
        <v>2.1988304093567197E-3</v>
      </c>
      <c r="K12" s="15">
        <f>IF(testdata[[#This Row],[mkt-dir]]="UP",testdata[[#This Row],[eRet]],"")</f>
        <v>1.1800662195432554E-2</v>
      </c>
      <c r="L12" s="22"/>
      <c r="M12" s="22"/>
      <c r="N12" s="9"/>
      <c r="O12" s="15" t="str">
        <f>IF(testdata[[#This Row],[mkt-dir]]="DN",testdata[[#This Row],[mRet]],"")</f>
        <v/>
      </c>
      <c r="P12" s="15" t="str">
        <f>IF(testdata[[#This Row],[mkt-dir]]="DN",testdata[[#This Row],[eRet]],"")</f>
        <v/>
      </c>
      <c r="Q12" s="23"/>
      <c r="R12" s="23"/>
      <c r="S12" s="10"/>
      <c r="T12" s="10"/>
      <c r="U12" s="10"/>
      <c r="W12" s="12">
        <v>42753</v>
      </c>
      <c r="X12" s="6"/>
      <c r="Y12" s="6"/>
      <c r="Z12" s="6"/>
      <c r="AA12" s="6"/>
      <c r="AB12" s="6"/>
    </row>
    <row r="13" spans="1:28" x14ac:dyDescent="0.25">
      <c r="A13" s="3">
        <v>11</v>
      </c>
      <c r="B13" s="1">
        <v>213.43</v>
      </c>
      <c r="C13" s="1">
        <v>243.76</v>
      </c>
      <c r="D13" s="15">
        <f>(testdata[[#This Row],[mrkt]]-B12)/B12</f>
        <v>-3.687797591261283E-3</v>
      </c>
      <c r="E13" s="15">
        <f>(testdata[[#This Row],[eval]]-C12)/C12</f>
        <v>2.2654807853666626E-2</v>
      </c>
      <c r="F13" s="20"/>
      <c r="G13" s="20"/>
      <c r="H13" s="6"/>
      <c r="I13" s="2" t="str">
        <f>IF(testdata[[#This Row],[mrkt]]&gt;B12,"UP",IF(testdata[[#This Row],[mrkt]]&lt;B12,"DN",""))</f>
        <v>DN</v>
      </c>
      <c r="J13" s="15" t="str">
        <f>IF(testdata[[#This Row],[mkt-dir]]="UP",testdata[[#This Row],[mRet]],"")</f>
        <v/>
      </c>
      <c r="K13" s="15" t="str">
        <f>IF(testdata[[#This Row],[mkt-dir]]="UP",testdata[[#This Row],[eRet]],"")</f>
        <v/>
      </c>
      <c r="L13" s="22"/>
      <c r="M13" s="22"/>
      <c r="N13" s="9"/>
      <c r="O13" s="15">
        <f>IF(testdata[[#This Row],[mkt-dir]]="DN",testdata[[#This Row],[mRet]],"")</f>
        <v>-3.687797591261283E-3</v>
      </c>
      <c r="P13" s="15">
        <f>IF(testdata[[#This Row],[mkt-dir]]="DN",testdata[[#This Row],[eRet]],"")</f>
        <v>2.2654807853666626E-2</v>
      </c>
      <c r="Q13" s="23"/>
      <c r="R13" s="23"/>
      <c r="S13" s="10"/>
      <c r="T13" s="10"/>
      <c r="U13" s="10"/>
      <c r="W13" s="12">
        <v>42754</v>
      </c>
      <c r="X13" s="6"/>
      <c r="Y13" s="6"/>
      <c r="Z13" s="6"/>
      <c r="AA13" s="6"/>
      <c r="AB13" s="6"/>
    </row>
    <row r="14" spans="1:28" x14ac:dyDescent="0.25">
      <c r="A14" s="3">
        <v>12</v>
      </c>
      <c r="B14" s="1">
        <v>214.21</v>
      </c>
      <c r="C14" s="1">
        <v>244.73</v>
      </c>
      <c r="D14" s="15">
        <f>(testdata[[#This Row],[mrkt]]-B13)/B13</f>
        <v>3.6545940120882776E-3</v>
      </c>
      <c r="E14" s="15">
        <f>(testdata[[#This Row],[eval]]-C13)/C13</f>
        <v>3.9793239251722963E-3</v>
      </c>
      <c r="F14" s="20"/>
      <c r="G14" s="20"/>
      <c r="H14" s="6"/>
      <c r="I14" s="2" t="str">
        <f>IF(testdata[[#This Row],[mrkt]]&gt;B13,"UP",IF(testdata[[#This Row],[mrkt]]&lt;B13,"DN",""))</f>
        <v>UP</v>
      </c>
      <c r="J14" s="15">
        <f>IF(testdata[[#This Row],[mkt-dir]]="UP",testdata[[#This Row],[mRet]],"")</f>
        <v>3.6545940120882776E-3</v>
      </c>
      <c r="K14" s="15">
        <f>IF(testdata[[#This Row],[mkt-dir]]="UP",testdata[[#This Row],[eRet]],"")</f>
        <v>3.9793239251722963E-3</v>
      </c>
      <c r="L14" s="22"/>
      <c r="M14" s="22"/>
      <c r="N14" s="9"/>
      <c r="O14" s="15" t="str">
        <f>IF(testdata[[#This Row],[mkt-dir]]="DN",testdata[[#This Row],[mRet]],"")</f>
        <v/>
      </c>
      <c r="P14" s="15" t="str">
        <f>IF(testdata[[#This Row],[mkt-dir]]="DN",testdata[[#This Row],[eRet]],"")</f>
        <v/>
      </c>
      <c r="Q14" s="23"/>
      <c r="R14" s="23"/>
      <c r="S14" s="10"/>
      <c r="T14" s="10"/>
      <c r="U14" s="10"/>
      <c r="W14" s="12">
        <v>42755</v>
      </c>
      <c r="X14" s="6"/>
      <c r="Y14" s="6"/>
      <c r="Z14" s="6"/>
      <c r="AA14" s="6"/>
      <c r="AB14" s="6"/>
    </row>
    <row r="15" spans="1:28" x14ac:dyDescent="0.25">
      <c r="A15" s="3">
        <v>13</v>
      </c>
      <c r="B15" s="1">
        <v>213.66</v>
      </c>
      <c r="C15" s="1">
        <v>248.92</v>
      </c>
      <c r="D15" s="15">
        <f>(testdata[[#This Row],[mrkt]]-B14)/B14</f>
        <v>-2.5675738761029429E-3</v>
      </c>
      <c r="E15" s="15">
        <f>(testdata[[#This Row],[eval]]-C14)/C14</f>
        <v>1.7120908756588886E-2</v>
      </c>
      <c r="F15" s="20"/>
      <c r="G15" s="20"/>
      <c r="H15" s="6"/>
      <c r="I15" s="2" t="str">
        <f>IF(testdata[[#This Row],[mrkt]]&gt;B14,"UP",IF(testdata[[#This Row],[mrkt]]&lt;B14,"DN",""))</f>
        <v>DN</v>
      </c>
      <c r="J15" s="15" t="str">
        <f>IF(testdata[[#This Row],[mkt-dir]]="UP",testdata[[#This Row],[mRet]],"")</f>
        <v/>
      </c>
      <c r="K15" s="15" t="str">
        <f>IF(testdata[[#This Row],[mkt-dir]]="UP",testdata[[#This Row],[eRet]],"")</f>
        <v/>
      </c>
      <c r="L15" s="22"/>
      <c r="M15" s="22"/>
      <c r="N15" s="9"/>
      <c r="O15" s="15">
        <f>IF(testdata[[#This Row],[mkt-dir]]="DN",testdata[[#This Row],[mRet]],"")</f>
        <v>-2.5675738761029429E-3</v>
      </c>
      <c r="P15" s="15">
        <f>IF(testdata[[#This Row],[mkt-dir]]="DN",testdata[[#This Row],[eRet]],"")</f>
        <v>1.7120908756588886E-2</v>
      </c>
      <c r="Q15" s="23"/>
      <c r="R15" s="23"/>
      <c r="S15" s="10"/>
      <c r="T15" s="10"/>
      <c r="U15" s="10"/>
      <c r="W15" s="12">
        <v>42758</v>
      </c>
      <c r="X15" s="6"/>
      <c r="Y15" s="6"/>
      <c r="Z15" s="6"/>
      <c r="AA15" s="6"/>
      <c r="AB15" s="6"/>
    </row>
    <row r="16" spans="1:28" x14ac:dyDescent="0.25">
      <c r="A16" s="3">
        <v>14</v>
      </c>
      <c r="B16" s="1">
        <v>215.03</v>
      </c>
      <c r="C16" s="1">
        <v>254.61</v>
      </c>
      <c r="D16" s="15">
        <f>(testdata[[#This Row],[mrkt]]-B15)/B15</f>
        <v>6.4120565384255569E-3</v>
      </c>
      <c r="E16" s="15">
        <f>(testdata[[#This Row],[eval]]-C15)/C15</f>
        <v>2.2858749799132359E-2</v>
      </c>
      <c r="F16" s="20"/>
      <c r="G16" s="20"/>
      <c r="H16" s="6"/>
      <c r="I16" s="2" t="str">
        <f>IF(testdata[[#This Row],[mrkt]]&gt;B15,"UP",IF(testdata[[#This Row],[mrkt]]&lt;B15,"DN",""))</f>
        <v>UP</v>
      </c>
      <c r="J16" s="15">
        <f>IF(testdata[[#This Row],[mkt-dir]]="UP",testdata[[#This Row],[mRet]],"")</f>
        <v>6.4120565384255569E-3</v>
      </c>
      <c r="K16" s="15">
        <f>IF(testdata[[#This Row],[mkt-dir]]="UP",testdata[[#This Row],[eRet]],"")</f>
        <v>2.2858749799132359E-2</v>
      </c>
      <c r="L16" s="22"/>
      <c r="M16" s="22"/>
      <c r="N16" s="9"/>
      <c r="O16" s="15" t="str">
        <f>IF(testdata[[#This Row],[mkt-dir]]="DN",testdata[[#This Row],[mRet]],"")</f>
        <v/>
      </c>
      <c r="P16" s="15" t="str">
        <f>IF(testdata[[#This Row],[mkt-dir]]="DN",testdata[[#This Row],[eRet]],"")</f>
        <v/>
      </c>
      <c r="Q16" s="23"/>
      <c r="R16" s="23"/>
      <c r="S16" s="10"/>
      <c r="T16" s="10"/>
      <c r="U16" s="10"/>
      <c r="W16" s="12">
        <v>42759</v>
      </c>
      <c r="X16" s="6"/>
      <c r="Y16" s="6"/>
      <c r="Z16" s="6"/>
      <c r="AA16" s="6"/>
      <c r="AB16" s="6"/>
    </row>
    <row r="17" spans="1:28" x14ac:dyDescent="0.25">
      <c r="A17" s="3">
        <v>15</v>
      </c>
      <c r="B17" s="1">
        <v>216.89</v>
      </c>
      <c r="C17" s="1">
        <v>254.47</v>
      </c>
      <c r="D17" s="15">
        <f>(testdata[[#This Row],[mrkt]]-B16)/B16</f>
        <v>8.6499558201180542E-3</v>
      </c>
      <c r="E17" s="15">
        <f>(testdata[[#This Row],[eval]]-C16)/C16</f>
        <v>-5.4986057106953682E-4</v>
      </c>
      <c r="F17" s="20"/>
      <c r="G17" s="20"/>
      <c r="H17" s="6"/>
      <c r="I17" s="2" t="str">
        <f>IF(testdata[[#This Row],[mrkt]]&gt;B16,"UP",IF(testdata[[#This Row],[mrkt]]&lt;B16,"DN",""))</f>
        <v>UP</v>
      </c>
      <c r="J17" s="15">
        <f>IF(testdata[[#This Row],[mkt-dir]]="UP",testdata[[#This Row],[mRet]],"")</f>
        <v>8.6499558201180542E-3</v>
      </c>
      <c r="K17" s="15">
        <f>IF(testdata[[#This Row],[mkt-dir]]="UP",testdata[[#This Row],[eRet]],"")</f>
        <v>-5.4986057106953682E-4</v>
      </c>
      <c r="L17" s="22"/>
      <c r="M17" s="22"/>
      <c r="N17" s="9"/>
      <c r="O17" s="15" t="str">
        <f>IF(testdata[[#This Row],[mkt-dir]]="DN",testdata[[#This Row],[mRet]],"")</f>
        <v/>
      </c>
      <c r="P17" s="15" t="str">
        <f>IF(testdata[[#This Row],[mkt-dir]]="DN",testdata[[#This Row],[eRet]],"")</f>
        <v/>
      </c>
      <c r="Q17" s="23"/>
      <c r="R17" s="23"/>
      <c r="S17" s="10"/>
      <c r="T17" s="10"/>
      <c r="U17" s="10"/>
      <c r="W17" s="12">
        <v>42760</v>
      </c>
      <c r="X17" s="6"/>
      <c r="Y17" s="6"/>
      <c r="Z17" s="6"/>
      <c r="AA17" s="6"/>
      <c r="AB17" s="6"/>
    </row>
    <row r="18" spans="1:28" x14ac:dyDescent="0.25">
      <c r="A18" s="3">
        <v>16</v>
      </c>
      <c r="B18" s="1">
        <v>216.66</v>
      </c>
      <c r="C18" s="1">
        <v>252.51</v>
      </c>
      <c r="D18" s="15">
        <f>(testdata[[#This Row],[mrkt]]-B17)/B17</f>
        <v>-1.0604453870625191E-3</v>
      </c>
      <c r="E18" s="15">
        <f>(testdata[[#This Row],[eval]]-C17)/C17</f>
        <v>-7.702283176798868E-3</v>
      </c>
      <c r="F18" s="20"/>
      <c r="G18" s="20"/>
      <c r="H18" s="6"/>
      <c r="I18" s="2" t="str">
        <f>IF(testdata[[#This Row],[mrkt]]&gt;B17,"UP",IF(testdata[[#This Row],[mrkt]]&lt;B17,"DN",""))</f>
        <v>DN</v>
      </c>
      <c r="J18" s="15" t="str">
        <f>IF(testdata[[#This Row],[mkt-dir]]="UP",testdata[[#This Row],[mRet]],"")</f>
        <v/>
      </c>
      <c r="K18" s="15" t="str">
        <f>IF(testdata[[#This Row],[mkt-dir]]="UP",testdata[[#This Row],[eRet]],"")</f>
        <v/>
      </c>
      <c r="L18" s="22"/>
      <c r="M18" s="22"/>
      <c r="N18" s="9"/>
      <c r="O18" s="15">
        <f>IF(testdata[[#This Row],[mkt-dir]]="DN",testdata[[#This Row],[mRet]],"")</f>
        <v>-1.0604453870625191E-3</v>
      </c>
      <c r="P18" s="15">
        <f>IF(testdata[[#This Row],[mkt-dir]]="DN",testdata[[#This Row],[eRet]],"")</f>
        <v>-7.702283176798868E-3</v>
      </c>
      <c r="Q18" s="23"/>
      <c r="R18" s="23"/>
      <c r="S18" s="10"/>
      <c r="T18" s="10"/>
      <c r="U18" s="10"/>
      <c r="W18" s="12">
        <v>42761</v>
      </c>
      <c r="X18" s="6"/>
      <c r="Y18" s="6"/>
      <c r="Z18" s="6"/>
      <c r="AA18" s="6"/>
      <c r="AB18" s="6"/>
    </row>
    <row r="19" spans="1:28" x14ac:dyDescent="0.25">
      <c r="A19" s="3">
        <v>17</v>
      </c>
      <c r="B19" s="1">
        <v>216.32</v>
      </c>
      <c r="C19" s="1">
        <v>252.95</v>
      </c>
      <c r="D19" s="15">
        <f>(testdata[[#This Row],[mrkt]]-B18)/B18</f>
        <v>-1.5692790547401617E-3</v>
      </c>
      <c r="E19" s="15">
        <f>(testdata[[#This Row],[eval]]-C18)/C18</f>
        <v>1.742505247316929E-3</v>
      </c>
      <c r="F19" s="20"/>
      <c r="G19" s="20"/>
      <c r="H19" s="6"/>
      <c r="I19" s="2" t="str">
        <f>IF(testdata[[#This Row],[mrkt]]&gt;B18,"UP",IF(testdata[[#This Row],[mrkt]]&lt;B18,"DN",""))</f>
        <v>DN</v>
      </c>
      <c r="J19" s="15" t="str">
        <f>IF(testdata[[#This Row],[mkt-dir]]="UP",testdata[[#This Row],[mRet]],"")</f>
        <v/>
      </c>
      <c r="K19" s="15" t="str">
        <f>IF(testdata[[#This Row],[mkt-dir]]="UP",testdata[[#This Row],[eRet]],"")</f>
        <v/>
      </c>
      <c r="L19" s="22"/>
      <c r="M19" s="22"/>
      <c r="N19" s="9"/>
      <c r="O19" s="15">
        <f>IF(testdata[[#This Row],[mkt-dir]]="DN",testdata[[#This Row],[mRet]],"")</f>
        <v>-1.5692790547401617E-3</v>
      </c>
      <c r="P19" s="15">
        <f>IF(testdata[[#This Row],[mkt-dir]]="DN",testdata[[#This Row],[eRet]],"")</f>
        <v>1.742505247316929E-3</v>
      </c>
      <c r="Q19" s="23"/>
      <c r="R19" s="23"/>
      <c r="S19" s="10"/>
      <c r="T19" s="10"/>
      <c r="U19" s="10"/>
      <c r="W19" s="12">
        <v>42762</v>
      </c>
      <c r="X19" s="6"/>
      <c r="Y19" s="6"/>
      <c r="Z19" s="6"/>
      <c r="AA19" s="6"/>
      <c r="AB19" s="6"/>
    </row>
    <row r="20" spans="1:28" x14ac:dyDescent="0.25">
      <c r="A20" s="3">
        <v>18</v>
      </c>
      <c r="B20" s="1">
        <v>214.98</v>
      </c>
      <c r="C20" s="1">
        <v>250.63</v>
      </c>
      <c r="D20" s="15">
        <f>(testdata[[#This Row],[mrkt]]-B19)/B19</f>
        <v>-6.1945266272189509E-3</v>
      </c>
      <c r="E20" s="15">
        <f>(testdata[[#This Row],[eval]]-C19)/C19</f>
        <v>-9.1717730776833106E-3</v>
      </c>
      <c r="F20" s="20"/>
      <c r="G20" s="20"/>
      <c r="H20" s="6"/>
      <c r="I20" s="2" t="str">
        <f>IF(testdata[[#This Row],[mrkt]]&gt;B19,"UP",IF(testdata[[#This Row],[mrkt]]&lt;B19,"DN",""))</f>
        <v>DN</v>
      </c>
      <c r="J20" s="15" t="str">
        <f>IF(testdata[[#This Row],[mkt-dir]]="UP",testdata[[#This Row],[mRet]],"")</f>
        <v/>
      </c>
      <c r="K20" s="15" t="str">
        <f>IF(testdata[[#This Row],[mkt-dir]]="UP",testdata[[#This Row],[eRet]],"")</f>
        <v/>
      </c>
      <c r="L20" s="22"/>
      <c r="M20" s="22"/>
      <c r="N20" s="9"/>
      <c r="O20" s="15">
        <f>IF(testdata[[#This Row],[mkt-dir]]="DN",testdata[[#This Row],[mRet]],"")</f>
        <v>-6.1945266272189509E-3</v>
      </c>
      <c r="P20" s="15">
        <f>IF(testdata[[#This Row],[mkt-dir]]="DN",testdata[[#This Row],[eRet]],"")</f>
        <v>-9.1717730776833106E-3</v>
      </c>
      <c r="Q20" s="23"/>
      <c r="R20" s="23"/>
      <c r="S20" s="10"/>
      <c r="T20" s="10"/>
      <c r="U20" s="10"/>
      <c r="W20" s="12">
        <v>42765</v>
      </c>
      <c r="X20" s="24"/>
      <c r="Y20" s="24"/>
      <c r="Z20" s="24"/>
      <c r="AA20" s="24"/>
      <c r="AB20" s="24"/>
    </row>
    <row r="21" spans="1:28" x14ac:dyDescent="0.25">
      <c r="A21" s="3">
        <v>19</v>
      </c>
      <c r="B21" s="1">
        <v>214.96</v>
      </c>
      <c r="C21" s="1">
        <v>251.93</v>
      </c>
      <c r="D21" s="15">
        <f>(testdata[[#This Row],[mrkt]]-B20)/B20</f>
        <v>-9.3031909945026566E-5</v>
      </c>
      <c r="E21" s="15">
        <f>(testdata[[#This Row],[eval]]-C20)/C20</f>
        <v>5.1869289390735806E-3</v>
      </c>
      <c r="H21"/>
      <c r="I21" s="2" t="str">
        <f>IF(testdata[[#This Row],[mrkt]]&gt;B20,"UP",IF(testdata[[#This Row],[mrkt]]&lt;B20,"DN",""))</f>
        <v>DN</v>
      </c>
      <c r="J21" s="15" t="str">
        <f>IF(testdata[[#This Row],[mkt-dir]]="UP",testdata[[#This Row],[mRet]],"")</f>
        <v/>
      </c>
      <c r="K21" s="15" t="str">
        <f>IF(testdata[[#This Row],[mkt-dir]]="UP",testdata[[#This Row],[eRet]],"")</f>
        <v/>
      </c>
      <c r="L21" s="22"/>
      <c r="M21" s="22"/>
      <c r="N21" s="9"/>
      <c r="O21" s="15">
        <f>IF(testdata[[#This Row],[mkt-dir]]="DN",testdata[[#This Row],[mRet]],"")</f>
        <v>-9.3031909945026566E-5</v>
      </c>
      <c r="P21" s="15">
        <f>IF(testdata[[#This Row],[mkt-dir]]="DN",testdata[[#This Row],[eRet]],"")</f>
        <v>5.1869289390735806E-3</v>
      </c>
      <c r="Q21" s="23"/>
      <c r="R21" s="23"/>
      <c r="S21" s="10"/>
      <c r="T21" s="10"/>
      <c r="U21" s="10"/>
      <c r="W21" s="12">
        <v>42766</v>
      </c>
      <c r="X21" s="24"/>
      <c r="Y21" s="24"/>
      <c r="Z21" s="24"/>
      <c r="AA21" s="24"/>
      <c r="AB21" s="24"/>
    </row>
    <row r="22" spans="1:28" x14ac:dyDescent="0.25">
      <c r="A22" s="3">
        <v>20</v>
      </c>
      <c r="B22" s="1">
        <v>215.05</v>
      </c>
      <c r="C22" s="1">
        <v>249.24</v>
      </c>
      <c r="D22" s="15">
        <f>(testdata[[#This Row],[mrkt]]-B21)/B21</f>
        <v>4.1868254558989306E-4</v>
      </c>
      <c r="E22" s="15">
        <f>(testdata[[#This Row],[eval]]-C21)/C21</f>
        <v>-1.0677569166038176E-2</v>
      </c>
      <c r="F22" s="20">
        <f t="shared" ref="F22" si="0">_xlfn.VAR.P(D3:D22)</f>
        <v>1.4106504321895406E-5</v>
      </c>
      <c r="G22" s="20">
        <f t="shared" ref="G22" si="1">_xlfn.COVARIANCE.P(D3:D22,E3:E22)</f>
        <v>2.1355729432964149E-5</v>
      </c>
      <c r="H22" s="13">
        <f>testdata[[#This Row],[cov]]/testdata[[#This Row],[varM]]</f>
        <v>1.5138923822407839</v>
      </c>
      <c r="I22" s="2" t="str">
        <f>IF(testdata[[#This Row],[mrkt]]&gt;B21,"UP",IF(testdata[[#This Row],[mrkt]]&lt;B21,"DN",""))</f>
        <v>UP</v>
      </c>
      <c r="J22" s="15">
        <f>IF(testdata[[#This Row],[mkt-dir]]="UP",testdata[[#This Row],[mRet]],"")</f>
        <v>4.1868254558989306E-4</v>
      </c>
      <c r="K22" s="15">
        <f>IF(testdata[[#This Row],[mkt-dir]]="UP",testdata[[#This Row],[eRet]],"")</f>
        <v>-1.0677569166038176E-2</v>
      </c>
      <c r="L22" s="20">
        <f t="shared" ref="L22:L85" si="2">_xlfn.VAR.P(J3:J22)</f>
        <v>5.7594325816438981E-6</v>
      </c>
      <c r="M22" s="20">
        <f t="shared" ref="M22:M85" si="3">_xlfn.COVARIANCE.P(J3:J22,K3:K22)</f>
        <v>1.0371067653516759E-5</v>
      </c>
      <c r="N22" s="13">
        <f>testdata[[#This Row],[cov+]]/testdata[[#This Row],[varM+]]</f>
        <v>1.8007099669107638</v>
      </c>
      <c r="O22" s="15" t="str">
        <f>IF(testdata[[#This Row],[mkt-dir]]="DN",testdata[[#This Row],[mRet]],"")</f>
        <v/>
      </c>
      <c r="P22" s="15" t="str">
        <f>IF(testdata[[#This Row],[mkt-dir]]="DN",testdata[[#This Row],[eRet]],"")</f>
        <v/>
      </c>
      <c r="Q22" s="20">
        <f t="shared" ref="Q22:Q85" si="4">_xlfn.VAR.P(O3:O22)</f>
        <v>2.8439386280807713E-6</v>
      </c>
      <c r="R22" s="20">
        <f t="shared" ref="R22:R85" si="5">_xlfn.COVARIANCE.P(O3:O22,P3:P22)</f>
        <v>9.3634009783510832E-7</v>
      </c>
      <c r="S22" s="13">
        <f>testdata[[#This Row],[cov-]]/testdata[[#This Row],[varM-]]</f>
        <v>0.32924061320795672</v>
      </c>
      <c r="T22" s="13">
        <f>testdata[[#This Row],[beta+]]/testdata[[#This Row],[beta-]]</f>
        <v>5.4692826300058845</v>
      </c>
      <c r="U22" s="13">
        <f>(testdata[[#This Row],[beta+]]-testdata[[#This Row],[beta-]])^2</f>
        <v>2.1652220588865565</v>
      </c>
      <c r="W22" s="12">
        <v>42767</v>
      </c>
      <c r="X22" s="24">
        <v>1.5139</v>
      </c>
      <c r="Y22" s="24">
        <v>1.8007</v>
      </c>
      <c r="Z22" s="24">
        <v>0.32919999999999999</v>
      </c>
      <c r="AA22" s="24">
        <v>5.4692999999999996</v>
      </c>
      <c r="AB22" s="24">
        <v>2.1652</v>
      </c>
    </row>
    <row r="23" spans="1:28" x14ac:dyDescent="0.25">
      <c r="A23" s="3">
        <v>21</v>
      </c>
      <c r="B23" s="1">
        <v>215.19</v>
      </c>
      <c r="C23" s="1">
        <v>251.55</v>
      </c>
      <c r="D23" s="15">
        <f>(testdata[[#This Row],[mrkt]]-B22)/B22</f>
        <v>6.5101139269930879E-4</v>
      </c>
      <c r="E23" s="15">
        <f>(testdata[[#This Row],[eval]]-C22)/C22</f>
        <v>9.2681752527684243E-3</v>
      </c>
      <c r="F23" s="20">
        <f t="shared" ref="F23:F86" si="6">_xlfn.VAR.P(D4:D23)</f>
        <v>1.2586249363458294E-5</v>
      </c>
      <c r="G23" s="20">
        <f t="shared" ref="G23:G86" si="7">_xlfn.COVARIANCE.P(D4:D23,E4:E23)</f>
        <v>1.0371008612508394E-5</v>
      </c>
      <c r="H23" s="6">
        <f>testdata[[#This Row],[cov]]/testdata[[#This Row],[varM]]</f>
        <v>0.8239951643273955</v>
      </c>
      <c r="I23" s="2" t="str">
        <f>IF(testdata[[#This Row],[mrkt]]&gt;B22,"UP",IF(testdata[[#This Row],[mrkt]]&lt;B22,"DN",""))</f>
        <v>UP</v>
      </c>
      <c r="J23" s="15">
        <f>IF(testdata[[#This Row],[mkt-dir]]="UP",testdata[[#This Row],[mRet]],"")</f>
        <v>6.5101139269930879E-4</v>
      </c>
      <c r="K23" s="15">
        <f>IF(testdata[[#This Row],[mkt-dir]]="UP",testdata[[#This Row],[eRet]],"")</f>
        <v>9.2681752527684243E-3</v>
      </c>
      <c r="L23" s="20">
        <f t="shared" si="2"/>
        <v>6.246064771380901E-6</v>
      </c>
      <c r="M23" s="20">
        <f t="shared" si="3"/>
        <v>2.3699700896063341E-6</v>
      </c>
      <c r="N23" s="6">
        <f>testdata[[#This Row],[cov+]]/testdata[[#This Row],[varM+]]</f>
        <v>0.37943411993826848</v>
      </c>
      <c r="O23" s="15" t="str">
        <f>IF(testdata[[#This Row],[mkt-dir]]="DN",testdata[[#This Row],[mRet]],"")</f>
        <v/>
      </c>
      <c r="P23" s="15" t="str">
        <f>IF(testdata[[#This Row],[mkt-dir]]="DN",testdata[[#This Row],[eRet]],"")</f>
        <v/>
      </c>
      <c r="Q23" s="20">
        <f t="shared" si="4"/>
        <v>2.8439386280807713E-6</v>
      </c>
      <c r="R23" s="20">
        <f t="shared" si="5"/>
        <v>9.3634009783510832E-7</v>
      </c>
      <c r="S23" s="6">
        <f>testdata[[#This Row],[cov-]]/testdata[[#This Row],[varM-]]</f>
        <v>0.32924061320795672</v>
      </c>
      <c r="T23" s="6">
        <f>testdata[[#This Row],[beta+]]/testdata[[#This Row],[beta-]]</f>
        <v>1.1524523546510597</v>
      </c>
      <c r="U23" s="6">
        <f>(testdata[[#This Row],[beta+]]-testdata[[#This Row],[beta-]])^2</f>
        <v>2.5193881178858513E-3</v>
      </c>
      <c r="W23" s="12">
        <v>42768</v>
      </c>
      <c r="X23" s="24">
        <v>0.82399999999999995</v>
      </c>
      <c r="Y23" s="24">
        <v>0.37940000000000002</v>
      </c>
      <c r="Z23" s="24">
        <v>0.32919999999999999</v>
      </c>
      <c r="AA23" s="24">
        <v>1.1525000000000001</v>
      </c>
      <c r="AB23" s="24">
        <v>2.5000000000000001E-3</v>
      </c>
    </row>
    <row r="24" spans="1:28" x14ac:dyDescent="0.25">
      <c r="A24" s="3">
        <v>22</v>
      </c>
      <c r="B24" s="1">
        <v>216.67</v>
      </c>
      <c r="C24" s="1">
        <v>251.33</v>
      </c>
      <c r="D24" s="15">
        <f>(testdata[[#This Row],[mrkt]]-B23)/B23</f>
        <v>6.8776430131511209E-3</v>
      </c>
      <c r="E24" s="15">
        <f>(testdata[[#This Row],[eval]]-C23)/C23</f>
        <v>-8.7457761876366072E-4</v>
      </c>
      <c r="F24" s="20">
        <f t="shared" si="6"/>
        <v>1.4565862450684805E-5</v>
      </c>
      <c r="G24" s="20">
        <f t="shared" si="7"/>
        <v>8.0193508745914316E-6</v>
      </c>
      <c r="H24" s="6">
        <f>testdata[[#This Row],[cov]]/testdata[[#This Row],[varM]]</f>
        <v>0.5505579159313293</v>
      </c>
      <c r="I24" s="2" t="str">
        <f>IF(testdata[[#This Row],[mrkt]]&gt;B23,"UP",IF(testdata[[#This Row],[mrkt]]&lt;B23,"DN",""))</f>
        <v>UP</v>
      </c>
      <c r="J24" s="15">
        <f>IF(testdata[[#This Row],[mkt-dir]]="UP",testdata[[#This Row],[mRet]],"")</f>
        <v>6.8776430131511209E-3</v>
      </c>
      <c r="K24" s="15">
        <f>IF(testdata[[#This Row],[mkt-dir]]="UP",testdata[[#This Row],[eRet]],"")</f>
        <v>-8.7457761876366072E-4</v>
      </c>
      <c r="L24" s="20">
        <f t="shared" si="2"/>
        <v>6.704429857690962E-6</v>
      </c>
      <c r="M24" s="20">
        <f t="shared" si="3"/>
        <v>-9.699320602338701E-7</v>
      </c>
      <c r="N24" s="6">
        <f>testdata[[#This Row],[cov+]]/testdata[[#This Row],[varM+]]</f>
        <v>-0.14467032705565799</v>
      </c>
      <c r="O24" s="15" t="str">
        <f>IF(testdata[[#This Row],[mkt-dir]]="DN",testdata[[#This Row],[mRet]],"")</f>
        <v/>
      </c>
      <c r="P24" s="15" t="str">
        <f>IF(testdata[[#This Row],[mkt-dir]]="DN",testdata[[#This Row],[eRet]],"")</f>
        <v/>
      </c>
      <c r="Q24" s="20">
        <f t="shared" si="4"/>
        <v>2.7884735634081644E-6</v>
      </c>
      <c r="R24" s="20">
        <f t="shared" si="5"/>
        <v>1.8867417138470669E-6</v>
      </c>
      <c r="S24" s="6">
        <f>testdata[[#This Row],[cov-]]/testdata[[#This Row],[varM-]]</f>
        <v>0.67662169676123052</v>
      </c>
      <c r="T24" s="6">
        <f>testdata[[#This Row],[beta+]]/testdata[[#This Row],[beta-]]</f>
        <v>-0.21381272245354843</v>
      </c>
      <c r="U24" s="6">
        <f>(testdata[[#This Row],[beta+]]-testdata[[#This Row],[beta-]])^2</f>
        <v>0.67452058838524054</v>
      </c>
      <c r="W24" s="12">
        <v>42769</v>
      </c>
      <c r="X24" s="24">
        <v>0.55059999999999998</v>
      </c>
      <c r="Y24" s="24">
        <v>-0.1447</v>
      </c>
      <c r="Z24" s="24">
        <v>0.67659999999999998</v>
      </c>
      <c r="AA24" s="24">
        <v>-0.21379999999999999</v>
      </c>
      <c r="AB24" s="24">
        <v>0.67449999999999999</v>
      </c>
    </row>
    <row r="25" spans="1:28" x14ac:dyDescent="0.25">
      <c r="A25" s="3">
        <v>23</v>
      </c>
      <c r="B25" s="1">
        <v>216.28</v>
      </c>
      <c r="C25" s="1">
        <v>257.77</v>
      </c>
      <c r="D25" s="15">
        <f>(testdata[[#This Row],[mrkt]]-B24)/B24</f>
        <v>-1.7999723081182737E-3</v>
      </c>
      <c r="E25" s="15">
        <f>(testdata[[#This Row],[eval]]-C24)/C24</f>
        <v>2.5623682011697645E-2</v>
      </c>
      <c r="F25" s="20">
        <f t="shared" si="6"/>
        <v>1.435966878415491E-5</v>
      </c>
      <c r="G25" s="20">
        <f t="shared" si="7"/>
        <v>5.0315487345731728E-6</v>
      </c>
      <c r="H25" s="6">
        <f>testdata[[#This Row],[cov]]/testdata[[#This Row],[varM]]</f>
        <v>0.35039448403748735</v>
      </c>
      <c r="I25" s="2" t="str">
        <f>IF(testdata[[#This Row],[mrkt]]&gt;B24,"UP",IF(testdata[[#This Row],[mrkt]]&lt;B24,"DN",""))</f>
        <v>DN</v>
      </c>
      <c r="J25" s="15" t="str">
        <f>IF(testdata[[#This Row],[mkt-dir]]="UP",testdata[[#This Row],[mRet]],"")</f>
        <v/>
      </c>
      <c r="K25" s="15" t="str">
        <f>IF(testdata[[#This Row],[mkt-dir]]="UP",testdata[[#This Row],[eRet]],"")</f>
        <v/>
      </c>
      <c r="L25" s="20">
        <f t="shared" si="2"/>
        <v>7.4463742188360493E-6</v>
      </c>
      <c r="M25" s="20">
        <f t="shared" si="3"/>
        <v>-1.0412513812749046E-6</v>
      </c>
      <c r="N25" s="6">
        <f>testdata[[#This Row],[cov+]]/testdata[[#This Row],[varM+]]</f>
        <v>-0.13983334045192047</v>
      </c>
      <c r="O25" s="15">
        <f>IF(testdata[[#This Row],[mkt-dir]]="DN",testdata[[#This Row],[mRet]],"")</f>
        <v>-1.7999723081182737E-3</v>
      </c>
      <c r="P25" s="15">
        <f>IF(testdata[[#This Row],[mkt-dir]]="DN",testdata[[#This Row],[eRet]],"")</f>
        <v>2.5623682011697645E-2</v>
      </c>
      <c r="Q25" s="20">
        <f t="shared" si="4"/>
        <v>2.5860545845434747E-6</v>
      </c>
      <c r="R25" s="20">
        <f t="shared" si="5"/>
        <v>3.5467017094635138E-6</v>
      </c>
      <c r="S25" s="6">
        <f>testdata[[#This Row],[cov-]]/testdata[[#This Row],[varM-]]</f>
        <v>1.3714720991048321</v>
      </c>
      <c r="T25" s="6">
        <f>testdata[[#This Row],[beta+]]/testdata[[#This Row],[beta-]]</f>
        <v>-0.10195857469006515</v>
      </c>
      <c r="U25" s="6">
        <f>(testdata[[#This Row],[beta+]]-testdata[[#This Row],[beta-]])^2</f>
        <v>2.2840441316338294</v>
      </c>
      <c r="W25" s="12">
        <v>42772</v>
      </c>
      <c r="X25" s="24">
        <v>0.35039999999999999</v>
      </c>
      <c r="Y25" s="24">
        <v>-0.13980000000000001</v>
      </c>
      <c r="Z25" s="24">
        <v>1.3714999999999999</v>
      </c>
      <c r="AA25" s="24">
        <v>-0.10199999999999999</v>
      </c>
      <c r="AB25" s="24">
        <v>2.2839999999999998</v>
      </c>
    </row>
    <row r="26" spans="1:28" x14ac:dyDescent="0.25">
      <c r="A26" s="3">
        <v>24</v>
      </c>
      <c r="B26" s="1">
        <v>216.29</v>
      </c>
      <c r="C26" s="1">
        <v>257.48</v>
      </c>
      <c r="D26" s="15">
        <f>(testdata[[#This Row],[mrkt]]-B25)/B25</f>
        <v>4.62363602736772E-5</v>
      </c>
      <c r="E26" s="15">
        <f>(testdata[[#This Row],[eval]]-C25)/C25</f>
        <v>-1.1250339449895785E-3</v>
      </c>
      <c r="F26" s="20">
        <f t="shared" si="6"/>
        <v>1.3656154816202677E-5</v>
      </c>
      <c r="G26" s="20">
        <f t="shared" si="7"/>
        <v>5.9637930013431821E-6</v>
      </c>
      <c r="H26" s="6">
        <f>testdata[[#This Row],[cov]]/testdata[[#This Row],[varM]]</f>
        <v>0.4367109981989436</v>
      </c>
      <c r="I26" s="2" t="str">
        <f>IF(testdata[[#This Row],[mrkt]]&gt;B25,"UP",IF(testdata[[#This Row],[mrkt]]&lt;B25,"DN",""))</f>
        <v>UP</v>
      </c>
      <c r="J26" s="15">
        <f>IF(testdata[[#This Row],[mkt-dir]]="UP",testdata[[#This Row],[mRet]],"")</f>
        <v>4.62363602736772E-5</v>
      </c>
      <c r="K26" s="15">
        <f>IF(testdata[[#This Row],[mkt-dir]]="UP",testdata[[#This Row],[eRet]],"")</f>
        <v>-1.1250339449895785E-3</v>
      </c>
      <c r="L26" s="20">
        <f t="shared" si="2"/>
        <v>7.9517014695671357E-6</v>
      </c>
      <c r="M26" s="20">
        <f t="shared" si="3"/>
        <v>2.0764093184185438E-6</v>
      </c>
      <c r="N26" s="6">
        <f>testdata[[#This Row],[cov+]]/testdata[[#This Row],[varM+]]</f>
        <v>0.26112767517309432</v>
      </c>
      <c r="O26" s="15" t="str">
        <f>IF(testdata[[#This Row],[mkt-dir]]="DN",testdata[[#This Row],[mRet]],"")</f>
        <v/>
      </c>
      <c r="P26" s="15" t="str">
        <f>IF(testdata[[#This Row],[mkt-dir]]="DN",testdata[[#This Row],[eRet]],"")</f>
        <v/>
      </c>
      <c r="Q26" s="20">
        <f t="shared" si="4"/>
        <v>2.8166071506227227E-6</v>
      </c>
      <c r="R26" s="20">
        <f t="shared" si="5"/>
        <v>4.304937935688682E-6</v>
      </c>
      <c r="S26" s="6">
        <f>testdata[[#This Row],[cov-]]/testdata[[#This Row],[varM-]]</f>
        <v>1.5284126274893908</v>
      </c>
      <c r="T26" s="6">
        <f>testdata[[#This Row],[beta+]]/testdata[[#This Row],[beta-]]</f>
        <v>0.17084893861550282</v>
      </c>
      <c r="U26" s="6">
        <f>(testdata[[#This Row],[beta+]]-testdata[[#This Row],[beta-]])^2</f>
        <v>1.606011150367318</v>
      </c>
      <c r="W26" s="12">
        <v>42773</v>
      </c>
      <c r="X26" s="24">
        <v>0.43669999999999998</v>
      </c>
      <c r="Y26" s="24">
        <v>0.2611</v>
      </c>
      <c r="Z26" s="24">
        <v>1.5284</v>
      </c>
      <c r="AA26" s="24">
        <v>0.17080000000000001</v>
      </c>
      <c r="AB26" s="24">
        <v>1.6060000000000001</v>
      </c>
    </row>
    <row r="27" spans="1:28" x14ac:dyDescent="0.25">
      <c r="A27" s="3">
        <v>25</v>
      </c>
      <c r="B27" s="1">
        <v>216.58</v>
      </c>
      <c r="C27" s="1">
        <v>262.08</v>
      </c>
      <c r="D27" s="15">
        <f>(testdata[[#This Row],[mrkt]]-B26)/B26</f>
        <v>1.3407924545749709E-3</v>
      </c>
      <c r="E27" s="15">
        <f>(testdata[[#This Row],[eval]]-C26)/C26</f>
        <v>1.7865465278856477E-2</v>
      </c>
      <c r="F27" s="20">
        <f t="shared" si="6"/>
        <v>1.3667688921578797E-5</v>
      </c>
      <c r="G27" s="20">
        <f t="shared" si="7"/>
        <v>6.0550415739521374E-6</v>
      </c>
      <c r="H27" s="6">
        <f>testdata[[#This Row],[cov]]/testdata[[#This Row],[varM]]</f>
        <v>0.44301868506769471</v>
      </c>
      <c r="I27" s="2" t="str">
        <f>IF(testdata[[#This Row],[mrkt]]&gt;B26,"UP",IF(testdata[[#This Row],[mrkt]]&lt;B26,"DN",""))</f>
        <v>UP</v>
      </c>
      <c r="J27" s="15">
        <f>IF(testdata[[#This Row],[mkt-dir]]="UP",testdata[[#This Row],[mRet]],"")</f>
        <v>1.3407924545749709E-3</v>
      </c>
      <c r="K27" s="15">
        <f>IF(testdata[[#This Row],[mkt-dir]]="UP",testdata[[#This Row],[eRet]],"")</f>
        <v>1.7865465278856477E-2</v>
      </c>
      <c r="L27" s="20">
        <f t="shared" si="2"/>
        <v>7.5793595151710892E-6</v>
      </c>
      <c r="M27" s="20">
        <f t="shared" si="3"/>
        <v>3.167578371133355E-8</v>
      </c>
      <c r="N27" s="6">
        <f>testdata[[#This Row],[cov+]]/testdata[[#This Row],[varM+]]</f>
        <v>4.1792164163647711E-3</v>
      </c>
      <c r="O27" s="15" t="str">
        <f>IF(testdata[[#This Row],[mkt-dir]]="DN",testdata[[#This Row],[mRet]],"")</f>
        <v/>
      </c>
      <c r="P27" s="15" t="str">
        <f>IF(testdata[[#This Row],[mkt-dir]]="DN",testdata[[#This Row],[eRet]],"")</f>
        <v/>
      </c>
      <c r="Q27" s="20">
        <f t="shared" si="4"/>
        <v>2.8166071506227227E-6</v>
      </c>
      <c r="R27" s="20">
        <f t="shared" si="5"/>
        <v>4.304937935688682E-6</v>
      </c>
      <c r="S27" s="6">
        <f>testdata[[#This Row],[cov-]]/testdata[[#This Row],[varM-]]</f>
        <v>1.5284126274893908</v>
      </c>
      <c r="T27" s="6">
        <f>testdata[[#This Row],[beta+]]/testdata[[#This Row],[beta-]]</f>
        <v>2.7343508822153988E-3</v>
      </c>
      <c r="U27" s="6">
        <f>(testdata[[#This Row],[beta+]]-testdata[[#This Row],[beta-]])^2</f>
        <v>2.3232874914313122</v>
      </c>
      <c r="W27" s="12">
        <v>42774</v>
      </c>
      <c r="X27" s="24">
        <v>0.443</v>
      </c>
      <c r="Y27" s="24">
        <v>4.1999999999999997E-3</v>
      </c>
      <c r="Z27" s="24">
        <v>1.5284</v>
      </c>
      <c r="AA27" s="24">
        <v>2.7000000000000001E-3</v>
      </c>
      <c r="AB27" s="24">
        <v>2.3233000000000001</v>
      </c>
    </row>
    <row r="28" spans="1:28" x14ac:dyDescent="0.25">
      <c r="A28" s="3">
        <v>26</v>
      </c>
      <c r="B28" s="1">
        <v>217.86</v>
      </c>
      <c r="C28" s="1">
        <v>269.2</v>
      </c>
      <c r="D28" s="15">
        <f>(testdata[[#This Row],[mrkt]]-B27)/B27</f>
        <v>5.910056330224402E-3</v>
      </c>
      <c r="E28" s="15">
        <f>(testdata[[#This Row],[eval]]-C27)/C27</f>
        <v>2.7167277167277185E-2</v>
      </c>
      <c r="F28" s="20">
        <f t="shared" si="6"/>
        <v>1.4804886937450326E-5</v>
      </c>
      <c r="G28" s="20">
        <f t="shared" si="7"/>
        <v>1.2060495686391735E-5</v>
      </c>
      <c r="H28" s="6">
        <f>testdata[[#This Row],[cov]]/testdata[[#This Row],[varM]]</f>
        <v>0.81462936781257</v>
      </c>
      <c r="I28" s="2" t="str">
        <f>IF(testdata[[#This Row],[mrkt]]&gt;B27,"UP",IF(testdata[[#This Row],[mrkt]]&lt;B27,"DN",""))</f>
        <v>UP</v>
      </c>
      <c r="J28" s="15">
        <f>IF(testdata[[#This Row],[mkt-dir]]="UP",testdata[[#This Row],[mRet]],"")</f>
        <v>5.910056330224402E-3</v>
      </c>
      <c r="K28" s="15">
        <f>IF(testdata[[#This Row],[mkt-dir]]="UP",testdata[[#This Row],[eRet]],"")</f>
        <v>2.7167277167277185E-2</v>
      </c>
      <c r="L28" s="20">
        <f t="shared" si="2"/>
        <v>8.1457164547479042E-6</v>
      </c>
      <c r="M28" s="20">
        <f t="shared" si="3"/>
        <v>3.7117646033321858E-6</v>
      </c>
      <c r="N28" s="6">
        <f>testdata[[#This Row],[cov+]]/testdata[[#This Row],[varM+]]</f>
        <v>0.45567073491352683</v>
      </c>
      <c r="O28" s="15" t="str">
        <f>IF(testdata[[#This Row],[mkt-dir]]="DN",testdata[[#This Row],[mRet]],"")</f>
        <v/>
      </c>
      <c r="P28" s="15" t="str">
        <f>IF(testdata[[#This Row],[mkt-dir]]="DN",testdata[[#This Row],[eRet]],"")</f>
        <v/>
      </c>
      <c r="Q28" s="20">
        <f t="shared" si="4"/>
        <v>2.8166071506227227E-6</v>
      </c>
      <c r="R28" s="20">
        <f t="shared" si="5"/>
        <v>4.304937935688682E-6</v>
      </c>
      <c r="S28" s="6">
        <f>testdata[[#This Row],[cov-]]/testdata[[#This Row],[varM-]]</f>
        <v>1.5284126274893908</v>
      </c>
      <c r="T28" s="6">
        <f>testdata[[#This Row],[beta+]]/testdata[[#This Row],[beta-]]</f>
        <v>0.29813332258450592</v>
      </c>
      <c r="U28" s="6">
        <f>(testdata[[#This Row],[beta+]]-testdata[[#This Row],[beta-]])^2</f>
        <v>1.1507751680872467</v>
      </c>
      <c r="W28" s="12">
        <v>42775</v>
      </c>
      <c r="X28" s="6">
        <v>0.81459999999999999</v>
      </c>
      <c r="Y28" s="6">
        <v>0.45569999999999999</v>
      </c>
      <c r="Z28" s="6">
        <v>1.5284</v>
      </c>
      <c r="AA28" s="6">
        <v>0.29809999999999998</v>
      </c>
      <c r="AB28" s="6">
        <v>1.1508</v>
      </c>
    </row>
    <row r="29" spans="1:28" x14ac:dyDescent="0.25">
      <c r="A29" s="3">
        <v>27</v>
      </c>
      <c r="B29" s="1">
        <v>218.72</v>
      </c>
      <c r="C29" s="1">
        <v>269.23</v>
      </c>
      <c r="D29" s="15">
        <f>(testdata[[#This Row],[mrkt]]-B28)/B28</f>
        <v>3.9474892132561517E-3</v>
      </c>
      <c r="E29" s="15">
        <f>(testdata[[#This Row],[eval]]-C28)/C28</f>
        <v>1.1144130757811871E-4</v>
      </c>
      <c r="F29" s="20">
        <f t="shared" si="6"/>
        <v>1.4679728915959138E-5</v>
      </c>
      <c r="G29" s="20">
        <f t="shared" si="7"/>
        <v>9.385076114368869E-6</v>
      </c>
      <c r="H29" s="6">
        <f>testdata[[#This Row],[cov]]/testdata[[#This Row],[varM]]</f>
        <v>0.63932216787503737</v>
      </c>
      <c r="I29" s="2" t="str">
        <f>IF(testdata[[#This Row],[mrkt]]&gt;B28,"UP",IF(testdata[[#This Row],[mrkt]]&lt;B28,"DN",""))</f>
        <v>UP</v>
      </c>
      <c r="J29" s="15">
        <f>IF(testdata[[#This Row],[mkt-dir]]="UP",testdata[[#This Row],[mRet]],"")</f>
        <v>3.9474892132561517E-3</v>
      </c>
      <c r="K29" s="15">
        <f>IF(testdata[[#This Row],[mkt-dir]]="UP",testdata[[#This Row],[eRet]],"")</f>
        <v>1.1144130757811871E-4</v>
      </c>
      <c r="L29" s="20">
        <f t="shared" si="2"/>
        <v>7.4825196897364736E-6</v>
      </c>
      <c r="M29" s="20">
        <f t="shared" si="3"/>
        <v>3.0444552870682661E-6</v>
      </c>
      <c r="N29" s="6">
        <f>testdata[[#This Row],[cov+]]/testdata[[#This Row],[varM+]]</f>
        <v>0.40687568002584013</v>
      </c>
      <c r="O29" s="15" t="str">
        <f>IF(testdata[[#This Row],[mkt-dir]]="DN",testdata[[#This Row],[mRet]],"")</f>
        <v/>
      </c>
      <c r="P29" s="15" t="str">
        <f>IF(testdata[[#This Row],[mkt-dir]]="DN",testdata[[#This Row],[eRet]],"")</f>
        <v/>
      </c>
      <c r="Q29" s="20">
        <f t="shared" si="4"/>
        <v>3.167697890342308E-6</v>
      </c>
      <c r="R29" s="20">
        <f t="shared" si="5"/>
        <v>4.9100181640078959E-6</v>
      </c>
      <c r="S29" s="6">
        <f>testdata[[#This Row],[cov-]]/testdata[[#This Row],[varM-]]</f>
        <v>1.5500272860545137</v>
      </c>
      <c r="T29" s="6">
        <f>testdata[[#This Row],[beta+]]/testdata[[#This Row],[beta-]]</f>
        <v>0.26249581777461078</v>
      </c>
      <c r="U29" s="6">
        <f>(testdata[[#This Row],[beta+]]-testdata[[#This Row],[beta-]])^2</f>
        <v>1.3067955943659355</v>
      </c>
      <c r="W29" s="12">
        <v>42776</v>
      </c>
      <c r="X29" s="6">
        <v>0.63929999999999998</v>
      </c>
      <c r="Y29" s="6">
        <v>0.40689999999999998</v>
      </c>
      <c r="Z29" s="6">
        <v>1.55</v>
      </c>
      <c r="AA29" s="6">
        <v>0.26250000000000001</v>
      </c>
      <c r="AB29" s="6">
        <v>1.3068</v>
      </c>
    </row>
    <row r="30" spans="1:28" x14ac:dyDescent="0.25">
      <c r="A30" s="3">
        <v>28</v>
      </c>
      <c r="B30" s="1">
        <v>219.91</v>
      </c>
      <c r="C30" s="1">
        <v>280.60000000000002</v>
      </c>
      <c r="D30" s="15">
        <f>(testdata[[#This Row],[mrkt]]-B29)/B29</f>
        <v>5.4407461594732885E-3</v>
      </c>
      <c r="E30" s="15">
        <f>(testdata[[#This Row],[eval]]-C29)/C29</f>
        <v>4.2231549232997823E-2</v>
      </c>
      <c r="F30" s="20">
        <f t="shared" si="6"/>
        <v>1.5528131555877894E-5</v>
      </c>
      <c r="G30" s="20">
        <f t="shared" si="7"/>
        <v>1.5112496408820764E-5</v>
      </c>
      <c r="H30" s="6">
        <f>testdata[[#This Row],[cov]]/testdata[[#This Row],[varM]]</f>
        <v>0.97323340895448573</v>
      </c>
      <c r="I30" s="2" t="str">
        <f>IF(testdata[[#This Row],[mrkt]]&gt;B29,"UP",IF(testdata[[#This Row],[mrkt]]&lt;B29,"DN",""))</f>
        <v>UP</v>
      </c>
      <c r="J30" s="15">
        <f>IF(testdata[[#This Row],[mkt-dir]]="UP",testdata[[#This Row],[mRet]],"")</f>
        <v>5.4407461594732885E-3</v>
      </c>
      <c r="K30" s="15">
        <f>IF(testdata[[#This Row],[mkt-dir]]="UP",testdata[[#This Row],[eRet]],"")</f>
        <v>4.2231549232997823E-2</v>
      </c>
      <c r="L30" s="20">
        <f t="shared" si="2"/>
        <v>7.5879565592407654E-6</v>
      </c>
      <c r="M30" s="20">
        <f t="shared" si="3"/>
        <v>1.0770304222128743E-5</v>
      </c>
      <c r="N30" s="6">
        <f>testdata[[#This Row],[cov+]]/testdata[[#This Row],[varM+]]</f>
        <v>1.4193945547846409</v>
      </c>
      <c r="O30" s="15" t="str">
        <f>IF(testdata[[#This Row],[mkt-dir]]="DN",testdata[[#This Row],[mRet]],"")</f>
        <v/>
      </c>
      <c r="P30" s="15" t="str">
        <f>IF(testdata[[#This Row],[mkt-dir]]="DN",testdata[[#This Row],[eRet]],"")</f>
        <v/>
      </c>
      <c r="Q30" s="20">
        <f t="shared" si="4"/>
        <v>3.167697890342308E-6</v>
      </c>
      <c r="R30" s="20">
        <f t="shared" si="5"/>
        <v>4.9100181640078959E-6</v>
      </c>
      <c r="S30" s="6">
        <f>testdata[[#This Row],[cov-]]/testdata[[#This Row],[varM-]]</f>
        <v>1.5500272860545137</v>
      </c>
      <c r="T30" s="6">
        <f>testdata[[#This Row],[beta+]]/testdata[[#This Row],[beta-]]</f>
        <v>0.91572230215224837</v>
      </c>
      <c r="U30" s="6">
        <f>(testdata[[#This Row],[beta+]]-testdata[[#This Row],[beta-]])^2</f>
        <v>1.7064910479026786E-2</v>
      </c>
      <c r="W30" s="12">
        <v>42779</v>
      </c>
      <c r="X30" s="6">
        <v>0.97319999999999995</v>
      </c>
      <c r="Y30" s="6">
        <v>1.4194</v>
      </c>
      <c r="Z30" s="6">
        <v>1.55</v>
      </c>
      <c r="AA30" s="6">
        <v>0.91569999999999996</v>
      </c>
      <c r="AB30" s="6">
        <v>1.7100000000000001E-2</v>
      </c>
    </row>
    <row r="31" spans="1:28" x14ac:dyDescent="0.25">
      <c r="A31" s="3">
        <v>29</v>
      </c>
      <c r="B31" s="1">
        <v>220.79</v>
      </c>
      <c r="C31" s="1">
        <v>280.98</v>
      </c>
      <c r="D31" s="15">
        <f>(testdata[[#This Row],[mrkt]]-B30)/B30</f>
        <v>4.0016370333317971E-3</v>
      </c>
      <c r="E31" s="15">
        <f>(testdata[[#This Row],[eval]]-C30)/C30</f>
        <v>1.3542409123307037E-3</v>
      </c>
      <c r="F31" s="20">
        <f t="shared" si="6"/>
        <v>1.4614555736628815E-5</v>
      </c>
      <c r="G31" s="20">
        <f t="shared" si="7"/>
        <v>9.7369877939621398E-6</v>
      </c>
      <c r="H31" s="6">
        <f>testdata[[#This Row],[cov]]/testdata[[#This Row],[varM]]</f>
        <v>0.66625273935341678</v>
      </c>
      <c r="I31" s="2" t="str">
        <f>IF(testdata[[#This Row],[mrkt]]&gt;B30,"UP",IF(testdata[[#This Row],[mrkt]]&lt;B30,"DN",""))</f>
        <v>UP</v>
      </c>
      <c r="J31" s="15">
        <f>IF(testdata[[#This Row],[mkt-dir]]="UP",testdata[[#This Row],[mRet]],"")</f>
        <v>4.0016370333317971E-3</v>
      </c>
      <c r="K31" s="15">
        <f>IF(testdata[[#This Row],[mkt-dir]]="UP",testdata[[#This Row],[eRet]],"")</f>
        <v>1.3542409123307037E-3</v>
      </c>
      <c r="L31" s="20">
        <f t="shared" si="2"/>
        <v>7.0072797036717856E-6</v>
      </c>
      <c r="M31" s="20">
        <f t="shared" si="3"/>
        <v>9.8128736943554296E-6</v>
      </c>
      <c r="N31" s="6">
        <f>testdata[[#This Row],[cov+]]/testdata[[#This Row],[varM+]]</f>
        <v>1.4003827604046581</v>
      </c>
      <c r="O31" s="15" t="str">
        <f>IF(testdata[[#This Row],[mkt-dir]]="DN",testdata[[#This Row],[mRet]],"")</f>
        <v/>
      </c>
      <c r="P31" s="15" t="str">
        <f>IF(testdata[[#This Row],[mkt-dir]]="DN",testdata[[#This Row],[eRet]],"")</f>
        <v/>
      </c>
      <c r="Q31" s="20">
        <f t="shared" si="4"/>
        <v>3.4639025245486434E-6</v>
      </c>
      <c r="R31" s="20">
        <f t="shared" si="5"/>
        <v>3.2281694862232647E-6</v>
      </c>
      <c r="S31" s="6">
        <f>testdata[[#This Row],[cov-]]/testdata[[#This Row],[varM-]]</f>
        <v>0.93194582218906541</v>
      </c>
      <c r="T31" s="6">
        <f>testdata[[#This Row],[beta+]]/testdata[[#This Row],[beta-]]</f>
        <v>1.5026439596191035</v>
      </c>
      <c r="U31" s="6">
        <f>(testdata[[#This Row],[beta+]]-testdata[[#This Row],[beta-]])^2</f>
        <v>0.21943316508479904</v>
      </c>
      <c r="W31" s="12">
        <v>42780</v>
      </c>
      <c r="X31" s="6">
        <v>0.6663</v>
      </c>
      <c r="Y31" s="6">
        <v>1.4004000000000001</v>
      </c>
      <c r="Z31" s="6">
        <v>0.93189999999999995</v>
      </c>
      <c r="AA31" s="6">
        <v>1.5025999999999999</v>
      </c>
      <c r="AB31" s="6">
        <v>0.21940000000000001</v>
      </c>
    </row>
    <row r="32" spans="1:28" x14ac:dyDescent="0.25">
      <c r="A32" s="3">
        <v>30</v>
      </c>
      <c r="B32" s="1">
        <v>221.94</v>
      </c>
      <c r="C32" s="1">
        <v>279.76</v>
      </c>
      <c r="D32" s="15">
        <f>(testdata[[#This Row],[mrkt]]-B31)/B31</f>
        <v>5.2085692286788611E-3</v>
      </c>
      <c r="E32" s="15">
        <f>(testdata[[#This Row],[eval]]-C31)/C31</f>
        <v>-4.341946045982017E-3</v>
      </c>
      <c r="F32" s="20">
        <f t="shared" si="6"/>
        <v>1.5216383448672003E-5</v>
      </c>
      <c r="G32" s="20">
        <f t="shared" si="7"/>
        <v>7.3991604200650591E-6</v>
      </c>
      <c r="H32" s="6">
        <f>testdata[[#This Row],[cov]]/testdata[[#This Row],[varM]]</f>
        <v>0.48626274732257846</v>
      </c>
      <c r="I32" s="2" t="str">
        <f>IF(testdata[[#This Row],[mrkt]]&gt;B31,"UP",IF(testdata[[#This Row],[mrkt]]&lt;B31,"DN",""))</f>
        <v>UP</v>
      </c>
      <c r="J32" s="15">
        <f>IF(testdata[[#This Row],[mkt-dir]]="UP",testdata[[#This Row],[mRet]],"")</f>
        <v>5.2085692286788611E-3</v>
      </c>
      <c r="K32" s="15">
        <f>IF(testdata[[#This Row],[mkt-dir]]="UP",testdata[[#This Row],[eRet]],"")</f>
        <v>-4.341946045982017E-3</v>
      </c>
      <c r="L32" s="20">
        <f t="shared" si="2"/>
        <v>6.9037552652931612E-6</v>
      </c>
      <c r="M32" s="20">
        <f t="shared" si="3"/>
        <v>8.8998368828277846E-6</v>
      </c>
      <c r="N32" s="6">
        <f>testdata[[#This Row],[cov+]]/testdata[[#This Row],[varM+]]</f>
        <v>1.2891298345364886</v>
      </c>
      <c r="O32" s="15" t="str">
        <f>IF(testdata[[#This Row],[mkt-dir]]="DN",testdata[[#This Row],[mRet]],"")</f>
        <v/>
      </c>
      <c r="P32" s="15" t="str">
        <f>IF(testdata[[#This Row],[mkt-dir]]="DN",testdata[[#This Row],[eRet]],"")</f>
        <v/>
      </c>
      <c r="Q32" s="20">
        <f t="shared" si="4"/>
        <v>3.4639025245486434E-6</v>
      </c>
      <c r="R32" s="20">
        <f t="shared" si="5"/>
        <v>3.2281694862232647E-6</v>
      </c>
      <c r="S32" s="6">
        <f>testdata[[#This Row],[cov-]]/testdata[[#This Row],[varM-]]</f>
        <v>0.93194582218906541</v>
      </c>
      <c r="T32" s="6">
        <f>testdata[[#This Row],[beta+]]/testdata[[#This Row],[beta-]]</f>
        <v>1.3832669280156509</v>
      </c>
      <c r="U32" s="6">
        <f>(testdata[[#This Row],[beta+]]-testdata[[#This Row],[beta-]])^2</f>
        <v>0.12758041867660413</v>
      </c>
      <c r="W32" s="12">
        <v>42781</v>
      </c>
      <c r="X32" s="6">
        <v>0.48630000000000001</v>
      </c>
      <c r="Y32" s="6">
        <v>1.2890999999999999</v>
      </c>
      <c r="Z32" s="6">
        <v>0.93189999999999995</v>
      </c>
      <c r="AA32" s="6">
        <v>1.3833</v>
      </c>
      <c r="AB32" s="6">
        <v>0.12759999999999999</v>
      </c>
    </row>
    <row r="33" spans="1:28" x14ac:dyDescent="0.25">
      <c r="A33" s="3">
        <v>31</v>
      </c>
      <c r="B33" s="1">
        <v>221.75</v>
      </c>
      <c r="C33" s="1">
        <v>268.95</v>
      </c>
      <c r="D33" s="15">
        <f>(testdata[[#This Row],[mrkt]]-B32)/B32</f>
        <v>-8.5608723078308433E-4</v>
      </c>
      <c r="E33" s="15">
        <f>(testdata[[#This Row],[eval]]-C32)/C32</f>
        <v>-3.8640263082642276E-2</v>
      </c>
      <c r="F33" s="20">
        <f t="shared" si="6"/>
        <v>1.4049130538369521E-5</v>
      </c>
      <c r="G33" s="20">
        <f t="shared" si="7"/>
        <v>1.7965665420942819E-5</v>
      </c>
      <c r="H33" s="6">
        <f>testdata[[#This Row],[cov]]/testdata[[#This Row],[varM]]</f>
        <v>1.2787741826354924</v>
      </c>
      <c r="I33" s="2" t="str">
        <f>IF(testdata[[#This Row],[mrkt]]&gt;B32,"UP",IF(testdata[[#This Row],[mrkt]]&lt;B32,"DN",""))</f>
        <v>DN</v>
      </c>
      <c r="J33" s="15" t="str">
        <f>IF(testdata[[#This Row],[mkt-dir]]="UP",testdata[[#This Row],[mRet]],"")</f>
        <v/>
      </c>
      <c r="K33" s="15" t="str">
        <f>IF(testdata[[#This Row],[mkt-dir]]="UP",testdata[[#This Row],[eRet]],"")</f>
        <v/>
      </c>
      <c r="L33" s="20">
        <f t="shared" si="2"/>
        <v>6.9037552652931612E-6</v>
      </c>
      <c r="M33" s="20">
        <f t="shared" si="3"/>
        <v>8.8998368828277846E-6</v>
      </c>
      <c r="N33" s="6">
        <f>testdata[[#This Row],[cov+]]/testdata[[#This Row],[varM+]]</f>
        <v>1.2891298345364886</v>
      </c>
      <c r="O33" s="15">
        <f>IF(testdata[[#This Row],[mkt-dir]]="DN",testdata[[#This Row],[mRet]],"")</f>
        <v>-8.5608723078308433E-4</v>
      </c>
      <c r="P33" s="15">
        <f>IF(testdata[[#This Row],[mkt-dir]]="DN",testdata[[#This Row],[eRet]],"")</f>
        <v>-3.8640263082642276E-2</v>
      </c>
      <c r="Q33" s="20">
        <f t="shared" si="4"/>
        <v>3.4238164509312554E-6</v>
      </c>
      <c r="R33" s="20">
        <f t="shared" si="5"/>
        <v>-1.0048890283016355E-6</v>
      </c>
      <c r="S33" s="6">
        <f>testdata[[#This Row],[cov-]]/testdata[[#This Row],[varM-]]</f>
        <v>-0.29349967870745886</v>
      </c>
      <c r="T33" s="6">
        <f>testdata[[#This Row],[beta+]]/testdata[[#This Row],[beta-]]</f>
        <v>-4.3922700025215642</v>
      </c>
      <c r="U33" s="6">
        <f>(testdata[[#This Row],[beta+]]-testdata[[#This Row],[beta-]])^2</f>
        <v>2.5047161761907737</v>
      </c>
      <c r="W33" s="12">
        <v>42782</v>
      </c>
      <c r="X33" s="6">
        <v>1.2787999999999999</v>
      </c>
      <c r="Y33" s="6">
        <v>1.2890999999999999</v>
      </c>
      <c r="Z33" s="6">
        <v>-0.29349999999999998</v>
      </c>
      <c r="AA33" s="6">
        <v>-4.3922999999999996</v>
      </c>
      <c r="AB33" s="6">
        <v>2.5047000000000001</v>
      </c>
    </row>
    <row r="34" spans="1:28" x14ac:dyDescent="0.25">
      <c r="A34" s="3">
        <v>32</v>
      </c>
      <c r="B34" s="1">
        <v>222.1</v>
      </c>
      <c r="C34" s="1">
        <v>272.23</v>
      </c>
      <c r="D34" s="15">
        <f>(testdata[[#This Row],[mrkt]]-B33)/B33</f>
        <v>1.5783540022547657E-3</v>
      </c>
      <c r="E34" s="15">
        <f>(testdata[[#This Row],[eval]]-C33)/C33</f>
        <v>1.2195575385759546E-2</v>
      </c>
      <c r="F34" s="20">
        <f t="shared" si="6"/>
        <v>1.3893941496727091E-5</v>
      </c>
      <c r="G34" s="20">
        <f t="shared" si="7"/>
        <v>1.7980944225686484E-5</v>
      </c>
      <c r="H34" s="6">
        <f>testdata[[#This Row],[cov]]/testdata[[#This Row],[varM]]</f>
        <v>1.2941571857001228</v>
      </c>
      <c r="I34" s="2" t="str">
        <f>IF(testdata[[#This Row],[mrkt]]&gt;B33,"UP",IF(testdata[[#This Row],[mrkt]]&lt;B33,"DN",""))</f>
        <v>UP</v>
      </c>
      <c r="J34" s="15">
        <f>IF(testdata[[#This Row],[mkt-dir]]="UP",testdata[[#This Row],[mRet]],"")</f>
        <v>1.5783540022547657E-3</v>
      </c>
      <c r="K34" s="15">
        <f>IF(testdata[[#This Row],[mkt-dir]]="UP",testdata[[#This Row],[eRet]],"")</f>
        <v>1.2195575385759546E-2</v>
      </c>
      <c r="L34" s="20">
        <f t="shared" si="2"/>
        <v>7.3339224155066569E-6</v>
      </c>
      <c r="M34" s="20">
        <f t="shared" si="3"/>
        <v>8.1253350897613306E-6</v>
      </c>
      <c r="N34" s="6">
        <f>testdata[[#This Row],[cov+]]/testdata[[#This Row],[varM+]]</f>
        <v>1.1079112416817134</v>
      </c>
      <c r="O34" s="15" t="str">
        <f>IF(testdata[[#This Row],[mkt-dir]]="DN",testdata[[#This Row],[mRet]],"")</f>
        <v/>
      </c>
      <c r="P34" s="15" t="str">
        <f>IF(testdata[[#This Row],[mkt-dir]]="DN",testdata[[#This Row],[eRet]],"")</f>
        <v/>
      </c>
      <c r="Q34" s="20">
        <f t="shared" si="4"/>
        <v>3.4238164509312554E-6</v>
      </c>
      <c r="R34" s="20">
        <f t="shared" si="5"/>
        <v>-1.0048890283016355E-6</v>
      </c>
      <c r="S34" s="6">
        <f>testdata[[#This Row],[cov-]]/testdata[[#This Row],[varM-]]</f>
        <v>-0.29349967870745886</v>
      </c>
      <c r="T34" s="6">
        <f>testdata[[#This Row],[beta+]]/testdata[[#This Row],[beta-]]</f>
        <v>-3.7748294872445376</v>
      </c>
      <c r="U34" s="6">
        <f>(testdata[[#This Row],[beta+]]-testdata[[#This Row],[beta-]])^2</f>
        <v>1.963952567786027</v>
      </c>
      <c r="W34" s="12">
        <v>42783</v>
      </c>
      <c r="X34" s="6">
        <v>1.2942</v>
      </c>
      <c r="Y34" s="6">
        <v>1.1079000000000001</v>
      </c>
      <c r="Z34" s="6">
        <v>-0.29349999999999998</v>
      </c>
      <c r="AA34" s="6">
        <v>-3.7747999999999999</v>
      </c>
      <c r="AB34" s="6">
        <v>1.964</v>
      </c>
    </row>
    <row r="35" spans="1:28" x14ac:dyDescent="0.25">
      <c r="A35" s="3">
        <v>33</v>
      </c>
      <c r="B35" s="1">
        <v>223.43</v>
      </c>
      <c r="C35" s="1">
        <v>277.39</v>
      </c>
      <c r="D35" s="15">
        <f>(testdata[[#This Row],[mrkt]]-B34)/B34</f>
        <v>5.988293561458859E-3</v>
      </c>
      <c r="E35" s="15">
        <f>(testdata[[#This Row],[eval]]-C34)/C34</f>
        <v>1.8954560481945295E-2</v>
      </c>
      <c r="F35" s="20">
        <f t="shared" si="6"/>
        <v>1.3619595444277099E-5</v>
      </c>
      <c r="G35" s="20">
        <f t="shared" si="7"/>
        <v>2.3303127131618272E-5</v>
      </c>
      <c r="H35" s="6">
        <f>testdata[[#This Row],[cov]]/testdata[[#This Row],[varM]]</f>
        <v>1.7109999505462665</v>
      </c>
      <c r="I35" s="2" t="str">
        <f>IF(testdata[[#This Row],[mrkt]]&gt;B34,"UP",IF(testdata[[#This Row],[mrkt]]&lt;B34,"DN",""))</f>
        <v>UP</v>
      </c>
      <c r="J35" s="15">
        <f>IF(testdata[[#This Row],[mkt-dir]]="UP",testdata[[#This Row],[mRet]],"")</f>
        <v>5.988293561458859E-3</v>
      </c>
      <c r="K35" s="15">
        <f>IF(testdata[[#This Row],[mkt-dir]]="UP",testdata[[#This Row],[eRet]],"")</f>
        <v>1.8954560481945295E-2</v>
      </c>
      <c r="L35" s="20">
        <f t="shared" si="2"/>
        <v>7.103956441665756E-6</v>
      </c>
      <c r="M35" s="20">
        <f t="shared" si="3"/>
        <v>8.9510491143472814E-6</v>
      </c>
      <c r="N35" s="6">
        <f>testdata[[#This Row],[cov+]]/testdata[[#This Row],[varM+]]</f>
        <v>1.2600090087613789</v>
      </c>
      <c r="O35" s="15" t="str">
        <f>IF(testdata[[#This Row],[mkt-dir]]="DN",testdata[[#This Row],[mRet]],"")</f>
        <v/>
      </c>
      <c r="P35" s="15" t="str">
        <f>IF(testdata[[#This Row],[mkt-dir]]="DN",testdata[[#This Row],[eRet]],"")</f>
        <v/>
      </c>
      <c r="Q35" s="20">
        <f t="shared" si="4"/>
        <v>3.9361787321502518E-6</v>
      </c>
      <c r="R35" s="20">
        <f t="shared" si="5"/>
        <v>7.3891488792118267E-7</v>
      </c>
      <c r="S35" s="6">
        <f>testdata[[#This Row],[cov-]]/testdata[[#This Row],[varM-]]</f>
        <v>0.18772391657060983</v>
      </c>
      <c r="T35" s="6">
        <f>testdata[[#This Row],[beta+]]/testdata[[#This Row],[beta-]]</f>
        <v>6.7120323919272344</v>
      </c>
      <c r="U35" s="6">
        <f>(testdata[[#This Row],[beta+]]-testdata[[#This Row],[beta-]])^2</f>
        <v>1.1497953189345664</v>
      </c>
      <c r="W35" s="12">
        <v>42787</v>
      </c>
      <c r="X35" s="6">
        <v>1.7110000000000001</v>
      </c>
      <c r="Y35" s="6">
        <v>1.26</v>
      </c>
      <c r="Z35" s="6">
        <v>0.18770000000000001</v>
      </c>
      <c r="AA35" s="6">
        <v>6.7119999999999997</v>
      </c>
      <c r="AB35" s="6">
        <v>1.1497999999999999</v>
      </c>
    </row>
    <row r="36" spans="1:28" x14ac:dyDescent="0.25">
      <c r="A36" s="3">
        <v>34</v>
      </c>
      <c r="B36" s="1">
        <v>223.23</v>
      </c>
      <c r="C36" s="1">
        <v>273.51</v>
      </c>
      <c r="D36" s="15">
        <f>(testdata[[#This Row],[mrkt]]-B35)/B35</f>
        <v>-8.951349415925213E-4</v>
      </c>
      <c r="E36" s="15">
        <f>(testdata[[#This Row],[eval]]-C35)/C35</f>
        <v>-1.3987526587115598E-2</v>
      </c>
      <c r="F36" s="20">
        <f t="shared" si="6"/>
        <v>1.3110845734861058E-5</v>
      </c>
      <c r="G36" s="20">
        <f t="shared" si="7"/>
        <v>2.2099760119887883E-5</v>
      </c>
      <c r="H36" s="6">
        <f>testdata[[#This Row],[cov]]/testdata[[#This Row],[varM]]</f>
        <v>1.6856090420716161</v>
      </c>
      <c r="I36" s="2" t="str">
        <f>IF(testdata[[#This Row],[mrkt]]&gt;B35,"UP",IF(testdata[[#This Row],[mrkt]]&lt;B35,"DN",""))</f>
        <v>DN</v>
      </c>
      <c r="J36" s="15" t="str">
        <f>IF(testdata[[#This Row],[mkt-dir]]="UP",testdata[[#This Row],[mRet]],"")</f>
        <v/>
      </c>
      <c r="K36" s="15" t="str">
        <f>IF(testdata[[#This Row],[mkt-dir]]="UP",testdata[[#This Row],[eRet]],"")</f>
        <v/>
      </c>
      <c r="L36" s="20">
        <f t="shared" si="2"/>
        <v>7.1818144398967495E-6</v>
      </c>
      <c r="M36" s="20">
        <f t="shared" si="3"/>
        <v>7.0278182611892881E-6</v>
      </c>
      <c r="N36" s="6">
        <f>testdata[[#This Row],[cov+]]/testdata[[#This Row],[varM+]]</f>
        <v>0.97855748293189326</v>
      </c>
      <c r="O36" s="15">
        <f>IF(testdata[[#This Row],[mkt-dir]]="DN",testdata[[#This Row],[mRet]],"")</f>
        <v>-8.951349415925213E-4</v>
      </c>
      <c r="P36" s="15">
        <f>IF(testdata[[#This Row],[mkt-dir]]="DN",testdata[[#This Row],[eRet]],"")</f>
        <v>-1.3987526587115598E-2</v>
      </c>
      <c r="Q36" s="20">
        <f t="shared" si="4"/>
        <v>3.504722634300561E-6</v>
      </c>
      <c r="R36" s="20">
        <f t="shared" si="5"/>
        <v>-6.5280405270710787E-7</v>
      </c>
      <c r="S36" s="6">
        <f>testdata[[#This Row],[cov-]]/testdata[[#This Row],[varM-]]</f>
        <v>-0.18626411297662882</v>
      </c>
      <c r="T36" s="6">
        <f>testdata[[#This Row],[beta+]]/testdata[[#This Row],[beta-]]</f>
        <v>-5.2536018199849162</v>
      </c>
      <c r="U36" s="6">
        <f>(testdata[[#This Row],[beta+]]-testdata[[#This Row],[beta-]])^2</f>
        <v>1.3568093502948761</v>
      </c>
      <c r="W36" s="12">
        <v>42788</v>
      </c>
      <c r="X36" s="6">
        <v>1.6856</v>
      </c>
      <c r="Y36" s="6">
        <v>0.97860000000000003</v>
      </c>
      <c r="Z36" s="6">
        <v>-0.18629999999999999</v>
      </c>
      <c r="AA36" s="6">
        <v>-5.2535999999999996</v>
      </c>
      <c r="AB36" s="6">
        <v>1.3568</v>
      </c>
    </row>
    <row r="37" spans="1:28" x14ac:dyDescent="0.25">
      <c r="A37" s="3">
        <v>35</v>
      </c>
      <c r="B37" s="1">
        <v>223.38</v>
      </c>
      <c r="C37" s="1">
        <v>255.99</v>
      </c>
      <c r="D37" s="15">
        <f>(testdata[[#This Row],[mrkt]]-B36)/B36</f>
        <v>6.7195269453033057E-4</v>
      </c>
      <c r="E37" s="15">
        <f>(testdata[[#This Row],[eval]]-C36)/C36</f>
        <v>-6.405615882417455E-2</v>
      </c>
      <c r="F37" s="20">
        <f t="shared" si="6"/>
        <v>1.0732718801698505E-5</v>
      </c>
      <c r="G37" s="20">
        <f t="shared" si="7"/>
        <v>2.6375473323786897E-5</v>
      </c>
      <c r="H37" s="6">
        <f>testdata[[#This Row],[cov]]/testdata[[#This Row],[varM]]</f>
        <v>2.4574829370925895</v>
      </c>
      <c r="I37" s="2" t="str">
        <f>IF(testdata[[#This Row],[mrkt]]&gt;B36,"UP",IF(testdata[[#This Row],[mrkt]]&lt;B36,"DN",""))</f>
        <v>UP</v>
      </c>
      <c r="J37" s="15">
        <f>IF(testdata[[#This Row],[mkt-dir]]="UP",testdata[[#This Row],[mRet]],"")</f>
        <v>6.7195269453033057E-4</v>
      </c>
      <c r="K37" s="15">
        <f>IF(testdata[[#This Row],[mkt-dir]]="UP",testdata[[#This Row],[eRet]],"")</f>
        <v>-6.405615882417455E-2</v>
      </c>
      <c r="L37" s="20">
        <f t="shared" si="2"/>
        <v>5.810736557559016E-6</v>
      </c>
      <c r="M37" s="20">
        <f t="shared" si="3"/>
        <v>2.516328739277091E-5</v>
      </c>
      <c r="N37" s="6">
        <f>testdata[[#This Row],[cov+]]/testdata[[#This Row],[varM+]]</f>
        <v>4.3304815393905152</v>
      </c>
      <c r="O37" s="15" t="str">
        <f>IF(testdata[[#This Row],[mkt-dir]]="DN",testdata[[#This Row],[mRet]],"")</f>
        <v/>
      </c>
      <c r="P37" s="15" t="str">
        <f>IF(testdata[[#This Row],[mkt-dir]]="DN",testdata[[#This Row],[eRet]],"")</f>
        <v/>
      </c>
      <c r="Q37" s="20">
        <f t="shared" si="4"/>
        <v>3.504722634300561E-6</v>
      </c>
      <c r="R37" s="20">
        <f t="shared" si="5"/>
        <v>-6.5280405270710787E-7</v>
      </c>
      <c r="S37" s="6">
        <f>testdata[[#This Row],[cov-]]/testdata[[#This Row],[varM-]]</f>
        <v>-0.18626411297662882</v>
      </c>
      <c r="T37" s="6">
        <f>testdata[[#This Row],[beta+]]/testdata[[#This Row],[beta-]]</f>
        <v>-23.249145904632069</v>
      </c>
      <c r="U37" s="6">
        <f>(testdata[[#This Row],[beta+]]-testdata[[#This Row],[beta-]])^2</f>
        <v>20.400991288177494</v>
      </c>
      <c r="W37" s="12">
        <v>42789</v>
      </c>
      <c r="X37" s="6">
        <v>2.4575</v>
      </c>
      <c r="Y37" s="6">
        <v>4.3304999999999998</v>
      </c>
      <c r="Z37" s="6">
        <v>-0.18629999999999999</v>
      </c>
      <c r="AA37" s="6">
        <v>-23.249099999999999</v>
      </c>
      <c r="AB37" s="6">
        <v>20.401</v>
      </c>
    </row>
    <row r="38" spans="1:28" x14ac:dyDescent="0.25">
      <c r="A38" s="3">
        <v>36</v>
      </c>
      <c r="B38" s="1">
        <v>223.66</v>
      </c>
      <c r="C38" s="1">
        <v>257</v>
      </c>
      <c r="D38" s="15">
        <f>(testdata[[#This Row],[mrkt]]-B37)/B37</f>
        <v>1.2534694242994052E-3</v>
      </c>
      <c r="E38" s="15">
        <f>(testdata[[#This Row],[eval]]-C37)/C37</f>
        <v>3.9454666197898001E-3</v>
      </c>
      <c r="F38" s="20">
        <f t="shared" si="6"/>
        <v>1.0399055715545899E-5</v>
      </c>
      <c r="G38" s="20">
        <f t="shared" si="7"/>
        <v>2.5220313951642243E-5</v>
      </c>
      <c r="H38" s="6">
        <f>testdata[[#This Row],[cov]]/testdata[[#This Row],[varM]]</f>
        <v>2.4252503921043087</v>
      </c>
      <c r="I38" s="2" t="str">
        <f>IF(testdata[[#This Row],[mrkt]]&gt;B37,"UP",IF(testdata[[#This Row],[mrkt]]&lt;B37,"DN",""))</f>
        <v>UP</v>
      </c>
      <c r="J38" s="15">
        <f>IF(testdata[[#This Row],[mkt-dir]]="UP",testdata[[#This Row],[mRet]],"")</f>
        <v>1.2534694242994052E-3</v>
      </c>
      <c r="K38" s="15">
        <f>IF(testdata[[#This Row],[mkt-dir]]="UP",testdata[[#This Row],[eRet]],"")</f>
        <v>3.9454666197898001E-3</v>
      </c>
      <c r="L38" s="20">
        <f t="shared" si="2"/>
        <v>5.6566480114725486E-6</v>
      </c>
      <c r="M38" s="20">
        <f t="shared" si="3"/>
        <v>2.333334212783754E-5</v>
      </c>
      <c r="N38" s="6">
        <f>testdata[[#This Row],[cov+]]/testdata[[#This Row],[varM+]]</f>
        <v>4.1249414990138948</v>
      </c>
      <c r="O38" s="15" t="str">
        <f>IF(testdata[[#This Row],[mkt-dir]]="DN",testdata[[#This Row],[mRet]],"")</f>
        <v/>
      </c>
      <c r="P38" s="15" t="str">
        <f>IF(testdata[[#This Row],[mkt-dir]]="DN",testdata[[#This Row],[eRet]],"")</f>
        <v/>
      </c>
      <c r="Q38" s="20">
        <f t="shared" si="4"/>
        <v>3.9878285693540233E-6</v>
      </c>
      <c r="R38" s="20">
        <f t="shared" si="5"/>
        <v>-4.2189880399283261E-7</v>
      </c>
      <c r="S38" s="6">
        <f>testdata[[#This Row],[cov-]]/testdata[[#This Row],[varM-]]</f>
        <v>-0.10579662506936069</v>
      </c>
      <c r="T38" s="6">
        <f>testdata[[#This Row],[beta+]]/testdata[[#This Row],[beta-]]</f>
        <v>-38.989348632903621</v>
      </c>
      <c r="U38" s="6">
        <f>(testdata[[#This Row],[beta+]]-testdata[[#This Row],[beta-]])^2</f>
        <v>17.899145074571503</v>
      </c>
      <c r="W38" s="12">
        <v>42790</v>
      </c>
      <c r="X38" s="6">
        <v>2.4253</v>
      </c>
      <c r="Y38" s="6">
        <v>4.1249000000000002</v>
      </c>
      <c r="Z38" s="6">
        <v>-0.10580000000000001</v>
      </c>
      <c r="AA38" s="6">
        <v>-38.9893</v>
      </c>
      <c r="AB38" s="6">
        <v>17.899100000000001</v>
      </c>
    </row>
    <row r="39" spans="1:28" x14ac:dyDescent="0.25">
      <c r="A39" s="3">
        <v>37</v>
      </c>
      <c r="B39" s="1">
        <v>224.01</v>
      </c>
      <c r="C39" s="1">
        <v>246.23</v>
      </c>
      <c r="D39" s="15">
        <f>(testdata[[#This Row],[mrkt]]-B38)/B38</f>
        <v>1.564875257086624E-3</v>
      </c>
      <c r="E39" s="15">
        <f>(testdata[[#This Row],[eval]]-C38)/C38</f>
        <v>-4.1906614785992259E-2</v>
      </c>
      <c r="F39" s="20">
        <f t="shared" si="6"/>
        <v>9.8734891208377638E-6</v>
      </c>
      <c r="G39" s="20">
        <f t="shared" si="7"/>
        <v>2.5725639580740174E-5</v>
      </c>
      <c r="H39" s="6">
        <f>testdata[[#This Row],[cov]]/testdata[[#This Row],[varM]]</f>
        <v>2.6055267054932814</v>
      </c>
      <c r="I39" s="2" t="str">
        <f>IF(testdata[[#This Row],[mrkt]]&gt;B38,"UP",IF(testdata[[#This Row],[mrkt]]&lt;B38,"DN",""))</f>
        <v>UP</v>
      </c>
      <c r="J39" s="15">
        <f>IF(testdata[[#This Row],[mkt-dir]]="UP",testdata[[#This Row],[mRet]],"")</f>
        <v>1.564875257086624E-3</v>
      </c>
      <c r="K39" s="15">
        <f>IF(testdata[[#This Row],[mkt-dir]]="UP",testdata[[#This Row],[eRet]],"")</f>
        <v>-4.1906614785992259E-2</v>
      </c>
      <c r="L39" s="20">
        <f t="shared" si="2"/>
        <v>5.4252850036844444E-6</v>
      </c>
      <c r="M39" s="20">
        <f t="shared" si="3"/>
        <v>2.6122375718085538E-5</v>
      </c>
      <c r="N39" s="6">
        <f>testdata[[#This Row],[cov+]]/testdata[[#This Row],[varM+]]</f>
        <v>4.8149315105741337</v>
      </c>
      <c r="O39" s="15" t="str">
        <f>IF(testdata[[#This Row],[mkt-dir]]="DN",testdata[[#This Row],[mRet]],"")</f>
        <v/>
      </c>
      <c r="P39" s="15" t="str">
        <f>IF(testdata[[#This Row],[mkt-dir]]="DN",testdata[[#This Row],[eRet]],"")</f>
        <v/>
      </c>
      <c r="Q39" s="20">
        <f t="shared" si="4"/>
        <v>4.7589310206921239E-6</v>
      </c>
      <c r="R39" s="20">
        <f t="shared" si="5"/>
        <v>-1.0336088794987053E-6</v>
      </c>
      <c r="S39" s="6">
        <f>testdata[[#This Row],[cov-]]/testdata[[#This Row],[varM-]]</f>
        <v>-0.21719349891908718</v>
      </c>
      <c r="T39" s="6">
        <f>testdata[[#This Row],[beta+]]/testdata[[#This Row],[beta-]]</f>
        <v>-22.168856501399603</v>
      </c>
      <c r="U39" s="6">
        <f>(testdata[[#This Row],[beta+]]-testdata[[#This Row],[beta-]])^2</f>
        <v>25.322282111167151</v>
      </c>
      <c r="W39" s="12">
        <v>42793</v>
      </c>
      <c r="X39" s="6">
        <v>2.6055000000000001</v>
      </c>
      <c r="Y39" s="6">
        <v>4.8148999999999997</v>
      </c>
      <c r="Z39" s="6">
        <v>-0.2172</v>
      </c>
      <c r="AA39" s="6">
        <v>-22.168900000000001</v>
      </c>
      <c r="AB39" s="6">
        <v>25.322299999999998</v>
      </c>
    </row>
    <row r="40" spans="1:28" x14ac:dyDescent="0.25">
      <c r="A40" s="3">
        <v>38</v>
      </c>
      <c r="B40" s="1">
        <v>223.41</v>
      </c>
      <c r="C40" s="1">
        <v>249.99</v>
      </c>
      <c r="D40" s="15">
        <f>(testdata[[#This Row],[mrkt]]-B39)/B39</f>
        <v>-2.6784518548278844E-3</v>
      </c>
      <c r="E40" s="15">
        <f>(testdata[[#This Row],[eval]]-C39)/C39</f>
        <v>1.5270275758437313E-2</v>
      </c>
      <c r="F40" s="20">
        <f t="shared" si="6"/>
        <v>7.6662929101119393E-6</v>
      </c>
      <c r="G40" s="20">
        <f t="shared" si="7"/>
        <v>1.8666118383669926E-5</v>
      </c>
      <c r="H40" s="6">
        <f>testdata[[#This Row],[cov]]/testdata[[#This Row],[varM]]</f>
        <v>2.4348297935562933</v>
      </c>
      <c r="I40" s="2" t="str">
        <f>IF(testdata[[#This Row],[mrkt]]&gt;B39,"UP",IF(testdata[[#This Row],[mrkt]]&lt;B39,"DN",""))</f>
        <v>DN</v>
      </c>
      <c r="J40" s="15" t="str">
        <f>IF(testdata[[#This Row],[mkt-dir]]="UP",testdata[[#This Row],[mRet]],"")</f>
        <v/>
      </c>
      <c r="K40" s="15" t="str">
        <f>IF(testdata[[#This Row],[mkt-dir]]="UP",testdata[[#This Row],[eRet]],"")</f>
        <v/>
      </c>
      <c r="L40" s="20">
        <f t="shared" si="2"/>
        <v>5.4252850036844444E-6</v>
      </c>
      <c r="M40" s="20">
        <f t="shared" si="3"/>
        <v>2.6122375718085538E-5</v>
      </c>
      <c r="N40" s="6">
        <f>testdata[[#This Row],[cov+]]/testdata[[#This Row],[varM+]]</f>
        <v>4.8149315105741337</v>
      </c>
      <c r="O40" s="15">
        <f>IF(testdata[[#This Row],[mkt-dir]]="DN",testdata[[#This Row],[mRet]],"")</f>
        <v>-2.6784518548278844E-3</v>
      </c>
      <c r="P40" s="15">
        <f>IF(testdata[[#This Row],[mkt-dir]]="DN",testdata[[#This Row],[eRet]],"")</f>
        <v>1.5270275758437313E-2</v>
      </c>
      <c r="Q40" s="20">
        <f t="shared" si="4"/>
        <v>7.9231189132545754E-7</v>
      </c>
      <c r="R40" s="20">
        <f t="shared" si="5"/>
        <v>-1.0036759791746383E-5</v>
      </c>
      <c r="S40" s="6">
        <f>testdata[[#This Row],[cov-]]/testdata[[#This Row],[varM-]]</f>
        <v>-12.667687941620946</v>
      </c>
      <c r="T40" s="6">
        <f>testdata[[#This Row],[beta+]]/testdata[[#This Row],[beta-]]</f>
        <v>-0.38009552593683638</v>
      </c>
      <c r="U40" s="6">
        <f>(testdata[[#This Row],[beta+]]-testdata[[#This Row],[beta-]])^2</f>
        <v>305.64198291026986</v>
      </c>
      <c r="W40" s="12">
        <v>42794</v>
      </c>
      <c r="X40" s="6">
        <v>2.4348000000000001</v>
      </c>
      <c r="Y40" s="6">
        <v>4.8148999999999997</v>
      </c>
      <c r="Z40" s="6">
        <v>-12.6677</v>
      </c>
      <c r="AA40" s="6">
        <v>-0.38009999999999999</v>
      </c>
      <c r="AB40" s="6">
        <v>305.642</v>
      </c>
    </row>
    <row r="41" spans="1:28" x14ac:dyDescent="0.25">
      <c r="A41" s="3">
        <v>39</v>
      </c>
      <c r="B41" s="1">
        <v>226.53</v>
      </c>
      <c r="C41" s="1">
        <v>250.02</v>
      </c>
      <c r="D41" s="15">
        <f>(testdata[[#This Row],[mrkt]]-B40)/B40</f>
        <v>1.3965355176581195E-2</v>
      </c>
      <c r="E41" s="15">
        <f>(testdata[[#This Row],[eval]]-C40)/C40</f>
        <v>1.2000480019201222E-4</v>
      </c>
      <c r="F41" s="20">
        <f t="shared" si="6"/>
        <v>1.4211660643961544E-5</v>
      </c>
      <c r="G41" s="20">
        <f t="shared" si="7"/>
        <v>1.9315498239848719E-5</v>
      </c>
      <c r="H41" s="6">
        <f>testdata[[#This Row],[cov]]/testdata[[#This Row],[varM]]</f>
        <v>1.3591302750432455</v>
      </c>
      <c r="I41" s="2" t="str">
        <f>IF(testdata[[#This Row],[mrkt]]&gt;B40,"UP",IF(testdata[[#This Row],[mrkt]]&lt;B40,"DN",""))</f>
        <v>UP</v>
      </c>
      <c r="J41" s="15">
        <f>IF(testdata[[#This Row],[mkt-dir]]="UP",testdata[[#This Row],[mRet]],"")</f>
        <v>1.3965355176581195E-2</v>
      </c>
      <c r="K41" s="15">
        <f>IF(testdata[[#This Row],[mkt-dir]]="UP",testdata[[#This Row],[eRet]],"")</f>
        <v>1.2000480019201222E-4</v>
      </c>
      <c r="L41" s="20">
        <f t="shared" si="2"/>
        <v>1.2140045114655558E-5</v>
      </c>
      <c r="M41" s="20">
        <f t="shared" si="3"/>
        <v>2.4133488448550592E-5</v>
      </c>
      <c r="N41" s="6">
        <f>testdata[[#This Row],[cov+]]/testdata[[#This Row],[varM+]]</f>
        <v>1.9879241156539407</v>
      </c>
      <c r="O41" s="15" t="str">
        <f>IF(testdata[[#This Row],[mkt-dir]]="DN",testdata[[#This Row],[mRet]],"")</f>
        <v/>
      </c>
      <c r="P41" s="15" t="str">
        <f>IF(testdata[[#This Row],[mkt-dir]]="DN",testdata[[#This Row],[eRet]],"")</f>
        <v/>
      </c>
      <c r="Q41" s="20">
        <f t="shared" si="4"/>
        <v>5.6150829829907153E-7</v>
      </c>
      <c r="R41" s="20">
        <f t="shared" si="5"/>
        <v>-1.4924215647866261E-5</v>
      </c>
      <c r="S41" s="6">
        <f>testdata[[#This Row],[cov-]]/testdata[[#This Row],[varM-]]</f>
        <v>-26.57879802146272</v>
      </c>
      <c r="T41" s="6">
        <f>testdata[[#This Row],[beta+]]/testdata[[#This Row],[beta-]]</f>
        <v>-7.4793604814208173E-2</v>
      </c>
      <c r="U41" s="6">
        <f>(testdata[[#This Row],[beta+]]-testdata[[#This Row],[beta-]])^2</f>
        <v>816.05761365923104</v>
      </c>
      <c r="W41" s="12">
        <v>42795</v>
      </c>
      <c r="X41" s="6">
        <v>1.3591</v>
      </c>
      <c r="Y41" s="6">
        <v>1.9879</v>
      </c>
      <c r="Z41" s="6">
        <v>-26.578800000000001</v>
      </c>
      <c r="AA41" s="6">
        <v>-7.4800000000000005E-2</v>
      </c>
      <c r="AB41" s="6">
        <v>816.05759999999998</v>
      </c>
    </row>
    <row r="42" spans="1:28" x14ac:dyDescent="0.25">
      <c r="A42" s="3">
        <v>40</v>
      </c>
      <c r="B42" s="1">
        <v>225.11</v>
      </c>
      <c r="C42" s="1">
        <v>250.48</v>
      </c>
      <c r="D42" s="15">
        <f>(testdata[[#This Row],[mrkt]]-B41)/B41</f>
        <v>-6.2684854103208735E-3</v>
      </c>
      <c r="E42" s="15">
        <f>(testdata[[#This Row],[eval]]-C41)/C41</f>
        <v>1.8398528117749761E-3</v>
      </c>
      <c r="F42" s="20">
        <f t="shared" si="6"/>
        <v>1.7815708549306255E-5</v>
      </c>
      <c r="G42" s="20">
        <f t="shared" si="7"/>
        <v>1.7499372193099206E-5</v>
      </c>
      <c r="H42" s="6">
        <f>testdata[[#This Row],[cov]]/testdata[[#This Row],[varM]]</f>
        <v>0.982243964345759</v>
      </c>
      <c r="I42" s="2" t="str">
        <f>IF(testdata[[#This Row],[mrkt]]&gt;B41,"UP",IF(testdata[[#This Row],[mrkt]]&lt;B41,"DN",""))</f>
        <v>DN</v>
      </c>
      <c r="J42" s="15" t="str">
        <f>IF(testdata[[#This Row],[mkt-dir]]="UP",testdata[[#This Row],[mRet]],"")</f>
        <v/>
      </c>
      <c r="K42" s="15" t="str">
        <f>IF(testdata[[#This Row],[mkt-dir]]="UP",testdata[[#This Row],[eRet]],"")</f>
        <v/>
      </c>
      <c r="L42" s="20">
        <f t="shared" si="2"/>
        <v>1.2193460088674531E-5</v>
      </c>
      <c r="M42" s="20">
        <f t="shared" si="3"/>
        <v>2.3118527624331779E-5</v>
      </c>
      <c r="N42" s="6">
        <f>testdata[[#This Row],[cov+]]/testdata[[#This Row],[varM+]]</f>
        <v>1.8959776352410926</v>
      </c>
      <c r="O42" s="15">
        <f>IF(testdata[[#This Row],[mkt-dir]]="DN",testdata[[#This Row],[mRet]],"")</f>
        <v>-6.2684854103208735E-3</v>
      </c>
      <c r="P42" s="15">
        <f>IF(testdata[[#This Row],[mkt-dir]]="DN",testdata[[#This Row],[eRet]],"")</f>
        <v>1.8398528117749761E-3</v>
      </c>
      <c r="Q42" s="20">
        <f t="shared" si="4"/>
        <v>4.0002812944221711E-6</v>
      </c>
      <c r="R42" s="20">
        <f t="shared" si="5"/>
        <v>-1.5537359640346756E-5</v>
      </c>
      <c r="S42" s="6">
        <f>testdata[[#This Row],[cov-]]/testdata[[#This Row],[varM-]]</f>
        <v>-3.8840667685073589</v>
      </c>
      <c r="T42" s="6">
        <f>testdata[[#This Row],[beta+]]/testdata[[#This Row],[beta-]]</f>
        <v>-0.48814238998515314</v>
      </c>
      <c r="U42" s="6">
        <f>(testdata[[#This Row],[beta+]]-testdata[[#This Row],[beta-]])^2</f>
        <v>33.408913309303792</v>
      </c>
      <c r="W42" s="12">
        <v>42796</v>
      </c>
      <c r="X42" s="6">
        <v>0.98219999999999996</v>
      </c>
      <c r="Y42" s="6">
        <v>1.8959999999999999</v>
      </c>
      <c r="Z42" s="6">
        <v>-3.8841000000000001</v>
      </c>
      <c r="AA42" s="6">
        <v>-0.48809999999999998</v>
      </c>
      <c r="AB42" s="6">
        <v>33.408900000000003</v>
      </c>
    </row>
    <row r="43" spans="1:28" x14ac:dyDescent="0.25">
      <c r="A43" s="3">
        <v>41</v>
      </c>
      <c r="B43" s="1">
        <v>225.25</v>
      </c>
      <c r="C43" s="1">
        <v>251.57</v>
      </c>
      <c r="D43" s="15">
        <f>(testdata[[#This Row],[mrkt]]-B42)/B42</f>
        <v>6.219181733374188E-4</v>
      </c>
      <c r="E43" s="15">
        <f>(testdata[[#This Row],[eval]]-C42)/C42</f>
        <v>4.351644841903559E-3</v>
      </c>
      <c r="F43" s="20">
        <f t="shared" si="6"/>
        <v>1.7820538679377657E-5</v>
      </c>
      <c r="G43" s="20">
        <f t="shared" si="7"/>
        <v>1.7898215897237402E-5</v>
      </c>
      <c r="H43" s="6">
        <f>testdata[[#This Row],[cov]]/testdata[[#This Row],[varM]]</f>
        <v>1.0043588591376105</v>
      </c>
      <c r="I43" s="2" t="str">
        <f>IF(testdata[[#This Row],[mrkt]]&gt;B42,"UP",IF(testdata[[#This Row],[mrkt]]&lt;B42,"DN",""))</f>
        <v>UP</v>
      </c>
      <c r="J43" s="15">
        <f>IF(testdata[[#This Row],[mkt-dir]]="UP",testdata[[#This Row],[mRet]],"")</f>
        <v>6.219181733374188E-4</v>
      </c>
      <c r="K43" s="15">
        <f>IF(testdata[[#This Row],[mkt-dir]]="UP",testdata[[#This Row],[eRet]],"")</f>
        <v>4.351644841903559E-3</v>
      </c>
      <c r="L43" s="20">
        <f t="shared" si="2"/>
        <v>1.2206102052679085E-5</v>
      </c>
      <c r="M43" s="20">
        <f t="shared" si="3"/>
        <v>2.41759026354681E-5</v>
      </c>
      <c r="N43" s="6">
        <f>testdata[[#This Row],[cov+]]/testdata[[#This Row],[varM+]]</f>
        <v>1.9806407099604575</v>
      </c>
      <c r="O43" s="15" t="str">
        <f>IF(testdata[[#This Row],[mkt-dir]]="DN",testdata[[#This Row],[mRet]],"")</f>
        <v/>
      </c>
      <c r="P43" s="15" t="str">
        <f>IF(testdata[[#This Row],[mkt-dir]]="DN",testdata[[#This Row],[eRet]],"")</f>
        <v/>
      </c>
      <c r="Q43" s="20">
        <f t="shared" si="4"/>
        <v>4.0002812944221711E-6</v>
      </c>
      <c r="R43" s="20">
        <f t="shared" si="5"/>
        <v>-1.5537359640346756E-5</v>
      </c>
      <c r="S43" s="6">
        <f>testdata[[#This Row],[cov-]]/testdata[[#This Row],[varM-]]</f>
        <v>-3.8840667685073589</v>
      </c>
      <c r="T43" s="6">
        <f>testdata[[#This Row],[beta+]]/testdata[[#This Row],[beta-]]</f>
        <v>-0.5099399232834545</v>
      </c>
      <c r="U43" s="6">
        <f>(testdata[[#This Row],[beta+]]-testdata[[#This Row],[beta-]])^2</f>
        <v>34.394793807996336</v>
      </c>
      <c r="W43" s="12">
        <v>42797</v>
      </c>
      <c r="X43" s="6">
        <v>1.0044</v>
      </c>
      <c r="Y43" s="6">
        <v>1.9805999999999999</v>
      </c>
      <c r="Z43" s="6">
        <v>-3.8841000000000001</v>
      </c>
      <c r="AA43" s="6">
        <v>-0.50990000000000002</v>
      </c>
      <c r="AB43" s="6">
        <v>34.394799999999996</v>
      </c>
    </row>
    <row r="44" spans="1:28" x14ac:dyDescent="0.25">
      <c r="A44" s="3">
        <v>42</v>
      </c>
      <c r="B44" s="1">
        <v>224.58</v>
      </c>
      <c r="C44" s="1">
        <v>251.21</v>
      </c>
      <c r="D44" s="15">
        <f>(testdata[[#This Row],[mrkt]]-B43)/B43</f>
        <v>-2.9744728079910653E-3</v>
      </c>
      <c r="E44" s="15">
        <f>(testdata[[#This Row],[eval]]-C43)/C43</f>
        <v>-1.4310132368723825E-3</v>
      </c>
      <c r="F44" s="20">
        <f t="shared" si="6"/>
        <v>1.7917163126709062E-5</v>
      </c>
      <c r="G44" s="20">
        <f t="shared" si="7"/>
        <v>1.8612183691971885E-5</v>
      </c>
      <c r="H44" s="6">
        <f>testdata[[#This Row],[cov]]/testdata[[#This Row],[varM]]</f>
        <v>1.0387907706341502</v>
      </c>
      <c r="I44" s="2" t="str">
        <f>IF(testdata[[#This Row],[mrkt]]&gt;B43,"UP",IF(testdata[[#This Row],[mrkt]]&lt;B43,"DN",""))</f>
        <v>DN</v>
      </c>
      <c r="J44" s="15" t="str">
        <f>IF(testdata[[#This Row],[mkt-dir]]="UP",testdata[[#This Row],[mRet]],"")</f>
        <v/>
      </c>
      <c r="K44" s="15" t="str">
        <f>IF(testdata[[#This Row],[mkt-dir]]="UP",testdata[[#This Row],[eRet]],"")</f>
        <v/>
      </c>
      <c r="L44" s="20">
        <f t="shared" si="2"/>
        <v>1.2396906274369121E-5</v>
      </c>
      <c r="M44" s="20">
        <f t="shared" si="3"/>
        <v>2.6345835279368813E-5</v>
      </c>
      <c r="N44" s="6">
        <f>testdata[[#This Row],[cov+]]/testdata[[#This Row],[varM+]]</f>
        <v>2.1251943586795856</v>
      </c>
      <c r="O44" s="15">
        <f>IF(testdata[[#This Row],[mkt-dir]]="DN",testdata[[#This Row],[mRet]],"")</f>
        <v>-2.9744728079910653E-3</v>
      </c>
      <c r="P44" s="15">
        <f>IF(testdata[[#This Row],[mkt-dir]]="DN",testdata[[#This Row],[eRet]],"")</f>
        <v>-1.4310132368723825E-3</v>
      </c>
      <c r="Q44" s="20">
        <f t="shared" si="4"/>
        <v>3.3648842952815708E-6</v>
      </c>
      <c r="R44" s="20">
        <f t="shared" si="5"/>
        <v>-1.298392645288211E-5</v>
      </c>
      <c r="S44" s="6">
        <f>testdata[[#This Row],[cov-]]/testdata[[#This Row],[varM-]]</f>
        <v>-3.8586546559978006</v>
      </c>
      <c r="T44" s="6">
        <f>testdata[[#This Row],[beta+]]/testdata[[#This Row],[beta-]]</f>
        <v>-0.55076044583990802</v>
      </c>
      <c r="U44" s="6">
        <f>(testdata[[#This Row],[beta+]]-testdata[[#This Row],[beta-]])^2</f>
        <v>35.806449030455518</v>
      </c>
      <c r="W44" s="12">
        <v>42800</v>
      </c>
      <c r="X44" s="6">
        <v>1.0387999999999999</v>
      </c>
      <c r="Y44" s="6">
        <v>2.1252</v>
      </c>
      <c r="Z44" s="6">
        <v>-3.8586999999999998</v>
      </c>
      <c r="AA44" s="6">
        <v>-0.55079999999999996</v>
      </c>
      <c r="AB44" s="6">
        <v>35.806399999999996</v>
      </c>
    </row>
    <row r="45" spans="1:28" x14ac:dyDescent="0.25">
      <c r="A45" s="3">
        <v>43</v>
      </c>
      <c r="B45" s="1">
        <v>223.91</v>
      </c>
      <c r="C45" s="1">
        <v>248.59</v>
      </c>
      <c r="D45" s="15">
        <f>(testdata[[#This Row],[mrkt]]-B44)/B44</f>
        <v>-2.9833466916021722E-3</v>
      </c>
      <c r="E45" s="15">
        <f>(testdata[[#This Row],[eval]]-C44)/C44</f>
        <v>-1.0429521117789914E-2</v>
      </c>
      <c r="F45" s="20">
        <f t="shared" si="6"/>
        <v>1.8410089698854526E-5</v>
      </c>
      <c r="G45" s="20">
        <f t="shared" si="7"/>
        <v>2.563459929886858E-5</v>
      </c>
      <c r="H45" s="6">
        <f>testdata[[#This Row],[cov]]/testdata[[#This Row],[varM]]</f>
        <v>1.3924212058816618</v>
      </c>
      <c r="I45" s="2" t="str">
        <f>IF(testdata[[#This Row],[mrkt]]&gt;B44,"UP",IF(testdata[[#This Row],[mrkt]]&lt;B44,"DN",""))</f>
        <v>DN</v>
      </c>
      <c r="J45" s="15" t="str">
        <f>IF(testdata[[#This Row],[mkt-dir]]="UP",testdata[[#This Row],[mRet]],"")</f>
        <v/>
      </c>
      <c r="K45" s="15" t="str">
        <f>IF(testdata[[#This Row],[mkt-dir]]="UP",testdata[[#This Row],[eRet]],"")</f>
        <v/>
      </c>
      <c r="L45" s="20">
        <f t="shared" si="2"/>
        <v>1.2396906274369121E-5</v>
      </c>
      <c r="M45" s="20">
        <f t="shared" si="3"/>
        <v>2.6345835279368813E-5</v>
      </c>
      <c r="N45" s="6">
        <f>testdata[[#This Row],[cov+]]/testdata[[#This Row],[varM+]]</f>
        <v>2.1251943586795856</v>
      </c>
      <c r="O45" s="15">
        <f>IF(testdata[[#This Row],[mkt-dir]]="DN",testdata[[#This Row],[mRet]],"")</f>
        <v>-2.9833466916021722E-3</v>
      </c>
      <c r="P45" s="15">
        <f>IF(testdata[[#This Row],[mkt-dir]]="DN",testdata[[#This Row],[eRet]],"")</f>
        <v>-1.0429521117789914E-2</v>
      </c>
      <c r="Q45" s="20">
        <f t="shared" si="4"/>
        <v>3.2521787495378861E-6</v>
      </c>
      <c r="R45" s="20">
        <f t="shared" si="5"/>
        <v>-1.7163991050147866E-5</v>
      </c>
      <c r="S45" s="6">
        <f>testdata[[#This Row],[cov-]]/testdata[[#This Row],[varM-]]</f>
        <v>-5.2776899340439885</v>
      </c>
      <c r="T45" s="6">
        <f>testdata[[#This Row],[beta+]]/testdata[[#This Row],[beta-]]</f>
        <v>-0.40267510695748132</v>
      </c>
      <c r="U45" s="6">
        <f>(testdata[[#This Row],[beta+]]-testdata[[#This Row],[beta-]])^2</f>
        <v>54.802695851453407</v>
      </c>
      <c r="W45" s="12">
        <v>42801</v>
      </c>
      <c r="X45" s="6">
        <v>1.3924000000000001</v>
      </c>
      <c r="Y45" s="6">
        <v>2.1252</v>
      </c>
      <c r="Z45" s="6">
        <v>-5.2777000000000003</v>
      </c>
      <c r="AA45" s="6">
        <v>-0.4027</v>
      </c>
      <c r="AB45" s="6">
        <v>54.802700000000002</v>
      </c>
    </row>
    <row r="46" spans="1:28" x14ac:dyDescent="0.25">
      <c r="A46" s="3">
        <v>44</v>
      </c>
      <c r="B46" s="1">
        <v>223.49</v>
      </c>
      <c r="C46" s="1">
        <v>246.87</v>
      </c>
      <c r="D46" s="15">
        <f>(testdata[[#This Row],[mrkt]]-B45)/B45</f>
        <v>-1.8757536510204435E-3</v>
      </c>
      <c r="E46" s="15">
        <f>(testdata[[#This Row],[eval]]-C45)/C45</f>
        <v>-6.919023291363284E-3</v>
      </c>
      <c r="F46" s="20">
        <f t="shared" si="6"/>
        <v>1.891190153307347E-5</v>
      </c>
      <c r="G46" s="20">
        <f t="shared" si="7"/>
        <v>2.6616966519591206E-5</v>
      </c>
      <c r="H46" s="6">
        <f>testdata[[#This Row],[cov]]/testdata[[#This Row],[varM]]</f>
        <v>1.4074188400908803</v>
      </c>
      <c r="I46" s="2" t="str">
        <f>IF(testdata[[#This Row],[mrkt]]&gt;B45,"UP",IF(testdata[[#This Row],[mrkt]]&lt;B45,"DN",""))</f>
        <v>DN</v>
      </c>
      <c r="J46" s="15" t="str">
        <f>IF(testdata[[#This Row],[mkt-dir]]="UP",testdata[[#This Row],[mRet]],"")</f>
        <v/>
      </c>
      <c r="K46" s="15" t="str">
        <f>IF(testdata[[#This Row],[mkt-dir]]="UP",testdata[[#This Row],[eRet]],"")</f>
        <v/>
      </c>
      <c r="L46" s="20">
        <f t="shared" si="2"/>
        <v>1.2255822968081075E-5</v>
      </c>
      <c r="M46" s="20">
        <f t="shared" si="3"/>
        <v>2.7670829026794649E-5</v>
      </c>
      <c r="N46" s="6">
        <f>testdata[[#This Row],[cov+]]/testdata[[#This Row],[varM+]]</f>
        <v>2.257769967701087</v>
      </c>
      <c r="O46" s="15">
        <f>IF(testdata[[#This Row],[mkt-dir]]="DN",testdata[[#This Row],[mRet]],"")</f>
        <v>-1.8757536510204435E-3</v>
      </c>
      <c r="P46" s="15">
        <f>IF(testdata[[#This Row],[mkt-dir]]="DN",testdata[[#This Row],[eRet]],"")</f>
        <v>-6.919023291363284E-3</v>
      </c>
      <c r="Q46" s="20">
        <f t="shared" si="4"/>
        <v>2.8868189895960272E-6</v>
      </c>
      <c r="R46" s="20">
        <f t="shared" si="5"/>
        <v>-1.460425612147548E-5</v>
      </c>
      <c r="S46" s="6">
        <f>testdata[[#This Row],[cov-]]/testdata[[#This Row],[varM-]]</f>
        <v>-5.0589441783875602</v>
      </c>
      <c r="T46" s="6">
        <f>testdata[[#This Row],[beta+]]/testdata[[#This Row],[beta-]]</f>
        <v>-0.44629272197676378</v>
      </c>
      <c r="U46" s="6">
        <f>(testdata[[#This Row],[beta+]]-testdata[[#This Row],[beta-]])^2</f>
        <v>53.534305895573723</v>
      </c>
      <c r="W46" s="12">
        <v>42802</v>
      </c>
      <c r="X46" s="6">
        <v>1.4074</v>
      </c>
      <c r="Y46" s="6">
        <v>2.2578</v>
      </c>
      <c r="Z46" s="6">
        <v>-5.0589000000000004</v>
      </c>
      <c r="AA46" s="6">
        <v>-0.44629999999999997</v>
      </c>
      <c r="AB46" s="6">
        <v>53.534300000000002</v>
      </c>
    </row>
    <row r="47" spans="1:28" x14ac:dyDescent="0.25">
      <c r="A47" s="3">
        <v>45</v>
      </c>
      <c r="B47" s="1">
        <v>223.78</v>
      </c>
      <c r="C47" s="1">
        <v>244.9</v>
      </c>
      <c r="D47" s="15">
        <f>(testdata[[#This Row],[mrkt]]-B46)/B46</f>
        <v>1.2975972079287308E-3</v>
      </c>
      <c r="E47" s="15">
        <f>(testdata[[#This Row],[eval]]-C46)/C46</f>
        <v>-7.9799084538420984E-3</v>
      </c>
      <c r="F47" s="20">
        <f t="shared" si="6"/>
        <v>1.8913317534136314E-5</v>
      </c>
      <c r="G47" s="20">
        <f t="shared" si="7"/>
        <v>2.7024599207064146E-5</v>
      </c>
      <c r="H47" s="6">
        <f>testdata[[#This Row],[cov]]/testdata[[#This Row],[varM]]</f>
        <v>1.4288661499119826</v>
      </c>
      <c r="I47" s="2" t="str">
        <f>IF(testdata[[#This Row],[mrkt]]&gt;B46,"UP",IF(testdata[[#This Row],[mrkt]]&lt;B46,"DN",""))</f>
        <v>UP</v>
      </c>
      <c r="J47" s="15">
        <f>IF(testdata[[#This Row],[mkt-dir]]="UP",testdata[[#This Row],[mRet]],"")</f>
        <v>1.2975972079287308E-3</v>
      </c>
      <c r="K47" s="15">
        <f>IF(testdata[[#This Row],[mkt-dir]]="UP",testdata[[#This Row],[eRet]],"")</f>
        <v>-7.9799084538420984E-3</v>
      </c>
      <c r="L47" s="20">
        <f t="shared" si="2"/>
        <v>1.2273368099386026E-5</v>
      </c>
      <c r="M47" s="20">
        <f t="shared" si="3"/>
        <v>3.2904664099032048E-5</v>
      </c>
      <c r="N47" s="6">
        <f>testdata[[#This Row],[cov+]]/testdata[[#This Row],[varM+]]</f>
        <v>2.6809807896724047</v>
      </c>
      <c r="O47" s="15" t="str">
        <f>IF(testdata[[#This Row],[mkt-dir]]="DN",testdata[[#This Row],[mRet]],"")</f>
        <v/>
      </c>
      <c r="P47" s="15" t="str">
        <f>IF(testdata[[#This Row],[mkt-dir]]="DN",testdata[[#This Row],[eRet]],"")</f>
        <v/>
      </c>
      <c r="Q47" s="20">
        <f t="shared" si="4"/>
        <v>2.8868189895960272E-6</v>
      </c>
      <c r="R47" s="20">
        <f t="shared" si="5"/>
        <v>-1.460425612147548E-5</v>
      </c>
      <c r="S47" s="6">
        <f>testdata[[#This Row],[cov-]]/testdata[[#This Row],[varM-]]</f>
        <v>-5.0589441783875602</v>
      </c>
      <c r="T47" s="6">
        <f>testdata[[#This Row],[beta+]]/testdata[[#This Row],[beta-]]</f>
        <v>-0.52994868002811513</v>
      </c>
      <c r="U47" s="6">
        <f>(testdata[[#This Row],[beta+]]-testdata[[#This Row],[beta-]])^2</f>
        <v>59.906438511198047</v>
      </c>
      <c r="W47" s="12">
        <v>42803</v>
      </c>
      <c r="X47" s="6">
        <v>1.4289000000000001</v>
      </c>
      <c r="Y47" s="6">
        <v>2.681</v>
      </c>
      <c r="Z47" s="6">
        <v>-5.0589000000000004</v>
      </c>
      <c r="AA47" s="6">
        <v>-0.52990000000000004</v>
      </c>
      <c r="AB47" s="6">
        <v>59.906399999999998</v>
      </c>
    </row>
    <row r="48" spans="1:28" x14ac:dyDescent="0.25">
      <c r="A48" s="3">
        <v>46</v>
      </c>
      <c r="B48" s="1">
        <v>224.56</v>
      </c>
      <c r="C48" s="1">
        <v>243.69</v>
      </c>
      <c r="D48" s="15">
        <f>(testdata[[#This Row],[mrkt]]-B47)/B47</f>
        <v>3.4855661810706995E-3</v>
      </c>
      <c r="E48" s="15">
        <f>(testdata[[#This Row],[eval]]-C47)/C47</f>
        <v>-4.9407921600653649E-3</v>
      </c>
      <c r="F48" s="20">
        <f t="shared" si="6"/>
        <v>1.8158696317007212E-5</v>
      </c>
      <c r="G48" s="20">
        <f t="shared" si="7"/>
        <v>2.0206579653013776E-5</v>
      </c>
      <c r="H48" s="6">
        <f>testdata[[#This Row],[cov]]/testdata[[#This Row],[varM]]</f>
        <v>1.1127770022833932</v>
      </c>
      <c r="I48" s="2" t="str">
        <f>IF(testdata[[#This Row],[mrkt]]&gt;B47,"UP",IF(testdata[[#This Row],[mrkt]]&lt;B47,"DN",""))</f>
        <v>UP</v>
      </c>
      <c r="J48" s="15">
        <f>IF(testdata[[#This Row],[mkt-dir]]="UP",testdata[[#This Row],[mRet]],"")</f>
        <v>3.4855661810706995E-3</v>
      </c>
      <c r="K48" s="15">
        <f>IF(testdata[[#This Row],[mkt-dir]]="UP",testdata[[#This Row],[eRet]],"")</f>
        <v>-4.9407921600653649E-3</v>
      </c>
      <c r="L48" s="20">
        <f t="shared" si="2"/>
        <v>1.1962531880027184E-5</v>
      </c>
      <c r="M48" s="20">
        <f t="shared" si="3"/>
        <v>2.8430845047306535E-5</v>
      </c>
      <c r="N48" s="6">
        <f>testdata[[#This Row],[cov+]]/testdata[[#This Row],[varM+]]</f>
        <v>2.3766578289981477</v>
      </c>
      <c r="O48" s="15" t="str">
        <f>IF(testdata[[#This Row],[mkt-dir]]="DN",testdata[[#This Row],[mRet]],"")</f>
        <v/>
      </c>
      <c r="P48" s="15" t="str">
        <f>IF(testdata[[#This Row],[mkt-dir]]="DN",testdata[[#This Row],[eRet]],"")</f>
        <v/>
      </c>
      <c r="Q48" s="20">
        <f t="shared" si="4"/>
        <v>2.8868189895960272E-6</v>
      </c>
      <c r="R48" s="20">
        <f t="shared" si="5"/>
        <v>-1.460425612147548E-5</v>
      </c>
      <c r="S48" s="6">
        <f>testdata[[#This Row],[cov-]]/testdata[[#This Row],[varM-]]</f>
        <v>-5.0589441783875602</v>
      </c>
      <c r="T48" s="6">
        <f>testdata[[#This Row],[beta+]]/testdata[[#This Row],[beta-]]</f>
        <v>-0.46979325036862951</v>
      </c>
      <c r="U48" s="6">
        <f>(testdata[[#This Row],[beta+]]-testdata[[#This Row],[beta-]])^2</f>
        <v>55.288177212238359</v>
      </c>
      <c r="W48" s="12">
        <v>42804</v>
      </c>
      <c r="X48" s="6">
        <v>1.1128</v>
      </c>
      <c r="Y48" s="6">
        <v>2.3767</v>
      </c>
      <c r="Z48" s="6">
        <v>-5.0589000000000004</v>
      </c>
      <c r="AA48" s="6">
        <v>-0.4698</v>
      </c>
      <c r="AB48" s="6">
        <v>55.288200000000003</v>
      </c>
    </row>
    <row r="49" spans="1:28" x14ac:dyDescent="0.25">
      <c r="A49" s="3">
        <v>47</v>
      </c>
      <c r="B49" s="1">
        <v>224.67</v>
      </c>
      <c r="C49" s="1">
        <v>246.17</v>
      </c>
      <c r="D49" s="15">
        <f>(testdata[[#This Row],[mrkt]]-B48)/B48</f>
        <v>4.8984681154250632E-4</v>
      </c>
      <c r="E49" s="15">
        <f>(testdata[[#This Row],[eval]]-C48)/C48</f>
        <v>1.0176864048586276E-2</v>
      </c>
      <c r="F49" s="20">
        <f t="shared" si="6"/>
        <v>1.7888860335527035E-5</v>
      </c>
      <c r="G49" s="20">
        <f t="shared" si="7"/>
        <v>1.8938728513510765E-5</v>
      </c>
      <c r="H49" s="6">
        <f>testdata[[#This Row],[cov]]/testdata[[#This Row],[varM]]</f>
        <v>1.0586883769168183</v>
      </c>
      <c r="I49" s="2" t="str">
        <f>IF(testdata[[#This Row],[mrkt]]&gt;B48,"UP",IF(testdata[[#This Row],[mrkt]]&lt;B48,"DN",""))</f>
        <v>UP</v>
      </c>
      <c r="J49" s="15">
        <f>IF(testdata[[#This Row],[mkt-dir]]="UP",testdata[[#This Row],[mRet]],"")</f>
        <v>4.8984681154250632E-4</v>
      </c>
      <c r="K49" s="15">
        <f>IF(testdata[[#This Row],[mkt-dir]]="UP",testdata[[#This Row],[eRet]],"")</f>
        <v>1.0176864048586276E-2</v>
      </c>
      <c r="L49" s="20">
        <f t="shared" si="2"/>
        <v>1.2717661255682952E-5</v>
      </c>
      <c r="M49" s="20">
        <f t="shared" si="3"/>
        <v>2.5248915166139667E-5</v>
      </c>
      <c r="N49" s="6">
        <f>testdata[[#This Row],[cov+]]/testdata[[#This Row],[varM+]]</f>
        <v>1.98534263954051</v>
      </c>
      <c r="O49" s="15" t="str">
        <f>IF(testdata[[#This Row],[mkt-dir]]="DN",testdata[[#This Row],[mRet]],"")</f>
        <v/>
      </c>
      <c r="P49" s="15" t="str">
        <f>IF(testdata[[#This Row],[mkt-dir]]="DN",testdata[[#This Row],[eRet]],"")</f>
        <v/>
      </c>
      <c r="Q49" s="20">
        <f t="shared" si="4"/>
        <v>2.8868189895960272E-6</v>
      </c>
      <c r="R49" s="20">
        <f t="shared" si="5"/>
        <v>-1.460425612147548E-5</v>
      </c>
      <c r="S49" s="6">
        <f>testdata[[#This Row],[cov-]]/testdata[[#This Row],[varM-]]</f>
        <v>-5.0589441783875602</v>
      </c>
      <c r="T49" s="6">
        <f>testdata[[#This Row],[beta+]]/testdata[[#This Row],[beta-]]</f>
        <v>-0.39244209256590362</v>
      </c>
      <c r="U49" s="6">
        <f>(testdata[[#This Row],[beta+]]-testdata[[#This Row],[beta-]])^2</f>
        <v>49.621976773235168</v>
      </c>
      <c r="W49" s="12">
        <v>42807</v>
      </c>
      <c r="X49" s="6">
        <v>1.0587</v>
      </c>
      <c r="Y49" s="6">
        <v>1.9853000000000001</v>
      </c>
      <c r="Z49" s="6">
        <v>-5.0589000000000004</v>
      </c>
      <c r="AA49" s="6">
        <v>-0.39240000000000003</v>
      </c>
      <c r="AB49" s="6">
        <v>49.622</v>
      </c>
    </row>
    <row r="50" spans="1:28" x14ac:dyDescent="0.25">
      <c r="A50" s="3">
        <v>48</v>
      </c>
      <c r="B50" s="1">
        <v>223.81</v>
      </c>
      <c r="C50" s="1">
        <v>258</v>
      </c>
      <c r="D50" s="15">
        <f>(testdata[[#This Row],[mrkt]]-B49)/B49</f>
        <v>-3.8278363822494559E-3</v>
      </c>
      <c r="E50" s="15">
        <f>(testdata[[#This Row],[eval]]-C49)/C49</f>
        <v>4.805622131047655E-2</v>
      </c>
      <c r="F50" s="20">
        <f t="shared" si="6"/>
        <v>1.8179572174171639E-5</v>
      </c>
      <c r="G50" s="20">
        <f t="shared" si="7"/>
        <v>-3.9569942778381093E-6</v>
      </c>
      <c r="H50" s="6">
        <f>testdata[[#This Row],[cov]]/testdata[[#This Row],[varM]]</f>
        <v>-0.21766157310676162</v>
      </c>
      <c r="I50" s="2" t="str">
        <f>IF(testdata[[#This Row],[mrkt]]&gt;B49,"UP",IF(testdata[[#This Row],[mrkt]]&lt;B49,"DN",""))</f>
        <v>DN</v>
      </c>
      <c r="J50" s="15" t="str">
        <f>IF(testdata[[#This Row],[mkt-dir]]="UP",testdata[[#This Row],[mRet]],"")</f>
        <v/>
      </c>
      <c r="K50" s="15" t="str">
        <f>IF(testdata[[#This Row],[mkt-dir]]="UP",testdata[[#This Row],[eRet]],"")</f>
        <v/>
      </c>
      <c r="L50" s="20">
        <f t="shared" si="2"/>
        <v>1.3439270822653079E-5</v>
      </c>
      <c r="M50" s="20">
        <f t="shared" si="3"/>
        <v>1.9571930690000069E-5</v>
      </c>
      <c r="N50" s="6">
        <f>testdata[[#This Row],[cov+]]/testdata[[#This Row],[varM+]]</f>
        <v>1.4563238547890449</v>
      </c>
      <c r="O50" s="15">
        <f>IF(testdata[[#This Row],[mkt-dir]]="DN",testdata[[#This Row],[mRet]],"")</f>
        <v>-3.8278363822494559E-3</v>
      </c>
      <c r="P50" s="15">
        <f>IF(testdata[[#This Row],[mkt-dir]]="DN",testdata[[#This Row],[eRet]],"")</f>
        <v>4.805622131047655E-2</v>
      </c>
      <c r="Q50" s="20">
        <f t="shared" si="4"/>
        <v>2.6783755146347305E-6</v>
      </c>
      <c r="R50" s="20">
        <f t="shared" si="5"/>
        <v>-1.998480784248593E-5</v>
      </c>
      <c r="S50" s="6">
        <f>testdata[[#This Row],[cov-]]/testdata[[#This Row],[varM-]]</f>
        <v>-7.4615406739227916</v>
      </c>
      <c r="T50" s="6">
        <f>testdata[[#This Row],[beta+]]/testdata[[#This Row],[beta-]]</f>
        <v>-0.19517736596661944</v>
      </c>
      <c r="U50" s="6">
        <f>(testdata[[#This Row],[beta+]]-testdata[[#This Row],[beta-]])^2</f>
        <v>79.528307752456797</v>
      </c>
      <c r="W50" s="12">
        <v>42808</v>
      </c>
      <c r="X50" s="6">
        <v>-0.2177</v>
      </c>
      <c r="Y50" s="6">
        <v>1.4562999999999999</v>
      </c>
      <c r="Z50" s="6">
        <v>-7.4615</v>
      </c>
      <c r="AA50" s="6">
        <v>-0.19520000000000001</v>
      </c>
      <c r="AB50" s="6">
        <v>79.528300000000002</v>
      </c>
    </row>
    <row r="51" spans="1:28" x14ac:dyDescent="0.25">
      <c r="A51" s="3">
        <v>49</v>
      </c>
      <c r="B51" s="1">
        <v>225.75</v>
      </c>
      <c r="C51" s="1">
        <v>255.73</v>
      </c>
      <c r="D51" s="15">
        <f>(testdata[[#This Row],[mrkt]]-B50)/B50</f>
        <v>8.66806666368794E-3</v>
      </c>
      <c r="E51" s="15">
        <f>(testdata[[#This Row],[eval]]-C50)/C50</f>
        <v>-8.7984496124031402E-3</v>
      </c>
      <c r="F51" s="20">
        <f t="shared" si="6"/>
        <v>2.0666684820654359E-5</v>
      </c>
      <c r="G51" s="20">
        <f t="shared" si="7"/>
        <v>-6.5575619495880683E-6</v>
      </c>
      <c r="H51" s="6">
        <f>testdata[[#This Row],[cov]]/testdata[[#This Row],[varM]]</f>
        <v>-0.31730110593424338</v>
      </c>
      <c r="I51" s="2" t="str">
        <f>IF(testdata[[#This Row],[mrkt]]&gt;B50,"UP",IF(testdata[[#This Row],[mrkt]]&lt;B50,"DN",""))</f>
        <v>UP</v>
      </c>
      <c r="J51" s="15">
        <f>IF(testdata[[#This Row],[mkt-dir]]="UP",testdata[[#This Row],[mRet]],"")</f>
        <v>8.66806666368794E-3</v>
      </c>
      <c r="K51" s="15">
        <f>IF(testdata[[#This Row],[mkt-dir]]="UP",testdata[[#This Row],[eRet]],"")</f>
        <v>-8.7984496124031402E-3</v>
      </c>
      <c r="L51" s="20">
        <f t="shared" si="2"/>
        <v>1.561418820005187E-5</v>
      </c>
      <c r="M51" s="20">
        <f t="shared" si="3"/>
        <v>1.8260384626685226E-5</v>
      </c>
      <c r="N51" s="6">
        <f>testdata[[#This Row],[cov+]]/testdata[[#This Row],[varM+]]</f>
        <v>1.1694738396085533</v>
      </c>
      <c r="O51" s="15" t="str">
        <f>IF(testdata[[#This Row],[mkt-dir]]="DN",testdata[[#This Row],[mRet]],"")</f>
        <v/>
      </c>
      <c r="P51" s="15" t="str">
        <f>IF(testdata[[#This Row],[mkt-dir]]="DN",testdata[[#This Row],[eRet]],"")</f>
        <v/>
      </c>
      <c r="Q51" s="20">
        <f t="shared" si="4"/>
        <v>2.6783755146347305E-6</v>
      </c>
      <c r="R51" s="20">
        <f t="shared" si="5"/>
        <v>-1.998480784248593E-5</v>
      </c>
      <c r="S51" s="6">
        <f>testdata[[#This Row],[cov-]]/testdata[[#This Row],[varM-]]</f>
        <v>-7.4615406739227916</v>
      </c>
      <c r="T51" s="6">
        <f>testdata[[#This Row],[beta+]]/testdata[[#This Row],[beta-]]</f>
        <v>-0.15673356089791576</v>
      </c>
      <c r="U51" s="6">
        <f>(testdata[[#This Row],[beta+]]-testdata[[#This Row],[beta-]])^2</f>
        <v>74.494411532788703</v>
      </c>
      <c r="W51" s="12">
        <v>42809</v>
      </c>
      <c r="X51" s="6">
        <v>-0.31730000000000003</v>
      </c>
      <c r="Y51" s="6">
        <v>1.1695</v>
      </c>
      <c r="Z51" s="6">
        <v>-7.4615</v>
      </c>
      <c r="AA51" s="6">
        <v>-0.15670000000000001</v>
      </c>
      <c r="AB51" s="6">
        <v>74.494399999999999</v>
      </c>
    </row>
    <row r="52" spans="1:28" x14ac:dyDescent="0.25">
      <c r="A52" s="3">
        <v>50</v>
      </c>
      <c r="B52" s="1">
        <v>225.31</v>
      </c>
      <c r="C52" s="1">
        <v>262.05</v>
      </c>
      <c r="D52" s="15">
        <f>(testdata[[#This Row],[mrkt]]-B51)/B51</f>
        <v>-1.9490586932447297E-3</v>
      </c>
      <c r="E52" s="15">
        <f>(testdata[[#This Row],[eval]]-C51)/C51</f>
        <v>2.4713565088179023E-2</v>
      </c>
      <c r="F52" s="20">
        <f t="shared" si="6"/>
        <v>2.0174969242221808E-5</v>
      </c>
      <c r="G52" s="20">
        <f t="shared" si="7"/>
        <v>-1.0528880020957215E-5</v>
      </c>
      <c r="H52" s="6">
        <f>testdata[[#This Row],[cov]]/testdata[[#This Row],[varM]]</f>
        <v>-0.52187836791951914</v>
      </c>
      <c r="I52" s="2" t="str">
        <f>IF(testdata[[#This Row],[mrkt]]&gt;B51,"UP",IF(testdata[[#This Row],[mrkt]]&lt;B51,"DN",""))</f>
        <v>DN</v>
      </c>
      <c r="J52" s="15" t="str">
        <f>IF(testdata[[#This Row],[mkt-dir]]="UP",testdata[[#This Row],[mRet]],"")</f>
        <v/>
      </c>
      <c r="K52" s="15" t="str">
        <f>IF(testdata[[#This Row],[mkt-dir]]="UP",testdata[[#This Row],[eRet]],"")</f>
        <v/>
      </c>
      <c r="L52" s="20">
        <f t="shared" si="2"/>
        <v>1.6817676735043216E-5</v>
      </c>
      <c r="M52" s="20">
        <f t="shared" si="3"/>
        <v>1.9552380424065396E-5</v>
      </c>
      <c r="N52" s="6">
        <f>testdata[[#This Row],[cov+]]/testdata[[#This Row],[varM+]]</f>
        <v>1.1626088865963182</v>
      </c>
      <c r="O52" s="15">
        <f>IF(testdata[[#This Row],[mkt-dir]]="DN",testdata[[#This Row],[mRet]],"")</f>
        <v>-1.9490586932447297E-3</v>
      </c>
      <c r="P52" s="15">
        <f>IF(testdata[[#This Row],[mkt-dir]]="DN",testdata[[#This Row],[eRet]],"")</f>
        <v>2.4713565088179023E-2</v>
      </c>
      <c r="Q52" s="20">
        <f t="shared" si="4"/>
        <v>2.4514474244594464E-6</v>
      </c>
      <c r="R52" s="20">
        <f t="shared" si="5"/>
        <v>-1.5634417670448194E-5</v>
      </c>
      <c r="S52" s="6">
        <f>testdata[[#This Row],[cov-]]/testdata[[#This Row],[varM-]]</f>
        <v>-6.3776271579210571</v>
      </c>
      <c r="T52" s="6">
        <f>testdata[[#This Row],[beta+]]/testdata[[#This Row],[beta-]]</f>
        <v>-0.18229489711582622</v>
      </c>
      <c r="U52" s="6">
        <f>(testdata[[#This Row],[beta+]]-testdata[[#This Row],[beta-]])^2</f>
        <v>56.855159607039027</v>
      </c>
      <c r="W52" s="12">
        <v>42810</v>
      </c>
      <c r="X52" s="6">
        <v>-0.52190000000000003</v>
      </c>
      <c r="Y52" s="6">
        <v>1.1626000000000001</v>
      </c>
      <c r="Z52" s="6">
        <v>-6.3776000000000002</v>
      </c>
      <c r="AA52" s="6">
        <v>-0.18229999999999999</v>
      </c>
      <c r="AB52" s="6">
        <v>56.855200000000004</v>
      </c>
    </row>
    <row r="53" spans="1:28" x14ac:dyDescent="0.25">
      <c r="A53" s="3">
        <v>51</v>
      </c>
      <c r="B53" s="1">
        <v>224.91</v>
      </c>
      <c r="C53" s="1">
        <v>261.5</v>
      </c>
      <c r="D53" s="15">
        <f>(testdata[[#This Row],[mrkt]]-B52)/B52</f>
        <v>-1.7753317651236326E-3</v>
      </c>
      <c r="E53" s="15">
        <f>(testdata[[#This Row],[eval]]-C52)/C52</f>
        <v>-2.0988360999809629E-3</v>
      </c>
      <c r="F53" s="20">
        <f t="shared" si="6"/>
        <v>2.0364017557880653E-5</v>
      </c>
      <c r="G53" s="20">
        <f t="shared" si="7"/>
        <v>-1.344480484065246E-5</v>
      </c>
      <c r="H53" s="6">
        <f>testdata[[#This Row],[cov]]/testdata[[#This Row],[varM]]</f>
        <v>-0.66022359303306855</v>
      </c>
      <c r="I53" s="2" t="str">
        <f>IF(testdata[[#This Row],[mrkt]]&gt;B52,"UP",IF(testdata[[#This Row],[mrkt]]&lt;B52,"DN",""))</f>
        <v>DN</v>
      </c>
      <c r="J53" s="15" t="str">
        <f>IF(testdata[[#This Row],[mkt-dir]]="UP",testdata[[#This Row],[mRet]],"")</f>
        <v/>
      </c>
      <c r="K53" s="15" t="str">
        <f>IF(testdata[[#This Row],[mkt-dir]]="UP",testdata[[#This Row],[eRet]],"")</f>
        <v/>
      </c>
      <c r="L53" s="20">
        <f t="shared" si="2"/>
        <v>1.6817676735043216E-5</v>
      </c>
      <c r="M53" s="20">
        <f t="shared" si="3"/>
        <v>1.9552380424065396E-5</v>
      </c>
      <c r="N53" s="6">
        <f>testdata[[#This Row],[cov+]]/testdata[[#This Row],[varM+]]</f>
        <v>1.1626088865963182</v>
      </c>
      <c r="O53" s="15">
        <f>IF(testdata[[#This Row],[mkt-dir]]="DN",testdata[[#This Row],[mRet]],"")</f>
        <v>-1.7753317651236326E-3</v>
      </c>
      <c r="P53" s="15">
        <f>IF(testdata[[#This Row],[mkt-dir]]="DN",testdata[[#This Row],[eRet]],"")</f>
        <v>-2.0988360999809629E-3</v>
      </c>
      <c r="Q53" s="20">
        <f t="shared" si="4"/>
        <v>2.1580412641851564E-6</v>
      </c>
      <c r="R53" s="20">
        <f t="shared" si="5"/>
        <v>-7.3052385604372605E-6</v>
      </c>
      <c r="S53" s="6">
        <f>testdata[[#This Row],[cov-]]/testdata[[#This Row],[varM-]]</f>
        <v>-3.3851245950088944</v>
      </c>
      <c r="T53" s="6">
        <f>testdata[[#This Row],[beta+]]/testdata[[#This Row],[beta-]]</f>
        <v>-0.34344640912493901</v>
      </c>
      <c r="U53" s="6">
        <f>(testdata[[#This Row],[beta+]]-testdata[[#This Row],[beta-]])^2</f>
        <v>20.681879819713068</v>
      </c>
      <c r="W53" s="12">
        <v>42811</v>
      </c>
      <c r="X53" s="6">
        <v>-0.66020000000000001</v>
      </c>
      <c r="Y53" s="6">
        <v>1.1626000000000001</v>
      </c>
      <c r="Z53" s="6">
        <v>-3.3851</v>
      </c>
      <c r="AA53" s="6">
        <v>-0.34339999999999998</v>
      </c>
      <c r="AB53" s="6">
        <v>20.681899999999999</v>
      </c>
    </row>
    <row r="54" spans="1:28" x14ac:dyDescent="0.25">
      <c r="A54" s="3">
        <v>52</v>
      </c>
      <c r="B54" s="1">
        <v>224.66</v>
      </c>
      <c r="C54" s="1">
        <v>261.92</v>
      </c>
      <c r="D54" s="15">
        <f>(testdata[[#This Row],[mrkt]]-B53)/B53</f>
        <v>-1.111555733404473E-3</v>
      </c>
      <c r="E54" s="15">
        <f>(testdata[[#This Row],[eval]]-C53)/C53</f>
        <v>1.6061185468451851E-3</v>
      </c>
      <c r="F54" s="20">
        <f t="shared" si="6"/>
        <v>2.0476247120456197E-5</v>
      </c>
      <c r="G54" s="20">
        <f t="shared" si="7"/>
        <v>-1.4341792016025774E-5</v>
      </c>
      <c r="H54" s="6">
        <f>testdata[[#This Row],[cov]]/testdata[[#This Row],[varM]]</f>
        <v>-0.70041116087615607</v>
      </c>
      <c r="I54" s="2" t="str">
        <f>IF(testdata[[#This Row],[mrkt]]&gt;B53,"UP",IF(testdata[[#This Row],[mrkt]]&lt;B53,"DN",""))</f>
        <v>DN</v>
      </c>
      <c r="J54" s="15" t="str">
        <f>IF(testdata[[#This Row],[mkt-dir]]="UP",testdata[[#This Row],[mRet]],"")</f>
        <v/>
      </c>
      <c r="K54" s="15" t="str">
        <f>IF(testdata[[#This Row],[mkt-dir]]="UP",testdata[[#This Row],[eRet]],"")</f>
        <v/>
      </c>
      <c r="L54" s="20">
        <f t="shared" si="2"/>
        <v>1.8050462992420825E-5</v>
      </c>
      <c r="M54" s="20">
        <f t="shared" si="3"/>
        <v>2.579247479780267E-5</v>
      </c>
      <c r="N54" s="6">
        <f>testdata[[#This Row],[cov+]]/testdata[[#This Row],[varM+]]</f>
        <v>1.428909319868007</v>
      </c>
      <c r="O54" s="15">
        <f>IF(testdata[[#This Row],[mkt-dir]]="DN",testdata[[#This Row],[mRet]],"")</f>
        <v>-1.111555733404473E-3</v>
      </c>
      <c r="P54" s="15">
        <f>IF(testdata[[#This Row],[mkt-dir]]="DN",testdata[[#This Row],[eRet]],"")</f>
        <v>1.6061185468451851E-3</v>
      </c>
      <c r="Q54" s="20">
        <f t="shared" si="4"/>
        <v>2.1997551777270025E-6</v>
      </c>
      <c r="R54" s="20">
        <f t="shared" si="5"/>
        <v>-7.2607856678231083E-6</v>
      </c>
      <c r="S54" s="6">
        <f>testdata[[#This Row],[cov-]]/testdata[[#This Row],[varM-]]</f>
        <v>-3.3007244357645504</v>
      </c>
      <c r="T54" s="6">
        <f>testdata[[#This Row],[beta+]]/testdata[[#This Row],[beta-]]</f>
        <v>-0.4329077896916369</v>
      </c>
      <c r="U54" s="6">
        <f>(testdata[[#This Row],[beta+]]-testdata[[#This Row],[beta-]])^2</f>
        <v>22.369435462418927</v>
      </c>
      <c r="W54" s="12">
        <v>42814</v>
      </c>
      <c r="X54" s="6">
        <v>-0.70040000000000002</v>
      </c>
      <c r="Y54" s="6">
        <v>1.4289000000000001</v>
      </c>
      <c r="Z54" s="6">
        <v>-3.3007</v>
      </c>
      <c r="AA54" s="6">
        <v>-0.43290000000000001</v>
      </c>
      <c r="AB54" s="6">
        <v>22.369399999999999</v>
      </c>
    </row>
    <row r="55" spans="1:28" x14ac:dyDescent="0.25">
      <c r="A55" s="3">
        <v>53</v>
      </c>
      <c r="B55" s="1">
        <v>221.78</v>
      </c>
      <c r="C55" s="1">
        <v>250.68</v>
      </c>
      <c r="D55" s="15">
        <f>(testdata[[#This Row],[mrkt]]-B54)/B54</f>
        <v>-1.2819371494703087E-2</v>
      </c>
      <c r="E55" s="15">
        <f>(testdata[[#This Row],[eval]]-C54)/C54</f>
        <v>-4.2913866829566313E-2</v>
      </c>
      <c r="F55" s="20">
        <f t="shared" si="6"/>
        <v>2.7112951148758358E-5</v>
      </c>
      <c r="G55" s="20">
        <f t="shared" si="7"/>
        <v>4.8092336190023638E-6</v>
      </c>
      <c r="H55" s="6">
        <f>testdata[[#This Row],[cov]]/testdata[[#This Row],[varM]]</f>
        <v>0.1773777259663083</v>
      </c>
      <c r="I55" s="2" t="str">
        <f>IF(testdata[[#This Row],[mrkt]]&gt;B54,"UP",IF(testdata[[#This Row],[mrkt]]&lt;B54,"DN",""))</f>
        <v>DN</v>
      </c>
      <c r="J55" s="15" t="str">
        <f>IF(testdata[[#This Row],[mkt-dir]]="UP",testdata[[#This Row],[mRet]],"")</f>
        <v/>
      </c>
      <c r="K55" s="15" t="str">
        <f>IF(testdata[[#This Row],[mkt-dir]]="UP",testdata[[#This Row],[eRet]],"")</f>
        <v/>
      </c>
      <c r="L55" s="20">
        <f t="shared" si="2"/>
        <v>1.9465256246210744E-5</v>
      </c>
      <c r="M55" s="20">
        <f t="shared" si="3"/>
        <v>2.1104902874178517E-5</v>
      </c>
      <c r="N55" s="6">
        <f>testdata[[#This Row],[cov+]]/testdata[[#This Row],[varM+]]</f>
        <v>1.0842345257225658</v>
      </c>
      <c r="O55" s="15">
        <f>IF(testdata[[#This Row],[mkt-dir]]="DN",testdata[[#This Row],[mRet]],"")</f>
        <v>-1.2819371494703087E-2</v>
      </c>
      <c r="P55" s="15">
        <f>IF(testdata[[#This Row],[mkt-dir]]="DN",testdata[[#This Row],[eRet]],"")</f>
        <v>-4.2913866829566313E-2</v>
      </c>
      <c r="Q55" s="20">
        <f t="shared" si="4"/>
        <v>1.0573575602451945E-5</v>
      </c>
      <c r="R55" s="20">
        <f t="shared" si="5"/>
        <v>3.4289049681367639E-5</v>
      </c>
      <c r="S55" s="6">
        <f>testdata[[#This Row],[cov-]]/testdata[[#This Row],[varM-]]</f>
        <v>3.2429001286391923</v>
      </c>
      <c r="T55" s="6">
        <f>testdata[[#This Row],[beta+]]/testdata[[#This Row],[beta-]]</f>
        <v>0.33434101659416188</v>
      </c>
      <c r="U55" s="6">
        <f>(testdata[[#This Row],[beta+]]-testdata[[#This Row],[beta-]])^2</f>
        <v>4.6598371852154026</v>
      </c>
      <c r="W55" s="12">
        <v>42815</v>
      </c>
      <c r="X55" s="6">
        <v>0.1774</v>
      </c>
      <c r="Y55" s="6">
        <v>1.0842000000000001</v>
      </c>
      <c r="Z55" s="6">
        <v>3.2429000000000001</v>
      </c>
      <c r="AA55" s="6">
        <v>0.33429999999999999</v>
      </c>
      <c r="AB55" s="6">
        <v>4.6597999999999997</v>
      </c>
    </row>
    <row r="56" spans="1:28" x14ac:dyDescent="0.25">
      <c r="A56" s="3">
        <v>54</v>
      </c>
      <c r="B56" s="1">
        <v>222.3</v>
      </c>
      <c r="C56" s="1">
        <v>255.01</v>
      </c>
      <c r="D56" s="15">
        <f>(testdata[[#This Row],[mrkt]]-B55)/B55</f>
        <v>2.3446658851114179E-3</v>
      </c>
      <c r="E56" s="15">
        <f>(testdata[[#This Row],[eval]]-C55)/C55</f>
        <v>1.7273017392691815E-2</v>
      </c>
      <c r="F56" s="20">
        <f t="shared" si="6"/>
        <v>2.7437183301829422E-5</v>
      </c>
      <c r="G56" s="20">
        <f t="shared" si="7"/>
        <v>7.2855321489941161E-6</v>
      </c>
      <c r="H56" s="6">
        <f>testdata[[#This Row],[cov]]/testdata[[#This Row],[varM]]</f>
        <v>0.2655349883713588</v>
      </c>
      <c r="I56" s="2" t="str">
        <f>IF(testdata[[#This Row],[mrkt]]&gt;B55,"UP",IF(testdata[[#This Row],[mrkt]]&lt;B55,"DN",""))</f>
        <v>UP</v>
      </c>
      <c r="J56" s="15">
        <f>IF(testdata[[#This Row],[mkt-dir]]="UP",testdata[[#This Row],[mRet]],"")</f>
        <v>2.3446658851114179E-3</v>
      </c>
      <c r="K56" s="15">
        <f>IF(testdata[[#This Row],[mkt-dir]]="UP",testdata[[#This Row],[eRet]],"")</f>
        <v>1.7273017392691815E-2</v>
      </c>
      <c r="L56" s="20">
        <f t="shared" si="2"/>
        <v>1.7651145452901955E-5</v>
      </c>
      <c r="M56" s="20">
        <f t="shared" si="3"/>
        <v>1.5785582042487885E-5</v>
      </c>
      <c r="N56" s="6">
        <f>testdata[[#This Row],[cov+]]/testdata[[#This Row],[varM+]]</f>
        <v>0.89430921549018449</v>
      </c>
      <c r="O56" s="15" t="str">
        <f>IF(testdata[[#This Row],[mkt-dir]]="DN",testdata[[#This Row],[mRet]],"")</f>
        <v/>
      </c>
      <c r="P56" s="15" t="str">
        <f>IF(testdata[[#This Row],[mkt-dir]]="DN",testdata[[#This Row],[eRet]],"")</f>
        <v/>
      </c>
      <c r="Q56" s="20">
        <f t="shared" si="4"/>
        <v>1.0849831512989244E-5</v>
      </c>
      <c r="R56" s="20">
        <f t="shared" si="5"/>
        <v>4.2183260523479769E-5</v>
      </c>
      <c r="S56" s="6">
        <f>testdata[[#This Row],[cov-]]/testdata[[#This Row],[varM-]]</f>
        <v>3.8879184873035721</v>
      </c>
      <c r="T56" s="6">
        <f>testdata[[#This Row],[beta+]]/testdata[[#This Row],[beta-]]</f>
        <v>0.23002262480827471</v>
      </c>
      <c r="U56" s="6">
        <f>(testdata[[#This Row],[beta+]]-testdata[[#This Row],[beta-]])^2</f>
        <v>8.9616964722870804</v>
      </c>
      <c r="W56" s="12">
        <v>42816</v>
      </c>
      <c r="X56" s="6">
        <v>0.26550000000000001</v>
      </c>
      <c r="Y56" s="6">
        <v>0.89429999999999998</v>
      </c>
      <c r="Z56" s="6">
        <v>3.8879000000000001</v>
      </c>
      <c r="AA56" s="6">
        <v>0.23</v>
      </c>
      <c r="AB56" s="6">
        <v>8.9617000000000004</v>
      </c>
    </row>
    <row r="57" spans="1:28" x14ac:dyDescent="0.25">
      <c r="A57" s="3">
        <v>55</v>
      </c>
      <c r="B57" s="1">
        <v>222.06</v>
      </c>
      <c r="C57" s="1">
        <v>254.78</v>
      </c>
      <c r="D57" s="15">
        <f>(testdata[[#This Row],[mrkt]]-B56)/B56</f>
        <v>-1.0796221322537521E-3</v>
      </c>
      <c r="E57" s="15">
        <f>(testdata[[#This Row],[eval]]-C56)/C56</f>
        <v>-9.0192541468957991E-4</v>
      </c>
      <c r="F57" s="20">
        <f t="shared" si="6"/>
        <v>2.7431057658915486E-5</v>
      </c>
      <c r="G57" s="20">
        <f t="shared" si="7"/>
        <v>1.0097929621290401E-5</v>
      </c>
      <c r="H57" s="6">
        <f>testdata[[#This Row],[cov]]/testdata[[#This Row],[varM]]</f>
        <v>0.36812031627983655</v>
      </c>
      <c r="I57" s="2" t="str">
        <f>IF(testdata[[#This Row],[mrkt]]&gt;B56,"UP",IF(testdata[[#This Row],[mrkt]]&lt;B56,"DN",""))</f>
        <v>DN</v>
      </c>
      <c r="J57" s="15" t="str">
        <f>IF(testdata[[#This Row],[mkt-dir]]="UP",testdata[[#This Row],[mRet]],"")</f>
        <v/>
      </c>
      <c r="K57" s="15" t="str">
        <f>IF(testdata[[#This Row],[mkt-dir]]="UP",testdata[[#This Row],[eRet]],"")</f>
        <v/>
      </c>
      <c r="L57" s="20">
        <f t="shared" si="2"/>
        <v>1.8668953054200708E-5</v>
      </c>
      <c r="M57" s="20">
        <f t="shared" si="3"/>
        <v>-1.1881626519342137E-6</v>
      </c>
      <c r="N57" s="6">
        <f>testdata[[#This Row],[cov+]]/testdata[[#This Row],[varM+]]</f>
        <v>-6.3643775228566693E-2</v>
      </c>
      <c r="O57" s="15">
        <f>IF(testdata[[#This Row],[mkt-dir]]="DN",testdata[[#This Row],[mRet]],"")</f>
        <v>-1.0796221322537521E-3</v>
      </c>
      <c r="P57" s="15">
        <f>IF(testdata[[#This Row],[mkt-dir]]="DN",testdata[[#This Row],[eRet]],"")</f>
        <v>-9.0192541468957991E-4</v>
      </c>
      <c r="Q57" s="20">
        <f t="shared" si="4"/>
        <v>1.0487004213341435E-5</v>
      </c>
      <c r="R57" s="20">
        <f t="shared" si="5"/>
        <v>3.7515019496703679E-5</v>
      </c>
      <c r="S57" s="6">
        <f>testdata[[#This Row],[cov-]]/testdata[[#This Row],[varM-]]</f>
        <v>3.5772865857131575</v>
      </c>
      <c r="T57" s="6">
        <f>testdata[[#This Row],[beta+]]/testdata[[#This Row],[beta-]]</f>
        <v>-1.7791075359392502E-2</v>
      </c>
      <c r="U57" s="6">
        <f>(testdata[[#This Row],[beta+]]-testdata[[#This Row],[beta-]])^2</f>
        <v>13.256373893227233</v>
      </c>
      <c r="W57" s="12">
        <v>42817</v>
      </c>
      <c r="X57" s="6">
        <v>0.36809999999999998</v>
      </c>
      <c r="Y57" s="6">
        <v>-6.3600000000000004E-2</v>
      </c>
      <c r="Z57" s="6">
        <v>3.5773000000000001</v>
      </c>
      <c r="AA57" s="6">
        <v>-1.78E-2</v>
      </c>
      <c r="AB57" s="6">
        <v>13.256399999999999</v>
      </c>
    </row>
    <row r="58" spans="1:28" x14ac:dyDescent="0.25">
      <c r="A58" s="3">
        <v>56</v>
      </c>
      <c r="B58" s="1">
        <v>221.9</v>
      </c>
      <c r="C58" s="1">
        <v>263.16000000000003</v>
      </c>
      <c r="D58" s="15">
        <f>(testdata[[#This Row],[mrkt]]-B57)/B57</f>
        <v>-7.2052598396828149E-4</v>
      </c>
      <c r="E58" s="15">
        <f>(testdata[[#This Row],[eval]]-C57)/C57</f>
        <v>3.2891121752099947E-2</v>
      </c>
      <c r="F58" s="20">
        <f t="shared" si="6"/>
        <v>2.7312930240790213E-5</v>
      </c>
      <c r="G58" s="20">
        <f t="shared" si="7"/>
        <v>9.2127796174335964E-6</v>
      </c>
      <c r="H58" s="6">
        <f>testdata[[#This Row],[cov]]/testdata[[#This Row],[varM]]</f>
        <v>0.33730469547624248</v>
      </c>
      <c r="I58" s="2" t="str">
        <f>IF(testdata[[#This Row],[mrkt]]&gt;B57,"UP",IF(testdata[[#This Row],[mrkt]]&lt;B57,"DN",""))</f>
        <v>DN</v>
      </c>
      <c r="J58" s="15" t="str">
        <f>IF(testdata[[#This Row],[mkt-dir]]="UP",testdata[[#This Row],[mRet]],"")</f>
        <v/>
      </c>
      <c r="K58" s="15" t="str">
        <f>IF(testdata[[#This Row],[mkt-dir]]="UP",testdata[[#This Row],[eRet]],"")</f>
        <v/>
      </c>
      <c r="L58" s="20">
        <f t="shared" si="2"/>
        <v>2.0130672543904365E-5</v>
      </c>
      <c r="M58" s="20">
        <f t="shared" si="3"/>
        <v>1.1248512873716671E-6</v>
      </c>
      <c r="N58" s="6">
        <f>testdata[[#This Row],[cov+]]/testdata[[#This Row],[varM+]]</f>
        <v>5.5877481734323664E-2</v>
      </c>
      <c r="O58" s="15">
        <f>IF(testdata[[#This Row],[mkt-dir]]="DN",testdata[[#This Row],[mRet]],"")</f>
        <v>-7.2052598396828149E-4</v>
      </c>
      <c r="P58" s="15">
        <f>IF(testdata[[#This Row],[mkt-dir]]="DN",testdata[[#This Row],[eRet]],"")</f>
        <v>3.2891121752099947E-2</v>
      </c>
      <c r="Q58" s="20">
        <f t="shared" si="4"/>
        <v>1.0236230728444193E-5</v>
      </c>
      <c r="R58" s="20">
        <f t="shared" si="5"/>
        <v>4.1033460037493131E-5</v>
      </c>
      <c r="S58" s="6">
        <f>testdata[[#This Row],[cov-]]/testdata[[#This Row],[varM-]]</f>
        <v>4.0086493872661872</v>
      </c>
      <c r="T58" s="6">
        <f>testdata[[#This Row],[beta+]]/testdata[[#This Row],[beta-]]</f>
        <v>1.3939228986157581E-2</v>
      </c>
      <c r="U58" s="6">
        <f>(testdata[[#This Row],[beta+]]-testdata[[#This Row],[beta-]])^2</f>
        <v>15.624405737162</v>
      </c>
      <c r="W58" s="12">
        <v>42818</v>
      </c>
      <c r="X58" s="6">
        <v>0.33729999999999999</v>
      </c>
      <c r="Y58" s="6">
        <v>5.5899999999999998E-2</v>
      </c>
      <c r="Z58" s="6">
        <v>4.0086000000000004</v>
      </c>
      <c r="AA58" s="6">
        <v>1.3899999999999999E-2</v>
      </c>
      <c r="AB58" s="6">
        <v>15.6244</v>
      </c>
    </row>
    <row r="59" spans="1:28" x14ac:dyDescent="0.25">
      <c r="A59" s="3">
        <v>57</v>
      </c>
      <c r="B59" s="1">
        <v>221.67</v>
      </c>
      <c r="C59" s="1">
        <v>270.22000000000003</v>
      </c>
      <c r="D59" s="15">
        <f>(testdata[[#This Row],[mrkt]]-B58)/B58</f>
        <v>-1.0365029292474907E-3</v>
      </c>
      <c r="E59" s="15">
        <f>(testdata[[#This Row],[eval]]-C58)/C58</f>
        <v>2.6827785377716986E-2</v>
      </c>
      <c r="F59" s="20">
        <f t="shared" si="6"/>
        <v>2.7128097981345268E-5</v>
      </c>
      <c r="G59" s="20">
        <f t="shared" si="7"/>
        <v>1.3040733349017126E-5</v>
      </c>
      <c r="H59" s="6">
        <f>testdata[[#This Row],[cov]]/testdata[[#This Row],[varM]]</f>
        <v>0.48070946064794634</v>
      </c>
      <c r="I59" s="2" t="str">
        <f>IF(testdata[[#This Row],[mrkt]]&gt;B58,"UP",IF(testdata[[#This Row],[mrkt]]&lt;B58,"DN",""))</f>
        <v>DN</v>
      </c>
      <c r="J59" s="15" t="str">
        <f>IF(testdata[[#This Row],[mkt-dir]]="UP",testdata[[#This Row],[mRet]],"")</f>
        <v/>
      </c>
      <c r="K59" s="15" t="str">
        <f>IF(testdata[[#This Row],[mkt-dir]]="UP",testdata[[#This Row],[eRet]],"")</f>
        <v/>
      </c>
      <c r="L59" s="20">
        <f t="shared" si="2"/>
        <v>2.1994334563105366E-5</v>
      </c>
      <c r="M59" s="20">
        <f t="shared" si="3"/>
        <v>-1.413882465321445E-5</v>
      </c>
      <c r="N59" s="6">
        <f>testdata[[#This Row],[cov+]]/testdata[[#This Row],[varM+]]</f>
        <v>-0.64283939178281724</v>
      </c>
      <c r="O59" s="15">
        <f>IF(testdata[[#This Row],[mkt-dir]]="DN",testdata[[#This Row],[mRet]],"")</f>
        <v>-1.0365029292474907E-3</v>
      </c>
      <c r="P59" s="15">
        <f>IF(testdata[[#This Row],[mkt-dir]]="DN",testdata[[#This Row],[eRet]],"")</f>
        <v>2.6827785377716986E-2</v>
      </c>
      <c r="Q59" s="20">
        <f t="shared" si="4"/>
        <v>9.8251516288708513E-6</v>
      </c>
      <c r="R59" s="20">
        <f t="shared" si="5"/>
        <v>4.1449462476901497E-5</v>
      </c>
      <c r="S59" s="6">
        <f>testdata[[#This Row],[cov-]]/testdata[[#This Row],[varM-]]</f>
        <v>4.2187096996145845</v>
      </c>
      <c r="T59" s="6">
        <f>testdata[[#This Row],[beta+]]/testdata[[#This Row],[beta-]]</f>
        <v>-0.15237820033967878</v>
      </c>
      <c r="U59" s="6">
        <f>(testdata[[#This Row],[beta+]]-testdata[[#This Row],[beta-]])^2</f>
        <v>23.634659568066901</v>
      </c>
      <c r="W59" s="12">
        <v>42821</v>
      </c>
      <c r="X59" s="6">
        <v>0.48070000000000002</v>
      </c>
      <c r="Y59" s="6">
        <v>-0.64280000000000004</v>
      </c>
      <c r="Z59" s="6">
        <v>4.2187000000000001</v>
      </c>
      <c r="AA59" s="6">
        <v>-0.15240000000000001</v>
      </c>
      <c r="AB59" s="6">
        <v>23.634699999999999</v>
      </c>
    </row>
    <row r="60" spans="1:28" x14ac:dyDescent="0.25">
      <c r="A60" s="3">
        <v>58</v>
      </c>
      <c r="B60" s="1">
        <v>223.29</v>
      </c>
      <c r="C60" s="1">
        <v>277.45</v>
      </c>
      <c r="D60" s="15">
        <f>(testdata[[#This Row],[mrkt]]-B59)/B59</f>
        <v>7.3081607795371711E-3</v>
      </c>
      <c r="E60" s="15">
        <f>(testdata[[#This Row],[eval]]-C59)/C59</f>
        <v>2.6755976611649621E-2</v>
      </c>
      <c r="F60" s="20">
        <f t="shared" si="6"/>
        <v>2.9701202772170026E-5</v>
      </c>
      <c r="G60" s="20">
        <f t="shared" si="7"/>
        <v>2.2454936803850428E-5</v>
      </c>
      <c r="H60" s="6">
        <f>testdata[[#This Row],[cov]]/testdata[[#This Row],[varM]]</f>
        <v>0.75602786109694731</v>
      </c>
      <c r="I60" s="2" t="str">
        <f>IF(testdata[[#This Row],[mrkt]]&gt;B59,"UP",IF(testdata[[#This Row],[mrkt]]&lt;B59,"DN",""))</f>
        <v>UP</v>
      </c>
      <c r="J60" s="15">
        <f>IF(testdata[[#This Row],[mkt-dir]]="UP",testdata[[#This Row],[mRet]],"")</f>
        <v>7.3081607795371711E-3</v>
      </c>
      <c r="K60" s="15">
        <f>IF(testdata[[#This Row],[mkt-dir]]="UP",testdata[[#This Row],[eRet]],"")</f>
        <v>2.6755976611649621E-2</v>
      </c>
      <c r="L60" s="20">
        <f t="shared" si="2"/>
        <v>2.0163446966884674E-5</v>
      </c>
      <c r="M60" s="20">
        <f t="shared" si="3"/>
        <v>-4.3533870182358299E-6</v>
      </c>
      <c r="N60" s="6">
        <f>testdata[[#This Row],[cov+]]/testdata[[#This Row],[varM+]]</f>
        <v>-0.21590490085279521</v>
      </c>
      <c r="O60" s="15" t="str">
        <f>IF(testdata[[#This Row],[mkt-dir]]="DN",testdata[[#This Row],[mRet]],"")</f>
        <v/>
      </c>
      <c r="P60" s="15" t="str">
        <f>IF(testdata[[#This Row],[mkt-dir]]="DN",testdata[[#This Row],[eRet]],"")</f>
        <v/>
      </c>
      <c r="Q60" s="20">
        <f t="shared" si="4"/>
        <v>1.0622843781493197E-5</v>
      </c>
      <c r="R60" s="20">
        <f t="shared" si="5"/>
        <v>4.452782194951783E-5</v>
      </c>
      <c r="S60" s="6">
        <f>testdata[[#This Row],[cov-]]/testdata[[#This Row],[varM-]]</f>
        <v>4.1917044875584892</v>
      </c>
      <c r="T60" s="6">
        <f>testdata[[#This Row],[beta+]]/testdata[[#This Row],[beta-]]</f>
        <v>-5.1507662692737127E-2</v>
      </c>
      <c r="U60" s="6">
        <f>(testdata[[#This Row],[beta+]]-testdata[[#This Row],[beta-]])^2</f>
        <v>19.427020520811297</v>
      </c>
      <c r="W60" s="12">
        <v>42822</v>
      </c>
      <c r="X60" s="6">
        <v>0.75600000000000001</v>
      </c>
      <c r="Y60" s="6">
        <v>-0.21590000000000001</v>
      </c>
      <c r="Z60" s="6">
        <v>4.1917</v>
      </c>
      <c r="AA60" s="6">
        <v>-5.1499999999999997E-2</v>
      </c>
      <c r="AB60" s="6">
        <v>19.427</v>
      </c>
    </row>
    <row r="61" spans="1:28" x14ac:dyDescent="0.25">
      <c r="A61" s="3">
        <v>59</v>
      </c>
      <c r="B61" s="1">
        <v>223.5</v>
      </c>
      <c r="C61" s="1">
        <v>277.38</v>
      </c>
      <c r="D61" s="15">
        <f>(testdata[[#This Row],[mrkt]]-B60)/B60</f>
        <v>9.4048098884861827E-4</v>
      </c>
      <c r="E61" s="15">
        <f>(testdata[[#This Row],[eval]]-C60)/C60</f>
        <v>-2.5229771129930864E-4</v>
      </c>
      <c r="F61" s="20">
        <f t="shared" si="6"/>
        <v>1.9554077791066109E-5</v>
      </c>
      <c r="G61" s="20">
        <f t="shared" si="7"/>
        <v>2.5870120834045147E-5</v>
      </c>
      <c r="H61" s="6">
        <f>testdata[[#This Row],[cov]]/testdata[[#This Row],[varM]]</f>
        <v>1.3230038823853263</v>
      </c>
      <c r="I61" s="2" t="str">
        <f>IF(testdata[[#This Row],[mrkt]]&gt;B60,"UP",IF(testdata[[#This Row],[mrkt]]&lt;B60,"DN",""))</f>
        <v>UP</v>
      </c>
      <c r="J61" s="15">
        <f>IF(testdata[[#This Row],[mkt-dir]]="UP",testdata[[#This Row],[mRet]],"")</f>
        <v>9.4048098884861827E-4</v>
      </c>
      <c r="K61" s="15">
        <f>IF(testdata[[#This Row],[mkt-dir]]="UP",testdata[[#This Row],[eRet]],"")</f>
        <v>-2.5229771129930864E-4</v>
      </c>
      <c r="L61" s="20">
        <f t="shared" si="2"/>
        <v>8.7851591078863829E-6</v>
      </c>
      <c r="M61" s="20">
        <f t="shared" si="3"/>
        <v>3.0753346070498478E-6</v>
      </c>
      <c r="N61" s="6">
        <f>testdata[[#This Row],[cov+]]/testdata[[#This Row],[varM+]]</f>
        <v>0.35006020600004145</v>
      </c>
      <c r="O61" s="15" t="str">
        <f>IF(testdata[[#This Row],[mkt-dir]]="DN",testdata[[#This Row],[mRet]],"")</f>
        <v/>
      </c>
      <c r="P61" s="15" t="str">
        <f>IF(testdata[[#This Row],[mkt-dir]]="DN",testdata[[#This Row],[eRet]],"")</f>
        <v/>
      </c>
      <c r="Q61" s="20">
        <f t="shared" si="4"/>
        <v>1.0622843781493197E-5</v>
      </c>
      <c r="R61" s="20">
        <f t="shared" si="5"/>
        <v>4.452782194951783E-5</v>
      </c>
      <c r="S61" s="6">
        <f>testdata[[#This Row],[cov-]]/testdata[[#This Row],[varM-]]</f>
        <v>4.1917044875584892</v>
      </c>
      <c r="T61" s="6">
        <f>testdata[[#This Row],[beta+]]/testdata[[#This Row],[beta-]]</f>
        <v>8.3512615700621212E-2</v>
      </c>
      <c r="U61" s="6">
        <f>(testdata[[#This Row],[beta+]]-testdata[[#This Row],[beta-]])^2</f>
        <v>14.758230786030722</v>
      </c>
      <c r="W61" s="12">
        <v>42823</v>
      </c>
      <c r="X61" s="6">
        <v>1.323</v>
      </c>
      <c r="Y61" s="6">
        <v>0.35010000000000002</v>
      </c>
      <c r="Z61" s="6">
        <v>4.1917</v>
      </c>
      <c r="AA61" s="6">
        <v>8.3500000000000005E-2</v>
      </c>
      <c r="AB61" s="6">
        <v>14.7582</v>
      </c>
    </row>
    <row r="62" spans="1:28" x14ac:dyDescent="0.25">
      <c r="A62" s="3">
        <v>60</v>
      </c>
      <c r="B62" s="1">
        <v>224.21</v>
      </c>
      <c r="C62" s="1">
        <v>277.92</v>
      </c>
      <c r="D62" s="15">
        <f>(testdata[[#This Row],[mrkt]]-B61)/B61</f>
        <v>3.176733780760662E-3</v>
      </c>
      <c r="E62" s="15">
        <f>(testdata[[#This Row],[eval]]-C61)/C61</f>
        <v>1.9467878001298597E-3</v>
      </c>
      <c r="F62" s="20">
        <f t="shared" si="6"/>
        <v>1.8497414441803951E-5</v>
      </c>
      <c r="G62" s="20">
        <f t="shared" si="7"/>
        <v>2.4210904891212505E-5</v>
      </c>
      <c r="H62" s="6">
        <f>testdata[[#This Row],[cov]]/testdata[[#This Row],[varM]]</f>
        <v>1.3088804906969123</v>
      </c>
      <c r="I62" s="2" t="str">
        <f>IF(testdata[[#This Row],[mrkt]]&gt;B61,"UP",IF(testdata[[#This Row],[mrkt]]&lt;B61,"DN",""))</f>
        <v>UP</v>
      </c>
      <c r="J62" s="15">
        <f>IF(testdata[[#This Row],[mkt-dir]]="UP",testdata[[#This Row],[mRet]],"")</f>
        <v>3.176733780760662E-3</v>
      </c>
      <c r="K62" s="15">
        <f>IF(testdata[[#This Row],[mkt-dir]]="UP",testdata[[#This Row],[eRet]],"")</f>
        <v>1.9467878001298597E-3</v>
      </c>
      <c r="L62" s="20">
        <f t="shared" si="2"/>
        <v>7.8091326962777086E-6</v>
      </c>
      <c r="M62" s="20">
        <f t="shared" si="3"/>
        <v>2.725278993716226E-6</v>
      </c>
      <c r="N62" s="6">
        <f>testdata[[#This Row],[cov+]]/testdata[[#This Row],[varM+]]</f>
        <v>0.3489861294091281</v>
      </c>
      <c r="O62" s="15" t="str">
        <f>IF(testdata[[#This Row],[mkt-dir]]="DN",testdata[[#This Row],[mRet]],"")</f>
        <v/>
      </c>
      <c r="P62" s="15" t="str">
        <f>IF(testdata[[#This Row],[mkt-dir]]="DN",testdata[[#This Row],[eRet]],"")</f>
        <v/>
      </c>
      <c r="Q62" s="20">
        <f t="shared" si="4"/>
        <v>1.0655886640480623E-5</v>
      </c>
      <c r="R62" s="20">
        <f t="shared" si="5"/>
        <v>4.7329821798493507E-5</v>
      </c>
      <c r="S62" s="6">
        <f>testdata[[#This Row],[cov-]]/testdata[[#This Row],[varM-]]</f>
        <v>4.4416596568034379</v>
      </c>
      <c r="T62" s="6">
        <f>testdata[[#This Row],[beta+]]/testdata[[#This Row],[beta-]]</f>
        <v>7.8571109984659548E-2</v>
      </c>
      <c r="U62" s="6">
        <f>(testdata[[#This Row],[beta+]]-testdata[[#This Row],[beta-]])^2</f>
        <v>16.749976601834184</v>
      </c>
      <c r="W62" s="12">
        <v>42824</v>
      </c>
      <c r="X62" s="6">
        <v>1.3089</v>
      </c>
      <c r="Y62" s="6">
        <v>0.34899999999999998</v>
      </c>
      <c r="Z62" s="6">
        <v>4.4417</v>
      </c>
      <c r="AA62" s="6">
        <v>7.8600000000000003E-2</v>
      </c>
      <c r="AB62" s="6">
        <v>16.75</v>
      </c>
    </row>
    <row r="63" spans="1:28" x14ac:dyDescent="0.25">
      <c r="A63" s="3">
        <v>61</v>
      </c>
      <c r="B63" s="1">
        <v>223.69</v>
      </c>
      <c r="C63" s="1">
        <v>278.3</v>
      </c>
      <c r="D63" s="15">
        <f>(testdata[[#This Row],[mrkt]]-B62)/B62</f>
        <v>-2.3192542705499763E-3</v>
      </c>
      <c r="E63" s="15">
        <f>(testdata[[#This Row],[eval]]-C62)/C62</f>
        <v>1.3672999424294598E-3</v>
      </c>
      <c r="F63" s="20">
        <f t="shared" si="6"/>
        <v>1.8669214691260321E-5</v>
      </c>
      <c r="G63" s="20">
        <f t="shared" si="7"/>
        <v>2.4660211363645242E-5</v>
      </c>
      <c r="H63" s="6">
        <f>testdata[[#This Row],[cov]]/testdata[[#This Row],[varM]]</f>
        <v>1.320902446699566</v>
      </c>
      <c r="I63" s="2" t="str">
        <f>IF(testdata[[#This Row],[mrkt]]&gt;B62,"UP",IF(testdata[[#This Row],[mrkt]]&lt;B62,"DN",""))</f>
        <v>DN</v>
      </c>
      <c r="J63" s="15" t="str">
        <f>IF(testdata[[#This Row],[mkt-dir]]="UP",testdata[[#This Row],[mRet]],"")</f>
        <v/>
      </c>
      <c r="K63" s="15" t="str">
        <f>IF(testdata[[#This Row],[mkt-dir]]="UP",testdata[[#This Row],[eRet]],"")</f>
        <v/>
      </c>
      <c r="L63" s="20">
        <f t="shared" si="2"/>
        <v>7.8878517661311538E-6</v>
      </c>
      <c r="M63" s="20">
        <f t="shared" si="3"/>
        <v>3.0908835166940946E-6</v>
      </c>
      <c r="N63" s="6">
        <f>testdata[[#This Row],[cov+]]/testdata[[#This Row],[varM+]]</f>
        <v>0.39185365145497864</v>
      </c>
      <c r="O63" s="15">
        <f>IF(testdata[[#This Row],[mkt-dir]]="DN",testdata[[#This Row],[mRet]],"")</f>
        <v>-2.3192542705499763E-3</v>
      </c>
      <c r="P63" s="15">
        <f>IF(testdata[[#This Row],[mkt-dir]]="DN",testdata[[#This Row],[eRet]],"")</f>
        <v>1.3672999424294598E-3</v>
      </c>
      <c r="Q63" s="20">
        <f t="shared" si="4"/>
        <v>9.7957436893895509E-6</v>
      </c>
      <c r="R63" s="20">
        <f t="shared" si="5"/>
        <v>4.3157741617821529E-5</v>
      </c>
      <c r="S63" s="6">
        <f>testdata[[#This Row],[cov-]]/testdata[[#This Row],[varM-]]</f>
        <v>4.4057646857960027</v>
      </c>
      <c r="T63" s="6">
        <f>testdata[[#This Row],[beta+]]/testdata[[#This Row],[beta-]]</f>
        <v>8.8941121326406303E-2</v>
      </c>
      <c r="U63" s="6">
        <f>(testdata[[#This Row],[beta+]]-testdata[[#This Row],[beta-]])^2</f>
        <v>16.111481791604632</v>
      </c>
      <c r="W63" s="12">
        <v>42825</v>
      </c>
      <c r="X63" s="6">
        <v>1.3209</v>
      </c>
      <c r="Y63" s="6">
        <v>0.39190000000000003</v>
      </c>
      <c r="Z63" s="6">
        <v>4.4058000000000002</v>
      </c>
      <c r="AA63" s="6">
        <v>8.8900000000000007E-2</v>
      </c>
      <c r="AB63" s="6">
        <v>16.111499999999999</v>
      </c>
    </row>
    <row r="64" spans="1:28" x14ac:dyDescent="0.25">
      <c r="A64" s="3">
        <v>62</v>
      </c>
      <c r="B64" s="1">
        <v>223.3</v>
      </c>
      <c r="C64" s="1">
        <v>298.52</v>
      </c>
      <c r="D64" s="15">
        <f>(testdata[[#This Row],[mrkt]]-B63)/B63</f>
        <v>-1.7434842862889999E-3</v>
      </c>
      <c r="E64" s="15">
        <f>(testdata[[#This Row],[eval]]-C63)/C63</f>
        <v>7.2655407833273331E-2</v>
      </c>
      <c r="F64" s="20">
        <f t="shared" si="6"/>
        <v>1.8416655540036399E-5</v>
      </c>
      <c r="G64" s="20">
        <f t="shared" si="7"/>
        <v>1.8815071996878157E-5</v>
      </c>
      <c r="H64" s="6">
        <f>testdata[[#This Row],[cov]]/testdata[[#This Row],[varM]]</f>
        <v>1.0216334858397949</v>
      </c>
      <c r="I64" s="2" t="str">
        <f>IF(testdata[[#This Row],[mrkt]]&gt;B63,"UP",IF(testdata[[#This Row],[mrkt]]&lt;B63,"DN",""))</f>
        <v>DN</v>
      </c>
      <c r="J64" s="15" t="str">
        <f>IF(testdata[[#This Row],[mkt-dir]]="UP",testdata[[#This Row],[mRet]],"")</f>
        <v/>
      </c>
      <c r="K64" s="15" t="str">
        <f>IF(testdata[[#This Row],[mkt-dir]]="UP",testdata[[#This Row],[eRet]],"")</f>
        <v/>
      </c>
      <c r="L64" s="20">
        <f t="shared" si="2"/>
        <v>7.8878517661311538E-6</v>
      </c>
      <c r="M64" s="20">
        <f t="shared" si="3"/>
        <v>3.0908835166940946E-6</v>
      </c>
      <c r="N64" s="6">
        <f>testdata[[#This Row],[cov+]]/testdata[[#This Row],[varM+]]</f>
        <v>0.39185365145497864</v>
      </c>
      <c r="O64" s="15">
        <f>IF(testdata[[#This Row],[mkt-dir]]="DN",testdata[[#This Row],[mRet]],"")</f>
        <v>-1.7434842862889999E-3</v>
      </c>
      <c r="P64" s="15">
        <f>IF(testdata[[#This Row],[mkt-dir]]="DN",testdata[[#This Row],[eRet]],"")</f>
        <v>7.2655407833273331E-2</v>
      </c>
      <c r="Q64" s="20">
        <f t="shared" si="4"/>
        <v>9.8906220563332882E-6</v>
      </c>
      <c r="R64" s="20">
        <f t="shared" si="5"/>
        <v>4.8744401818022594E-5</v>
      </c>
      <c r="S64" s="6">
        <f>testdata[[#This Row],[cov-]]/testdata[[#This Row],[varM-]]</f>
        <v>4.9283454104699072</v>
      </c>
      <c r="T64" s="6">
        <f>testdata[[#This Row],[beta+]]/testdata[[#This Row],[beta-]]</f>
        <v>7.9510184213654023E-2</v>
      </c>
      <c r="U64" s="6">
        <f>(testdata[[#This Row],[beta+]]-testdata[[#This Row],[beta-]])^2</f>
        <v>20.579757479610365</v>
      </c>
      <c r="W64" s="12">
        <v>42828</v>
      </c>
      <c r="X64" s="6">
        <v>1.0216000000000001</v>
      </c>
      <c r="Y64" s="6">
        <v>0.39190000000000003</v>
      </c>
      <c r="Z64" s="6">
        <v>4.9283000000000001</v>
      </c>
      <c r="AA64" s="6">
        <v>7.9500000000000001E-2</v>
      </c>
      <c r="AB64" s="6">
        <v>20.579799999999999</v>
      </c>
    </row>
    <row r="65" spans="1:28" x14ac:dyDescent="0.25">
      <c r="A65" s="3">
        <v>63</v>
      </c>
      <c r="B65" s="1">
        <v>223.44</v>
      </c>
      <c r="C65" s="1">
        <v>303.7</v>
      </c>
      <c r="D65" s="15">
        <f>(testdata[[#This Row],[mrkt]]-B64)/B64</f>
        <v>6.2695924764884171E-4</v>
      </c>
      <c r="E65" s="15">
        <f>(testdata[[#This Row],[eval]]-C64)/C64</f>
        <v>1.7352271204609429E-2</v>
      </c>
      <c r="F65" s="20">
        <f t="shared" si="6"/>
        <v>1.8058540237578135E-5</v>
      </c>
      <c r="G65" s="20">
        <f t="shared" si="7"/>
        <v>1.6320721614587894E-5</v>
      </c>
      <c r="H65" s="6">
        <f>testdata[[#This Row],[cov]]/testdata[[#This Row],[varM]]</f>
        <v>0.90376749171707671</v>
      </c>
      <c r="I65" s="2" t="str">
        <f>IF(testdata[[#This Row],[mrkt]]&gt;B64,"UP",IF(testdata[[#This Row],[mrkt]]&lt;B64,"DN",""))</f>
        <v>UP</v>
      </c>
      <c r="J65" s="15">
        <f>IF(testdata[[#This Row],[mkt-dir]]="UP",testdata[[#This Row],[mRet]],"")</f>
        <v>6.2695924764884171E-4</v>
      </c>
      <c r="K65" s="15">
        <f>IF(testdata[[#This Row],[mkt-dir]]="UP",testdata[[#This Row],[eRet]],"")</f>
        <v>1.7352271204609429E-2</v>
      </c>
      <c r="L65" s="20">
        <f t="shared" si="2"/>
        <v>7.8063052624244956E-6</v>
      </c>
      <c r="M65" s="20">
        <f t="shared" si="3"/>
        <v>-9.1733589447291444E-7</v>
      </c>
      <c r="N65" s="6">
        <f>testdata[[#This Row],[cov+]]/testdata[[#This Row],[varM+]]</f>
        <v>-0.1175121729979602</v>
      </c>
      <c r="O65" s="15" t="str">
        <f>IF(testdata[[#This Row],[mkt-dir]]="DN",testdata[[#This Row],[mRet]],"")</f>
        <v/>
      </c>
      <c r="P65" s="15" t="str">
        <f>IF(testdata[[#This Row],[mkt-dir]]="DN",testdata[[#This Row],[eRet]],"")</f>
        <v/>
      </c>
      <c r="Q65" s="20">
        <f t="shared" si="4"/>
        <v>1.0785261247691739E-5</v>
      </c>
      <c r="R65" s="20">
        <f t="shared" si="5"/>
        <v>5.2699938759019472E-5</v>
      </c>
      <c r="S65" s="6">
        <f>testdata[[#This Row],[cov-]]/testdata[[#This Row],[varM-]]</f>
        <v>4.886292278761287</v>
      </c>
      <c r="T65" s="6">
        <f>testdata[[#This Row],[beta+]]/testdata[[#This Row],[beta-]]</f>
        <v>-2.4049354048822975E-2</v>
      </c>
      <c r="U65" s="6">
        <f>(testdata[[#This Row],[beta+]]-testdata[[#This Row],[beta-]])^2</f>
        <v>25.038058991445663</v>
      </c>
      <c r="W65" s="12">
        <v>42829</v>
      </c>
      <c r="X65" s="6">
        <v>0.90380000000000005</v>
      </c>
      <c r="Y65" s="6">
        <v>-0.11749999999999999</v>
      </c>
      <c r="Z65" s="6">
        <v>4.8863000000000003</v>
      </c>
      <c r="AA65" s="6">
        <v>-2.4E-2</v>
      </c>
      <c r="AB65" s="6">
        <v>25.0381</v>
      </c>
    </row>
    <row r="66" spans="1:28" x14ac:dyDescent="0.25">
      <c r="A66" s="3">
        <v>64</v>
      </c>
      <c r="B66" s="1">
        <v>222.78</v>
      </c>
      <c r="C66" s="1">
        <v>295</v>
      </c>
      <c r="D66" s="15">
        <f>(testdata[[#This Row],[mrkt]]-B65)/B65</f>
        <v>-2.9538131041890289E-3</v>
      </c>
      <c r="E66" s="15">
        <f>(testdata[[#This Row],[eval]]-C65)/C65</f>
        <v>-2.8646690813302567E-2</v>
      </c>
      <c r="F66" s="20">
        <f t="shared" si="6"/>
        <v>1.830561215646689E-5</v>
      </c>
      <c r="G66" s="20">
        <f t="shared" si="7"/>
        <v>2.0297190418788975E-5</v>
      </c>
      <c r="H66" s="6">
        <f>testdata[[#This Row],[cov]]/testdata[[#This Row],[varM]]</f>
        <v>1.1087960481899817</v>
      </c>
      <c r="I66" s="2" t="str">
        <f>IF(testdata[[#This Row],[mrkt]]&gt;B65,"UP",IF(testdata[[#This Row],[mrkt]]&lt;B65,"DN",""))</f>
        <v>DN</v>
      </c>
      <c r="J66" s="15" t="str">
        <f>IF(testdata[[#This Row],[mkt-dir]]="UP",testdata[[#This Row],[mRet]],"")</f>
        <v/>
      </c>
      <c r="K66" s="15" t="str">
        <f>IF(testdata[[#This Row],[mkt-dir]]="UP",testdata[[#This Row],[eRet]],"")</f>
        <v/>
      </c>
      <c r="L66" s="20">
        <f t="shared" si="2"/>
        <v>7.8063052624244956E-6</v>
      </c>
      <c r="M66" s="20">
        <f t="shared" si="3"/>
        <v>-9.1733589447291444E-7</v>
      </c>
      <c r="N66" s="6">
        <f>testdata[[#This Row],[cov+]]/testdata[[#This Row],[varM+]]</f>
        <v>-0.1175121729979602</v>
      </c>
      <c r="O66" s="15">
        <f>IF(testdata[[#This Row],[mkt-dir]]="DN",testdata[[#This Row],[mRet]],"")</f>
        <v>-2.9538131041890289E-3</v>
      </c>
      <c r="P66" s="15">
        <f>IF(testdata[[#This Row],[mkt-dir]]="DN",testdata[[#This Row],[eRet]],"")</f>
        <v>-2.8646690813302567E-2</v>
      </c>
      <c r="Q66" s="20">
        <f t="shared" si="4"/>
        <v>1.0709802255398903E-5</v>
      </c>
      <c r="R66" s="20">
        <f t="shared" si="5"/>
        <v>5.4969060770310091E-5</v>
      </c>
      <c r="S66" s="6">
        <f>testdata[[#This Row],[cov-]]/testdata[[#This Row],[varM-]]</f>
        <v>5.1325934372504136</v>
      </c>
      <c r="T66" s="6">
        <f>testdata[[#This Row],[beta+]]/testdata[[#This Row],[beta-]]</f>
        <v>-2.2895281778038658E-2</v>
      </c>
      <c r="U66" s="6">
        <f>(testdata[[#This Row],[beta+]]-testdata[[#This Row],[beta-]])^2</f>
        <v>27.563608918761453</v>
      </c>
      <c r="W66" s="12">
        <v>42830</v>
      </c>
      <c r="X66" s="6">
        <v>1.1088</v>
      </c>
      <c r="Y66" s="6">
        <v>-0.11749999999999999</v>
      </c>
      <c r="Z66" s="6">
        <v>5.1326000000000001</v>
      </c>
      <c r="AA66" s="6">
        <v>-2.29E-2</v>
      </c>
      <c r="AB66" s="6">
        <v>27.563600000000001</v>
      </c>
    </row>
    <row r="67" spans="1:28" x14ac:dyDescent="0.25">
      <c r="A67" s="3">
        <v>65</v>
      </c>
      <c r="B67" s="1">
        <v>223.4</v>
      </c>
      <c r="C67" s="1">
        <v>298.7</v>
      </c>
      <c r="D67" s="15">
        <f>(testdata[[#This Row],[mrkt]]-B66)/B66</f>
        <v>2.7830146332705114E-3</v>
      </c>
      <c r="E67" s="15">
        <f>(testdata[[#This Row],[eval]]-C66)/C66</f>
        <v>1.2542372881355894E-2</v>
      </c>
      <c r="F67" s="20">
        <f t="shared" si="6"/>
        <v>1.8625435071961411E-5</v>
      </c>
      <c r="G67" s="20">
        <f t="shared" si="7"/>
        <v>2.1950486015402855E-5</v>
      </c>
      <c r="H67" s="6">
        <f>testdata[[#This Row],[cov]]/testdata[[#This Row],[varM]]</f>
        <v>1.1785220549530653</v>
      </c>
      <c r="I67" s="2" t="str">
        <f>IF(testdata[[#This Row],[mrkt]]&gt;B66,"UP",IF(testdata[[#This Row],[mrkt]]&lt;B66,"DN",""))</f>
        <v>UP</v>
      </c>
      <c r="J67" s="15">
        <f>IF(testdata[[#This Row],[mkt-dir]]="UP",testdata[[#This Row],[mRet]],"")</f>
        <v>2.7830146332705114E-3</v>
      </c>
      <c r="K67" s="15">
        <f>IF(testdata[[#This Row],[mkt-dir]]="UP",testdata[[#This Row],[eRet]],"")</f>
        <v>1.2542372881355894E-2</v>
      </c>
      <c r="L67" s="20">
        <f t="shared" si="2"/>
        <v>7.4132002514592534E-6</v>
      </c>
      <c r="M67" s="20">
        <f t="shared" si="3"/>
        <v>-4.3895832954230027E-6</v>
      </c>
      <c r="N67" s="6">
        <f>testdata[[#This Row],[cov+]]/testdata[[#This Row],[varM+]]</f>
        <v>-0.59213067859038804</v>
      </c>
      <c r="O67" s="15" t="str">
        <f>IF(testdata[[#This Row],[mkt-dir]]="DN",testdata[[#This Row],[mRet]],"")</f>
        <v/>
      </c>
      <c r="P67" s="15" t="str">
        <f>IF(testdata[[#This Row],[mkt-dir]]="DN",testdata[[#This Row],[eRet]],"")</f>
        <v/>
      </c>
      <c r="Q67" s="20">
        <f t="shared" si="4"/>
        <v>1.0709802255398903E-5</v>
      </c>
      <c r="R67" s="20">
        <f t="shared" si="5"/>
        <v>5.4969060770310091E-5</v>
      </c>
      <c r="S67" s="6">
        <f>testdata[[#This Row],[cov-]]/testdata[[#This Row],[varM-]]</f>
        <v>5.1325934372504136</v>
      </c>
      <c r="T67" s="6">
        <f>testdata[[#This Row],[beta+]]/testdata[[#This Row],[beta-]]</f>
        <v>-0.11536676065026473</v>
      </c>
      <c r="U67" s="6">
        <f>(testdata[[#This Row],[beta+]]-testdata[[#This Row],[beta-]])^2</f>
        <v>32.772466202489255</v>
      </c>
      <c r="W67" s="12">
        <v>42831</v>
      </c>
      <c r="X67" s="6">
        <v>1.1785000000000001</v>
      </c>
      <c r="Y67" s="6">
        <v>-0.59209999999999996</v>
      </c>
      <c r="Z67" s="6">
        <v>5.1326000000000001</v>
      </c>
      <c r="AA67" s="6">
        <v>-0.1154</v>
      </c>
      <c r="AB67" s="6">
        <v>32.772500000000001</v>
      </c>
    </row>
    <row r="68" spans="1:28" x14ac:dyDescent="0.25">
      <c r="A68" s="3">
        <v>66</v>
      </c>
      <c r="B68" s="1">
        <v>223.17</v>
      </c>
      <c r="C68" s="1">
        <v>302.54000000000002</v>
      </c>
      <c r="D68" s="15">
        <f>(testdata[[#This Row],[mrkt]]-B67)/B67</f>
        <v>-1.0295434198747456E-3</v>
      </c>
      <c r="E68" s="15">
        <f>(testdata[[#This Row],[eval]]-C67)/C67</f>
        <v>1.2855708068296057E-2</v>
      </c>
      <c r="F68" s="20">
        <f t="shared" si="6"/>
        <v>1.7985855253454261E-5</v>
      </c>
      <c r="G68" s="20">
        <f t="shared" si="7"/>
        <v>2.4738876658919038E-5</v>
      </c>
      <c r="H68" s="6">
        <f>testdata[[#This Row],[cov]]/testdata[[#This Row],[varM]]</f>
        <v>1.375462901836032</v>
      </c>
      <c r="I68" s="2" t="str">
        <f>IF(testdata[[#This Row],[mrkt]]&gt;B67,"UP",IF(testdata[[#This Row],[mrkt]]&lt;B67,"DN",""))</f>
        <v>DN</v>
      </c>
      <c r="J68" s="15" t="str">
        <f>IF(testdata[[#This Row],[mkt-dir]]="UP",testdata[[#This Row],[mRet]],"")</f>
        <v/>
      </c>
      <c r="K68" s="15" t="str">
        <f>IF(testdata[[#This Row],[mkt-dir]]="UP",testdata[[#This Row],[eRet]],"")</f>
        <v/>
      </c>
      <c r="L68" s="20">
        <f t="shared" si="2"/>
        <v>8.3356975509544853E-6</v>
      </c>
      <c r="M68" s="20">
        <f t="shared" si="3"/>
        <v>-4.6254090498207291E-6</v>
      </c>
      <c r="N68" s="6">
        <f>testdata[[#This Row],[cov+]]/testdata[[#This Row],[varM+]]</f>
        <v>-0.55489165982168975</v>
      </c>
      <c r="O68" s="15">
        <f>IF(testdata[[#This Row],[mkt-dir]]="DN",testdata[[#This Row],[mRet]],"")</f>
        <v>-1.0295434198747456E-3</v>
      </c>
      <c r="P68" s="15">
        <f>IF(testdata[[#This Row],[mkt-dir]]="DN",testdata[[#This Row],[eRet]],"")</f>
        <v>1.2855708068296057E-2</v>
      </c>
      <c r="Q68" s="20">
        <f t="shared" si="4"/>
        <v>1.0070131420826035E-5</v>
      </c>
      <c r="R68" s="20">
        <f t="shared" si="5"/>
        <v>5.0487561490525E-5</v>
      </c>
      <c r="S68" s="6">
        <f>testdata[[#This Row],[cov-]]/testdata[[#This Row],[varM-]]</f>
        <v>5.0135950943114498</v>
      </c>
      <c r="T68" s="6">
        <f>testdata[[#This Row],[beta+]]/testdata[[#This Row],[beta-]]</f>
        <v>-0.11067739803146123</v>
      </c>
      <c r="U68" s="6">
        <f>(testdata[[#This Row],[beta+]]-testdata[[#This Row],[beta-]])^2</f>
        <v>31.008044730956232</v>
      </c>
      <c r="W68" s="12">
        <v>42832</v>
      </c>
      <c r="X68" s="6">
        <v>1.3754999999999999</v>
      </c>
      <c r="Y68" s="6">
        <v>-0.55489999999999995</v>
      </c>
      <c r="Z68" s="6">
        <v>5.0136000000000003</v>
      </c>
      <c r="AA68" s="6">
        <v>-0.11070000000000001</v>
      </c>
      <c r="AB68" s="6">
        <v>31.007999999999999</v>
      </c>
    </row>
    <row r="69" spans="1:28" x14ac:dyDescent="0.25">
      <c r="A69" s="3">
        <v>67</v>
      </c>
      <c r="B69" s="1">
        <v>223.31</v>
      </c>
      <c r="C69" s="1">
        <v>312.39</v>
      </c>
      <c r="D69" s="15">
        <f>(testdata[[#This Row],[mrkt]]-B68)/B68</f>
        <v>6.2732446117316298E-4</v>
      </c>
      <c r="E69" s="15">
        <f>(testdata[[#This Row],[eval]]-C68)/C68</f>
        <v>3.255767832352735E-2</v>
      </c>
      <c r="F69" s="20">
        <f t="shared" si="6"/>
        <v>1.7997630863938072E-5</v>
      </c>
      <c r="G69" s="20">
        <f t="shared" si="7"/>
        <v>2.5763633783993586E-5</v>
      </c>
      <c r="H69" s="6">
        <f>testdata[[#This Row],[cov]]/testdata[[#This Row],[varM]]</f>
        <v>1.4315014003102089</v>
      </c>
      <c r="I69" s="2" t="str">
        <f>IF(testdata[[#This Row],[mrkt]]&gt;B68,"UP",IF(testdata[[#This Row],[mrkt]]&lt;B68,"DN",""))</f>
        <v>UP</v>
      </c>
      <c r="J69" s="15">
        <f>IF(testdata[[#This Row],[mkt-dir]]="UP",testdata[[#This Row],[mRet]],"")</f>
        <v>6.2732446117316298E-4</v>
      </c>
      <c r="K69" s="15">
        <f>IF(testdata[[#This Row],[mkt-dir]]="UP",testdata[[#This Row],[eRet]],"")</f>
        <v>3.255767832352735E-2</v>
      </c>
      <c r="L69" s="20">
        <f t="shared" si="2"/>
        <v>8.2414481048579982E-6</v>
      </c>
      <c r="M69" s="20">
        <f t="shared" si="3"/>
        <v>-1.2119369506872012E-5</v>
      </c>
      <c r="N69" s="6">
        <f>testdata[[#This Row],[cov+]]/testdata[[#This Row],[varM+]]</f>
        <v>-1.4705388364610505</v>
      </c>
      <c r="O69" s="15" t="str">
        <f>IF(testdata[[#This Row],[mkt-dir]]="DN",testdata[[#This Row],[mRet]],"")</f>
        <v/>
      </c>
      <c r="P69" s="15" t="str">
        <f>IF(testdata[[#This Row],[mkt-dir]]="DN",testdata[[#This Row],[eRet]],"")</f>
        <v/>
      </c>
      <c r="Q69" s="20">
        <f t="shared" si="4"/>
        <v>1.0070131420826035E-5</v>
      </c>
      <c r="R69" s="20">
        <f t="shared" si="5"/>
        <v>5.0487561490525E-5</v>
      </c>
      <c r="S69" s="6">
        <f>testdata[[#This Row],[cov-]]/testdata[[#This Row],[varM-]]</f>
        <v>5.0135950943114498</v>
      </c>
      <c r="T69" s="6">
        <f>testdata[[#This Row],[beta+]]/testdata[[#This Row],[beta-]]</f>
        <v>-0.29331025118673038</v>
      </c>
      <c r="U69" s="6">
        <f>(testdata[[#This Row],[beta+]]-testdata[[#This Row],[beta-]])^2</f>
        <v>42.043992832195244</v>
      </c>
      <c r="W69" s="12">
        <v>42835</v>
      </c>
      <c r="X69" s="6">
        <v>1.4315</v>
      </c>
      <c r="Y69" s="6">
        <v>-1.4704999999999999</v>
      </c>
      <c r="Z69" s="6">
        <v>5.0136000000000003</v>
      </c>
      <c r="AA69" s="6">
        <v>-0.29330000000000001</v>
      </c>
      <c r="AB69" s="6">
        <v>42.043999999999997</v>
      </c>
    </row>
    <row r="70" spans="1:28" x14ac:dyDescent="0.25">
      <c r="A70" s="3">
        <v>68</v>
      </c>
      <c r="B70" s="1">
        <v>223.04</v>
      </c>
      <c r="C70" s="1">
        <v>308.70999999999998</v>
      </c>
      <c r="D70" s="15">
        <f>(testdata[[#This Row],[mrkt]]-B69)/B69</f>
        <v>-1.2090815458331925E-3</v>
      </c>
      <c r="E70" s="15">
        <f>(testdata[[#This Row],[eval]]-C69)/C69</f>
        <v>-1.1780146611607308E-2</v>
      </c>
      <c r="F70" s="20">
        <f t="shared" si="6"/>
        <v>1.7398092307514732E-5</v>
      </c>
      <c r="G70" s="20">
        <f t="shared" si="7"/>
        <v>3.3574782289426462E-5</v>
      </c>
      <c r="H70" s="6">
        <f>testdata[[#This Row],[cov]]/testdata[[#This Row],[varM]]</f>
        <v>1.9297967671389211</v>
      </c>
      <c r="I70" s="2" t="str">
        <f>IF(testdata[[#This Row],[mrkt]]&gt;B69,"UP",IF(testdata[[#This Row],[mrkt]]&lt;B69,"DN",""))</f>
        <v>DN</v>
      </c>
      <c r="J70" s="15" t="str">
        <f>IF(testdata[[#This Row],[mkt-dir]]="UP",testdata[[#This Row],[mRet]],"")</f>
        <v/>
      </c>
      <c r="K70" s="15" t="str">
        <f>IF(testdata[[#This Row],[mkt-dir]]="UP",testdata[[#This Row],[eRet]],"")</f>
        <v/>
      </c>
      <c r="L70" s="20">
        <f t="shared" si="2"/>
        <v>8.2414481048579982E-6</v>
      </c>
      <c r="M70" s="20">
        <f t="shared" si="3"/>
        <v>-1.2119369506872012E-5</v>
      </c>
      <c r="N70" s="6">
        <f>testdata[[#This Row],[cov+]]/testdata[[#This Row],[varM+]]</f>
        <v>-1.4705388364610505</v>
      </c>
      <c r="O70" s="15">
        <f>IF(testdata[[#This Row],[mkt-dir]]="DN",testdata[[#This Row],[mRet]],"")</f>
        <v>-1.2090815458331925E-3</v>
      </c>
      <c r="P70" s="15">
        <f>IF(testdata[[#This Row],[mkt-dir]]="DN",testdata[[#This Row],[eRet]],"")</f>
        <v>-1.1780146611607308E-2</v>
      </c>
      <c r="Q70" s="20">
        <f t="shared" si="4"/>
        <v>1.0100502255763006E-5</v>
      </c>
      <c r="R70" s="20">
        <f t="shared" si="5"/>
        <v>5.1980312142741125E-5</v>
      </c>
      <c r="S70" s="6">
        <f>testdata[[#This Row],[cov-]]/testdata[[#This Row],[varM-]]</f>
        <v>5.1463096414916309</v>
      </c>
      <c r="T70" s="6">
        <f>testdata[[#This Row],[beta+]]/testdata[[#This Row],[beta-]]</f>
        <v>-0.28574628013148906</v>
      </c>
      <c r="U70" s="6">
        <f>(testdata[[#This Row],[beta+]]-testdata[[#This Row],[beta-]])^2</f>
        <v>43.782683780184712</v>
      </c>
      <c r="W70" s="12">
        <v>42836</v>
      </c>
      <c r="X70" s="6">
        <v>1.9298</v>
      </c>
      <c r="Y70" s="6">
        <v>-1.4704999999999999</v>
      </c>
      <c r="Z70" s="6">
        <v>5.1463000000000001</v>
      </c>
      <c r="AA70" s="6">
        <v>-0.28570000000000001</v>
      </c>
      <c r="AB70" s="6">
        <v>43.782699999999998</v>
      </c>
    </row>
    <row r="71" spans="1:28" x14ac:dyDescent="0.25">
      <c r="A71" s="3">
        <v>69</v>
      </c>
      <c r="B71" s="1">
        <v>222.06</v>
      </c>
      <c r="C71" s="1">
        <v>296.83999999999997</v>
      </c>
      <c r="D71" s="15">
        <f>(testdata[[#This Row],[mrkt]]-B70)/B70</f>
        <v>-4.3938307030128671E-3</v>
      </c>
      <c r="E71" s="15">
        <f>(testdata[[#This Row],[eval]]-C70)/C70</f>
        <v>-3.8450325548249183E-2</v>
      </c>
      <c r="F71" s="20">
        <f t="shared" si="6"/>
        <v>1.3966402238669408E-5</v>
      </c>
      <c r="G71" s="20">
        <f t="shared" si="7"/>
        <v>5.0696707496221395E-5</v>
      </c>
      <c r="H71" s="6">
        <f>testdata[[#This Row],[cov]]/testdata[[#This Row],[varM]]</f>
        <v>3.6299045831470567</v>
      </c>
      <c r="I71" s="2" t="str">
        <f>IF(testdata[[#This Row],[mrkt]]&gt;B70,"UP",IF(testdata[[#This Row],[mrkt]]&lt;B70,"DN",""))</f>
        <v>DN</v>
      </c>
      <c r="J71" s="15" t="str">
        <f>IF(testdata[[#This Row],[mkt-dir]]="UP",testdata[[#This Row],[mRet]],"")</f>
        <v/>
      </c>
      <c r="K71" s="15" t="str">
        <f>IF(testdata[[#This Row],[mkt-dir]]="UP",testdata[[#This Row],[eRet]],"")</f>
        <v/>
      </c>
      <c r="L71" s="20">
        <f t="shared" si="2"/>
        <v>4.7306293684338773E-6</v>
      </c>
      <c r="M71" s="20">
        <f t="shared" si="3"/>
        <v>4.7147903135503521E-6</v>
      </c>
      <c r="N71" s="6">
        <f>testdata[[#This Row],[cov+]]/testdata[[#This Row],[varM+]]</f>
        <v>0.99665180811052023</v>
      </c>
      <c r="O71" s="15">
        <f>IF(testdata[[#This Row],[mkt-dir]]="DN",testdata[[#This Row],[mRet]],"")</f>
        <v>-4.3938307030128671E-3</v>
      </c>
      <c r="P71" s="15">
        <f>IF(testdata[[#This Row],[mkt-dir]]="DN",testdata[[#This Row],[eRet]],"")</f>
        <v>-3.8450325548249183E-2</v>
      </c>
      <c r="Q71" s="20">
        <f t="shared" si="4"/>
        <v>9.5839085467525423E-6</v>
      </c>
      <c r="R71" s="20">
        <f t="shared" si="5"/>
        <v>5.4190861490895827E-5</v>
      </c>
      <c r="S71" s="6">
        <f>testdata[[#This Row],[cov-]]/testdata[[#This Row],[varM-]]</f>
        <v>5.6543592028805536</v>
      </c>
      <c r="T71" s="6">
        <f>testdata[[#This Row],[beta+]]/testdata[[#This Row],[beta-]]</f>
        <v>0.17626255643659611</v>
      </c>
      <c r="U71" s="6">
        <f>(testdata[[#This Row],[beta+]]-testdata[[#This Row],[beta-]])^2</f>
        <v>21.694238175295457</v>
      </c>
      <c r="W71" s="12">
        <v>42837</v>
      </c>
      <c r="X71" s="6">
        <v>3.6299000000000001</v>
      </c>
      <c r="Y71" s="6">
        <v>0.99670000000000003</v>
      </c>
      <c r="Z71" s="6">
        <v>5.6543999999999999</v>
      </c>
      <c r="AA71" s="6">
        <v>0.17630000000000001</v>
      </c>
      <c r="AB71" s="6">
        <v>21.694199999999999</v>
      </c>
    </row>
    <row r="72" spans="1:28" x14ac:dyDescent="0.25">
      <c r="A72" s="3">
        <v>70</v>
      </c>
      <c r="B72" s="1">
        <v>220.62</v>
      </c>
      <c r="C72" s="1">
        <v>304</v>
      </c>
      <c r="D72" s="15">
        <f>(testdata[[#This Row],[mrkt]]-B71)/B71</f>
        <v>-6.4847338557146618E-3</v>
      </c>
      <c r="E72" s="15">
        <f>(testdata[[#This Row],[eval]]-C71)/C71</f>
        <v>2.4120738444953597E-2</v>
      </c>
      <c r="F72" s="20">
        <f t="shared" si="6"/>
        <v>1.5457198193146486E-5</v>
      </c>
      <c r="G72" s="20">
        <f t="shared" si="7"/>
        <v>4.7025685425509629E-5</v>
      </c>
      <c r="H72" s="6">
        <f>testdata[[#This Row],[cov]]/testdata[[#This Row],[varM]]</f>
        <v>3.0423162618410484</v>
      </c>
      <c r="I72" s="2" t="str">
        <f>IF(testdata[[#This Row],[mrkt]]&gt;B71,"UP",IF(testdata[[#This Row],[mrkt]]&lt;B71,"DN",""))</f>
        <v>DN</v>
      </c>
      <c r="J72" s="15" t="str">
        <f>IF(testdata[[#This Row],[mkt-dir]]="UP",testdata[[#This Row],[mRet]],"")</f>
        <v/>
      </c>
      <c r="K72" s="15" t="str">
        <f>IF(testdata[[#This Row],[mkt-dir]]="UP",testdata[[#This Row],[eRet]],"")</f>
        <v/>
      </c>
      <c r="L72" s="20">
        <f t="shared" si="2"/>
        <v>4.7306293684338773E-6</v>
      </c>
      <c r="M72" s="20">
        <f t="shared" si="3"/>
        <v>4.7147903135503521E-6</v>
      </c>
      <c r="N72" s="6">
        <f>testdata[[#This Row],[cov+]]/testdata[[#This Row],[varM+]]</f>
        <v>0.99665180811052023</v>
      </c>
      <c r="O72" s="15">
        <f>IF(testdata[[#This Row],[mkt-dir]]="DN",testdata[[#This Row],[mRet]],"")</f>
        <v>-6.4847338557146618E-3</v>
      </c>
      <c r="P72" s="15">
        <f>IF(testdata[[#This Row],[mkt-dir]]="DN",testdata[[#This Row],[eRet]],"")</f>
        <v>2.4120738444953597E-2</v>
      </c>
      <c r="Q72" s="20">
        <f t="shared" si="4"/>
        <v>1.0572140266256373E-5</v>
      </c>
      <c r="R72" s="20">
        <f t="shared" si="5"/>
        <v>4.7019990780334442E-5</v>
      </c>
      <c r="S72" s="6">
        <f>testdata[[#This Row],[cov-]]/testdata[[#This Row],[varM-]]</f>
        <v>4.4475375464332885</v>
      </c>
      <c r="T72" s="6">
        <f>testdata[[#This Row],[beta+]]/testdata[[#This Row],[beta-]]</f>
        <v>0.22409070136120315</v>
      </c>
      <c r="U72" s="6">
        <f>(testdata[[#This Row],[beta+]]-testdata[[#This Row],[beta-]])^2</f>
        <v>11.908612378959477</v>
      </c>
      <c r="W72" s="12">
        <v>42838</v>
      </c>
      <c r="X72" s="6">
        <v>3.0423</v>
      </c>
      <c r="Y72" s="6">
        <v>0.99670000000000003</v>
      </c>
      <c r="Z72" s="6">
        <v>4.4474999999999998</v>
      </c>
      <c r="AA72" s="6">
        <v>0.22409999999999999</v>
      </c>
      <c r="AB72" s="6">
        <v>11.9086</v>
      </c>
    </row>
    <row r="73" spans="1:28" x14ac:dyDescent="0.25">
      <c r="A73" s="3">
        <v>71</v>
      </c>
      <c r="B73" s="1">
        <v>222.58</v>
      </c>
      <c r="C73" s="1">
        <v>301.44</v>
      </c>
      <c r="D73" s="15">
        <f>(testdata[[#This Row],[mrkt]]-B72)/B72</f>
        <v>8.884054029553114E-3</v>
      </c>
      <c r="E73" s="15">
        <f>(testdata[[#This Row],[eval]]-C72)/C72</f>
        <v>-8.4210526315789541E-3</v>
      </c>
      <c r="F73" s="20">
        <f t="shared" si="6"/>
        <v>2.0074142795492751E-5</v>
      </c>
      <c r="G73" s="20">
        <f t="shared" si="7"/>
        <v>3.8787966866730687E-5</v>
      </c>
      <c r="H73" s="6">
        <f>testdata[[#This Row],[cov]]/testdata[[#This Row],[varM]]</f>
        <v>1.9322352770868878</v>
      </c>
      <c r="I73" s="2" t="str">
        <f>IF(testdata[[#This Row],[mrkt]]&gt;B72,"UP",IF(testdata[[#This Row],[mrkt]]&lt;B72,"DN",""))</f>
        <v>UP</v>
      </c>
      <c r="J73" s="15">
        <f>IF(testdata[[#This Row],[mkt-dir]]="UP",testdata[[#This Row],[mRet]],"")</f>
        <v>8.884054029553114E-3</v>
      </c>
      <c r="K73" s="15">
        <f>IF(testdata[[#This Row],[mkt-dir]]="UP",testdata[[#This Row],[eRet]],"")</f>
        <v>-8.4210526315789541E-3</v>
      </c>
      <c r="L73" s="20">
        <f t="shared" si="2"/>
        <v>8.5359001888336991E-6</v>
      </c>
      <c r="M73" s="20">
        <f t="shared" si="3"/>
        <v>-1.2430585370554717E-5</v>
      </c>
      <c r="N73" s="6">
        <f>testdata[[#This Row],[cov+]]/testdata[[#This Row],[varM+]]</f>
        <v>-1.4562711718227304</v>
      </c>
      <c r="O73" s="15" t="str">
        <f>IF(testdata[[#This Row],[mkt-dir]]="DN",testdata[[#This Row],[mRet]],"")</f>
        <v/>
      </c>
      <c r="P73" s="15" t="str">
        <f>IF(testdata[[#This Row],[mkt-dir]]="DN",testdata[[#This Row],[eRet]],"")</f>
        <v/>
      </c>
      <c r="Q73" s="20">
        <f t="shared" si="4"/>
        <v>1.1323196313367187E-5</v>
      </c>
      <c r="R73" s="20">
        <f t="shared" si="5"/>
        <v>5.1561694115241456E-5</v>
      </c>
      <c r="S73" s="6">
        <f>testdata[[#This Row],[cov-]]/testdata[[#This Row],[varM-]]</f>
        <v>4.5536342114259893</v>
      </c>
      <c r="T73" s="6">
        <f>testdata[[#This Row],[beta+]]/testdata[[#This Row],[beta-]]</f>
        <v>-0.31980416173276532</v>
      </c>
      <c r="U73" s="6">
        <f>(testdata[[#This Row],[beta+]]-testdata[[#This Row],[beta-]])^2</f>
        <v>36.118962715601938</v>
      </c>
      <c r="W73" s="12">
        <v>42842</v>
      </c>
      <c r="X73" s="6">
        <v>1.9321999999999999</v>
      </c>
      <c r="Y73" s="6">
        <v>-1.4562999999999999</v>
      </c>
      <c r="Z73" s="6">
        <v>4.5536000000000003</v>
      </c>
      <c r="AA73" s="6">
        <v>-0.31979999999999997</v>
      </c>
      <c r="AB73" s="6">
        <v>36.119</v>
      </c>
    </row>
    <row r="74" spans="1:28" x14ac:dyDescent="0.25">
      <c r="A74" s="3">
        <v>72</v>
      </c>
      <c r="B74" s="1">
        <v>221.91</v>
      </c>
      <c r="C74" s="1">
        <v>300.25</v>
      </c>
      <c r="D74" s="15">
        <f>(testdata[[#This Row],[mrkt]]-B73)/B73</f>
        <v>-3.0101536526193542E-3</v>
      </c>
      <c r="E74" s="15">
        <f>(testdata[[#This Row],[eval]]-C73)/C73</f>
        <v>-3.9477176220806716E-3</v>
      </c>
      <c r="F74" s="20">
        <f t="shared" si="6"/>
        <v>2.0359481835539373E-5</v>
      </c>
      <c r="G74" s="20">
        <f t="shared" si="7"/>
        <v>4.001233109167023E-5</v>
      </c>
      <c r="H74" s="6">
        <f>testdata[[#This Row],[cov]]/testdata[[#This Row],[varM]]</f>
        <v>1.9652922119965244</v>
      </c>
      <c r="I74" s="2" t="str">
        <f>IF(testdata[[#This Row],[mrkt]]&gt;B73,"UP",IF(testdata[[#This Row],[mrkt]]&lt;B73,"DN",""))</f>
        <v>DN</v>
      </c>
      <c r="J74" s="15" t="str">
        <f>IF(testdata[[#This Row],[mkt-dir]]="UP",testdata[[#This Row],[mRet]],"")</f>
        <v/>
      </c>
      <c r="K74" s="15" t="str">
        <f>IF(testdata[[#This Row],[mkt-dir]]="UP",testdata[[#This Row],[eRet]],"")</f>
        <v/>
      </c>
      <c r="L74" s="20">
        <f t="shared" si="2"/>
        <v>8.5359001888336991E-6</v>
      </c>
      <c r="M74" s="20">
        <f t="shared" si="3"/>
        <v>-1.2430585370554717E-5</v>
      </c>
      <c r="N74" s="6">
        <f>testdata[[#This Row],[cov+]]/testdata[[#This Row],[varM+]]</f>
        <v>-1.4562711718227304</v>
      </c>
      <c r="O74" s="15">
        <f>IF(testdata[[#This Row],[mkt-dir]]="DN",testdata[[#This Row],[mRet]],"")</f>
        <v>-3.0101536526193542E-3</v>
      </c>
      <c r="P74" s="15">
        <f>IF(testdata[[#This Row],[mkt-dir]]="DN",testdata[[#This Row],[eRet]],"")</f>
        <v>-3.9477176220806716E-3</v>
      </c>
      <c r="Q74" s="20">
        <f t="shared" si="4"/>
        <v>1.0977220032989936E-5</v>
      </c>
      <c r="R74" s="20">
        <f t="shared" si="5"/>
        <v>5.1858664103678927E-5</v>
      </c>
      <c r="S74" s="6">
        <f>testdata[[#This Row],[cov-]]/testdata[[#This Row],[varM-]]</f>
        <v>4.7242073993076232</v>
      </c>
      <c r="T74" s="6">
        <f>testdata[[#This Row],[beta+]]/testdata[[#This Row],[beta-]]</f>
        <v>-0.30825724798537857</v>
      </c>
      <c r="U74" s="6">
        <f>(testdata[[#This Row],[beta+]]-testdata[[#This Row],[beta-]])^2</f>
        <v>38.198315368201499</v>
      </c>
      <c r="W74" s="12">
        <v>42843</v>
      </c>
      <c r="X74" s="6">
        <v>1.9653</v>
      </c>
      <c r="Y74" s="6">
        <v>-1.4562999999999999</v>
      </c>
      <c r="Z74" s="6">
        <v>4.7241999999999997</v>
      </c>
      <c r="AA74" s="6">
        <v>-0.30830000000000002</v>
      </c>
      <c r="AB74" s="6">
        <v>38.198300000000003</v>
      </c>
    </row>
    <row r="75" spans="1:28" x14ac:dyDescent="0.25">
      <c r="A75" s="3">
        <v>73</v>
      </c>
      <c r="B75" s="1">
        <v>221.5</v>
      </c>
      <c r="C75" s="1">
        <v>305.52</v>
      </c>
      <c r="D75" s="15">
        <f>(testdata[[#This Row],[mrkt]]-B74)/B74</f>
        <v>-1.8475958722004263E-3</v>
      </c>
      <c r="E75" s="15">
        <f>(testdata[[#This Row],[eval]]-C74)/C74</f>
        <v>1.7552039966694362E-2</v>
      </c>
      <c r="F75" s="20">
        <f t="shared" si="6"/>
        <v>1.2676658452929459E-5</v>
      </c>
      <c r="G75" s="20">
        <f t="shared" si="7"/>
        <v>7.1110384572839257E-6</v>
      </c>
      <c r="H75" s="6">
        <f>testdata[[#This Row],[cov]]/testdata[[#This Row],[varM]]</f>
        <v>0.56095527726714367</v>
      </c>
      <c r="I75" s="2" t="str">
        <f>IF(testdata[[#This Row],[mrkt]]&gt;B74,"UP",IF(testdata[[#This Row],[mrkt]]&lt;B74,"DN",""))</f>
        <v>DN</v>
      </c>
      <c r="J75" s="15" t="str">
        <f>IF(testdata[[#This Row],[mkt-dir]]="UP",testdata[[#This Row],[mRet]],"")</f>
        <v/>
      </c>
      <c r="K75" s="15" t="str">
        <f>IF(testdata[[#This Row],[mkt-dir]]="UP",testdata[[#This Row],[eRet]],"")</f>
        <v/>
      </c>
      <c r="L75" s="20">
        <f t="shared" si="2"/>
        <v>8.5359001888336991E-6</v>
      </c>
      <c r="M75" s="20">
        <f t="shared" si="3"/>
        <v>-1.2430585370554717E-5</v>
      </c>
      <c r="N75" s="6">
        <f>testdata[[#This Row],[cov+]]/testdata[[#This Row],[varM+]]</f>
        <v>-1.4562711718227304</v>
      </c>
      <c r="O75" s="15">
        <f>IF(testdata[[#This Row],[mkt-dir]]="DN",testdata[[#This Row],[mRet]],"")</f>
        <v>-1.8475958722004263E-3</v>
      </c>
      <c r="P75" s="15">
        <f>IF(testdata[[#This Row],[mkt-dir]]="DN",testdata[[#This Row],[eRet]],"")</f>
        <v>1.7552039966694362E-2</v>
      </c>
      <c r="Q75" s="20">
        <f t="shared" si="4"/>
        <v>2.6435812471175036E-6</v>
      </c>
      <c r="R75" s="20">
        <f t="shared" si="5"/>
        <v>1.1638886847816193E-5</v>
      </c>
      <c r="S75" s="6">
        <f>testdata[[#This Row],[cov-]]/testdata[[#This Row],[varM-]]</f>
        <v>4.4026968569651306</v>
      </c>
      <c r="T75" s="6">
        <f>testdata[[#This Row],[beta+]]/testdata[[#This Row],[beta-]]</f>
        <v>-0.33076798588094664</v>
      </c>
      <c r="U75" s="6">
        <f>(testdata[[#This Row],[beta+]]-testdata[[#This Row],[beta-]])^2</f>
        <v>34.327506362358314</v>
      </c>
      <c r="W75" s="12">
        <v>42844</v>
      </c>
      <c r="X75" s="6">
        <v>0.56100000000000005</v>
      </c>
      <c r="Y75" s="6">
        <v>-1.4562999999999999</v>
      </c>
      <c r="Z75" s="6">
        <v>4.4027000000000003</v>
      </c>
      <c r="AA75" s="6">
        <v>-0.33079999999999998</v>
      </c>
      <c r="AB75" s="6">
        <v>34.327500000000001</v>
      </c>
    </row>
    <row r="76" spans="1:28" x14ac:dyDescent="0.25">
      <c r="A76" s="3">
        <v>74</v>
      </c>
      <c r="B76" s="1">
        <v>223.31</v>
      </c>
      <c r="C76" s="1">
        <v>302.51</v>
      </c>
      <c r="D76" s="15">
        <f>(testdata[[#This Row],[mrkt]]-B75)/B75</f>
        <v>8.1715575620767596E-3</v>
      </c>
      <c r="E76" s="15">
        <f>(testdata[[#This Row],[eval]]-C75)/C75</f>
        <v>-9.8520555119140842E-3</v>
      </c>
      <c r="F76" s="20">
        <f t="shared" si="6"/>
        <v>1.5688740066107087E-5</v>
      </c>
      <c r="G76" s="20">
        <f t="shared" si="7"/>
        <v>-1.5972714900248933E-6</v>
      </c>
      <c r="H76" s="6">
        <f>testdata[[#This Row],[cov]]/testdata[[#This Row],[varM]]</f>
        <v>-0.10181005506462132</v>
      </c>
      <c r="I76" s="2" t="str">
        <f>IF(testdata[[#This Row],[mrkt]]&gt;B75,"UP",IF(testdata[[#This Row],[mrkt]]&lt;B75,"DN",""))</f>
        <v>UP</v>
      </c>
      <c r="J76" s="15">
        <f>IF(testdata[[#This Row],[mkt-dir]]="UP",testdata[[#This Row],[mRet]],"")</f>
        <v>8.1715575620767596E-3</v>
      </c>
      <c r="K76" s="15">
        <f>IF(testdata[[#This Row],[mkt-dir]]="UP",testdata[[#This Row],[eRet]],"")</f>
        <v>-9.8520555119140842E-3</v>
      </c>
      <c r="L76" s="20">
        <f t="shared" si="2"/>
        <v>1.0804755994719547E-5</v>
      </c>
      <c r="M76" s="20">
        <f t="shared" si="3"/>
        <v>-2.2856335796886726E-5</v>
      </c>
      <c r="N76" s="6">
        <f>testdata[[#This Row],[cov+]]/testdata[[#This Row],[varM+]]</f>
        <v>-2.1153958319888919</v>
      </c>
      <c r="O76" s="15" t="str">
        <f>IF(testdata[[#This Row],[mkt-dir]]="DN",testdata[[#This Row],[mRet]],"")</f>
        <v/>
      </c>
      <c r="P76" s="15" t="str">
        <f>IF(testdata[[#This Row],[mkt-dir]]="DN",testdata[[#This Row],[eRet]],"")</f>
        <v/>
      </c>
      <c r="Q76" s="20">
        <f t="shared" si="4"/>
        <v>2.6435812471175036E-6</v>
      </c>
      <c r="R76" s="20">
        <f t="shared" si="5"/>
        <v>1.1638886847816193E-5</v>
      </c>
      <c r="S76" s="6">
        <f>testdata[[#This Row],[cov-]]/testdata[[#This Row],[varM-]]</f>
        <v>4.4026968569651306</v>
      </c>
      <c r="T76" s="6">
        <f>testdata[[#This Row],[beta+]]/testdata[[#This Row],[beta-]]</f>
        <v>-0.48047728488103941</v>
      </c>
      <c r="U76" s="6">
        <f>(testdata[[#This Row],[beta+]]-testdata[[#This Row],[beta-]])^2</f>
        <v>42.485532301795871</v>
      </c>
      <c r="W76" s="12">
        <v>42845</v>
      </c>
      <c r="X76" s="6">
        <v>-0.1018</v>
      </c>
      <c r="Y76" s="6">
        <v>-2.1154000000000002</v>
      </c>
      <c r="Z76" s="6">
        <v>4.4027000000000003</v>
      </c>
      <c r="AA76" s="6">
        <v>-0.48049999999999998</v>
      </c>
      <c r="AB76" s="6">
        <v>42.485500000000002</v>
      </c>
    </row>
    <row r="77" spans="1:28" x14ac:dyDescent="0.25">
      <c r="A77" s="3">
        <v>75</v>
      </c>
      <c r="B77" s="1">
        <v>222.6</v>
      </c>
      <c r="C77" s="1">
        <v>305.60000000000002</v>
      </c>
      <c r="D77" s="15">
        <f>(testdata[[#This Row],[mrkt]]-B76)/B76</f>
        <v>-3.1794366575612736E-3</v>
      </c>
      <c r="E77" s="15">
        <f>(testdata[[#This Row],[eval]]-C76)/C76</f>
        <v>1.0214538362368292E-2</v>
      </c>
      <c r="F77" s="20">
        <f t="shared" si="6"/>
        <v>1.6174120848674863E-5</v>
      </c>
      <c r="G77" s="20">
        <f t="shared" si="7"/>
        <v>-2.4116945862800081E-6</v>
      </c>
      <c r="H77" s="6">
        <f>testdata[[#This Row],[cov]]/testdata[[#This Row],[varM]]</f>
        <v>-0.14910823338367704</v>
      </c>
      <c r="I77" s="2" t="str">
        <f>IF(testdata[[#This Row],[mrkt]]&gt;B76,"UP",IF(testdata[[#This Row],[mrkt]]&lt;B76,"DN",""))</f>
        <v>DN</v>
      </c>
      <c r="J77" s="15" t="str">
        <f>IF(testdata[[#This Row],[mkt-dir]]="UP",testdata[[#This Row],[mRet]],"")</f>
        <v/>
      </c>
      <c r="K77" s="15" t="str">
        <f>IF(testdata[[#This Row],[mkt-dir]]="UP",testdata[[#This Row],[eRet]],"")</f>
        <v/>
      </c>
      <c r="L77" s="20">
        <f t="shared" si="2"/>
        <v>1.0804755994719547E-5</v>
      </c>
      <c r="M77" s="20">
        <f t="shared" si="3"/>
        <v>-2.2856335796886726E-5</v>
      </c>
      <c r="N77" s="6">
        <f>testdata[[#This Row],[cov+]]/testdata[[#This Row],[varM+]]</f>
        <v>-2.1153958319888919</v>
      </c>
      <c r="O77" s="15">
        <f>IF(testdata[[#This Row],[mkt-dir]]="DN",testdata[[#This Row],[mRet]],"")</f>
        <v>-3.1794366575612736E-3</v>
      </c>
      <c r="P77" s="15">
        <f>IF(testdata[[#This Row],[mkt-dir]]="DN",testdata[[#This Row],[eRet]],"")</f>
        <v>1.0214538362368292E-2</v>
      </c>
      <c r="Q77" s="20">
        <f t="shared" si="4"/>
        <v>2.5466486675975169E-6</v>
      </c>
      <c r="R77" s="20">
        <f t="shared" si="5"/>
        <v>1.2686192235928634E-5</v>
      </c>
      <c r="S77" s="6">
        <f>testdata[[#This Row],[cov-]]/testdata[[#This Row],[varM-]]</f>
        <v>4.9815243057836724</v>
      </c>
      <c r="T77" s="6">
        <f>testdata[[#This Row],[beta+]]/testdata[[#This Row],[beta-]]</f>
        <v>-0.42464830082889793</v>
      </c>
      <c r="U77" s="6">
        <f>(testdata[[#This Row],[beta+]]-testdata[[#This Row],[beta-]])^2</f>
        <v>50.366275441921751</v>
      </c>
      <c r="W77" s="12">
        <v>42846</v>
      </c>
      <c r="X77" s="6">
        <v>-0.14910000000000001</v>
      </c>
      <c r="Y77" s="6">
        <v>-2.1154000000000002</v>
      </c>
      <c r="Z77" s="6">
        <v>4.9814999999999996</v>
      </c>
      <c r="AA77" s="6">
        <v>-0.42459999999999998</v>
      </c>
      <c r="AB77" s="6">
        <v>50.366300000000003</v>
      </c>
    </row>
    <row r="78" spans="1:28" x14ac:dyDescent="0.25">
      <c r="A78" s="3">
        <v>76</v>
      </c>
      <c r="B78" s="1">
        <v>225.04</v>
      </c>
      <c r="C78" s="1">
        <v>308.02999999999997</v>
      </c>
      <c r="D78" s="15">
        <f>(testdata[[#This Row],[mrkt]]-B77)/B77</f>
        <v>1.0961365678346801E-2</v>
      </c>
      <c r="E78" s="15">
        <f>(testdata[[#This Row],[eval]]-C77)/C77</f>
        <v>7.9515706806281075E-3</v>
      </c>
      <c r="F78" s="20">
        <f t="shared" si="6"/>
        <v>2.1663273633166692E-5</v>
      </c>
      <c r="G78" s="20">
        <f t="shared" si="7"/>
        <v>-1.4778306444001742E-6</v>
      </c>
      <c r="H78" s="6">
        <f>testdata[[#This Row],[cov]]/testdata[[#This Row],[varM]]</f>
        <v>-6.82182512867123E-2</v>
      </c>
      <c r="I78" s="2" t="str">
        <f>IF(testdata[[#This Row],[mrkt]]&gt;B77,"UP",IF(testdata[[#This Row],[mrkt]]&lt;B77,"DN",""))</f>
        <v>UP</v>
      </c>
      <c r="J78" s="15">
        <f>IF(testdata[[#This Row],[mkt-dir]]="UP",testdata[[#This Row],[mRet]],"")</f>
        <v>1.0961365678346801E-2</v>
      </c>
      <c r="K78" s="15">
        <f>IF(testdata[[#This Row],[mkt-dir]]="UP",testdata[[#This Row],[eRet]],"")</f>
        <v>7.9515706806281075E-3</v>
      </c>
      <c r="L78" s="20">
        <f t="shared" si="2"/>
        <v>1.4301789585398613E-5</v>
      </c>
      <c r="M78" s="20">
        <f t="shared" si="3"/>
        <v>-2.1084486862661403E-5</v>
      </c>
      <c r="N78" s="6">
        <f>testdata[[#This Row],[cov+]]/testdata[[#This Row],[varM+]]</f>
        <v>-1.4742551438588898</v>
      </c>
      <c r="O78" s="15" t="str">
        <f>IF(testdata[[#This Row],[mkt-dir]]="DN",testdata[[#This Row],[mRet]],"")</f>
        <v/>
      </c>
      <c r="P78" s="15" t="str">
        <f>IF(testdata[[#This Row],[mkt-dir]]="DN",testdata[[#This Row],[eRet]],"")</f>
        <v/>
      </c>
      <c r="Q78" s="20">
        <f t="shared" si="4"/>
        <v>2.4662418030168923E-6</v>
      </c>
      <c r="R78" s="20">
        <f t="shared" si="5"/>
        <v>9.7497468748967195E-6</v>
      </c>
      <c r="S78" s="6">
        <f>testdata[[#This Row],[cov-]]/testdata[[#This Row],[varM-]]</f>
        <v>3.9532810055243148</v>
      </c>
      <c r="T78" s="6">
        <f>testdata[[#This Row],[beta+]]/testdata[[#This Row],[beta-]]</f>
        <v>-0.3729193907032578</v>
      </c>
      <c r="U78" s="6">
        <f>(testdata[[#This Row],[beta+]]-testdata[[#This Row],[beta-]])^2</f>
        <v>29.45814865286146</v>
      </c>
      <c r="W78" s="12">
        <v>42849</v>
      </c>
      <c r="X78" s="6">
        <v>-6.8199999999999997E-2</v>
      </c>
      <c r="Y78" s="6">
        <v>-1.4742999999999999</v>
      </c>
      <c r="Z78" s="6">
        <v>3.9533</v>
      </c>
      <c r="AA78" s="6">
        <v>-0.37290000000000001</v>
      </c>
      <c r="AB78" s="6">
        <v>29.458100000000002</v>
      </c>
    </row>
    <row r="79" spans="1:28" x14ac:dyDescent="0.25">
      <c r="A79" s="3">
        <v>77</v>
      </c>
      <c r="B79" s="1">
        <v>226.35</v>
      </c>
      <c r="C79" s="1">
        <v>313.79000000000002</v>
      </c>
      <c r="D79" s="15">
        <f>(testdata[[#This Row],[mrkt]]-B78)/B78</f>
        <v>5.8211873444721039E-3</v>
      </c>
      <c r="E79" s="15">
        <f>(testdata[[#This Row],[eval]]-C78)/C78</f>
        <v>1.8699477323637463E-2</v>
      </c>
      <c r="F79" s="20">
        <f t="shared" si="6"/>
        <v>2.2696925681274811E-5</v>
      </c>
      <c r="G79" s="20">
        <f t="shared" si="7"/>
        <v>2.9840500031632626E-6</v>
      </c>
      <c r="H79" s="6">
        <f>testdata[[#This Row],[cov]]/testdata[[#This Row],[varM]]</f>
        <v>0.13147375310062956</v>
      </c>
      <c r="I79" s="2" t="str">
        <f>IF(testdata[[#This Row],[mrkt]]&gt;B78,"UP",IF(testdata[[#This Row],[mrkt]]&lt;B78,"DN",""))</f>
        <v>UP</v>
      </c>
      <c r="J79" s="15">
        <f>IF(testdata[[#This Row],[mkt-dir]]="UP",testdata[[#This Row],[mRet]],"")</f>
        <v>5.8211873444721039E-3</v>
      </c>
      <c r="K79" s="15">
        <f>IF(testdata[[#This Row],[mkt-dir]]="UP",testdata[[#This Row],[eRet]],"")</f>
        <v>1.8699477323637463E-2</v>
      </c>
      <c r="L79" s="20">
        <f t="shared" si="2"/>
        <v>1.2959840119841728E-5</v>
      </c>
      <c r="M79" s="20">
        <f t="shared" si="3"/>
        <v>-1.8107568272956447E-5</v>
      </c>
      <c r="N79" s="6">
        <f>testdata[[#This Row],[cov+]]/testdata[[#This Row],[varM+]]</f>
        <v>-1.3972061464889109</v>
      </c>
      <c r="O79" s="15" t="str">
        <f>IF(testdata[[#This Row],[mkt-dir]]="DN",testdata[[#This Row],[mRet]],"")</f>
        <v/>
      </c>
      <c r="P79" s="15" t="str">
        <f>IF(testdata[[#This Row],[mkt-dir]]="DN",testdata[[#This Row],[eRet]],"")</f>
        <v/>
      </c>
      <c r="Q79" s="20">
        <f t="shared" si="4"/>
        <v>2.4246387048908977E-6</v>
      </c>
      <c r="R79" s="20">
        <f t="shared" si="5"/>
        <v>7.2875842797788177E-6</v>
      </c>
      <c r="S79" s="6">
        <f>testdata[[#This Row],[cov-]]/testdata[[#This Row],[varM-]]</f>
        <v>3.005637196617605</v>
      </c>
      <c r="T79" s="6">
        <f>testdata[[#This Row],[beta+]]/testdata[[#This Row],[beta-]]</f>
        <v>-0.46486187623085629</v>
      </c>
      <c r="U79" s="6">
        <f>(testdata[[#This Row],[beta+]]-testdata[[#This Row],[beta-]])^2</f>
        <v>19.385029503937364</v>
      </c>
      <c r="W79" s="12">
        <v>42850</v>
      </c>
      <c r="X79" s="6">
        <v>0.13150000000000001</v>
      </c>
      <c r="Y79" s="6">
        <v>-1.3972</v>
      </c>
      <c r="Z79" s="6">
        <v>3.0055999999999998</v>
      </c>
      <c r="AA79" s="6">
        <v>-0.46489999999999998</v>
      </c>
      <c r="AB79" s="6">
        <v>19.385000000000002</v>
      </c>
    </row>
    <row r="80" spans="1:28" x14ac:dyDescent="0.25">
      <c r="A80" s="3">
        <v>78</v>
      </c>
      <c r="B80" s="1">
        <v>226.21</v>
      </c>
      <c r="C80" s="1">
        <v>310.17</v>
      </c>
      <c r="D80" s="15">
        <f>(testdata[[#This Row],[mrkt]]-B79)/B79</f>
        <v>-6.1851115529041906E-4</v>
      </c>
      <c r="E80" s="15">
        <f>(testdata[[#This Row],[eval]]-C79)/C79</f>
        <v>-1.1536377832308245E-2</v>
      </c>
      <c r="F80" s="20">
        <f t="shared" si="6"/>
        <v>2.0725961832860234E-5</v>
      </c>
      <c r="G80" s="20">
        <f t="shared" si="7"/>
        <v>-2.0960958595860719E-6</v>
      </c>
      <c r="H80" s="6">
        <f>testdata[[#This Row],[cov]]/testdata[[#This Row],[varM]]</f>
        <v>-0.10113382802156813</v>
      </c>
      <c r="I80" s="2" t="str">
        <f>IF(testdata[[#This Row],[mrkt]]&gt;B79,"UP",IF(testdata[[#This Row],[mrkt]]&lt;B79,"DN",""))</f>
        <v>DN</v>
      </c>
      <c r="J80" s="15" t="str">
        <f>IF(testdata[[#This Row],[mkt-dir]]="UP",testdata[[#This Row],[mRet]],"")</f>
        <v/>
      </c>
      <c r="K80" s="15" t="str">
        <f>IF(testdata[[#This Row],[mkt-dir]]="UP",testdata[[#This Row],[eRet]],"")</f>
        <v/>
      </c>
      <c r="L80" s="20">
        <f t="shared" si="2"/>
        <v>1.3701643357837507E-5</v>
      </c>
      <c r="M80" s="20">
        <f t="shared" si="3"/>
        <v>-2.5060020252239576E-5</v>
      </c>
      <c r="N80" s="6">
        <f>testdata[[#This Row],[cov+]]/testdata[[#This Row],[varM+]]</f>
        <v>-1.8289791667876787</v>
      </c>
      <c r="O80" s="15">
        <f>IF(testdata[[#This Row],[mkt-dir]]="DN",testdata[[#This Row],[mRet]],"")</f>
        <v>-6.1851115529041906E-4</v>
      </c>
      <c r="P80" s="15">
        <f>IF(testdata[[#This Row],[mkt-dir]]="DN",testdata[[#This Row],[eRet]],"")</f>
        <v>-1.1536377832308245E-2</v>
      </c>
      <c r="Q80" s="20">
        <f t="shared" si="4"/>
        <v>2.6037013821722881E-6</v>
      </c>
      <c r="R80" s="20">
        <f t="shared" si="5"/>
        <v>3.5124550882034996E-6</v>
      </c>
      <c r="S80" s="6">
        <f>testdata[[#This Row],[cov-]]/testdata[[#This Row],[varM-]]</f>
        <v>1.3490237829320624</v>
      </c>
      <c r="T80" s="6">
        <f>testdata[[#This Row],[beta+]]/testdata[[#This Row],[beta-]]</f>
        <v>-1.3557797793693807</v>
      </c>
      <c r="U80" s="6">
        <f>(testdata[[#This Row],[beta+]]-testdata[[#This Row],[beta-]])^2</f>
        <v>10.099702748427376</v>
      </c>
      <c r="W80" s="12">
        <v>42851</v>
      </c>
      <c r="X80" s="6">
        <v>-0.1011</v>
      </c>
      <c r="Y80" s="6">
        <v>-1.829</v>
      </c>
      <c r="Z80" s="6">
        <v>1.349</v>
      </c>
      <c r="AA80" s="6">
        <v>-1.3557999999999999</v>
      </c>
      <c r="AB80" s="6">
        <v>10.0997</v>
      </c>
    </row>
    <row r="81" spans="1:28" x14ac:dyDescent="0.25">
      <c r="A81" s="3">
        <v>79</v>
      </c>
      <c r="B81" s="1">
        <v>226.4</v>
      </c>
      <c r="C81" s="1">
        <v>308.63</v>
      </c>
      <c r="D81" s="15">
        <f>(testdata[[#This Row],[mrkt]]-B80)/B80</f>
        <v>8.3992750099464092E-4</v>
      </c>
      <c r="E81" s="15">
        <f>(testdata[[#This Row],[eval]]-C80)/C80</f>
        <v>-4.9650191830287278E-3</v>
      </c>
      <c r="F81" s="20">
        <f t="shared" si="6"/>
        <v>2.0723623399941672E-5</v>
      </c>
      <c r="G81" s="20">
        <f t="shared" si="7"/>
        <v>-2.1089772326033336E-6</v>
      </c>
      <c r="H81" s="6">
        <f>testdata[[#This Row],[cov]]/testdata[[#This Row],[varM]]</f>
        <v>-0.10176681905005422</v>
      </c>
      <c r="I81" s="2" t="str">
        <f>IF(testdata[[#This Row],[mrkt]]&gt;B80,"UP",IF(testdata[[#This Row],[mrkt]]&lt;B80,"DN",""))</f>
        <v>UP</v>
      </c>
      <c r="J81" s="15">
        <f>IF(testdata[[#This Row],[mkt-dir]]="UP",testdata[[#This Row],[mRet]],"")</f>
        <v>8.3992750099464092E-4</v>
      </c>
      <c r="K81" s="15">
        <f>IF(testdata[[#This Row],[mkt-dir]]="UP",testdata[[#This Row],[eRet]],"")</f>
        <v>-4.9650191830287278E-3</v>
      </c>
      <c r="L81" s="20">
        <f t="shared" si="2"/>
        <v>1.378588623270588E-5</v>
      </c>
      <c r="M81" s="20">
        <f t="shared" si="3"/>
        <v>-2.2969628207602945E-5</v>
      </c>
      <c r="N81" s="6">
        <f>testdata[[#This Row],[cov+]]/testdata[[#This Row],[varM+]]</f>
        <v>-1.6661698653155423</v>
      </c>
      <c r="O81" s="15" t="str">
        <f>IF(testdata[[#This Row],[mkt-dir]]="DN",testdata[[#This Row],[mRet]],"")</f>
        <v/>
      </c>
      <c r="P81" s="15" t="str">
        <f>IF(testdata[[#This Row],[mkt-dir]]="DN",testdata[[#This Row],[eRet]],"")</f>
        <v/>
      </c>
      <c r="Q81" s="20">
        <f t="shared" si="4"/>
        <v>2.6037013821722881E-6</v>
      </c>
      <c r="R81" s="20">
        <f t="shared" si="5"/>
        <v>3.5124550882034996E-6</v>
      </c>
      <c r="S81" s="6">
        <f>testdata[[#This Row],[cov-]]/testdata[[#This Row],[varM-]]</f>
        <v>1.3490237829320624</v>
      </c>
      <c r="T81" s="6">
        <f>testdata[[#This Row],[beta+]]/testdata[[#This Row],[beta-]]</f>
        <v>-1.2350930253387917</v>
      </c>
      <c r="U81" s="6">
        <f>(testdata[[#This Row],[beta+]]-testdata[[#This Row],[beta-]])^2</f>
        <v>9.0913927364327023</v>
      </c>
      <c r="W81" s="12">
        <v>42852</v>
      </c>
      <c r="X81" s="6">
        <v>-0.1018</v>
      </c>
      <c r="Y81" s="6">
        <v>-1.6661999999999999</v>
      </c>
      <c r="Z81" s="6">
        <v>1.349</v>
      </c>
      <c r="AA81" s="6">
        <v>-1.2351000000000001</v>
      </c>
      <c r="AB81" s="6">
        <v>9.0914000000000001</v>
      </c>
    </row>
    <row r="82" spans="1:28" x14ac:dyDescent="0.25">
      <c r="A82" s="3">
        <v>80</v>
      </c>
      <c r="B82" s="1">
        <v>225.91</v>
      </c>
      <c r="C82" s="1">
        <v>314.07</v>
      </c>
      <c r="D82" s="15">
        <f>(testdata[[#This Row],[mrkt]]-B81)/B81</f>
        <v>-2.1643109540636445E-3</v>
      </c>
      <c r="E82" s="15">
        <f>(testdata[[#This Row],[eval]]-C81)/C81</f>
        <v>1.7626283899815305E-2</v>
      </c>
      <c r="F82" s="20">
        <f t="shared" si="6"/>
        <v>2.0731846875150995E-5</v>
      </c>
      <c r="G82" s="20">
        <f t="shared" si="7"/>
        <v>-3.1314996419059164E-6</v>
      </c>
      <c r="H82" s="6">
        <f>testdata[[#This Row],[cov]]/testdata[[#This Row],[varM]]</f>
        <v>-0.15104778945957312</v>
      </c>
      <c r="I82" s="2" t="str">
        <f>IF(testdata[[#This Row],[mrkt]]&gt;B81,"UP",IF(testdata[[#This Row],[mrkt]]&lt;B81,"DN",""))</f>
        <v>DN</v>
      </c>
      <c r="J82" s="15" t="str">
        <f>IF(testdata[[#This Row],[mkt-dir]]="UP",testdata[[#This Row],[mRet]],"")</f>
        <v/>
      </c>
      <c r="K82" s="15" t="str">
        <f>IF(testdata[[#This Row],[mkt-dir]]="UP",testdata[[#This Row],[eRet]],"")</f>
        <v/>
      </c>
      <c r="L82" s="20">
        <f t="shared" si="2"/>
        <v>1.5201951109128083E-5</v>
      </c>
      <c r="M82" s="20">
        <f t="shared" si="3"/>
        <v>-2.7002196254369852E-5</v>
      </c>
      <c r="N82" s="6">
        <f>testdata[[#This Row],[cov+]]/testdata[[#This Row],[varM+]]</f>
        <v>-1.7762322783788098</v>
      </c>
      <c r="O82" s="15">
        <f>IF(testdata[[#This Row],[mkt-dir]]="DN",testdata[[#This Row],[mRet]],"")</f>
        <v>-2.1643109540636445E-3</v>
      </c>
      <c r="P82" s="15">
        <f>IF(testdata[[#This Row],[mkt-dir]]="DN",testdata[[#This Row],[eRet]],"")</f>
        <v>1.7626283899815305E-2</v>
      </c>
      <c r="Q82" s="20">
        <f t="shared" si="4"/>
        <v>2.4023957768622545E-6</v>
      </c>
      <c r="R82" s="20">
        <f t="shared" si="5"/>
        <v>3.6899116179965293E-6</v>
      </c>
      <c r="S82" s="6">
        <f>testdata[[#This Row],[cov-]]/testdata[[#This Row],[varM-]]</f>
        <v>1.5359299469032062</v>
      </c>
      <c r="T82" s="6">
        <f>testdata[[#This Row],[beta+]]/testdata[[#This Row],[beta-]]</f>
        <v>-1.1564539658596471</v>
      </c>
      <c r="U82" s="6">
        <f>(testdata[[#This Row],[beta+]]-testdata[[#This Row],[beta-]])^2</f>
        <v>10.970418606585117</v>
      </c>
      <c r="W82" s="12">
        <v>42853</v>
      </c>
      <c r="X82" s="6">
        <v>-0.151</v>
      </c>
      <c r="Y82" s="6">
        <v>-1.7762</v>
      </c>
      <c r="Z82" s="6">
        <v>1.5359</v>
      </c>
      <c r="AA82" s="6">
        <v>-1.1565000000000001</v>
      </c>
      <c r="AB82" s="6">
        <v>10.9704</v>
      </c>
    </row>
    <row r="83" spans="1:28" x14ac:dyDescent="0.25">
      <c r="A83" s="3">
        <v>81</v>
      </c>
      <c r="B83" s="1">
        <v>226.48</v>
      </c>
      <c r="C83" s="1">
        <v>322.83</v>
      </c>
      <c r="D83" s="15">
        <f>(testdata[[#This Row],[mrkt]]-B82)/B82</f>
        <v>2.5231286795626274E-3</v>
      </c>
      <c r="E83" s="15">
        <f>(testdata[[#This Row],[eval]]-C82)/C82</f>
        <v>2.7891871238895759E-2</v>
      </c>
      <c r="F83" s="20">
        <f t="shared" si="6"/>
        <v>2.0534662901930096E-5</v>
      </c>
      <c r="G83" s="20">
        <f t="shared" si="7"/>
        <v>-1.8382991850374735E-6</v>
      </c>
      <c r="H83" s="6">
        <f>testdata[[#This Row],[cov]]/testdata[[#This Row],[varM]]</f>
        <v>-8.9521761025095181E-2</v>
      </c>
      <c r="I83" s="2" t="str">
        <f>IF(testdata[[#This Row],[mrkt]]&gt;B82,"UP",IF(testdata[[#This Row],[mrkt]]&lt;B82,"DN",""))</f>
        <v>UP</v>
      </c>
      <c r="J83" s="15">
        <f>IF(testdata[[#This Row],[mkt-dir]]="UP",testdata[[#This Row],[mRet]],"")</f>
        <v>2.5231286795626274E-3</v>
      </c>
      <c r="K83" s="15">
        <f>IF(testdata[[#This Row],[mkt-dir]]="UP",testdata[[#This Row],[eRet]],"")</f>
        <v>2.7891871238895759E-2</v>
      </c>
      <c r="L83" s="20">
        <f t="shared" si="2"/>
        <v>1.4042744009919239E-5</v>
      </c>
      <c r="M83" s="20">
        <f t="shared" si="3"/>
        <v>-2.8499274472598749E-5</v>
      </c>
      <c r="N83" s="6">
        <f>testdata[[#This Row],[cov+]]/testdata[[#This Row],[varM+]]</f>
        <v>-2.0294662106257855</v>
      </c>
      <c r="O83" s="15" t="str">
        <f>IF(testdata[[#This Row],[mkt-dir]]="DN",testdata[[#This Row],[mRet]],"")</f>
        <v/>
      </c>
      <c r="P83" s="15" t="str">
        <f>IF(testdata[[#This Row],[mkt-dir]]="DN",testdata[[#This Row],[eRet]],"")</f>
        <v/>
      </c>
      <c r="Q83" s="20">
        <f t="shared" si="4"/>
        <v>2.6140796599934054E-6</v>
      </c>
      <c r="R83" s="20">
        <f t="shared" si="5"/>
        <v>4.1234761433241501E-6</v>
      </c>
      <c r="S83" s="6">
        <f>testdata[[#This Row],[cov-]]/testdata[[#This Row],[varM-]]</f>
        <v>1.5774102857043586</v>
      </c>
      <c r="T83" s="6">
        <f>testdata[[#This Row],[beta+]]/testdata[[#This Row],[beta-]]</f>
        <v>-1.2865810683614067</v>
      </c>
      <c r="U83" s="6">
        <f>(testdata[[#This Row],[beta+]]-testdata[[#This Row],[beta-]])^2</f>
        <v>13.009558059778815</v>
      </c>
      <c r="W83" s="12">
        <v>42856</v>
      </c>
      <c r="X83" s="6">
        <v>-8.9499999999999996E-2</v>
      </c>
      <c r="Y83" s="6">
        <v>-2.0295000000000001</v>
      </c>
      <c r="Z83" s="6">
        <v>1.5773999999999999</v>
      </c>
      <c r="AA83" s="6">
        <v>-1.2866</v>
      </c>
      <c r="AB83" s="6">
        <v>13.009600000000001</v>
      </c>
    </row>
    <row r="84" spans="1:28" x14ac:dyDescent="0.25">
      <c r="A84" s="3">
        <v>82</v>
      </c>
      <c r="B84" s="1">
        <v>226.56</v>
      </c>
      <c r="C84" s="1">
        <v>318.89</v>
      </c>
      <c r="D84" s="15">
        <f>(testdata[[#This Row],[mrkt]]-B83)/B83</f>
        <v>3.5323207347232651E-4</v>
      </c>
      <c r="E84" s="15">
        <f>(testdata[[#This Row],[eval]]-C83)/C83</f>
        <v>-1.2204565870582034E-2</v>
      </c>
      <c r="F84" s="20">
        <f t="shared" si="6"/>
        <v>2.0245788809387519E-5</v>
      </c>
      <c r="G84" s="20">
        <f t="shared" si="7"/>
        <v>6.5891474377708578E-6</v>
      </c>
      <c r="H84" s="6">
        <f>testdata[[#This Row],[cov]]/testdata[[#This Row],[varM]]</f>
        <v>0.32545767911574863</v>
      </c>
      <c r="I84" s="2" t="str">
        <f>IF(testdata[[#This Row],[mrkt]]&gt;B83,"UP",IF(testdata[[#This Row],[mrkt]]&lt;B83,"DN",""))</f>
        <v>UP</v>
      </c>
      <c r="J84" s="15">
        <f>IF(testdata[[#This Row],[mkt-dir]]="UP",testdata[[#This Row],[mRet]],"")</f>
        <v>3.5323207347232651E-4</v>
      </c>
      <c r="K84" s="15">
        <f>IF(testdata[[#This Row],[mkt-dir]]="UP",testdata[[#This Row],[eRet]],"")</f>
        <v>-1.2204565870582034E-2</v>
      </c>
      <c r="L84" s="20">
        <f t="shared" si="2"/>
        <v>1.4247936551311622E-5</v>
      </c>
      <c r="M84" s="20">
        <f t="shared" si="3"/>
        <v>-1.7039533902599534E-5</v>
      </c>
      <c r="N84" s="6">
        <f>testdata[[#This Row],[cov+]]/testdata[[#This Row],[varM+]]</f>
        <v>-1.19592993983616</v>
      </c>
      <c r="O84" s="15" t="str">
        <f>IF(testdata[[#This Row],[mkt-dir]]="DN",testdata[[#This Row],[mRet]],"")</f>
        <v/>
      </c>
      <c r="P84" s="15" t="str">
        <f>IF(testdata[[#This Row],[mkt-dir]]="DN",testdata[[#This Row],[eRet]],"")</f>
        <v/>
      </c>
      <c r="Q84" s="20">
        <f t="shared" si="4"/>
        <v>2.794197522055376E-6</v>
      </c>
      <c r="R84" s="20">
        <f t="shared" si="5"/>
        <v>-1.8130992960855485E-6</v>
      </c>
      <c r="S84" s="6">
        <f>testdata[[#This Row],[cov-]]/testdata[[#This Row],[varM-]]</f>
        <v>-0.64888014600766508</v>
      </c>
      <c r="T84" s="6">
        <f>testdata[[#This Row],[beta+]]/testdata[[#This Row],[beta-]]</f>
        <v>1.8430675482896233</v>
      </c>
      <c r="U84" s="6">
        <f>(testdata[[#This Row],[beta+]]-testdata[[#This Row],[beta-]])^2</f>
        <v>0.29926347692779881</v>
      </c>
      <c r="W84" s="12">
        <v>42857</v>
      </c>
      <c r="X84" s="6">
        <v>0.32550000000000001</v>
      </c>
      <c r="Y84" s="6">
        <v>-1.1959</v>
      </c>
      <c r="Z84" s="6">
        <v>-0.64890000000000003</v>
      </c>
      <c r="AA84" s="6">
        <v>1.8431</v>
      </c>
      <c r="AB84" s="6">
        <v>0.29930000000000001</v>
      </c>
    </row>
    <row r="85" spans="1:28" x14ac:dyDescent="0.25">
      <c r="A85" s="3">
        <v>83</v>
      </c>
      <c r="B85" s="1">
        <v>226.29</v>
      </c>
      <c r="C85" s="1">
        <v>311.02</v>
      </c>
      <c r="D85" s="15">
        <f>(testdata[[#This Row],[mrkt]]-B84)/B84</f>
        <v>-1.1917372881356384E-3</v>
      </c>
      <c r="E85" s="15">
        <f>(testdata[[#This Row],[eval]]-C84)/C84</f>
        <v>-2.4679356517921556E-2</v>
      </c>
      <c r="F85" s="20">
        <f t="shared" si="6"/>
        <v>2.0422558587146734E-5</v>
      </c>
      <c r="G85" s="20">
        <f t="shared" si="7"/>
        <v>9.185661781783227E-6</v>
      </c>
      <c r="H85" s="6">
        <f>testdata[[#This Row],[cov]]/testdata[[#This Row],[varM]]</f>
        <v>0.44978016552560518</v>
      </c>
      <c r="I85" s="2" t="str">
        <f>IF(testdata[[#This Row],[mrkt]]&gt;B84,"UP",IF(testdata[[#This Row],[mrkt]]&lt;B84,"DN",""))</f>
        <v>DN</v>
      </c>
      <c r="J85" s="15" t="str">
        <f>IF(testdata[[#This Row],[mkt-dir]]="UP",testdata[[#This Row],[mRet]],"")</f>
        <v/>
      </c>
      <c r="K85" s="15" t="str">
        <f>IF(testdata[[#This Row],[mkt-dir]]="UP",testdata[[#This Row],[eRet]],"")</f>
        <v/>
      </c>
      <c r="L85" s="20">
        <f t="shared" si="2"/>
        <v>1.4290725924129307E-5</v>
      </c>
      <c r="M85" s="20">
        <f t="shared" si="3"/>
        <v>-1.4922217031104753E-5</v>
      </c>
      <c r="N85" s="6">
        <f>testdata[[#This Row],[cov+]]/testdata[[#This Row],[varM+]]</f>
        <v>-1.0441888753817046</v>
      </c>
      <c r="O85" s="15">
        <f>IF(testdata[[#This Row],[mkt-dir]]="DN",testdata[[#This Row],[mRet]],"")</f>
        <v>-1.1917372881356384E-3</v>
      </c>
      <c r="P85" s="15">
        <f>IF(testdata[[#This Row],[mkt-dir]]="DN",testdata[[#This Row],[eRet]],"")</f>
        <v>-2.4679356517921556E-2</v>
      </c>
      <c r="Q85" s="20">
        <f t="shared" si="4"/>
        <v>2.7254769507305774E-6</v>
      </c>
      <c r="R85" s="20">
        <f t="shared" si="5"/>
        <v>-4.5539203529515711E-6</v>
      </c>
      <c r="S85" s="6">
        <f>testdata[[#This Row],[cov-]]/testdata[[#This Row],[varM-]]</f>
        <v>-1.6708709834184694</v>
      </c>
      <c r="T85" s="6">
        <f>testdata[[#This Row],[beta+]]/testdata[[#This Row],[beta-]]</f>
        <v>0.62493686570903095</v>
      </c>
      <c r="U85" s="6">
        <f>(testdata[[#This Row],[beta+]]-testdata[[#This Row],[beta-]])^2</f>
        <v>0.39273046453340338</v>
      </c>
      <c r="W85" s="12">
        <v>42858</v>
      </c>
      <c r="X85" s="6">
        <v>0.44979999999999998</v>
      </c>
      <c r="Y85" s="6">
        <v>-1.0442</v>
      </c>
      <c r="Z85" s="6">
        <v>-1.6709000000000001</v>
      </c>
      <c r="AA85" s="6">
        <v>0.62490000000000001</v>
      </c>
      <c r="AB85" s="6">
        <v>0.39269999999999999</v>
      </c>
    </row>
    <row r="86" spans="1:28" x14ac:dyDescent="0.25">
      <c r="A86" s="3">
        <v>84</v>
      </c>
      <c r="B86" s="1">
        <v>226.55</v>
      </c>
      <c r="C86" s="1">
        <v>295.45999999999998</v>
      </c>
      <c r="D86" s="15">
        <f>(testdata[[#This Row],[mrkt]]-B85)/B85</f>
        <v>1.1489681382297907E-3</v>
      </c>
      <c r="E86" s="15">
        <f>(testdata[[#This Row],[eval]]-C85)/C85</f>
        <v>-5.0028937045849153E-2</v>
      </c>
      <c r="F86" s="20">
        <f t="shared" si="6"/>
        <v>1.9745971311349888E-5</v>
      </c>
      <c r="G86" s="20">
        <f t="shared" si="7"/>
        <v>2.7063014238799745E-6</v>
      </c>
      <c r="H86" s="6">
        <f>testdata[[#This Row],[cov]]/testdata[[#This Row],[varM]]</f>
        <v>0.1370558774348267</v>
      </c>
      <c r="I86" s="2" t="str">
        <f>IF(testdata[[#This Row],[mrkt]]&gt;B85,"UP",IF(testdata[[#This Row],[mrkt]]&lt;B85,"DN",""))</f>
        <v>UP</v>
      </c>
      <c r="J86" s="15">
        <f>IF(testdata[[#This Row],[mkt-dir]]="UP",testdata[[#This Row],[mRet]],"")</f>
        <v>1.1489681382297907E-3</v>
      </c>
      <c r="K86" s="15">
        <f>IF(testdata[[#This Row],[mkt-dir]]="UP",testdata[[#This Row],[eRet]],"")</f>
        <v>-5.0028937045849153E-2</v>
      </c>
      <c r="L86" s="20">
        <f t="shared" ref="L86:L149" si="8">_xlfn.VAR.P(J67:J86)</f>
        <v>1.3903691328803671E-5</v>
      </c>
      <c r="M86" s="20">
        <f t="shared" ref="M86:M149" si="9">_xlfn.COVARIANCE.P(J67:J86,K67:K86)</f>
        <v>4.0754327843602875E-6</v>
      </c>
      <c r="N86" s="6">
        <f>testdata[[#This Row],[cov+]]/testdata[[#This Row],[varM+]]</f>
        <v>0.29311876162824407</v>
      </c>
      <c r="O86" s="15" t="str">
        <f>IF(testdata[[#This Row],[mkt-dir]]="DN",testdata[[#This Row],[mRet]],"")</f>
        <v/>
      </c>
      <c r="P86" s="15" t="str">
        <f>IF(testdata[[#This Row],[mkt-dir]]="DN",testdata[[#This Row],[eRet]],"")</f>
        <v/>
      </c>
      <c r="Q86" s="20">
        <f t="shared" ref="Q86:Q149" si="10">_xlfn.VAR.P(O67:O86)</f>
        <v>2.9803510014254463E-6</v>
      </c>
      <c r="R86" s="20">
        <f t="shared" ref="R86:R149" si="11">_xlfn.COVARIANCE.P(O67:O86,P67:P86)</f>
        <v>-6.1254093209867051E-6</v>
      </c>
      <c r="S86" s="6">
        <f>testdata[[#This Row],[cov-]]/testdata[[#This Row],[varM-]]</f>
        <v>-2.0552644027690148</v>
      </c>
      <c r="T86" s="6">
        <f>testdata[[#This Row],[beta+]]/testdata[[#This Row],[beta-]]</f>
        <v>-0.14261851722500096</v>
      </c>
      <c r="U86" s="6">
        <f>(testdata[[#This Row],[beta+]]-testdata[[#This Row],[beta-]])^2</f>
        <v>5.5149034868244833</v>
      </c>
      <c r="W86" s="12">
        <v>42859</v>
      </c>
      <c r="X86" s="6">
        <v>0.1371</v>
      </c>
      <c r="Y86" s="6">
        <v>0.29310000000000003</v>
      </c>
      <c r="Z86" s="6">
        <v>-2.0552999999999999</v>
      </c>
      <c r="AA86" s="6">
        <v>-0.1426</v>
      </c>
      <c r="AB86" s="6">
        <v>5.5148999999999999</v>
      </c>
    </row>
    <row r="87" spans="1:28" x14ac:dyDescent="0.25">
      <c r="A87" s="3">
        <v>85</v>
      </c>
      <c r="B87" s="1">
        <v>227.44</v>
      </c>
      <c r="C87" s="1">
        <v>308.35000000000002</v>
      </c>
      <c r="D87" s="15">
        <f>(testdata[[#This Row],[mrkt]]-B86)/B86</f>
        <v>3.9284926064885733E-3</v>
      </c>
      <c r="E87" s="15">
        <f>(testdata[[#This Row],[eval]]-C86)/C86</f>
        <v>4.3626886888242213E-2</v>
      </c>
      <c r="F87" s="20">
        <f t="shared" ref="F87:F150" si="12">_xlfn.VAR.P(D68:D87)</f>
        <v>2.0029806482829701E-5</v>
      </c>
      <c r="G87" s="20">
        <f t="shared" ref="G87:G150" si="13">_xlfn.COVARIANCE.P(D68:D87,E68:E87)</f>
        <v>8.103884703608404E-6</v>
      </c>
      <c r="H87" s="6">
        <f>testdata[[#This Row],[cov]]/testdata[[#This Row],[varM]]</f>
        <v>0.40459126305365739</v>
      </c>
      <c r="I87" s="2" t="str">
        <f>IF(testdata[[#This Row],[mrkt]]&gt;B86,"UP",IF(testdata[[#This Row],[mrkt]]&lt;B86,"DN",""))</f>
        <v>UP</v>
      </c>
      <c r="J87" s="15">
        <f>IF(testdata[[#This Row],[mkt-dir]]="UP",testdata[[#This Row],[mRet]],"")</f>
        <v>3.9284926064885733E-3</v>
      </c>
      <c r="K87" s="15">
        <f>IF(testdata[[#This Row],[mkt-dir]]="UP",testdata[[#This Row],[eRet]],"")</f>
        <v>4.3626886888242213E-2</v>
      </c>
      <c r="L87" s="20">
        <f t="shared" si="8"/>
        <v>1.3694550810650972E-5</v>
      </c>
      <c r="M87" s="20">
        <f t="shared" si="9"/>
        <v>4.1144088172837671E-6</v>
      </c>
      <c r="N87" s="6">
        <f>testdata[[#This Row],[cov+]]/testdata[[#This Row],[varM+]]</f>
        <v>0.3004413123272196</v>
      </c>
      <c r="O87" s="15" t="str">
        <f>IF(testdata[[#This Row],[mkt-dir]]="DN",testdata[[#This Row],[mRet]],"")</f>
        <v/>
      </c>
      <c r="P87" s="15" t="str">
        <f>IF(testdata[[#This Row],[mkt-dir]]="DN",testdata[[#This Row],[eRet]],"")</f>
        <v/>
      </c>
      <c r="Q87" s="20">
        <f t="shared" si="10"/>
        <v>2.9803510014254463E-6</v>
      </c>
      <c r="R87" s="20">
        <f t="shared" si="11"/>
        <v>-6.1254093209867051E-6</v>
      </c>
      <c r="S87" s="6">
        <f>testdata[[#This Row],[cov-]]/testdata[[#This Row],[varM-]]</f>
        <v>-2.0552644027690148</v>
      </c>
      <c r="T87" s="6">
        <f>testdata[[#This Row],[beta+]]/testdata[[#This Row],[beta-]]</f>
        <v>-0.14618134383218107</v>
      </c>
      <c r="U87" s="6">
        <f>(testdata[[#This Row],[beta+]]-testdata[[#This Row],[beta-]])^2</f>
        <v>5.5493494161370602</v>
      </c>
      <c r="W87" s="12">
        <v>42860</v>
      </c>
      <c r="X87" s="6">
        <v>0.40460000000000002</v>
      </c>
      <c r="Y87" s="6">
        <v>0.3004</v>
      </c>
      <c r="Z87" s="6">
        <v>-2.0552999999999999</v>
      </c>
      <c r="AA87" s="6">
        <v>-0.1462</v>
      </c>
      <c r="AB87" s="6">
        <v>5.5492999999999997</v>
      </c>
    </row>
    <row r="88" spans="1:28" x14ac:dyDescent="0.25">
      <c r="A88" s="3">
        <v>86</v>
      </c>
      <c r="B88" s="1">
        <v>227.41</v>
      </c>
      <c r="C88" s="1">
        <v>307.19</v>
      </c>
      <c r="D88" s="15">
        <f>(testdata[[#This Row],[mrkt]]-B87)/B87</f>
        <v>-1.3190291945128885E-4</v>
      </c>
      <c r="E88" s="15">
        <f>(testdata[[#This Row],[eval]]-C87)/C87</f>
        <v>-3.7619588130372141E-3</v>
      </c>
      <c r="F88" s="20">
        <f t="shared" si="12"/>
        <v>1.989429155184293E-5</v>
      </c>
      <c r="G88" s="20">
        <f t="shared" si="13"/>
        <v>9.4974202490551147E-6</v>
      </c>
      <c r="H88" s="6">
        <f>testdata[[#This Row],[cov]]/testdata[[#This Row],[varM]]</f>
        <v>0.47739424268039898</v>
      </c>
      <c r="I88" s="2" t="str">
        <f>IF(testdata[[#This Row],[mrkt]]&gt;B87,"UP",IF(testdata[[#This Row],[mrkt]]&lt;B87,"DN",""))</f>
        <v>DN</v>
      </c>
      <c r="J88" s="15" t="str">
        <f>IF(testdata[[#This Row],[mkt-dir]]="UP",testdata[[#This Row],[mRet]],"")</f>
        <v/>
      </c>
      <c r="K88" s="15" t="str">
        <f>IF(testdata[[#This Row],[mkt-dir]]="UP",testdata[[#This Row],[eRet]],"")</f>
        <v/>
      </c>
      <c r="L88" s="20">
        <f t="shared" si="8"/>
        <v>1.3694550810650972E-5</v>
      </c>
      <c r="M88" s="20">
        <f t="shared" si="9"/>
        <v>4.1144088172837671E-6</v>
      </c>
      <c r="N88" s="6">
        <f>testdata[[#This Row],[cov+]]/testdata[[#This Row],[varM+]]</f>
        <v>0.3004413123272196</v>
      </c>
      <c r="O88" s="15">
        <f>IF(testdata[[#This Row],[mkt-dir]]="DN",testdata[[#This Row],[mRet]],"")</f>
        <v>-1.3190291945128885E-4</v>
      </c>
      <c r="P88" s="15">
        <f>IF(testdata[[#This Row],[mkt-dir]]="DN",testdata[[#This Row],[eRet]],"")</f>
        <v>-3.7619588130372141E-3</v>
      </c>
      <c r="Q88" s="20">
        <f t="shared" si="10"/>
        <v>3.3191722870634426E-6</v>
      </c>
      <c r="R88" s="20">
        <f t="shared" si="11"/>
        <v>-8.7068806415662186E-6</v>
      </c>
      <c r="S88" s="6">
        <f>testdata[[#This Row],[cov-]]/testdata[[#This Row],[varM-]]</f>
        <v>-2.6232084051501348</v>
      </c>
      <c r="T88" s="6">
        <f>testdata[[#This Row],[beta+]]/testdata[[#This Row],[beta-]]</f>
        <v>-0.11453200277086806</v>
      </c>
      <c r="U88" s="6">
        <f>(testdata[[#This Row],[beta+]]-testdata[[#This Row],[beta-]])^2</f>
        <v>8.547727670505413</v>
      </c>
      <c r="W88" s="12">
        <v>42863</v>
      </c>
      <c r="X88" s="6">
        <v>0.47739999999999999</v>
      </c>
      <c r="Y88" s="6">
        <v>0.3004</v>
      </c>
      <c r="Z88" s="6">
        <v>-2.6232000000000002</v>
      </c>
      <c r="AA88" s="6">
        <v>-0.1145</v>
      </c>
      <c r="AB88" s="6">
        <v>8.5477000000000007</v>
      </c>
    </row>
    <row r="89" spans="1:28" x14ac:dyDescent="0.25">
      <c r="A89" s="3">
        <v>87</v>
      </c>
      <c r="B89" s="1">
        <v>227.2</v>
      </c>
      <c r="C89" s="1">
        <v>321.26</v>
      </c>
      <c r="D89" s="15">
        <f>(testdata[[#This Row],[mrkt]]-B88)/B88</f>
        <v>-9.2344224088653957E-4</v>
      </c>
      <c r="E89" s="15">
        <f>(testdata[[#This Row],[eval]]-C88)/C88</f>
        <v>4.5802272209381795E-2</v>
      </c>
      <c r="F89" s="20">
        <f t="shared" si="12"/>
        <v>2.0058779343779283E-5</v>
      </c>
      <c r="G89" s="20">
        <f t="shared" si="13"/>
        <v>5.8626430351682046E-6</v>
      </c>
      <c r="H89" s="6">
        <f>testdata[[#This Row],[cov]]/testdata[[#This Row],[varM]]</f>
        <v>0.29227317050009594</v>
      </c>
      <c r="I89" s="2" t="str">
        <f>IF(testdata[[#This Row],[mrkt]]&gt;B88,"UP",IF(testdata[[#This Row],[mrkt]]&lt;B88,"DN",""))</f>
        <v>DN</v>
      </c>
      <c r="J89" s="15" t="str">
        <f>IF(testdata[[#This Row],[mkt-dir]]="UP",testdata[[#This Row],[mRet]],"")</f>
        <v/>
      </c>
      <c r="K89" s="15" t="str">
        <f>IF(testdata[[#This Row],[mkt-dir]]="UP",testdata[[#This Row],[eRet]],"")</f>
        <v/>
      </c>
      <c r="L89" s="20">
        <f t="shared" si="8"/>
        <v>1.3527323477984637E-5</v>
      </c>
      <c r="M89" s="20">
        <f t="shared" si="9"/>
        <v>1.7371501214631709E-5</v>
      </c>
      <c r="N89" s="6">
        <f>testdata[[#This Row],[cov+]]/testdata[[#This Row],[varM+]]</f>
        <v>1.2841787396378426</v>
      </c>
      <c r="O89" s="15">
        <f>IF(testdata[[#This Row],[mkt-dir]]="DN",testdata[[#This Row],[mRet]],"")</f>
        <v>-9.2344224088653957E-4</v>
      </c>
      <c r="P89" s="15">
        <f>IF(testdata[[#This Row],[mkt-dir]]="DN",testdata[[#This Row],[eRet]],"")</f>
        <v>4.5802272209381795E-2</v>
      </c>
      <c r="Q89" s="20">
        <f t="shared" si="10"/>
        <v>3.2033022243003896E-6</v>
      </c>
      <c r="R89" s="20">
        <f t="shared" si="11"/>
        <v>-1.9331432415294026E-6</v>
      </c>
      <c r="S89" s="6">
        <f>testdata[[#This Row],[cov-]]/testdata[[#This Row],[varM-]]</f>
        <v>-0.60348450010882337</v>
      </c>
      <c r="T89" s="6">
        <f>testdata[[#This Row],[beta+]]/testdata[[#This Row],[beta-]]</f>
        <v>-2.1279398881102547</v>
      </c>
      <c r="U89" s="6">
        <f>(testdata[[#This Row],[beta+]]-testdata[[#This Row],[beta-]])^2</f>
        <v>3.563272506690879</v>
      </c>
      <c r="W89" s="12">
        <v>42864</v>
      </c>
      <c r="X89" s="6">
        <v>0.2923</v>
      </c>
      <c r="Y89" s="6">
        <v>1.2842</v>
      </c>
      <c r="Z89" s="6">
        <v>-0.60350000000000004</v>
      </c>
      <c r="AA89" s="6">
        <v>-2.1278999999999999</v>
      </c>
      <c r="AB89" s="6">
        <v>3.5632999999999999</v>
      </c>
    </row>
    <row r="90" spans="1:28" x14ac:dyDescent="0.25">
      <c r="A90" s="3">
        <v>88</v>
      </c>
      <c r="B90" s="1">
        <v>227.61</v>
      </c>
      <c r="C90" s="1">
        <v>325.22000000000003</v>
      </c>
      <c r="D90" s="15">
        <f>(testdata[[#This Row],[mrkt]]-B89)/B89</f>
        <v>1.8045774647888425E-3</v>
      </c>
      <c r="E90" s="15">
        <f>(testdata[[#This Row],[eval]]-C89)/C89</f>
        <v>1.2326464545850827E-2</v>
      </c>
      <c r="F90" s="20">
        <f t="shared" si="12"/>
        <v>1.9862453818053964E-5</v>
      </c>
      <c r="G90" s="20">
        <f t="shared" si="13"/>
        <v>4.7726842060437608E-6</v>
      </c>
      <c r="H90" s="6">
        <f>testdata[[#This Row],[cov]]/testdata[[#This Row],[varM]]</f>
        <v>0.24028673646081095</v>
      </c>
      <c r="I90" s="2" t="str">
        <f>IF(testdata[[#This Row],[mrkt]]&gt;B89,"UP",IF(testdata[[#This Row],[mrkt]]&lt;B89,"DN",""))</f>
        <v>UP</v>
      </c>
      <c r="J90" s="15">
        <f>IF(testdata[[#This Row],[mkt-dir]]="UP",testdata[[#This Row],[mRet]],"")</f>
        <v>1.8045774647888425E-3</v>
      </c>
      <c r="K90" s="15">
        <f>IF(testdata[[#This Row],[mkt-dir]]="UP",testdata[[#This Row],[eRet]],"")</f>
        <v>1.2326464545850827E-2</v>
      </c>
      <c r="L90" s="20">
        <f t="shared" si="8"/>
        <v>1.294844658984595E-5</v>
      </c>
      <c r="M90" s="20">
        <f t="shared" si="9"/>
        <v>1.2753657632407248E-5</v>
      </c>
      <c r="N90" s="6">
        <f>testdata[[#This Row],[cov+]]/testdata[[#This Row],[varM+]]</f>
        <v>0.98495657713941887</v>
      </c>
      <c r="O90" s="15" t="str">
        <f>IF(testdata[[#This Row],[mkt-dir]]="DN",testdata[[#This Row],[mRet]],"")</f>
        <v/>
      </c>
      <c r="P90" s="15" t="str">
        <f>IF(testdata[[#This Row],[mkt-dir]]="DN",testdata[[#This Row],[eRet]],"")</f>
        <v/>
      </c>
      <c r="Q90" s="20">
        <f t="shared" si="10"/>
        <v>3.3958713306882671E-6</v>
      </c>
      <c r="R90" s="20">
        <f t="shared" si="11"/>
        <v>-5.0189615030257692E-7</v>
      </c>
      <c r="S90" s="6">
        <f>testdata[[#This Row],[cov-]]/testdata[[#This Row],[varM-]]</f>
        <v>-0.14779598560374602</v>
      </c>
      <c r="T90" s="6">
        <f>testdata[[#This Row],[beta+]]/testdata[[#This Row],[beta-]]</f>
        <v>-6.6642985810194721</v>
      </c>
      <c r="U90" s="6">
        <f>(testdata[[#This Row],[beta+]]-testdata[[#This Row],[beta-]])^2</f>
        <v>1.2831283684012078</v>
      </c>
      <c r="W90" s="12">
        <v>42865</v>
      </c>
      <c r="X90" s="6">
        <v>0.24030000000000001</v>
      </c>
      <c r="Y90" s="6">
        <v>0.98499999999999999</v>
      </c>
      <c r="Z90" s="6">
        <v>-0.14779999999999999</v>
      </c>
      <c r="AA90" s="6">
        <v>-6.6642999999999999</v>
      </c>
      <c r="AB90" s="6">
        <v>1.2830999999999999</v>
      </c>
    </row>
    <row r="91" spans="1:28" x14ac:dyDescent="0.25">
      <c r="A91" s="3">
        <v>89</v>
      </c>
      <c r="B91" s="1">
        <v>227.14</v>
      </c>
      <c r="C91" s="1">
        <v>323.10000000000002</v>
      </c>
      <c r="D91" s="15">
        <f>(testdata[[#This Row],[mrkt]]-B90)/B90</f>
        <v>-2.0649356355170127E-3</v>
      </c>
      <c r="E91" s="15">
        <f>(testdata[[#This Row],[eval]]-C90)/C90</f>
        <v>-6.5186642887891406E-3</v>
      </c>
      <c r="F91" s="20">
        <f t="shared" si="12"/>
        <v>1.8858199952196444E-5</v>
      </c>
      <c r="G91" s="20">
        <f t="shared" si="13"/>
        <v>-5.1606602279741661E-6</v>
      </c>
      <c r="H91" s="6">
        <f>testdata[[#This Row],[cov]]/testdata[[#This Row],[varM]]</f>
        <v>-0.27365603509645131</v>
      </c>
      <c r="I91" s="2" t="str">
        <f>IF(testdata[[#This Row],[mrkt]]&gt;B90,"UP",IF(testdata[[#This Row],[mrkt]]&lt;B90,"DN",""))</f>
        <v>DN</v>
      </c>
      <c r="J91" s="15" t="str">
        <f>IF(testdata[[#This Row],[mkt-dir]]="UP",testdata[[#This Row],[mRet]],"")</f>
        <v/>
      </c>
      <c r="K91" s="15" t="str">
        <f>IF(testdata[[#This Row],[mkt-dir]]="UP",testdata[[#This Row],[eRet]],"")</f>
        <v/>
      </c>
      <c r="L91" s="20">
        <f t="shared" si="8"/>
        <v>1.294844658984595E-5</v>
      </c>
      <c r="M91" s="20">
        <f t="shared" si="9"/>
        <v>1.2753657632407248E-5</v>
      </c>
      <c r="N91" s="6">
        <f>testdata[[#This Row],[cov+]]/testdata[[#This Row],[varM+]]</f>
        <v>0.98495657713941887</v>
      </c>
      <c r="O91" s="15">
        <f>IF(testdata[[#This Row],[mkt-dir]]="DN",testdata[[#This Row],[mRet]],"")</f>
        <v>-2.0649356355170127E-3</v>
      </c>
      <c r="P91" s="15">
        <f>IF(testdata[[#This Row],[mkt-dir]]="DN",testdata[[#This Row],[eRet]],"")</f>
        <v>-6.5186642887891406E-3</v>
      </c>
      <c r="Q91" s="20">
        <f t="shared" si="10"/>
        <v>2.9527932718161152E-6</v>
      </c>
      <c r="R91" s="20">
        <f t="shared" si="11"/>
        <v>-9.9148065881442608E-6</v>
      </c>
      <c r="S91" s="6">
        <f>testdata[[#This Row],[cov-]]/testdata[[#This Row],[varM-]]</f>
        <v>-3.3577720061811709</v>
      </c>
      <c r="T91" s="6">
        <f>testdata[[#This Row],[beta+]]/testdata[[#This Row],[beta-]]</f>
        <v>-0.29333634783012569</v>
      </c>
      <c r="U91" s="6">
        <f>(testdata[[#This Row],[beta+]]-testdata[[#This Row],[beta-]])^2</f>
        <v>18.859291548389653</v>
      </c>
      <c r="W91" s="12">
        <v>42866</v>
      </c>
      <c r="X91" s="6">
        <v>-0.2737</v>
      </c>
      <c r="Y91" s="6">
        <v>0.98499999999999999</v>
      </c>
      <c r="Z91" s="6">
        <v>-3.3578000000000001</v>
      </c>
      <c r="AA91" s="6">
        <v>-0.29330000000000001</v>
      </c>
      <c r="AB91" s="6">
        <v>18.859300000000001</v>
      </c>
    </row>
    <row r="92" spans="1:28" x14ac:dyDescent="0.25">
      <c r="A92" s="3">
        <v>90</v>
      </c>
      <c r="B92" s="1">
        <v>226.76</v>
      </c>
      <c r="C92" s="1">
        <v>324.81</v>
      </c>
      <c r="D92" s="15">
        <f>(testdata[[#This Row],[mrkt]]-B91)/B91</f>
        <v>-1.6729770185788301E-3</v>
      </c>
      <c r="E92" s="15">
        <f>(testdata[[#This Row],[eval]]-C91)/C91</f>
        <v>5.2924791086350334E-3</v>
      </c>
      <c r="F92" s="20">
        <f t="shared" si="12"/>
        <v>1.6288656409196865E-5</v>
      </c>
      <c r="G92" s="20">
        <f t="shared" si="13"/>
        <v>2.4366909734768013E-6</v>
      </c>
      <c r="H92" s="6">
        <f>testdata[[#This Row],[cov]]/testdata[[#This Row],[varM]]</f>
        <v>0.14959435034193502</v>
      </c>
      <c r="I92" s="2" t="str">
        <f>IF(testdata[[#This Row],[mrkt]]&gt;B91,"UP",IF(testdata[[#This Row],[mrkt]]&lt;B91,"DN",""))</f>
        <v>DN</v>
      </c>
      <c r="J92" s="15" t="str">
        <f>IF(testdata[[#This Row],[mkt-dir]]="UP",testdata[[#This Row],[mRet]],"")</f>
        <v/>
      </c>
      <c r="K92" s="15" t="str">
        <f>IF(testdata[[#This Row],[mkt-dir]]="UP",testdata[[#This Row],[eRet]],"")</f>
        <v/>
      </c>
      <c r="L92" s="20">
        <f t="shared" si="8"/>
        <v>1.294844658984595E-5</v>
      </c>
      <c r="M92" s="20">
        <f t="shared" si="9"/>
        <v>1.2753657632407248E-5</v>
      </c>
      <c r="N92" s="6">
        <f>testdata[[#This Row],[cov+]]/testdata[[#This Row],[varM+]]</f>
        <v>0.98495657713941887</v>
      </c>
      <c r="O92" s="15">
        <f>IF(testdata[[#This Row],[mkt-dir]]="DN",testdata[[#This Row],[mRet]],"")</f>
        <v>-1.6729770185788301E-3</v>
      </c>
      <c r="P92" s="15">
        <f>IF(testdata[[#This Row],[mkt-dir]]="DN",testdata[[#This Row],[eRet]],"")</f>
        <v>5.2924791086350334E-3</v>
      </c>
      <c r="Q92" s="20">
        <f t="shared" si="10"/>
        <v>8.7626300255015078E-7</v>
      </c>
      <c r="R92" s="20">
        <f t="shared" si="11"/>
        <v>-1.4441320452748274E-6</v>
      </c>
      <c r="S92" s="6">
        <f>testdata[[#This Row],[cov-]]/testdata[[#This Row],[varM-]]</f>
        <v>-1.6480577647030989</v>
      </c>
      <c r="T92" s="6">
        <f>testdata[[#This Row],[beta+]]/testdata[[#This Row],[beta-]]</f>
        <v>-0.59764687757583601</v>
      </c>
      <c r="U92" s="6">
        <f>(testdata[[#This Row],[beta+]]-testdata[[#This Row],[beta-]])^2</f>
        <v>6.9327645243483884</v>
      </c>
      <c r="W92" s="12">
        <v>42867</v>
      </c>
      <c r="X92" s="6">
        <v>0.14960000000000001</v>
      </c>
      <c r="Y92" s="6">
        <v>0.98499999999999999</v>
      </c>
      <c r="Z92" s="6">
        <v>-1.6480999999999999</v>
      </c>
      <c r="AA92" s="6">
        <v>-0.59760000000000002</v>
      </c>
      <c r="AB92" s="6">
        <v>6.9328000000000003</v>
      </c>
    </row>
    <row r="93" spans="1:28" x14ac:dyDescent="0.25">
      <c r="A93" s="3">
        <v>91</v>
      </c>
      <c r="B93" s="1">
        <v>228.01</v>
      </c>
      <c r="C93" s="1">
        <v>315.88</v>
      </c>
      <c r="D93" s="15">
        <f>(testdata[[#This Row],[mrkt]]-B92)/B92</f>
        <v>5.512436055741754E-3</v>
      </c>
      <c r="E93" s="15">
        <f>(testdata[[#This Row],[eval]]-C92)/C92</f>
        <v>-2.7492995905298502E-2</v>
      </c>
      <c r="F93" s="20">
        <f t="shared" si="12"/>
        <v>1.4299077755811916E-5</v>
      </c>
      <c r="G93" s="20">
        <f t="shared" si="13"/>
        <v>3.5542022703216673E-7</v>
      </c>
      <c r="H93" s="6">
        <f>testdata[[#This Row],[cov]]/testdata[[#This Row],[varM]]</f>
        <v>2.4856164369601027E-2</v>
      </c>
      <c r="I93" s="2" t="str">
        <f>IF(testdata[[#This Row],[mrkt]]&gt;B92,"UP",IF(testdata[[#This Row],[mrkt]]&lt;B92,"DN",""))</f>
        <v>UP</v>
      </c>
      <c r="J93" s="15">
        <f>IF(testdata[[#This Row],[mkt-dir]]="UP",testdata[[#This Row],[mRet]],"")</f>
        <v>5.512436055741754E-3</v>
      </c>
      <c r="K93" s="15">
        <f>IF(testdata[[#This Row],[mkt-dir]]="UP",testdata[[#This Row],[eRet]],"")</f>
        <v>-2.7492995905298502E-2</v>
      </c>
      <c r="L93" s="20">
        <f t="shared" si="8"/>
        <v>1.0977279479327832E-5</v>
      </c>
      <c r="M93" s="20">
        <f t="shared" si="9"/>
        <v>1.3755232676617844E-5</v>
      </c>
      <c r="N93" s="6">
        <f>testdata[[#This Row],[cov+]]/testdata[[#This Row],[varM+]]</f>
        <v>1.2530639037223559</v>
      </c>
      <c r="O93" s="15" t="str">
        <f>IF(testdata[[#This Row],[mkt-dir]]="DN",testdata[[#This Row],[mRet]],"")</f>
        <v/>
      </c>
      <c r="P93" s="15" t="str">
        <f>IF(testdata[[#This Row],[mkt-dir]]="DN",testdata[[#This Row],[eRet]],"")</f>
        <v/>
      </c>
      <c r="Q93" s="20">
        <f t="shared" si="10"/>
        <v>8.7626300255015078E-7</v>
      </c>
      <c r="R93" s="20">
        <f t="shared" si="11"/>
        <v>-1.4441320452748274E-6</v>
      </c>
      <c r="S93" s="6">
        <f>testdata[[#This Row],[cov-]]/testdata[[#This Row],[varM-]]</f>
        <v>-1.6480577647030989</v>
      </c>
      <c r="T93" s="6">
        <f>testdata[[#This Row],[beta+]]/testdata[[#This Row],[beta-]]</f>
        <v>-0.76032765996408991</v>
      </c>
      <c r="U93" s="6">
        <f>(testdata[[#This Row],[beta+]]-testdata[[#This Row],[beta-]])^2</f>
        <v>8.4165069350076944</v>
      </c>
      <c r="W93" s="12">
        <v>42870</v>
      </c>
      <c r="X93" s="6">
        <v>2.4899999999999999E-2</v>
      </c>
      <c r="Y93" s="6">
        <v>1.2531000000000001</v>
      </c>
      <c r="Z93" s="6">
        <v>-1.6480999999999999</v>
      </c>
      <c r="AA93" s="6">
        <v>-0.76029999999999998</v>
      </c>
      <c r="AB93" s="6">
        <v>8.4164999999999992</v>
      </c>
    </row>
    <row r="94" spans="1:28" x14ac:dyDescent="0.25">
      <c r="A94" s="3">
        <v>92</v>
      </c>
      <c r="B94" s="1">
        <v>227.8</v>
      </c>
      <c r="C94" s="1">
        <v>317.01</v>
      </c>
      <c r="D94" s="15">
        <f>(testdata[[#This Row],[mrkt]]-B93)/B93</f>
        <v>-9.2101223630533546E-4</v>
      </c>
      <c r="E94" s="15">
        <f>(testdata[[#This Row],[eval]]-C93)/C93</f>
        <v>3.5773078384196389E-3</v>
      </c>
      <c r="F94" s="20">
        <f t="shared" si="12"/>
        <v>1.3624116909694487E-5</v>
      </c>
      <c r="G94" s="20">
        <f t="shared" si="13"/>
        <v>-1.1707399909033319E-6</v>
      </c>
      <c r="H94" s="6">
        <f>testdata[[#This Row],[cov]]/testdata[[#This Row],[varM]]</f>
        <v>-8.5931440449565633E-2</v>
      </c>
      <c r="I94" s="2" t="str">
        <f>IF(testdata[[#This Row],[mrkt]]&gt;B93,"UP",IF(testdata[[#This Row],[mrkt]]&lt;B93,"DN",""))</f>
        <v>DN</v>
      </c>
      <c r="J94" s="15" t="str">
        <f>IF(testdata[[#This Row],[mkt-dir]]="UP",testdata[[#This Row],[mRet]],"")</f>
        <v/>
      </c>
      <c r="K94" s="15" t="str">
        <f>IF(testdata[[#This Row],[mkt-dir]]="UP",testdata[[#This Row],[eRet]],"")</f>
        <v/>
      </c>
      <c r="L94" s="20">
        <f t="shared" si="8"/>
        <v>1.0977279479327832E-5</v>
      </c>
      <c r="M94" s="20">
        <f t="shared" si="9"/>
        <v>1.3755232676617844E-5</v>
      </c>
      <c r="N94" s="6">
        <f>testdata[[#This Row],[cov+]]/testdata[[#This Row],[varM+]]</f>
        <v>1.2530639037223559</v>
      </c>
      <c r="O94" s="15">
        <f>IF(testdata[[#This Row],[mkt-dir]]="DN",testdata[[#This Row],[mRet]],"")</f>
        <v>-9.2101223630533546E-4</v>
      </c>
      <c r="P94" s="15">
        <f>IF(testdata[[#This Row],[mkt-dir]]="DN",testdata[[#This Row],[eRet]],"")</f>
        <v>3.5773078384196389E-3</v>
      </c>
      <c r="Q94" s="20">
        <f t="shared" si="10"/>
        <v>7.1350230852799803E-7</v>
      </c>
      <c r="R94" s="20">
        <f t="shared" si="11"/>
        <v>-2.8164724076529714E-6</v>
      </c>
      <c r="S94" s="6">
        <f>testdata[[#This Row],[cov-]]/testdata[[#This Row],[varM-]]</f>
        <v>-3.9473907428043762</v>
      </c>
      <c r="T94" s="6">
        <f>testdata[[#This Row],[beta+]]/testdata[[#This Row],[beta-]]</f>
        <v>-0.31744106053005833</v>
      </c>
      <c r="U94" s="6">
        <f>(testdata[[#This Row],[beta+]]-testdata[[#This Row],[beta-]])^2</f>
        <v>27.04472853058148</v>
      </c>
      <c r="W94" s="12">
        <v>42871</v>
      </c>
      <c r="X94" s="6">
        <v>-8.5900000000000004E-2</v>
      </c>
      <c r="Y94" s="6">
        <v>1.2531000000000001</v>
      </c>
      <c r="Z94" s="6">
        <v>-3.9474</v>
      </c>
      <c r="AA94" s="6">
        <v>-0.31740000000000002</v>
      </c>
      <c r="AB94" s="6">
        <v>27.044699999999999</v>
      </c>
    </row>
    <row r="95" spans="1:28" x14ac:dyDescent="0.25">
      <c r="A95" s="3">
        <v>93</v>
      </c>
      <c r="B95" s="1">
        <v>223.76</v>
      </c>
      <c r="C95" s="1">
        <v>306.11</v>
      </c>
      <c r="D95" s="15">
        <f>(testdata[[#This Row],[mrkt]]-B94)/B94</f>
        <v>-1.7734855136084374E-2</v>
      </c>
      <c r="E95" s="15">
        <f>(testdata[[#This Row],[eval]]-C94)/C94</f>
        <v>-3.4383773382543066E-2</v>
      </c>
      <c r="F95" s="20">
        <f t="shared" si="12"/>
        <v>3.064174605748936E-5</v>
      </c>
      <c r="G95" s="20">
        <f t="shared" si="13"/>
        <v>3.4662699084066516E-5</v>
      </c>
      <c r="H95" s="6">
        <f>testdata[[#This Row],[cov]]/testdata[[#This Row],[varM]]</f>
        <v>1.1312246703902948</v>
      </c>
      <c r="I95" s="2" t="str">
        <f>IF(testdata[[#This Row],[mrkt]]&gt;B94,"UP",IF(testdata[[#This Row],[mrkt]]&lt;B94,"DN",""))</f>
        <v>DN</v>
      </c>
      <c r="J95" s="15" t="str">
        <f>IF(testdata[[#This Row],[mkt-dir]]="UP",testdata[[#This Row],[mRet]],"")</f>
        <v/>
      </c>
      <c r="K95" s="15" t="str">
        <f>IF(testdata[[#This Row],[mkt-dir]]="UP",testdata[[#This Row],[eRet]],"")</f>
        <v/>
      </c>
      <c r="L95" s="20">
        <f t="shared" si="8"/>
        <v>1.0977279479327832E-5</v>
      </c>
      <c r="M95" s="20">
        <f t="shared" si="9"/>
        <v>1.3755232676617844E-5</v>
      </c>
      <c r="N95" s="6">
        <f>testdata[[#This Row],[cov+]]/testdata[[#This Row],[varM+]]</f>
        <v>1.2530639037223559</v>
      </c>
      <c r="O95" s="15">
        <f>IF(testdata[[#This Row],[mkt-dir]]="DN",testdata[[#This Row],[mRet]],"")</f>
        <v>-1.7734855136084374E-2</v>
      </c>
      <c r="P95" s="15">
        <f>IF(testdata[[#This Row],[mkt-dir]]="DN",testdata[[#This Row],[eRet]],"")</f>
        <v>-3.4383773382543066E-2</v>
      </c>
      <c r="Q95" s="20">
        <f t="shared" si="10"/>
        <v>2.4624705567724645E-5</v>
      </c>
      <c r="R95" s="20">
        <f t="shared" si="11"/>
        <v>5.4022155957394147E-5</v>
      </c>
      <c r="S95" s="6">
        <f>testdata[[#This Row],[cov-]]/testdata[[#This Row],[varM-]]</f>
        <v>2.1938193660354033</v>
      </c>
      <c r="T95" s="6">
        <f>testdata[[#This Row],[beta+]]/testdata[[#This Row],[beta-]]</f>
        <v>0.57117916047338524</v>
      </c>
      <c r="U95" s="6">
        <f>(testdata[[#This Row],[beta+]]-testdata[[#This Row],[beta-]])^2</f>
        <v>0.88502083987183555</v>
      </c>
      <c r="W95" s="12">
        <v>42872</v>
      </c>
      <c r="X95" s="6">
        <v>1.1312</v>
      </c>
      <c r="Y95" s="6">
        <v>1.2531000000000001</v>
      </c>
      <c r="Z95" s="6">
        <v>2.1938</v>
      </c>
      <c r="AA95" s="6">
        <v>0.57120000000000004</v>
      </c>
      <c r="AB95" s="6">
        <v>0.88500000000000001</v>
      </c>
    </row>
    <row r="96" spans="1:28" x14ac:dyDescent="0.25">
      <c r="A96" s="3">
        <v>94</v>
      </c>
      <c r="B96" s="1">
        <v>224.66</v>
      </c>
      <c r="C96" s="1">
        <v>313.06</v>
      </c>
      <c r="D96" s="15">
        <f>(testdata[[#This Row],[mrkt]]-B95)/B95</f>
        <v>4.0221666070790387E-3</v>
      </c>
      <c r="E96" s="15">
        <f>(testdata[[#This Row],[eval]]-C95)/C95</f>
        <v>2.2704256639769979E-2</v>
      </c>
      <c r="F96" s="20">
        <f t="shared" si="12"/>
        <v>2.8285925498238506E-5</v>
      </c>
      <c r="G96" s="20">
        <f t="shared" si="13"/>
        <v>4.2818965655209477E-5</v>
      </c>
      <c r="H96" s="6">
        <f>testdata[[#This Row],[cov]]/testdata[[#This Row],[varM]]</f>
        <v>1.5137905124538353</v>
      </c>
      <c r="I96" s="2" t="str">
        <f>IF(testdata[[#This Row],[mrkt]]&gt;B95,"UP",IF(testdata[[#This Row],[mrkt]]&lt;B95,"DN",""))</f>
        <v>UP</v>
      </c>
      <c r="J96" s="15">
        <f>IF(testdata[[#This Row],[mkt-dir]]="UP",testdata[[#This Row],[mRet]],"")</f>
        <v>4.0221666070790387E-3</v>
      </c>
      <c r="K96" s="15">
        <f>IF(testdata[[#This Row],[mkt-dir]]="UP",testdata[[#This Row],[eRet]],"")</f>
        <v>2.2704256639769979E-2</v>
      </c>
      <c r="L96" s="20">
        <f t="shared" si="8"/>
        <v>9.1533364093622391E-6</v>
      </c>
      <c r="M96" s="20">
        <f t="shared" si="9"/>
        <v>1.9166607914934012E-5</v>
      </c>
      <c r="N96" s="6">
        <f>testdata[[#This Row],[cov+]]/testdata[[#This Row],[varM+]]</f>
        <v>2.0939477211096462</v>
      </c>
      <c r="O96" s="15" t="str">
        <f>IF(testdata[[#This Row],[mkt-dir]]="DN",testdata[[#This Row],[mRet]],"")</f>
        <v/>
      </c>
      <c r="P96" s="15" t="str">
        <f>IF(testdata[[#This Row],[mkt-dir]]="DN",testdata[[#This Row],[eRet]],"")</f>
        <v/>
      </c>
      <c r="Q96" s="20">
        <f t="shared" si="10"/>
        <v>2.4624705567724645E-5</v>
      </c>
      <c r="R96" s="20">
        <f t="shared" si="11"/>
        <v>5.4022155957394147E-5</v>
      </c>
      <c r="S96" s="6">
        <f>testdata[[#This Row],[cov-]]/testdata[[#This Row],[varM-]]</f>
        <v>2.1938193660354033</v>
      </c>
      <c r="T96" s="6">
        <f>testdata[[#This Row],[beta+]]/testdata[[#This Row],[beta-]]</f>
        <v>0.95447590331639665</v>
      </c>
      <c r="U96" s="6">
        <f>(testdata[[#This Row],[beta+]]-testdata[[#This Row],[beta-]])^2</f>
        <v>9.9743454601764966E-3</v>
      </c>
      <c r="W96" s="12">
        <v>42873</v>
      </c>
      <c r="X96" s="6">
        <v>1.5138</v>
      </c>
      <c r="Y96" s="6">
        <v>2.0939000000000001</v>
      </c>
      <c r="Z96" s="6">
        <v>2.1938</v>
      </c>
      <c r="AA96" s="6">
        <v>0.95450000000000002</v>
      </c>
      <c r="AB96" s="6">
        <v>0.01</v>
      </c>
    </row>
    <row r="97" spans="1:28" x14ac:dyDescent="0.25">
      <c r="A97" s="3">
        <v>95</v>
      </c>
      <c r="B97" s="1">
        <v>226.12</v>
      </c>
      <c r="C97" s="1">
        <v>310.83</v>
      </c>
      <c r="D97" s="15">
        <f>(testdata[[#This Row],[mrkt]]-B96)/B96</f>
        <v>6.4987091605092492E-3</v>
      </c>
      <c r="E97" s="15">
        <f>(testdata[[#This Row],[eval]]-C96)/C96</f>
        <v>-7.1232351625886989E-3</v>
      </c>
      <c r="F97" s="20">
        <f t="shared" si="12"/>
        <v>2.9352519650135242E-5</v>
      </c>
      <c r="G97" s="20">
        <f t="shared" si="13"/>
        <v>4.1850052806708551E-5</v>
      </c>
      <c r="H97" s="6">
        <f>testdata[[#This Row],[cov]]/testdata[[#This Row],[varM]]</f>
        <v>1.4257737770227752</v>
      </c>
      <c r="I97" s="2" t="str">
        <f>IF(testdata[[#This Row],[mrkt]]&gt;B96,"UP",IF(testdata[[#This Row],[mrkt]]&lt;B96,"DN",""))</f>
        <v>UP</v>
      </c>
      <c r="J97" s="15">
        <f>IF(testdata[[#This Row],[mkt-dir]]="UP",testdata[[#This Row],[mRet]],"")</f>
        <v>6.4987091605092492E-3</v>
      </c>
      <c r="K97" s="15">
        <f>IF(testdata[[#This Row],[mkt-dir]]="UP",testdata[[#This Row],[eRet]],"")</f>
        <v>-7.1232351625886989E-3</v>
      </c>
      <c r="L97" s="20">
        <f t="shared" si="8"/>
        <v>8.9724671964825912E-6</v>
      </c>
      <c r="M97" s="20">
        <f t="shared" si="9"/>
        <v>1.4878224860339564E-5</v>
      </c>
      <c r="N97" s="6">
        <f>testdata[[#This Row],[cov+]]/testdata[[#This Row],[varM+]]</f>
        <v>1.6582088888741953</v>
      </c>
      <c r="O97" s="15" t="str">
        <f>IF(testdata[[#This Row],[mkt-dir]]="DN",testdata[[#This Row],[mRet]],"")</f>
        <v/>
      </c>
      <c r="P97" s="15" t="str">
        <f>IF(testdata[[#This Row],[mkt-dir]]="DN",testdata[[#This Row],[eRet]],"")</f>
        <v/>
      </c>
      <c r="Q97" s="20">
        <f t="shared" si="10"/>
        <v>2.7359032031490155E-5</v>
      </c>
      <c r="R97" s="20">
        <f t="shared" si="11"/>
        <v>6.0172438971290123E-5</v>
      </c>
      <c r="S97" s="6">
        <f>testdata[[#This Row],[cov-]]/testdata[[#This Row],[varM-]]</f>
        <v>2.1993628613041518</v>
      </c>
      <c r="T97" s="6">
        <f>testdata[[#This Row],[beta+]]/testdata[[#This Row],[beta-]]</f>
        <v>0.75394966335429092</v>
      </c>
      <c r="U97" s="6">
        <f>(testdata[[#This Row],[beta+]]-testdata[[#This Row],[beta-]])^2</f>
        <v>0.2928476218767222</v>
      </c>
      <c r="W97" s="12">
        <v>42874</v>
      </c>
      <c r="X97" s="6">
        <v>1.4258</v>
      </c>
      <c r="Y97" s="6">
        <v>1.6581999999999999</v>
      </c>
      <c r="Z97" s="6">
        <v>2.1993999999999998</v>
      </c>
      <c r="AA97" s="6">
        <v>0.75390000000000001</v>
      </c>
      <c r="AB97" s="6">
        <v>0.2928</v>
      </c>
    </row>
    <row r="98" spans="1:28" x14ac:dyDescent="0.25">
      <c r="A98" s="3">
        <v>96</v>
      </c>
      <c r="B98" s="1">
        <v>227.27</v>
      </c>
      <c r="C98" s="1">
        <v>310.35000000000002</v>
      </c>
      <c r="D98" s="15">
        <f>(testdata[[#This Row],[mrkt]]-B97)/B97</f>
        <v>5.0857951530161229E-3</v>
      </c>
      <c r="E98" s="15">
        <f>(testdata[[#This Row],[eval]]-C97)/C97</f>
        <v>-1.5442524852812192E-3</v>
      </c>
      <c r="F98" s="20">
        <f t="shared" si="12"/>
        <v>2.502166931784356E-5</v>
      </c>
      <c r="G98" s="20">
        <f t="shared" si="13"/>
        <v>3.7674451708279158E-5</v>
      </c>
      <c r="H98" s="6">
        <f>testdata[[#This Row],[cov]]/testdata[[#This Row],[varM]]</f>
        <v>1.5056729920658247</v>
      </c>
      <c r="I98" s="2" t="str">
        <f>IF(testdata[[#This Row],[mrkt]]&gt;B97,"UP",IF(testdata[[#This Row],[mrkt]]&lt;B97,"DN",""))</f>
        <v>UP</v>
      </c>
      <c r="J98" s="15">
        <f>IF(testdata[[#This Row],[mkt-dir]]="UP",testdata[[#This Row],[mRet]],"")</f>
        <v>5.0857951530161229E-3</v>
      </c>
      <c r="K98" s="15">
        <f>IF(testdata[[#This Row],[mkt-dir]]="UP",testdata[[#This Row],[eRet]],"")</f>
        <v>-1.5442524852812192E-3</v>
      </c>
      <c r="L98" s="20">
        <f t="shared" si="8"/>
        <v>4.3319339694281462E-6</v>
      </c>
      <c r="M98" s="20">
        <f t="shared" si="9"/>
        <v>1.0710599662769411E-5</v>
      </c>
      <c r="N98" s="6">
        <f>testdata[[#This Row],[cov+]]/testdata[[#This Row],[varM+]]</f>
        <v>2.4724752820235865</v>
      </c>
      <c r="O98" s="15" t="str">
        <f>IF(testdata[[#This Row],[mkt-dir]]="DN",testdata[[#This Row],[mRet]],"")</f>
        <v/>
      </c>
      <c r="P98" s="15" t="str">
        <f>IF(testdata[[#This Row],[mkt-dir]]="DN",testdata[[#This Row],[eRet]],"")</f>
        <v/>
      </c>
      <c r="Q98" s="20">
        <f t="shared" si="10"/>
        <v>2.7359032031490155E-5</v>
      </c>
      <c r="R98" s="20">
        <f t="shared" si="11"/>
        <v>6.0172438971290123E-5</v>
      </c>
      <c r="S98" s="6">
        <f>testdata[[#This Row],[cov-]]/testdata[[#This Row],[varM-]]</f>
        <v>2.1993628613041518</v>
      </c>
      <c r="T98" s="6">
        <f>testdata[[#This Row],[beta+]]/testdata[[#This Row],[beta-]]</f>
        <v>1.1241779724140144</v>
      </c>
      <c r="U98" s="6">
        <f>(testdata[[#This Row],[beta+]]-testdata[[#This Row],[beta-]])^2</f>
        <v>7.459039435122948E-2</v>
      </c>
      <c r="W98" s="12">
        <v>42877</v>
      </c>
      <c r="X98" s="6">
        <v>1.5057</v>
      </c>
      <c r="Y98" s="6">
        <v>2.4725000000000001</v>
      </c>
      <c r="Z98" s="6">
        <v>2.1993999999999998</v>
      </c>
      <c r="AA98" s="6">
        <v>1.1242000000000001</v>
      </c>
      <c r="AB98" s="6">
        <v>7.46E-2</v>
      </c>
    </row>
    <row r="99" spans="1:28" x14ac:dyDescent="0.25">
      <c r="A99" s="3">
        <v>97</v>
      </c>
      <c r="B99" s="1">
        <v>227.78</v>
      </c>
      <c r="C99" s="1">
        <v>303.86</v>
      </c>
      <c r="D99" s="15">
        <f>(testdata[[#This Row],[mrkt]]-B98)/B98</f>
        <v>2.2440269283230999E-3</v>
      </c>
      <c r="E99" s="15">
        <f>(testdata[[#This Row],[eval]]-C98)/C98</f>
        <v>-2.0911873690994068E-2</v>
      </c>
      <c r="F99" s="20">
        <f t="shared" si="12"/>
        <v>2.3728064610949573E-5</v>
      </c>
      <c r="G99" s="20">
        <f t="shared" si="13"/>
        <v>3.0651892201987029E-5</v>
      </c>
      <c r="H99" s="6">
        <f>testdata[[#This Row],[cov]]/testdata[[#This Row],[varM]]</f>
        <v>1.2917990870541705</v>
      </c>
      <c r="I99" s="2" t="str">
        <f>IF(testdata[[#This Row],[mrkt]]&gt;B98,"UP",IF(testdata[[#This Row],[mrkt]]&lt;B98,"DN",""))</f>
        <v>UP</v>
      </c>
      <c r="J99" s="15">
        <f>IF(testdata[[#This Row],[mkt-dir]]="UP",testdata[[#This Row],[mRet]],"")</f>
        <v>2.2440269283230999E-3</v>
      </c>
      <c r="K99" s="15">
        <f>IF(testdata[[#This Row],[mkt-dir]]="UP",testdata[[#This Row],[eRet]],"")</f>
        <v>-2.0911873690994068E-2</v>
      </c>
      <c r="L99" s="20">
        <f t="shared" si="8"/>
        <v>3.8229343195269103E-6</v>
      </c>
      <c r="M99" s="20">
        <f t="shared" si="9"/>
        <v>8.3137694236567255E-6</v>
      </c>
      <c r="N99" s="6">
        <f>testdata[[#This Row],[cov+]]/testdata[[#This Row],[varM+]]</f>
        <v>2.1747089352781654</v>
      </c>
      <c r="O99" s="15" t="str">
        <f>IF(testdata[[#This Row],[mkt-dir]]="DN",testdata[[#This Row],[mRet]],"")</f>
        <v/>
      </c>
      <c r="P99" s="15" t="str">
        <f>IF(testdata[[#This Row],[mkt-dir]]="DN",testdata[[#This Row],[eRet]],"")</f>
        <v/>
      </c>
      <c r="Q99" s="20">
        <f t="shared" si="10"/>
        <v>2.7359032031490155E-5</v>
      </c>
      <c r="R99" s="20">
        <f t="shared" si="11"/>
        <v>6.0172438971290123E-5</v>
      </c>
      <c r="S99" s="6">
        <f>testdata[[#This Row],[cov-]]/testdata[[#This Row],[varM-]]</f>
        <v>2.1993628613041518</v>
      </c>
      <c r="T99" s="6">
        <f>testdata[[#This Row],[beta+]]/testdata[[#This Row],[beta-]]</f>
        <v>0.98879042359960223</v>
      </c>
      <c r="U99" s="6">
        <f>(testdata[[#This Row],[beta+]]-testdata[[#This Row],[beta-]])^2</f>
        <v>6.078160684948082E-4</v>
      </c>
      <c r="W99" s="12">
        <v>42878</v>
      </c>
      <c r="X99" s="6">
        <v>1.2918000000000001</v>
      </c>
      <c r="Y99" s="6">
        <v>2.1747000000000001</v>
      </c>
      <c r="Z99" s="6">
        <v>2.1993999999999998</v>
      </c>
      <c r="AA99" s="6">
        <v>0.98880000000000001</v>
      </c>
      <c r="AB99" s="6">
        <v>5.9999999999999995E-4</v>
      </c>
    </row>
    <row r="100" spans="1:28" x14ac:dyDescent="0.25">
      <c r="A100" s="3">
        <v>98</v>
      </c>
      <c r="B100" s="1">
        <v>228.31</v>
      </c>
      <c r="C100" s="1">
        <v>310.22000000000003</v>
      </c>
      <c r="D100" s="15">
        <f>(testdata[[#This Row],[mrkt]]-B99)/B99</f>
        <v>2.3268065677408073E-3</v>
      </c>
      <c r="E100" s="15">
        <f>(testdata[[#This Row],[eval]]-C99)/C99</f>
        <v>2.0930691765944889E-2</v>
      </c>
      <c r="F100" s="20">
        <f t="shared" si="12"/>
        <v>2.3861671873021198E-5</v>
      </c>
      <c r="G100" s="20">
        <f t="shared" si="13"/>
        <v>3.2154164307185192E-5</v>
      </c>
      <c r="H100" s="6">
        <f>testdata[[#This Row],[cov]]/testdata[[#This Row],[varM]]</f>
        <v>1.3475235297129269</v>
      </c>
      <c r="I100" s="2" t="str">
        <f>IF(testdata[[#This Row],[mrkt]]&gt;B99,"UP",IF(testdata[[#This Row],[mrkt]]&lt;B99,"DN",""))</f>
        <v>UP</v>
      </c>
      <c r="J100" s="15">
        <f>IF(testdata[[#This Row],[mkt-dir]]="UP",testdata[[#This Row],[mRet]],"")</f>
        <v>2.3268065677408073E-3</v>
      </c>
      <c r="K100" s="15">
        <f>IF(testdata[[#This Row],[mkt-dir]]="UP",testdata[[#This Row],[eRet]],"")</f>
        <v>2.0930691765944889E-2</v>
      </c>
      <c r="L100" s="20">
        <f t="shared" si="8"/>
        <v>3.54854825048861E-6</v>
      </c>
      <c r="M100" s="20">
        <f t="shared" si="9"/>
        <v>6.3112514517852413E-6</v>
      </c>
      <c r="N100" s="6">
        <f>testdata[[#This Row],[cov+]]/testdata[[#This Row],[varM+]]</f>
        <v>1.7785446346731304</v>
      </c>
      <c r="O100" s="15" t="str">
        <f>IF(testdata[[#This Row],[mkt-dir]]="DN",testdata[[#This Row],[mRet]],"")</f>
        <v/>
      </c>
      <c r="P100" s="15" t="str">
        <f>IF(testdata[[#This Row],[mkt-dir]]="DN",testdata[[#This Row],[eRet]],"")</f>
        <v/>
      </c>
      <c r="Q100" s="20">
        <f t="shared" si="10"/>
        <v>2.9949514977883962E-5</v>
      </c>
      <c r="R100" s="20">
        <f t="shared" si="11"/>
        <v>7.1308214980668862E-5</v>
      </c>
      <c r="S100" s="6">
        <f>testdata[[#This Row],[cov-]]/testdata[[#This Row],[varM-]]</f>
        <v>2.3809472384887029</v>
      </c>
      <c r="T100" s="6">
        <f>testdata[[#This Row],[beta+]]/testdata[[#This Row],[beta-]]</f>
        <v>0.7469903599384482</v>
      </c>
      <c r="U100" s="6">
        <f>(testdata[[#This Row],[beta+]]-testdata[[#This Row],[beta-]])^2</f>
        <v>0.36288889708378164</v>
      </c>
      <c r="W100" s="12">
        <v>42879</v>
      </c>
      <c r="X100" s="6">
        <v>1.3474999999999999</v>
      </c>
      <c r="Y100" s="6">
        <v>1.7785</v>
      </c>
      <c r="Z100" s="6">
        <v>2.3809</v>
      </c>
      <c r="AA100" s="6">
        <v>0.747</v>
      </c>
      <c r="AB100" s="6">
        <v>0.3629</v>
      </c>
    </row>
    <row r="101" spans="1:28" x14ac:dyDescent="0.25">
      <c r="A101" s="3">
        <v>99</v>
      </c>
      <c r="B101" s="1">
        <v>229.4</v>
      </c>
      <c r="C101" s="1">
        <v>316.83</v>
      </c>
      <c r="D101" s="15">
        <f>(testdata[[#This Row],[mrkt]]-B100)/B100</f>
        <v>4.7742105032631222E-3</v>
      </c>
      <c r="E101" s="15">
        <f>(testdata[[#This Row],[eval]]-C100)/C100</f>
        <v>2.1307459222487127E-2</v>
      </c>
      <c r="F101" s="20">
        <f t="shared" si="12"/>
        <v>2.4740809934327316E-5</v>
      </c>
      <c r="G101" s="20">
        <f t="shared" si="13"/>
        <v>3.6507096420949575E-5</v>
      </c>
      <c r="H101" s="6">
        <f>testdata[[#This Row],[cov]]/testdata[[#This Row],[varM]]</f>
        <v>1.4755821057538137</v>
      </c>
      <c r="I101" s="2" t="str">
        <f>IF(testdata[[#This Row],[mrkt]]&gt;B100,"UP",IF(testdata[[#This Row],[mrkt]]&lt;B100,"DN",""))</f>
        <v>UP</v>
      </c>
      <c r="J101" s="15">
        <f>IF(testdata[[#This Row],[mkt-dir]]="UP",testdata[[#This Row],[mRet]],"")</f>
        <v>4.7742105032631222E-3</v>
      </c>
      <c r="K101" s="15">
        <f>IF(testdata[[#This Row],[mkt-dir]]="UP",testdata[[#This Row],[eRet]],"")</f>
        <v>2.1307459222487127E-2</v>
      </c>
      <c r="L101" s="20">
        <f t="shared" si="8"/>
        <v>3.2987988501608125E-6</v>
      </c>
      <c r="M101" s="20">
        <f t="shared" si="9"/>
        <v>7.7097673176358577E-6</v>
      </c>
      <c r="N101" s="6">
        <f>testdata[[#This Row],[cov+]]/testdata[[#This Row],[varM+]]</f>
        <v>2.337143811378501</v>
      </c>
      <c r="O101" s="15" t="str">
        <f>IF(testdata[[#This Row],[mkt-dir]]="DN",testdata[[#This Row],[mRet]],"")</f>
        <v/>
      </c>
      <c r="P101" s="15" t="str">
        <f>IF(testdata[[#This Row],[mkt-dir]]="DN",testdata[[#This Row],[eRet]],"")</f>
        <v/>
      </c>
      <c r="Q101" s="20">
        <f t="shared" si="10"/>
        <v>2.9949514977883962E-5</v>
      </c>
      <c r="R101" s="20">
        <f t="shared" si="11"/>
        <v>7.1308214980668862E-5</v>
      </c>
      <c r="S101" s="6">
        <f>testdata[[#This Row],[cov-]]/testdata[[#This Row],[varM-]]</f>
        <v>2.3809472384887029</v>
      </c>
      <c r="T101" s="6">
        <f>testdata[[#This Row],[beta+]]/testdata[[#This Row],[beta-]]</f>
        <v>0.98160252087820055</v>
      </c>
      <c r="U101" s="6">
        <f>(testdata[[#This Row],[beta+]]-testdata[[#This Row],[beta-]])^2</f>
        <v>1.9187402265987716E-3</v>
      </c>
      <c r="W101" s="12">
        <v>42880</v>
      </c>
      <c r="X101" s="6">
        <v>1.4756</v>
      </c>
      <c r="Y101" s="6">
        <v>2.3371</v>
      </c>
      <c r="Z101" s="6">
        <v>2.3809</v>
      </c>
      <c r="AA101" s="6">
        <v>0.98160000000000003</v>
      </c>
      <c r="AB101" s="6">
        <v>1.9E-3</v>
      </c>
    </row>
    <row r="102" spans="1:28" x14ac:dyDescent="0.25">
      <c r="A102" s="3">
        <v>100</v>
      </c>
      <c r="B102" s="1">
        <v>229.35</v>
      </c>
      <c r="C102" s="1">
        <v>325.14</v>
      </c>
      <c r="D102" s="15">
        <f>(testdata[[#This Row],[mrkt]]-B101)/B101</f>
        <v>-2.1795989537929977E-4</v>
      </c>
      <c r="E102" s="15">
        <f>(testdata[[#This Row],[eval]]-C101)/C101</f>
        <v>2.6228576839314469E-2</v>
      </c>
      <c r="F102" s="20">
        <f t="shared" si="12"/>
        <v>2.4368927833856744E-5</v>
      </c>
      <c r="G102" s="20">
        <f t="shared" si="13"/>
        <v>3.7640455920982403E-5</v>
      </c>
      <c r="H102" s="6">
        <f>testdata[[#This Row],[cov]]/testdata[[#This Row],[varM]]</f>
        <v>1.5446086170720645</v>
      </c>
      <c r="I102" s="2" t="str">
        <f>IF(testdata[[#This Row],[mrkt]]&gt;B101,"UP",IF(testdata[[#This Row],[mrkt]]&lt;B101,"DN",""))</f>
        <v>DN</v>
      </c>
      <c r="J102" s="15" t="str">
        <f>IF(testdata[[#This Row],[mkt-dir]]="UP",testdata[[#This Row],[mRet]],"")</f>
        <v/>
      </c>
      <c r="K102" s="15" t="str">
        <f>IF(testdata[[#This Row],[mkt-dir]]="UP",testdata[[#This Row],[eRet]],"")</f>
        <v/>
      </c>
      <c r="L102" s="20">
        <f t="shared" si="8"/>
        <v>3.2987988501608125E-6</v>
      </c>
      <c r="M102" s="20">
        <f t="shared" si="9"/>
        <v>7.7097673176358577E-6</v>
      </c>
      <c r="N102" s="6">
        <f>testdata[[#This Row],[cov+]]/testdata[[#This Row],[varM+]]</f>
        <v>2.337143811378501</v>
      </c>
      <c r="O102" s="15">
        <f>IF(testdata[[#This Row],[mkt-dir]]="DN",testdata[[#This Row],[mRet]],"")</f>
        <v>-2.1795989537929977E-4</v>
      </c>
      <c r="P102" s="15">
        <f>IF(testdata[[#This Row],[mkt-dir]]="DN",testdata[[#This Row],[eRet]],"")</f>
        <v>2.6228576839314469E-2</v>
      </c>
      <c r="Q102" s="20">
        <f t="shared" si="10"/>
        <v>3.0941114818522407E-5</v>
      </c>
      <c r="R102" s="20">
        <f t="shared" si="11"/>
        <v>7.8613653330056492E-5</v>
      </c>
      <c r="S102" s="6">
        <f>testdata[[#This Row],[cov-]]/testdata[[#This Row],[varM-]]</f>
        <v>2.5407505124216039</v>
      </c>
      <c r="T102" s="6">
        <f>testdata[[#This Row],[beta+]]/testdata[[#This Row],[beta-]]</f>
        <v>0.91986355998053337</v>
      </c>
      <c r="U102" s="6">
        <f>(testdata[[#This Row],[beta+]]-testdata[[#This Row],[beta-]])^2</f>
        <v>4.1455688709655464E-2</v>
      </c>
      <c r="W102" s="12">
        <v>42881</v>
      </c>
      <c r="X102" s="6">
        <v>1.5446</v>
      </c>
      <c r="Y102" s="6">
        <v>2.3371</v>
      </c>
      <c r="Z102" s="6">
        <v>2.5407999999999999</v>
      </c>
      <c r="AA102" s="6">
        <v>0.91990000000000005</v>
      </c>
      <c r="AB102" s="6">
        <v>4.1500000000000002E-2</v>
      </c>
    </row>
    <row r="103" spans="1:28" x14ac:dyDescent="0.25">
      <c r="A103" s="3">
        <v>101</v>
      </c>
      <c r="B103" s="1">
        <v>229.15</v>
      </c>
      <c r="C103" s="1">
        <v>335.1</v>
      </c>
      <c r="D103" s="15">
        <f>(testdata[[#This Row],[mrkt]]-B102)/B102</f>
        <v>-8.7202964900801668E-4</v>
      </c>
      <c r="E103" s="15">
        <f>(testdata[[#This Row],[eval]]-C102)/C102</f>
        <v>3.0632958110352576E-2</v>
      </c>
      <c r="F103" s="20">
        <f t="shared" si="12"/>
        <v>2.4320634390472301E-5</v>
      </c>
      <c r="G103" s="20">
        <f t="shared" si="13"/>
        <v>3.3052389115477295E-5</v>
      </c>
      <c r="H103" s="6">
        <f>testdata[[#This Row],[cov]]/testdata[[#This Row],[varM]]</f>
        <v>1.3590266020538384</v>
      </c>
      <c r="I103" s="2" t="str">
        <f>IF(testdata[[#This Row],[mrkt]]&gt;B102,"UP",IF(testdata[[#This Row],[mrkt]]&lt;B102,"DN",""))</f>
        <v>DN</v>
      </c>
      <c r="J103" s="15" t="str">
        <f>IF(testdata[[#This Row],[mkt-dir]]="UP",testdata[[#This Row],[mRet]],"")</f>
        <v/>
      </c>
      <c r="K103" s="15" t="str">
        <f>IF(testdata[[#This Row],[mkt-dir]]="UP",testdata[[#This Row],[eRet]],"")</f>
        <v/>
      </c>
      <c r="L103" s="20">
        <f t="shared" si="8"/>
        <v>3.5305745445052354E-6</v>
      </c>
      <c r="M103" s="20">
        <f t="shared" si="9"/>
        <v>1.0501165913202183E-5</v>
      </c>
      <c r="N103" s="6">
        <f>testdata[[#This Row],[cov+]]/testdata[[#This Row],[varM+]]</f>
        <v>2.9743504296051584</v>
      </c>
      <c r="O103" s="15">
        <f>IF(testdata[[#This Row],[mkt-dir]]="DN",testdata[[#This Row],[mRet]],"")</f>
        <v>-8.7202964900801668E-4</v>
      </c>
      <c r="P103" s="15">
        <f>IF(testdata[[#This Row],[mkt-dir]]="DN",testdata[[#This Row],[eRet]],"")</f>
        <v>3.0632958110352576E-2</v>
      </c>
      <c r="Q103" s="20">
        <f t="shared" si="10"/>
        <v>2.7996711401430773E-5</v>
      </c>
      <c r="R103" s="20">
        <f t="shared" si="11"/>
        <v>7.6322792029249578E-5</v>
      </c>
      <c r="S103" s="6">
        <f>testdata[[#This Row],[cov-]]/testdata[[#This Row],[varM-]]</f>
        <v>2.726134185365396</v>
      </c>
      <c r="T103" s="6">
        <f>testdata[[#This Row],[beta+]]/testdata[[#This Row],[beta-]]</f>
        <v>1.0910506333739007</v>
      </c>
      <c r="U103" s="6">
        <f>(testdata[[#This Row],[beta+]]-testdata[[#This Row],[beta-]])^2</f>
        <v>6.1611303904493382E-2</v>
      </c>
      <c r="W103" s="12">
        <v>42885</v>
      </c>
      <c r="X103" s="6">
        <v>1.359</v>
      </c>
      <c r="Y103" s="6">
        <v>2.9744000000000002</v>
      </c>
      <c r="Z103" s="6">
        <v>2.7261000000000002</v>
      </c>
      <c r="AA103" s="6">
        <v>1.0911</v>
      </c>
      <c r="AB103" s="6">
        <v>6.1600000000000002E-2</v>
      </c>
    </row>
    <row r="104" spans="1:28" x14ac:dyDescent="0.25">
      <c r="A104" s="3">
        <v>102</v>
      </c>
      <c r="B104" s="1">
        <v>229.09</v>
      </c>
      <c r="C104" s="1">
        <v>341.01</v>
      </c>
      <c r="D104" s="15">
        <f>(testdata[[#This Row],[mrkt]]-B103)/B103</f>
        <v>-2.6183722452542994E-4</v>
      </c>
      <c r="E104" s="15">
        <f>(testdata[[#This Row],[eval]]-C103)/C103</f>
        <v>1.7636526410026762E-2</v>
      </c>
      <c r="F104" s="20">
        <f t="shared" si="12"/>
        <v>2.4353685403990127E-5</v>
      </c>
      <c r="G104" s="20">
        <f t="shared" si="13"/>
        <v>3.2257363200856617E-5</v>
      </c>
      <c r="H104" s="6">
        <f>testdata[[#This Row],[cov]]/testdata[[#This Row],[varM]]</f>
        <v>1.3245372380301645</v>
      </c>
      <c r="I104" s="2" t="str">
        <f>IF(testdata[[#This Row],[mrkt]]&gt;B103,"UP",IF(testdata[[#This Row],[mrkt]]&lt;B103,"DN",""))</f>
        <v>DN</v>
      </c>
      <c r="J104" s="15" t="str">
        <f>IF(testdata[[#This Row],[mkt-dir]]="UP",testdata[[#This Row],[mRet]],"")</f>
        <v/>
      </c>
      <c r="K104" s="15" t="str">
        <f>IF(testdata[[#This Row],[mkt-dir]]="UP",testdata[[#This Row],[eRet]],"")</f>
        <v/>
      </c>
      <c r="L104" s="20">
        <f t="shared" si="8"/>
        <v>2.8441977266059202E-6</v>
      </c>
      <c r="M104" s="20">
        <f t="shared" si="9"/>
        <v>7.3755733539929009E-6</v>
      </c>
      <c r="N104" s="6">
        <f>testdata[[#This Row],[cov+]]/testdata[[#This Row],[varM+]]</f>
        <v>2.5931999329717588</v>
      </c>
      <c r="O104" s="15">
        <f>IF(testdata[[#This Row],[mkt-dir]]="DN",testdata[[#This Row],[mRet]],"")</f>
        <v>-2.6183722452542994E-4</v>
      </c>
      <c r="P104" s="15">
        <f>IF(testdata[[#This Row],[mkt-dir]]="DN",testdata[[#This Row],[eRet]],"")</f>
        <v>1.7636526410026762E-2</v>
      </c>
      <c r="Q104" s="20">
        <f t="shared" si="10"/>
        <v>2.5804105478123088E-5</v>
      </c>
      <c r="R104" s="20">
        <f t="shared" si="11"/>
        <v>7.1717198505747136E-5</v>
      </c>
      <c r="S104" s="6">
        <f>testdata[[#This Row],[cov-]]/testdata[[#This Row],[varM-]]</f>
        <v>2.7792941152929913</v>
      </c>
      <c r="T104" s="6">
        <f>testdata[[#This Row],[beta+]]/testdata[[#This Row],[beta-]]</f>
        <v>0.93304264514602675</v>
      </c>
      <c r="U104" s="6">
        <f>(testdata[[#This Row],[beta+]]-testdata[[#This Row],[beta-]])^2</f>
        <v>3.4631044693808136E-2</v>
      </c>
      <c r="W104" s="12">
        <v>42886</v>
      </c>
      <c r="X104" s="6">
        <v>1.3245</v>
      </c>
      <c r="Y104" s="6">
        <v>2.5931999999999999</v>
      </c>
      <c r="Z104" s="6">
        <v>2.7793000000000001</v>
      </c>
      <c r="AA104" s="6">
        <v>0.93300000000000005</v>
      </c>
      <c r="AB104" s="6">
        <v>3.4599999999999999E-2</v>
      </c>
    </row>
    <row r="105" spans="1:28" x14ac:dyDescent="0.25">
      <c r="A105" s="3">
        <v>103</v>
      </c>
      <c r="B105" s="1">
        <v>230.92</v>
      </c>
      <c r="C105" s="1">
        <v>340.37</v>
      </c>
      <c r="D105" s="15">
        <f>(testdata[[#This Row],[mrkt]]-B104)/B104</f>
        <v>7.9881269370115845E-3</v>
      </c>
      <c r="E105" s="15">
        <f>(testdata[[#This Row],[eval]]-C104)/C104</f>
        <v>-1.876777807102391E-3</v>
      </c>
      <c r="F105" s="20">
        <f t="shared" si="12"/>
        <v>2.6741389406196494E-5</v>
      </c>
      <c r="G105" s="20">
        <f t="shared" si="13"/>
        <v>2.7177093519760415E-5</v>
      </c>
      <c r="H105" s="6">
        <f>testdata[[#This Row],[cov]]/testdata[[#This Row],[varM]]</f>
        <v>1.0162932489013814</v>
      </c>
      <c r="I105" s="2" t="str">
        <f>IF(testdata[[#This Row],[mrkt]]&gt;B104,"UP",IF(testdata[[#This Row],[mrkt]]&lt;B104,"DN",""))</f>
        <v>UP</v>
      </c>
      <c r="J105" s="15">
        <f>IF(testdata[[#This Row],[mkt-dir]]="UP",testdata[[#This Row],[mRet]],"")</f>
        <v>7.9881269370115845E-3</v>
      </c>
      <c r="K105" s="15">
        <f>IF(testdata[[#This Row],[mkt-dir]]="UP",testdata[[#This Row],[eRet]],"")</f>
        <v>-1.876777807102391E-3</v>
      </c>
      <c r="L105" s="20">
        <f t="shared" si="8"/>
        <v>4.0808682195085952E-6</v>
      </c>
      <c r="M105" s="20">
        <f t="shared" si="9"/>
        <v>5.5604075033477451E-6</v>
      </c>
      <c r="N105" s="6">
        <f>testdata[[#This Row],[cov+]]/testdata[[#This Row],[varM+]]</f>
        <v>1.362555026101115</v>
      </c>
      <c r="O105" s="15" t="str">
        <f>IF(testdata[[#This Row],[mkt-dir]]="DN",testdata[[#This Row],[mRet]],"")</f>
        <v/>
      </c>
      <c r="P105" s="15" t="str">
        <f>IF(testdata[[#This Row],[mkt-dir]]="DN",testdata[[#This Row],[eRet]],"")</f>
        <v/>
      </c>
      <c r="Q105" s="20">
        <f t="shared" si="10"/>
        <v>2.842664246864924E-5</v>
      </c>
      <c r="R105" s="20">
        <f t="shared" si="11"/>
        <v>8.5013890383802895E-5</v>
      </c>
      <c r="S105" s="6">
        <f>testdata[[#This Row],[cov-]]/testdata[[#This Row],[varM-]]</f>
        <v>2.9906412787778849</v>
      </c>
      <c r="T105" s="6">
        <f>testdata[[#This Row],[beta+]]/testdata[[#This Row],[beta-]]</f>
        <v>0.45560630616919673</v>
      </c>
      <c r="U105" s="6">
        <f>(testdata[[#This Row],[beta+]]-testdata[[#This Row],[beta-]])^2</f>
        <v>2.6506648461550868</v>
      </c>
      <c r="W105" s="12">
        <v>42887</v>
      </c>
      <c r="X105" s="6">
        <v>1.0163</v>
      </c>
      <c r="Y105" s="6">
        <v>1.3626</v>
      </c>
      <c r="Z105" s="6">
        <v>2.9906000000000001</v>
      </c>
      <c r="AA105" s="6">
        <v>0.4556</v>
      </c>
      <c r="AB105" s="6">
        <v>2.6507000000000001</v>
      </c>
    </row>
    <row r="106" spans="1:28" x14ac:dyDescent="0.25">
      <c r="A106" s="3">
        <v>104</v>
      </c>
      <c r="B106" s="1">
        <v>231.69</v>
      </c>
      <c r="C106" s="1">
        <v>339.85</v>
      </c>
      <c r="D106" s="15">
        <f>(testdata[[#This Row],[mrkt]]-B105)/B105</f>
        <v>3.334488134418891E-3</v>
      </c>
      <c r="E106" s="15">
        <f>(testdata[[#This Row],[eval]]-C105)/C105</f>
        <v>-1.527749214090495E-3</v>
      </c>
      <c r="F106" s="20">
        <f t="shared" si="12"/>
        <v>2.6995001938983684E-5</v>
      </c>
      <c r="G106" s="20">
        <f t="shared" si="13"/>
        <v>2.651489276884457E-5</v>
      </c>
      <c r="H106" s="6">
        <f>testdata[[#This Row],[cov]]/testdata[[#This Row],[varM]]</f>
        <v>0.98221488662144585</v>
      </c>
      <c r="I106" s="2" t="str">
        <f>IF(testdata[[#This Row],[mrkt]]&gt;B105,"UP",IF(testdata[[#This Row],[mrkt]]&lt;B105,"DN",""))</f>
        <v>UP</v>
      </c>
      <c r="J106" s="15">
        <f>IF(testdata[[#This Row],[mkt-dir]]="UP",testdata[[#This Row],[mRet]],"")</f>
        <v>3.334488134418891E-3</v>
      </c>
      <c r="K106" s="15">
        <f>IF(testdata[[#This Row],[mkt-dir]]="UP",testdata[[#This Row],[eRet]],"")</f>
        <v>-1.527749214090495E-3</v>
      </c>
      <c r="L106" s="20">
        <f t="shared" si="8"/>
        <v>3.2945121058233484E-6</v>
      </c>
      <c r="M106" s="20">
        <f t="shared" si="9"/>
        <v>-8.9400347873130931E-6</v>
      </c>
      <c r="N106" s="6">
        <f>testdata[[#This Row],[cov+]]/testdata[[#This Row],[varM+]]</f>
        <v>-2.7136141863041789</v>
      </c>
      <c r="O106" s="15" t="str">
        <f>IF(testdata[[#This Row],[mkt-dir]]="DN",testdata[[#This Row],[mRet]],"")</f>
        <v/>
      </c>
      <c r="P106" s="15" t="str">
        <f>IF(testdata[[#This Row],[mkt-dir]]="DN",testdata[[#This Row],[eRet]],"")</f>
        <v/>
      </c>
      <c r="Q106" s="20">
        <f t="shared" si="10"/>
        <v>2.842664246864924E-5</v>
      </c>
      <c r="R106" s="20">
        <f t="shared" si="11"/>
        <v>8.5013890383802895E-5</v>
      </c>
      <c r="S106" s="6">
        <f>testdata[[#This Row],[cov-]]/testdata[[#This Row],[varM-]]</f>
        <v>2.9906412787778849</v>
      </c>
      <c r="T106" s="6">
        <f>testdata[[#This Row],[beta+]]/testdata[[#This Row],[beta-]]</f>
        <v>-0.90736866556362383</v>
      </c>
      <c r="U106" s="6">
        <f>(testdata[[#This Row],[beta+]]-testdata[[#This Row],[beta-]])^2</f>
        <v>32.53853041091859</v>
      </c>
      <c r="W106" s="12">
        <v>42888</v>
      </c>
      <c r="X106" s="6">
        <v>0.98219999999999996</v>
      </c>
      <c r="Y106" s="6">
        <v>-2.7136</v>
      </c>
      <c r="Z106" s="6">
        <v>2.9906000000000001</v>
      </c>
      <c r="AA106" s="6">
        <v>-0.90739999999999998</v>
      </c>
      <c r="AB106" s="6">
        <v>32.538499999999999</v>
      </c>
    </row>
    <row r="107" spans="1:28" x14ac:dyDescent="0.25">
      <c r="A107" s="3">
        <v>105</v>
      </c>
      <c r="B107" s="1">
        <v>231.51</v>
      </c>
      <c r="C107" s="1">
        <v>347.32</v>
      </c>
      <c r="D107" s="15">
        <f>(testdata[[#This Row],[mrkt]]-B106)/B106</f>
        <v>-7.7690016832839925E-4</v>
      </c>
      <c r="E107" s="15">
        <f>(testdata[[#This Row],[eval]]-C106)/C106</f>
        <v>2.1980285420038163E-2</v>
      </c>
      <c r="F107" s="20">
        <f t="shared" si="12"/>
        <v>2.6732682488640161E-5</v>
      </c>
      <c r="G107" s="20">
        <f t="shared" si="13"/>
        <v>1.9771318340841858E-5</v>
      </c>
      <c r="H107" s="6">
        <f>testdata[[#This Row],[cov]]/testdata[[#This Row],[varM]]</f>
        <v>0.73959350503801935</v>
      </c>
      <c r="I107" s="2" t="str">
        <f>IF(testdata[[#This Row],[mrkt]]&gt;B106,"UP",IF(testdata[[#This Row],[mrkt]]&lt;B106,"DN",""))</f>
        <v>DN</v>
      </c>
      <c r="J107" s="15" t="str">
        <f>IF(testdata[[#This Row],[mkt-dir]]="UP",testdata[[#This Row],[mRet]],"")</f>
        <v/>
      </c>
      <c r="K107" s="15" t="str">
        <f>IF(testdata[[#This Row],[mkt-dir]]="UP",testdata[[#This Row],[eRet]],"")</f>
        <v/>
      </c>
      <c r="L107" s="20">
        <f t="shared" si="8"/>
        <v>3.6071040152894248E-6</v>
      </c>
      <c r="M107" s="20">
        <f t="shared" si="9"/>
        <v>-8.1918177580069197E-6</v>
      </c>
      <c r="N107" s="6">
        <f>testdata[[#This Row],[cov+]]/testdata[[#This Row],[varM+]]</f>
        <v>-2.2710234368857338</v>
      </c>
      <c r="O107" s="15">
        <f>IF(testdata[[#This Row],[mkt-dir]]="DN",testdata[[#This Row],[mRet]],"")</f>
        <v>-7.7690016832839925E-4</v>
      </c>
      <c r="P107" s="15">
        <f>IF(testdata[[#This Row],[mkt-dir]]="DN",testdata[[#This Row],[eRet]],"")</f>
        <v>2.1980285420038163E-2</v>
      </c>
      <c r="Q107" s="20">
        <f t="shared" si="10"/>
        <v>2.5936372837364416E-5</v>
      </c>
      <c r="R107" s="20">
        <f t="shared" si="11"/>
        <v>7.875477105714333E-5</v>
      </c>
      <c r="S107" s="6">
        <f>testdata[[#This Row],[cov-]]/testdata[[#This Row],[varM-]]</f>
        <v>3.0364604777614761</v>
      </c>
      <c r="T107" s="6">
        <f>testdata[[#This Row],[beta+]]/testdata[[#This Row],[beta-]]</f>
        <v>-0.74791799646935175</v>
      </c>
      <c r="U107" s="6">
        <f>(testdata[[#This Row],[beta+]]-testdata[[#This Row],[beta-]])^2</f>
        <v>28.169385504238871</v>
      </c>
      <c r="W107" s="12">
        <v>42891</v>
      </c>
      <c r="X107" s="6">
        <v>0.73960000000000004</v>
      </c>
      <c r="Y107" s="6">
        <v>-2.2709999999999999</v>
      </c>
      <c r="Z107" s="6">
        <v>3.0365000000000002</v>
      </c>
      <c r="AA107" s="6">
        <v>-0.74790000000000001</v>
      </c>
      <c r="AB107" s="6">
        <v>28.1694</v>
      </c>
    </row>
    <row r="108" spans="1:28" x14ac:dyDescent="0.25">
      <c r="A108" s="3">
        <v>106</v>
      </c>
      <c r="B108" s="1">
        <v>230.77</v>
      </c>
      <c r="C108" s="1">
        <v>352.85</v>
      </c>
      <c r="D108" s="15">
        <f>(testdata[[#This Row],[mrkt]]-B107)/B107</f>
        <v>-3.1964062027557373E-3</v>
      </c>
      <c r="E108" s="15">
        <f>(testdata[[#This Row],[eval]]-C107)/C107</f>
        <v>1.5921916388345128E-2</v>
      </c>
      <c r="F108" s="20">
        <f t="shared" si="12"/>
        <v>2.7495197266858359E-5</v>
      </c>
      <c r="G108" s="20">
        <f t="shared" si="13"/>
        <v>1.7410691586738999E-5</v>
      </c>
      <c r="H108" s="6">
        <f>testdata[[#This Row],[cov]]/testdata[[#This Row],[varM]]</f>
        <v>0.63322664746708945</v>
      </c>
      <c r="I108" s="2" t="str">
        <f>IF(testdata[[#This Row],[mrkt]]&gt;B107,"UP",IF(testdata[[#This Row],[mrkt]]&lt;B107,"DN",""))</f>
        <v>DN</v>
      </c>
      <c r="J108" s="15" t="str">
        <f>IF(testdata[[#This Row],[mkt-dir]]="UP",testdata[[#This Row],[mRet]],"")</f>
        <v/>
      </c>
      <c r="K108" s="15" t="str">
        <f>IF(testdata[[#This Row],[mkt-dir]]="UP",testdata[[#This Row],[eRet]],"")</f>
        <v/>
      </c>
      <c r="L108" s="20">
        <f t="shared" si="8"/>
        <v>3.6071040152894248E-6</v>
      </c>
      <c r="M108" s="20">
        <f t="shared" si="9"/>
        <v>-8.1918177580069197E-6</v>
      </c>
      <c r="N108" s="6">
        <f>testdata[[#This Row],[cov+]]/testdata[[#This Row],[varM+]]</f>
        <v>-2.2710234368857338</v>
      </c>
      <c r="O108" s="15">
        <f>IF(testdata[[#This Row],[mkt-dir]]="DN",testdata[[#This Row],[mRet]],"")</f>
        <v>-3.1964062027557373E-3</v>
      </c>
      <c r="P108" s="15">
        <f>IF(testdata[[#This Row],[mkt-dir]]="DN",testdata[[#This Row],[eRet]],"")</f>
        <v>1.5921916388345128E-2</v>
      </c>
      <c r="Q108" s="20">
        <f t="shared" si="10"/>
        <v>2.5294754220634713E-5</v>
      </c>
      <c r="R108" s="20">
        <f t="shared" si="11"/>
        <v>8.2517051240800526E-5</v>
      </c>
      <c r="S108" s="6">
        <f>testdata[[#This Row],[cov-]]/testdata[[#This Row],[varM-]]</f>
        <v>3.2622199259594131</v>
      </c>
      <c r="T108" s="6">
        <f>testdata[[#This Row],[beta+]]/testdata[[#This Row],[beta-]]</f>
        <v>-0.69615890051245699</v>
      </c>
      <c r="U108" s="6">
        <f>(testdata[[#This Row],[beta+]]-testdata[[#This Row],[beta-]])^2</f>
        <v>30.616782112469867</v>
      </c>
      <c r="W108" s="12">
        <v>42892</v>
      </c>
      <c r="X108" s="6">
        <v>0.63319999999999999</v>
      </c>
      <c r="Y108" s="6">
        <v>-2.2709999999999999</v>
      </c>
      <c r="Z108" s="6">
        <v>3.2622</v>
      </c>
      <c r="AA108" s="6">
        <v>-0.69620000000000004</v>
      </c>
      <c r="AB108" s="6">
        <v>30.616800000000001</v>
      </c>
    </row>
    <row r="109" spans="1:28" x14ac:dyDescent="0.25">
      <c r="A109" s="3">
        <v>107</v>
      </c>
      <c r="B109" s="1">
        <v>231.2</v>
      </c>
      <c r="C109" s="1">
        <v>359.65</v>
      </c>
      <c r="D109" s="15">
        <f>(testdata[[#This Row],[mrkt]]-B108)/B108</f>
        <v>1.8633271222428321E-3</v>
      </c>
      <c r="E109" s="15">
        <f>(testdata[[#This Row],[eval]]-C108)/C108</f>
        <v>1.9271645175003412E-2</v>
      </c>
      <c r="F109" s="20">
        <f t="shared" si="12"/>
        <v>2.7398447267464416E-5</v>
      </c>
      <c r="G109" s="20">
        <f t="shared" si="13"/>
        <v>2.1501295688305133E-5</v>
      </c>
      <c r="H109" s="6">
        <f>testdata[[#This Row],[cov]]/testdata[[#This Row],[varM]]</f>
        <v>0.78476329254752564</v>
      </c>
      <c r="I109" s="2" t="str">
        <f>IF(testdata[[#This Row],[mrkt]]&gt;B108,"UP",IF(testdata[[#This Row],[mrkt]]&lt;B108,"DN",""))</f>
        <v>UP</v>
      </c>
      <c r="J109" s="15">
        <f>IF(testdata[[#This Row],[mkt-dir]]="UP",testdata[[#This Row],[mRet]],"")</f>
        <v>1.8633271222428321E-3</v>
      </c>
      <c r="K109" s="15">
        <f>IF(testdata[[#This Row],[mkt-dir]]="UP",testdata[[#This Row],[eRet]],"")</f>
        <v>1.9271645175003412E-2</v>
      </c>
      <c r="L109" s="20">
        <f t="shared" si="8"/>
        <v>3.793983296879742E-6</v>
      </c>
      <c r="M109" s="20">
        <f t="shared" si="9"/>
        <v>-1.1075814065987537E-5</v>
      </c>
      <c r="N109" s="6">
        <f>testdata[[#This Row],[cov+]]/testdata[[#This Row],[varM+]]</f>
        <v>-2.9193101812273499</v>
      </c>
      <c r="O109" s="15" t="str">
        <f>IF(testdata[[#This Row],[mkt-dir]]="DN",testdata[[#This Row],[mRet]],"")</f>
        <v/>
      </c>
      <c r="P109" s="15" t="str">
        <f>IF(testdata[[#This Row],[mkt-dir]]="DN",testdata[[#This Row],[eRet]],"")</f>
        <v/>
      </c>
      <c r="Q109" s="20">
        <f t="shared" si="10"/>
        <v>2.764026041394671E-5</v>
      </c>
      <c r="R109" s="20">
        <f t="shared" si="11"/>
        <v>8.3734282076925059E-5</v>
      </c>
      <c r="S109" s="6">
        <f>testdata[[#This Row],[cov-]]/testdata[[#This Row],[varM-]]</f>
        <v>3.0294317355517553</v>
      </c>
      <c r="T109" s="6">
        <f>testdata[[#This Row],[beta+]]/testdata[[#This Row],[beta-]]</f>
        <v>-0.96364943529438907</v>
      </c>
      <c r="U109" s="6">
        <f>(testdata[[#This Row],[beta+]]-testdata[[#This Row],[beta-]])^2</f>
        <v>35.387530392444745</v>
      </c>
      <c r="W109" s="12">
        <v>42893</v>
      </c>
      <c r="X109" s="6">
        <v>0.78480000000000005</v>
      </c>
      <c r="Y109" s="6">
        <v>-2.9192999999999998</v>
      </c>
      <c r="Z109" s="6">
        <v>3.0293999999999999</v>
      </c>
      <c r="AA109" s="6">
        <v>-0.96360000000000001</v>
      </c>
      <c r="AB109" s="6">
        <v>35.387500000000003</v>
      </c>
    </row>
    <row r="110" spans="1:28" x14ac:dyDescent="0.25">
      <c r="A110" s="3">
        <v>108</v>
      </c>
      <c r="B110" s="1">
        <v>231.32</v>
      </c>
      <c r="C110" s="1">
        <v>370</v>
      </c>
      <c r="D110" s="15">
        <f>(testdata[[#This Row],[mrkt]]-B109)/B109</f>
        <v>5.1903114186853177E-4</v>
      </c>
      <c r="E110" s="15">
        <f>(testdata[[#This Row],[eval]]-C109)/C109</f>
        <v>2.8777978590296186E-2</v>
      </c>
      <c r="F110" s="20">
        <f t="shared" si="12"/>
        <v>2.73589610580675E-5</v>
      </c>
      <c r="G110" s="20">
        <f t="shared" si="13"/>
        <v>2.0833543235424701E-5</v>
      </c>
      <c r="H110" s="6">
        <f>testdata[[#This Row],[cov]]/testdata[[#This Row],[varM]]</f>
        <v>0.76148882960895148</v>
      </c>
      <c r="I110" s="2" t="str">
        <f>IF(testdata[[#This Row],[mrkt]]&gt;B109,"UP",IF(testdata[[#This Row],[mrkt]]&lt;B109,"DN",""))</f>
        <v>UP</v>
      </c>
      <c r="J110" s="15">
        <f>IF(testdata[[#This Row],[mkt-dir]]="UP",testdata[[#This Row],[mRet]],"")</f>
        <v>5.1903114186853177E-4</v>
      </c>
      <c r="K110" s="15">
        <f>IF(testdata[[#This Row],[mkt-dir]]="UP",testdata[[#This Row],[eRet]],"")</f>
        <v>2.8777978590296186E-2</v>
      </c>
      <c r="L110" s="20">
        <f t="shared" si="8"/>
        <v>4.4746227062683522E-6</v>
      </c>
      <c r="M110" s="20">
        <f t="shared" si="9"/>
        <v>-1.7362333252782528E-5</v>
      </c>
      <c r="N110" s="6">
        <f>testdata[[#This Row],[cov+]]/testdata[[#This Row],[varM+]]</f>
        <v>-3.880178149648283</v>
      </c>
      <c r="O110" s="15" t="str">
        <f>IF(testdata[[#This Row],[mkt-dir]]="DN",testdata[[#This Row],[mRet]],"")</f>
        <v/>
      </c>
      <c r="P110" s="15" t="str">
        <f>IF(testdata[[#This Row],[mkt-dir]]="DN",testdata[[#This Row],[eRet]],"")</f>
        <v/>
      </c>
      <c r="Q110" s="20">
        <f t="shared" si="10"/>
        <v>2.764026041394671E-5</v>
      </c>
      <c r="R110" s="20">
        <f t="shared" si="11"/>
        <v>8.3734282076925059E-5</v>
      </c>
      <c r="S110" s="6">
        <f>testdata[[#This Row],[cov-]]/testdata[[#This Row],[varM-]]</f>
        <v>3.0294317355517553</v>
      </c>
      <c r="T110" s="6">
        <f>testdata[[#This Row],[beta+]]/testdata[[#This Row],[beta-]]</f>
        <v>-1.280827062089775</v>
      </c>
      <c r="U110" s="6">
        <f>(testdata[[#This Row],[beta+]]-testdata[[#This Row],[beta-]])^2</f>
        <v>47.742708765654086</v>
      </c>
      <c r="W110" s="12">
        <v>42894</v>
      </c>
      <c r="X110" s="6">
        <v>0.76149999999999995</v>
      </c>
      <c r="Y110" s="6">
        <v>-3.8801999999999999</v>
      </c>
      <c r="Z110" s="6">
        <v>3.0293999999999999</v>
      </c>
      <c r="AA110" s="6">
        <v>-1.2807999999999999</v>
      </c>
      <c r="AB110" s="6">
        <v>47.742699999999999</v>
      </c>
    </row>
    <row r="111" spans="1:28" x14ac:dyDescent="0.25">
      <c r="A111" s="3">
        <v>109</v>
      </c>
      <c r="B111" s="1">
        <v>230.96</v>
      </c>
      <c r="C111" s="1">
        <v>357.32</v>
      </c>
      <c r="D111" s="15">
        <f>(testdata[[#This Row],[mrkt]]-B110)/B110</f>
        <v>-1.5562856648797564E-3</v>
      </c>
      <c r="E111" s="15">
        <f>(testdata[[#This Row],[eval]]-C110)/C110</f>
        <v>-3.4270270270270291E-2</v>
      </c>
      <c r="F111" s="20">
        <f t="shared" si="12"/>
        <v>2.7224380543601309E-5</v>
      </c>
      <c r="G111" s="20">
        <f t="shared" si="13"/>
        <v>2.3834840693323722E-5</v>
      </c>
      <c r="H111" s="6">
        <f>testdata[[#This Row],[cov]]/testdata[[#This Row],[varM]]</f>
        <v>0.87549616253530338</v>
      </c>
      <c r="I111" s="2" t="str">
        <f>IF(testdata[[#This Row],[mrkt]]&gt;B110,"UP",IF(testdata[[#This Row],[mrkt]]&lt;B110,"DN",""))</f>
        <v>DN</v>
      </c>
      <c r="J111" s="15" t="str">
        <f>IF(testdata[[#This Row],[mkt-dir]]="UP",testdata[[#This Row],[mRet]],"")</f>
        <v/>
      </c>
      <c r="K111" s="15" t="str">
        <f>IF(testdata[[#This Row],[mkt-dir]]="UP",testdata[[#This Row],[eRet]],"")</f>
        <v/>
      </c>
      <c r="L111" s="20">
        <f t="shared" si="8"/>
        <v>4.4746227062683522E-6</v>
      </c>
      <c r="M111" s="20">
        <f t="shared" si="9"/>
        <v>-1.7362333252782528E-5</v>
      </c>
      <c r="N111" s="6">
        <f>testdata[[#This Row],[cov+]]/testdata[[#This Row],[varM+]]</f>
        <v>-3.880178149648283</v>
      </c>
      <c r="O111" s="15">
        <f>IF(testdata[[#This Row],[mkt-dir]]="DN",testdata[[#This Row],[mRet]],"")</f>
        <v>-1.5562856648797564E-3</v>
      </c>
      <c r="P111" s="15">
        <f>IF(testdata[[#This Row],[mkt-dir]]="DN",testdata[[#This Row],[eRet]],"")</f>
        <v>-3.4270270270270291E-2</v>
      </c>
      <c r="Q111" s="20">
        <f t="shared" si="10"/>
        <v>2.778053593210432E-5</v>
      </c>
      <c r="R111" s="20">
        <f t="shared" si="11"/>
        <v>7.8337441174855117E-5</v>
      </c>
      <c r="S111" s="6">
        <f>testdata[[#This Row],[cov-]]/testdata[[#This Row],[varM-]]</f>
        <v>2.819867887585465</v>
      </c>
      <c r="T111" s="6">
        <f>testdata[[#This Row],[beta+]]/testdata[[#This Row],[beta-]]</f>
        <v>-1.3760141624828806</v>
      </c>
      <c r="U111" s="6">
        <f>(testdata[[#This Row],[beta+]]-testdata[[#This Row],[beta-]])^2</f>
        <v>44.890616901051651</v>
      </c>
      <c r="W111" s="12">
        <v>42895</v>
      </c>
      <c r="X111" s="6">
        <v>0.87549999999999994</v>
      </c>
      <c r="Y111" s="6">
        <v>-3.8801999999999999</v>
      </c>
      <c r="Z111" s="6">
        <v>2.8199000000000001</v>
      </c>
      <c r="AA111" s="6">
        <v>-1.3759999999999999</v>
      </c>
      <c r="AB111" s="6">
        <v>44.890599999999999</v>
      </c>
    </row>
    <row r="112" spans="1:28" x14ac:dyDescent="0.25">
      <c r="A112" s="3">
        <v>110</v>
      </c>
      <c r="B112" s="1">
        <v>230.92</v>
      </c>
      <c r="C112" s="1">
        <v>359.01</v>
      </c>
      <c r="D112" s="15">
        <f>(testdata[[#This Row],[mrkt]]-B111)/B111</f>
        <v>-1.7319016279884161E-4</v>
      </c>
      <c r="E112" s="15">
        <f>(testdata[[#This Row],[eval]]-C111)/C111</f>
        <v>4.7296540915705747E-3</v>
      </c>
      <c r="F112" s="20">
        <f t="shared" si="12"/>
        <v>2.6953140893510103E-5</v>
      </c>
      <c r="G112" s="20">
        <f t="shared" si="13"/>
        <v>2.3868380677649867E-5</v>
      </c>
      <c r="H112" s="6">
        <f>testdata[[#This Row],[cov]]/testdata[[#This Row],[varM]]</f>
        <v>0.88555099281201033</v>
      </c>
      <c r="I112" s="2" t="str">
        <f>IF(testdata[[#This Row],[mrkt]]&gt;B111,"UP",IF(testdata[[#This Row],[mrkt]]&lt;B111,"DN",""))</f>
        <v>DN</v>
      </c>
      <c r="J112" s="15" t="str">
        <f>IF(testdata[[#This Row],[mkt-dir]]="UP",testdata[[#This Row],[mRet]],"")</f>
        <v/>
      </c>
      <c r="K112" s="15" t="str">
        <f>IF(testdata[[#This Row],[mkt-dir]]="UP",testdata[[#This Row],[eRet]],"")</f>
        <v/>
      </c>
      <c r="L112" s="20">
        <f t="shared" si="8"/>
        <v>4.4746227062683522E-6</v>
      </c>
      <c r="M112" s="20">
        <f t="shared" si="9"/>
        <v>-1.7362333252782528E-5</v>
      </c>
      <c r="N112" s="6">
        <f>testdata[[#This Row],[cov+]]/testdata[[#This Row],[varM+]]</f>
        <v>-3.880178149648283</v>
      </c>
      <c r="O112" s="15">
        <f>IF(testdata[[#This Row],[mkt-dir]]="DN",testdata[[#This Row],[mRet]],"")</f>
        <v>-1.7319016279884161E-4</v>
      </c>
      <c r="P112" s="15">
        <f>IF(testdata[[#This Row],[mkt-dir]]="DN",testdata[[#This Row],[eRet]],"")</f>
        <v>4.7296540915705747E-3</v>
      </c>
      <c r="Q112" s="20">
        <f t="shared" si="10"/>
        <v>2.8452759563021493E-5</v>
      </c>
      <c r="R112" s="20">
        <f t="shared" si="11"/>
        <v>7.8077346150669087E-5</v>
      </c>
      <c r="S112" s="6">
        <f>testdata[[#This Row],[cov-]]/testdata[[#This Row],[varM-]]</f>
        <v>2.744104520959787</v>
      </c>
      <c r="T112" s="6">
        <f>testdata[[#This Row],[beta+]]/testdata[[#This Row],[beta-]]</f>
        <v>-1.4140052319476297</v>
      </c>
      <c r="U112" s="6">
        <f>(testdata[[#This Row],[beta+]]-testdata[[#This Row],[beta-]])^2</f>
        <v>43.881120900118376</v>
      </c>
      <c r="W112" s="12">
        <v>42898</v>
      </c>
      <c r="X112" s="6">
        <v>0.88560000000000005</v>
      </c>
      <c r="Y112" s="6">
        <v>-3.8801999999999999</v>
      </c>
      <c r="Z112" s="6">
        <v>2.7441</v>
      </c>
      <c r="AA112" s="6">
        <v>-1.4139999999999999</v>
      </c>
      <c r="AB112" s="6">
        <v>43.881100000000004</v>
      </c>
    </row>
    <row r="113" spans="1:28" x14ac:dyDescent="0.25">
      <c r="A113" s="3">
        <v>111</v>
      </c>
      <c r="B113" s="1">
        <v>232.05</v>
      </c>
      <c r="C113" s="1">
        <v>375.95</v>
      </c>
      <c r="D113" s="15">
        <f>(testdata[[#This Row],[mrkt]]-B112)/B112</f>
        <v>4.8934695998615278E-3</v>
      </c>
      <c r="E113" s="15">
        <f>(testdata[[#This Row],[eval]]-C112)/C112</f>
        <v>4.7185315172279321E-2</v>
      </c>
      <c r="F113" s="20">
        <f t="shared" si="12"/>
        <v>2.6687264187207918E-5</v>
      </c>
      <c r="G113" s="20">
        <f t="shared" si="13"/>
        <v>3.9822262545888404E-5</v>
      </c>
      <c r="H113" s="6">
        <f>testdata[[#This Row],[cov]]/testdata[[#This Row],[varM]]</f>
        <v>1.4921822734072727</v>
      </c>
      <c r="I113" s="2" t="str">
        <f>IF(testdata[[#This Row],[mrkt]]&gt;B112,"UP",IF(testdata[[#This Row],[mrkt]]&lt;B112,"DN",""))</f>
        <v>UP</v>
      </c>
      <c r="J113" s="15">
        <f>IF(testdata[[#This Row],[mkt-dir]]="UP",testdata[[#This Row],[mRet]],"")</f>
        <v>4.8934695998615278E-3</v>
      </c>
      <c r="K113" s="15">
        <f>IF(testdata[[#This Row],[mkt-dir]]="UP",testdata[[#This Row],[eRet]],"")</f>
        <v>4.7185315172279321E-2</v>
      </c>
      <c r="L113" s="20">
        <f t="shared" si="8"/>
        <v>4.3378071790979849E-6</v>
      </c>
      <c r="M113" s="20">
        <f t="shared" si="9"/>
        <v>-9.2033329337296134E-6</v>
      </c>
      <c r="N113" s="6">
        <f>testdata[[#This Row],[cov+]]/testdata[[#This Row],[varM+]]</f>
        <v>-2.1216556093310213</v>
      </c>
      <c r="O113" s="15" t="str">
        <f>IF(testdata[[#This Row],[mkt-dir]]="DN",testdata[[#This Row],[mRet]],"")</f>
        <v/>
      </c>
      <c r="P113" s="15" t="str">
        <f>IF(testdata[[#This Row],[mkt-dir]]="DN",testdata[[#This Row],[eRet]],"")</f>
        <v/>
      </c>
      <c r="Q113" s="20">
        <f t="shared" si="10"/>
        <v>2.8452759563021493E-5</v>
      </c>
      <c r="R113" s="20">
        <f t="shared" si="11"/>
        <v>7.8077346150669087E-5</v>
      </c>
      <c r="S113" s="6">
        <f>testdata[[#This Row],[cov-]]/testdata[[#This Row],[varM-]]</f>
        <v>2.744104520959787</v>
      </c>
      <c r="T113" s="6">
        <f>testdata[[#This Row],[beta+]]/testdata[[#This Row],[beta-]]</f>
        <v>-0.77316865779913657</v>
      </c>
      <c r="U113" s="6">
        <f>(testdata[[#This Row],[beta+]]-testdata[[#This Row],[beta-]])^2</f>
        <v>23.675621645527624</v>
      </c>
      <c r="W113" s="12">
        <v>42899</v>
      </c>
      <c r="X113" s="6">
        <v>1.4922</v>
      </c>
      <c r="Y113" s="6">
        <v>-2.1217000000000001</v>
      </c>
      <c r="Z113" s="6">
        <v>2.7441</v>
      </c>
      <c r="AA113" s="6">
        <v>-0.7732</v>
      </c>
      <c r="AB113" s="6">
        <v>23.675599999999999</v>
      </c>
    </row>
    <row r="114" spans="1:28" x14ac:dyDescent="0.25">
      <c r="A114" s="3">
        <v>112</v>
      </c>
      <c r="B114" s="1">
        <v>231.75</v>
      </c>
      <c r="C114" s="1">
        <v>380.66</v>
      </c>
      <c r="D114" s="15">
        <f>(testdata[[#This Row],[mrkt]]-B113)/B113</f>
        <v>-1.2928248222366359E-3</v>
      </c>
      <c r="E114" s="15">
        <f>(testdata[[#This Row],[eval]]-C113)/C113</f>
        <v>1.2528261736933199E-2</v>
      </c>
      <c r="F114" s="20">
        <f t="shared" si="12"/>
        <v>2.6761240290370541E-5</v>
      </c>
      <c r="G114" s="20">
        <f t="shared" si="13"/>
        <v>3.8952887540640797E-5</v>
      </c>
      <c r="H114" s="6">
        <f>testdata[[#This Row],[cov]]/testdata[[#This Row],[varM]]</f>
        <v>1.4555710840747975</v>
      </c>
      <c r="I114" s="2" t="str">
        <f>IF(testdata[[#This Row],[mrkt]]&gt;B113,"UP",IF(testdata[[#This Row],[mrkt]]&lt;B113,"DN",""))</f>
        <v>DN</v>
      </c>
      <c r="J114" s="15" t="str">
        <f>IF(testdata[[#This Row],[mkt-dir]]="UP",testdata[[#This Row],[mRet]],"")</f>
        <v/>
      </c>
      <c r="K114" s="15" t="str">
        <f>IF(testdata[[#This Row],[mkt-dir]]="UP",testdata[[#This Row],[eRet]],"")</f>
        <v/>
      </c>
      <c r="L114" s="20">
        <f t="shared" si="8"/>
        <v>4.3378071790979849E-6</v>
      </c>
      <c r="M114" s="20">
        <f t="shared" si="9"/>
        <v>-9.2033329337296134E-6</v>
      </c>
      <c r="N114" s="6">
        <f>testdata[[#This Row],[cov+]]/testdata[[#This Row],[varM+]]</f>
        <v>-2.1216556093310213</v>
      </c>
      <c r="O114" s="15">
        <f>IF(testdata[[#This Row],[mkt-dir]]="DN",testdata[[#This Row],[mRet]],"")</f>
        <v>-1.2928248222366359E-3</v>
      </c>
      <c r="P114" s="15">
        <f>IF(testdata[[#This Row],[mkt-dir]]="DN",testdata[[#This Row],[eRet]],"")</f>
        <v>1.2528261736933199E-2</v>
      </c>
      <c r="Q114" s="20">
        <f t="shared" si="10"/>
        <v>2.8306475493243669E-5</v>
      </c>
      <c r="R114" s="20">
        <f t="shared" si="11"/>
        <v>7.9764956800008503E-5</v>
      </c>
      <c r="S114" s="6">
        <f>testdata[[#This Row],[cov-]]/testdata[[#This Row],[varM-]]</f>
        <v>2.8179049284693605</v>
      </c>
      <c r="T114" s="6">
        <f>testdata[[#This Row],[beta+]]/testdata[[#This Row],[beta-]]</f>
        <v>-0.75291951403182</v>
      </c>
      <c r="U114" s="6">
        <f>(testdata[[#This Row],[beta+]]-testdata[[#This Row],[beta-]])^2</f>
        <v>24.399258306594803</v>
      </c>
      <c r="W114" s="12">
        <v>42900</v>
      </c>
      <c r="X114" s="6">
        <v>1.4556</v>
      </c>
      <c r="Y114" s="6">
        <v>-2.1217000000000001</v>
      </c>
      <c r="Z114" s="6">
        <v>2.8178999999999998</v>
      </c>
      <c r="AA114" s="6">
        <v>-0.75290000000000001</v>
      </c>
      <c r="AB114" s="6">
        <v>24.3993</v>
      </c>
    </row>
    <row r="115" spans="1:28" x14ac:dyDescent="0.25">
      <c r="A115" s="3">
        <v>113</v>
      </c>
      <c r="B115" s="1">
        <v>231.31</v>
      </c>
      <c r="C115" s="1">
        <v>375.34</v>
      </c>
      <c r="D115" s="15">
        <f>(testdata[[#This Row],[mrkt]]-B114)/B114</f>
        <v>-1.8985976267529567E-3</v>
      </c>
      <c r="E115" s="15">
        <f>(testdata[[#This Row],[eval]]-C114)/C114</f>
        <v>-1.3975726369989097E-2</v>
      </c>
      <c r="F115" s="20">
        <f t="shared" si="12"/>
        <v>9.2051236206153439E-6</v>
      </c>
      <c r="G115" s="20">
        <f t="shared" si="13"/>
        <v>6.3999525758690189E-7</v>
      </c>
      <c r="H115" s="6">
        <f>testdata[[#This Row],[cov]]/testdata[[#This Row],[varM]]</f>
        <v>6.9525981829684488E-2</v>
      </c>
      <c r="I115" s="2" t="str">
        <f>IF(testdata[[#This Row],[mrkt]]&gt;B114,"UP",IF(testdata[[#This Row],[mrkt]]&lt;B114,"DN",""))</f>
        <v>DN</v>
      </c>
      <c r="J115" s="15" t="str">
        <f>IF(testdata[[#This Row],[mkt-dir]]="UP",testdata[[#This Row],[mRet]],"")</f>
        <v/>
      </c>
      <c r="K115" s="15" t="str">
        <f>IF(testdata[[#This Row],[mkt-dir]]="UP",testdata[[#This Row],[eRet]],"")</f>
        <v/>
      </c>
      <c r="L115" s="20">
        <f t="shared" si="8"/>
        <v>4.3378071790979849E-6</v>
      </c>
      <c r="M115" s="20">
        <f t="shared" si="9"/>
        <v>-9.2033329337296134E-6</v>
      </c>
      <c r="N115" s="6">
        <f>testdata[[#This Row],[cov+]]/testdata[[#This Row],[varM+]]</f>
        <v>-2.1216556093310213</v>
      </c>
      <c r="O115" s="15">
        <f>IF(testdata[[#This Row],[mkt-dir]]="DN",testdata[[#This Row],[mRet]],"")</f>
        <v>-1.8985976267529567E-3</v>
      </c>
      <c r="P115" s="15">
        <f>IF(testdata[[#This Row],[mkt-dir]]="DN",testdata[[#This Row],[eRet]],"")</f>
        <v>-1.3975726369989097E-2</v>
      </c>
      <c r="Q115" s="20">
        <f t="shared" si="10"/>
        <v>8.6228922264606809E-7</v>
      </c>
      <c r="R115" s="20">
        <f t="shared" si="11"/>
        <v>5.6132489349108659E-6</v>
      </c>
      <c r="S115" s="6">
        <f>testdata[[#This Row],[cov-]]/testdata[[#This Row],[varM-]]</f>
        <v>6.509705545995045</v>
      </c>
      <c r="T115" s="6">
        <f>testdata[[#This Row],[beta+]]/testdata[[#This Row],[beta-]]</f>
        <v>-0.32592190143474675</v>
      </c>
      <c r="U115" s="6">
        <f>(testdata[[#This Row],[beta+]]-testdata[[#This Row],[beta-]])^2</f>
        <v>74.500395393671738</v>
      </c>
      <c r="W115" s="12">
        <v>42901</v>
      </c>
      <c r="X115" s="6">
        <v>6.9500000000000006E-2</v>
      </c>
      <c r="Y115" s="6">
        <v>-2.1217000000000001</v>
      </c>
      <c r="Z115" s="6">
        <v>6.5096999999999996</v>
      </c>
      <c r="AA115" s="6">
        <v>-0.32590000000000002</v>
      </c>
      <c r="AB115" s="6">
        <v>74.500399999999999</v>
      </c>
    </row>
    <row r="116" spans="1:28" x14ac:dyDescent="0.25">
      <c r="A116" s="3">
        <v>114</v>
      </c>
      <c r="B116" s="1">
        <v>231.36</v>
      </c>
      <c r="C116" s="1">
        <v>371.4</v>
      </c>
      <c r="D116" s="15">
        <f>(testdata[[#This Row],[mrkt]]-B115)/B115</f>
        <v>2.1616013142540907E-4</v>
      </c>
      <c r="E116" s="15">
        <f>(testdata[[#This Row],[eval]]-C115)/C115</f>
        <v>-1.0497149251345442E-2</v>
      </c>
      <c r="F116" s="20">
        <f t="shared" si="12"/>
        <v>8.9961330612071806E-6</v>
      </c>
      <c r="G116" s="20">
        <f t="shared" si="13"/>
        <v>3.9386053663181802E-7</v>
      </c>
      <c r="H116" s="6">
        <f>testdata[[#This Row],[cov]]/testdata[[#This Row],[varM]]</f>
        <v>4.3781092826451186E-2</v>
      </c>
      <c r="I116" s="2" t="str">
        <f>IF(testdata[[#This Row],[mrkt]]&gt;B115,"UP",IF(testdata[[#This Row],[mrkt]]&lt;B115,"DN",""))</f>
        <v>UP</v>
      </c>
      <c r="J116" s="15">
        <f>IF(testdata[[#This Row],[mkt-dir]]="UP",testdata[[#This Row],[mRet]],"")</f>
        <v>2.1616013142540907E-4</v>
      </c>
      <c r="K116" s="15">
        <f>IF(testdata[[#This Row],[mkt-dir]]="UP",testdata[[#This Row],[eRet]],"")</f>
        <v>-1.0497149251345442E-2</v>
      </c>
      <c r="L116" s="20">
        <f t="shared" si="8"/>
        <v>5.4913327261562011E-6</v>
      </c>
      <c r="M116" s="20">
        <f t="shared" si="9"/>
        <v>-2.8051694732195873E-6</v>
      </c>
      <c r="N116" s="6">
        <f>testdata[[#This Row],[cov+]]/testdata[[#This Row],[varM+]]</f>
        <v>-0.51083582312506082</v>
      </c>
      <c r="O116" s="15" t="str">
        <f>IF(testdata[[#This Row],[mkt-dir]]="DN",testdata[[#This Row],[mRet]],"")</f>
        <v/>
      </c>
      <c r="P116" s="15" t="str">
        <f>IF(testdata[[#This Row],[mkt-dir]]="DN",testdata[[#This Row],[eRet]],"")</f>
        <v/>
      </c>
      <c r="Q116" s="20">
        <f t="shared" si="10"/>
        <v>8.6228922264606809E-7</v>
      </c>
      <c r="R116" s="20">
        <f t="shared" si="11"/>
        <v>5.6132489349108659E-6</v>
      </c>
      <c r="S116" s="6">
        <f>testdata[[#This Row],[cov-]]/testdata[[#This Row],[varM-]]</f>
        <v>6.509705545995045</v>
      </c>
      <c r="T116" s="6">
        <f>testdata[[#This Row],[beta+]]/testdata[[#This Row],[beta-]]</f>
        <v>-7.8472953886422933E-2</v>
      </c>
      <c r="U116" s="6">
        <f>(testdata[[#This Row],[beta+]]-testdata[[#This Row],[beta-]])^2</f>
        <v>49.288001115526811</v>
      </c>
      <c r="W116" s="12">
        <v>42902</v>
      </c>
      <c r="X116" s="6">
        <v>4.3799999999999999E-2</v>
      </c>
      <c r="Y116" s="6">
        <v>-0.51080000000000003</v>
      </c>
      <c r="Z116" s="6">
        <v>6.5096999999999996</v>
      </c>
      <c r="AA116" s="6">
        <v>-7.85E-2</v>
      </c>
      <c r="AB116" s="6">
        <v>49.287999999999997</v>
      </c>
    </row>
    <row r="117" spans="1:28" x14ac:dyDescent="0.25">
      <c r="A117" s="3">
        <v>115</v>
      </c>
      <c r="B117" s="1">
        <v>233.28</v>
      </c>
      <c r="C117" s="1">
        <v>369.8</v>
      </c>
      <c r="D117" s="15">
        <f>(testdata[[#This Row],[mrkt]]-B116)/B116</f>
        <v>8.2987551867219379E-3</v>
      </c>
      <c r="E117" s="15">
        <f>(testdata[[#This Row],[eval]]-C116)/C116</f>
        <v>-4.3080236941302258E-3</v>
      </c>
      <c r="F117" s="20">
        <f t="shared" si="12"/>
        <v>1.0054348623677983E-5</v>
      </c>
      <c r="G117" s="20">
        <f t="shared" si="13"/>
        <v>-8.8726110585753682E-8</v>
      </c>
      <c r="H117" s="6">
        <f>testdata[[#This Row],[cov]]/testdata[[#This Row],[varM]]</f>
        <v>-8.8246502987576695E-3</v>
      </c>
      <c r="I117" s="2" t="str">
        <f>IF(testdata[[#This Row],[mrkt]]&gt;B116,"UP",IF(testdata[[#This Row],[mrkt]]&lt;B116,"DN",""))</f>
        <v>UP</v>
      </c>
      <c r="J117" s="15">
        <f>IF(testdata[[#This Row],[mkt-dir]]="UP",testdata[[#This Row],[mRet]],"")</f>
        <v>8.2987551867219379E-3</v>
      </c>
      <c r="K117" s="15">
        <f>IF(testdata[[#This Row],[mkt-dir]]="UP",testdata[[#This Row],[eRet]],"")</f>
        <v>-4.3080236941302258E-3</v>
      </c>
      <c r="L117" s="20">
        <f t="shared" si="8"/>
        <v>6.7035188141724577E-6</v>
      </c>
      <c r="M117" s="20">
        <f t="shared" si="9"/>
        <v>-4.2117738149397807E-6</v>
      </c>
      <c r="N117" s="6">
        <f>testdata[[#This Row],[cov+]]/testdata[[#This Row],[varM+]]</f>
        <v>-0.62829298040237092</v>
      </c>
      <c r="O117" s="15" t="str">
        <f>IF(testdata[[#This Row],[mkt-dir]]="DN",testdata[[#This Row],[mRet]],"")</f>
        <v/>
      </c>
      <c r="P117" s="15" t="str">
        <f>IF(testdata[[#This Row],[mkt-dir]]="DN",testdata[[#This Row],[eRet]],"")</f>
        <v/>
      </c>
      <c r="Q117" s="20">
        <f t="shared" si="10"/>
        <v>8.6228922264606809E-7</v>
      </c>
      <c r="R117" s="20">
        <f t="shared" si="11"/>
        <v>5.6132489349108659E-6</v>
      </c>
      <c r="S117" s="6">
        <f>testdata[[#This Row],[cov-]]/testdata[[#This Row],[varM-]]</f>
        <v>6.509705545995045</v>
      </c>
      <c r="T117" s="6">
        <f>testdata[[#This Row],[beta+]]/testdata[[#This Row],[beta-]]</f>
        <v>-9.6516344090081696E-2</v>
      </c>
      <c r="U117" s="6">
        <f>(testdata[[#This Row],[beta+]]-testdata[[#This Row],[beta-]])^2</f>
        <v>50.951022962851681</v>
      </c>
      <c r="W117" s="12">
        <v>42905</v>
      </c>
      <c r="X117" s="6">
        <v>-8.8000000000000005E-3</v>
      </c>
      <c r="Y117" s="6">
        <v>-0.62829999999999997</v>
      </c>
      <c r="Z117" s="6">
        <v>6.5096999999999996</v>
      </c>
      <c r="AA117" s="6">
        <v>-9.6500000000000002E-2</v>
      </c>
      <c r="AB117" s="6">
        <v>50.951000000000001</v>
      </c>
    </row>
    <row r="118" spans="1:28" x14ac:dyDescent="0.25">
      <c r="A118" s="3">
        <v>116</v>
      </c>
      <c r="B118" s="1">
        <v>231.71</v>
      </c>
      <c r="C118" s="1">
        <v>372.24</v>
      </c>
      <c r="D118" s="15">
        <f>(testdata[[#This Row],[mrkt]]-B117)/B117</f>
        <v>-6.7301097393689694E-3</v>
      </c>
      <c r="E118" s="15">
        <f>(testdata[[#This Row],[eval]]-C117)/C117</f>
        <v>6.5981611681990198E-3</v>
      </c>
      <c r="F118" s="20">
        <f t="shared" si="12"/>
        <v>1.2525843604062638E-5</v>
      </c>
      <c r="G118" s="20">
        <f t="shared" si="13"/>
        <v>2.951622534649333E-6</v>
      </c>
      <c r="H118" s="6">
        <f>testdata[[#This Row],[cov]]/testdata[[#This Row],[varM]]</f>
        <v>0.23564261441776282</v>
      </c>
      <c r="I118" s="2" t="str">
        <f>IF(testdata[[#This Row],[mrkt]]&gt;B117,"UP",IF(testdata[[#This Row],[mrkt]]&lt;B117,"DN",""))</f>
        <v>DN</v>
      </c>
      <c r="J118" s="15" t="str">
        <f>IF(testdata[[#This Row],[mkt-dir]]="UP",testdata[[#This Row],[mRet]],"")</f>
        <v/>
      </c>
      <c r="K118" s="15" t="str">
        <f>IF(testdata[[#This Row],[mkt-dir]]="UP",testdata[[#This Row],[eRet]],"")</f>
        <v/>
      </c>
      <c r="L118" s="20">
        <f t="shared" si="8"/>
        <v>7.185373405236145E-6</v>
      </c>
      <c r="M118" s="20">
        <f t="shared" si="9"/>
        <v>-3.1433303759016028E-6</v>
      </c>
      <c r="N118" s="6">
        <f>testdata[[#This Row],[cov+]]/testdata[[#This Row],[varM+]]</f>
        <v>-0.43746235562524649</v>
      </c>
      <c r="O118" s="15">
        <f>IF(testdata[[#This Row],[mkt-dir]]="DN",testdata[[#This Row],[mRet]],"")</f>
        <v>-6.7301097393689694E-3</v>
      </c>
      <c r="P118" s="15">
        <f>IF(testdata[[#This Row],[mkt-dir]]="DN",testdata[[#This Row],[eRet]],"")</f>
        <v>6.5981611681990198E-3</v>
      </c>
      <c r="Q118" s="20">
        <f t="shared" si="10"/>
        <v>3.5900616562947458E-6</v>
      </c>
      <c r="R118" s="20">
        <f t="shared" si="11"/>
        <v>6.2836962258046549E-6</v>
      </c>
      <c r="S118" s="6">
        <f>testdata[[#This Row],[cov-]]/testdata[[#This Row],[varM-]]</f>
        <v>1.7503031500272261</v>
      </c>
      <c r="T118" s="6">
        <f>testdata[[#This Row],[beta+]]/testdata[[#This Row],[beta-]]</f>
        <v>-0.24993519300838926</v>
      </c>
      <c r="U118" s="6">
        <f>(testdata[[#This Row],[beta+]]-testdata[[#This Row],[beta-]])^2</f>
        <v>4.7863179077228191</v>
      </c>
      <c r="W118" s="12">
        <v>42906</v>
      </c>
      <c r="X118" s="6">
        <v>0.2356</v>
      </c>
      <c r="Y118" s="6">
        <v>-0.4375</v>
      </c>
      <c r="Z118" s="6">
        <v>1.7503</v>
      </c>
      <c r="AA118" s="6">
        <v>-0.24990000000000001</v>
      </c>
      <c r="AB118" s="6">
        <v>4.7862999999999998</v>
      </c>
    </row>
    <row r="119" spans="1:28" x14ac:dyDescent="0.25">
      <c r="A119" s="3">
        <v>117</v>
      </c>
      <c r="B119" s="1">
        <v>231.65</v>
      </c>
      <c r="C119" s="1">
        <v>376.4</v>
      </c>
      <c r="D119" s="15">
        <f>(testdata[[#This Row],[mrkt]]-B118)/B118</f>
        <v>-2.589443701178295E-4</v>
      </c>
      <c r="E119" s="15">
        <f>(testdata[[#This Row],[eval]]-C118)/C118</f>
        <v>1.1175585643670664E-2</v>
      </c>
      <c r="F119" s="20">
        <f t="shared" si="12"/>
        <v>1.2505568909120076E-5</v>
      </c>
      <c r="G119" s="20">
        <f t="shared" si="13"/>
        <v>4.9573604577232444E-6</v>
      </c>
      <c r="H119" s="6">
        <f>testdata[[#This Row],[cov]]/testdata[[#This Row],[varM]]</f>
        <v>0.3964122299232572</v>
      </c>
      <c r="I119" s="2" t="str">
        <f>IF(testdata[[#This Row],[mrkt]]&gt;B118,"UP",IF(testdata[[#This Row],[mrkt]]&lt;B118,"DN",""))</f>
        <v>DN</v>
      </c>
      <c r="J119" s="15" t="str">
        <f>IF(testdata[[#This Row],[mkt-dir]]="UP",testdata[[#This Row],[mRet]],"")</f>
        <v/>
      </c>
      <c r="K119" s="15" t="str">
        <f>IF(testdata[[#This Row],[mkt-dir]]="UP",testdata[[#This Row],[eRet]],"")</f>
        <v/>
      </c>
      <c r="L119" s="20">
        <f t="shared" si="8"/>
        <v>7.74114569476275E-6</v>
      </c>
      <c r="M119" s="20">
        <f t="shared" si="9"/>
        <v>-8.8137731254020298E-6</v>
      </c>
      <c r="N119" s="6">
        <f>testdata[[#This Row],[cov+]]/testdata[[#This Row],[varM+]]</f>
        <v>-1.1385618450980663</v>
      </c>
      <c r="O119" s="15">
        <f>IF(testdata[[#This Row],[mkt-dir]]="DN",testdata[[#This Row],[mRet]],"")</f>
        <v>-2.589443701178295E-4</v>
      </c>
      <c r="P119" s="15">
        <f>IF(testdata[[#This Row],[mkt-dir]]="DN",testdata[[#This Row],[eRet]],"")</f>
        <v>1.1175585643670664E-2</v>
      </c>
      <c r="Q119" s="20">
        <f t="shared" si="10"/>
        <v>3.4347478393237795E-6</v>
      </c>
      <c r="R119" s="20">
        <f t="shared" si="11"/>
        <v>5.9947812880686889E-6</v>
      </c>
      <c r="S119" s="6">
        <f>testdata[[#This Row],[cov-]]/testdata[[#This Row],[varM-]]</f>
        <v>1.7453337387494854</v>
      </c>
      <c r="T119" s="6">
        <f>testdata[[#This Row],[beta+]]/testdata[[#This Row],[beta-]]</f>
        <v>-0.65234620738715265</v>
      </c>
      <c r="U119" s="6">
        <f>(testdata[[#This Row],[beta+]]-testdata[[#This Row],[beta-]])^2</f>
        <v>8.3168537385354107</v>
      </c>
      <c r="W119" s="12">
        <v>42907</v>
      </c>
      <c r="X119" s="6">
        <v>0.39639999999999997</v>
      </c>
      <c r="Y119" s="6">
        <v>-1.1386000000000001</v>
      </c>
      <c r="Z119" s="6">
        <v>1.7453000000000001</v>
      </c>
      <c r="AA119" s="6">
        <v>-0.65229999999999999</v>
      </c>
      <c r="AB119" s="6">
        <v>8.3169000000000004</v>
      </c>
    </row>
    <row r="120" spans="1:28" x14ac:dyDescent="0.25">
      <c r="A120" s="3">
        <v>118</v>
      </c>
      <c r="B120" s="1">
        <v>231.55</v>
      </c>
      <c r="C120" s="1">
        <v>382.61</v>
      </c>
      <c r="D120" s="15">
        <f>(testdata[[#This Row],[mrkt]]-B119)/B119</f>
        <v>-4.3168573278650683E-4</v>
      </c>
      <c r="E120" s="15">
        <f>(testdata[[#This Row],[eval]]-C119)/C119</f>
        <v>1.6498405951115933E-2</v>
      </c>
      <c r="F120" s="20">
        <f t="shared" si="12"/>
        <v>1.2459348098986973E-5</v>
      </c>
      <c r="G120" s="20">
        <f t="shared" si="13"/>
        <v>3.8302240908997668E-6</v>
      </c>
      <c r="H120" s="6">
        <f>testdata[[#This Row],[cov]]/testdata[[#This Row],[varM]]</f>
        <v>0.30741769637298993</v>
      </c>
      <c r="I120" s="2" t="str">
        <f>IF(testdata[[#This Row],[mrkt]]&gt;B119,"UP",IF(testdata[[#This Row],[mrkt]]&lt;B119,"DN",""))</f>
        <v>DN</v>
      </c>
      <c r="J120" s="15" t="str">
        <f>IF(testdata[[#This Row],[mkt-dir]]="UP",testdata[[#This Row],[mRet]],"")</f>
        <v/>
      </c>
      <c r="K120" s="15" t="str">
        <f>IF(testdata[[#This Row],[mkt-dir]]="UP",testdata[[#This Row],[eRet]],"")</f>
        <v/>
      </c>
      <c r="L120" s="20">
        <f t="shared" si="8"/>
        <v>8.4029284655422881E-6</v>
      </c>
      <c r="M120" s="20">
        <f t="shared" si="9"/>
        <v>-8.3228859061908754E-6</v>
      </c>
      <c r="N120" s="6">
        <f>testdata[[#This Row],[cov+]]/testdata[[#This Row],[varM+]]</f>
        <v>-0.99047444475106006</v>
      </c>
      <c r="O120" s="15">
        <f>IF(testdata[[#This Row],[mkt-dir]]="DN",testdata[[#This Row],[mRet]],"")</f>
        <v>-4.3168573278650683E-4</v>
      </c>
      <c r="P120" s="15">
        <f>IF(testdata[[#This Row],[mkt-dir]]="DN",testdata[[#This Row],[eRet]],"")</f>
        <v>1.6498405951115933E-2</v>
      </c>
      <c r="Q120" s="20">
        <f t="shared" si="10"/>
        <v>3.2469492458591362E-6</v>
      </c>
      <c r="R120" s="20">
        <f t="shared" si="11"/>
        <v>6.1439530463859888E-6</v>
      </c>
      <c r="S120" s="6">
        <f>testdata[[#This Row],[cov-]]/testdata[[#This Row],[varM-]]</f>
        <v>1.8922233090712544</v>
      </c>
      <c r="T120" s="6">
        <f>testdata[[#This Row],[beta+]]/testdata[[#This Row],[beta-]]</f>
        <v>-0.52344479639520303</v>
      </c>
      <c r="U120" s="6">
        <f>(testdata[[#This Row],[beta+]]-testdata[[#This Row],[beta-]])^2</f>
        <v>8.3099463398922158</v>
      </c>
      <c r="W120" s="12">
        <v>42908</v>
      </c>
      <c r="X120" s="6">
        <v>0.30740000000000001</v>
      </c>
      <c r="Y120" s="6">
        <v>-0.99050000000000005</v>
      </c>
      <c r="Z120" s="6">
        <v>1.8922000000000001</v>
      </c>
      <c r="AA120" s="6">
        <v>-0.52339999999999998</v>
      </c>
      <c r="AB120" s="6">
        <v>8.3099000000000007</v>
      </c>
    </row>
    <row r="121" spans="1:28" x14ac:dyDescent="0.25">
      <c r="A121" s="3">
        <v>119</v>
      </c>
      <c r="B121" s="1">
        <v>231.82</v>
      </c>
      <c r="C121" s="1">
        <v>383.45</v>
      </c>
      <c r="D121" s="15">
        <f>(testdata[[#This Row],[mrkt]]-B120)/B120</f>
        <v>1.1660548477649829E-3</v>
      </c>
      <c r="E121" s="15">
        <f>(testdata[[#This Row],[eval]]-C120)/C120</f>
        <v>2.1954470609758629E-3</v>
      </c>
      <c r="F121" s="20">
        <f t="shared" si="12"/>
        <v>1.1611685284415893E-5</v>
      </c>
      <c r="G121" s="20">
        <f t="shared" si="13"/>
        <v>1.3094991671240651E-6</v>
      </c>
      <c r="H121" s="6">
        <f>testdata[[#This Row],[cov]]/testdata[[#This Row],[varM]]</f>
        <v>0.11277425585083253</v>
      </c>
      <c r="I121" s="2" t="str">
        <f>IF(testdata[[#This Row],[mrkt]]&gt;B120,"UP",IF(testdata[[#This Row],[mrkt]]&lt;B120,"DN",""))</f>
        <v>UP</v>
      </c>
      <c r="J121" s="15">
        <f>IF(testdata[[#This Row],[mkt-dir]]="UP",testdata[[#This Row],[mRet]],"")</f>
        <v>1.1660548477649829E-3</v>
      </c>
      <c r="K121" s="15">
        <f>IF(testdata[[#This Row],[mkt-dir]]="UP",testdata[[#This Row],[eRet]],"")</f>
        <v>2.1954470609758629E-3</v>
      </c>
      <c r="L121" s="20">
        <f t="shared" si="8"/>
        <v>9.1158131482593249E-6</v>
      </c>
      <c r="M121" s="20">
        <f t="shared" si="9"/>
        <v>-6.7299812689322201E-6</v>
      </c>
      <c r="N121" s="6">
        <f>testdata[[#This Row],[cov+]]/testdata[[#This Row],[varM+]]</f>
        <v>-0.73827547356182022</v>
      </c>
      <c r="O121" s="15" t="str">
        <f>IF(testdata[[#This Row],[mkt-dir]]="DN",testdata[[#This Row],[mRet]],"")</f>
        <v/>
      </c>
      <c r="P121" s="15" t="str">
        <f>IF(testdata[[#This Row],[mkt-dir]]="DN",testdata[[#This Row],[eRet]],"")</f>
        <v/>
      </c>
      <c r="Q121" s="20">
        <f t="shared" si="10"/>
        <v>3.2469492458591362E-6</v>
      </c>
      <c r="R121" s="20">
        <f t="shared" si="11"/>
        <v>6.1439530463859888E-6</v>
      </c>
      <c r="S121" s="6">
        <f>testdata[[#This Row],[cov-]]/testdata[[#This Row],[varM-]]</f>
        <v>1.8922233090712544</v>
      </c>
      <c r="T121" s="6">
        <f>testdata[[#This Row],[beta+]]/testdata[[#This Row],[beta-]]</f>
        <v>-0.39016297390617305</v>
      </c>
      <c r="U121" s="6">
        <f>(testdata[[#This Row],[beta+]]-testdata[[#This Row],[beta-]])^2</f>
        <v>6.9195238454340871</v>
      </c>
      <c r="W121" s="12">
        <v>42909</v>
      </c>
      <c r="X121" s="6">
        <v>0.1128</v>
      </c>
      <c r="Y121" s="6">
        <v>-0.73829999999999996</v>
      </c>
      <c r="Z121" s="6">
        <v>1.8922000000000001</v>
      </c>
      <c r="AA121" s="6">
        <v>-0.39019999999999999</v>
      </c>
      <c r="AB121" s="6">
        <v>6.9195000000000002</v>
      </c>
    </row>
    <row r="122" spans="1:28" x14ac:dyDescent="0.25">
      <c r="A122" s="3">
        <v>120</v>
      </c>
      <c r="B122" s="1">
        <v>231.98</v>
      </c>
      <c r="C122" s="1">
        <v>377.49</v>
      </c>
      <c r="D122" s="15">
        <f>(testdata[[#This Row],[mrkt]]-B121)/B121</f>
        <v>6.9019066517123887E-4</v>
      </c>
      <c r="E122" s="15">
        <f>(testdata[[#This Row],[eval]]-C121)/C121</f>
        <v>-1.5543095579606155E-2</v>
      </c>
      <c r="F122" s="20">
        <f t="shared" si="12"/>
        <v>1.1582876889538722E-5</v>
      </c>
      <c r="G122" s="20">
        <f t="shared" si="13"/>
        <v>1.8195522415931871E-6</v>
      </c>
      <c r="H122" s="6">
        <f>testdata[[#This Row],[cov]]/testdata[[#This Row],[varM]]</f>
        <v>0.15708983691577932</v>
      </c>
      <c r="I122" s="2" t="str">
        <f>IF(testdata[[#This Row],[mrkt]]&gt;B121,"UP",IF(testdata[[#This Row],[mrkt]]&lt;B121,"DN",""))</f>
        <v>UP</v>
      </c>
      <c r="J122" s="15">
        <f>IF(testdata[[#This Row],[mkt-dir]]="UP",testdata[[#This Row],[mRet]],"")</f>
        <v>6.9019066517123887E-4</v>
      </c>
      <c r="K122" s="15">
        <f>IF(testdata[[#This Row],[mkt-dir]]="UP",testdata[[#This Row],[eRet]],"")</f>
        <v>-1.5543095579606155E-2</v>
      </c>
      <c r="L122" s="20">
        <f t="shared" si="8"/>
        <v>8.9022065271635423E-6</v>
      </c>
      <c r="M122" s="20">
        <f t="shared" si="9"/>
        <v>1.1670531964324265E-6</v>
      </c>
      <c r="N122" s="6">
        <f>testdata[[#This Row],[cov+]]/testdata[[#This Row],[varM+]]</f>
        <v>0.13109707047026664</v>
      </c>
      <c r="O122" s="15" t="str">
        <f>IF(testdata[[#This Row],[mkt-dir]]="DN",testdata[[#This Row],[mRet]],"")</f>
        <v/>
      </c>
      <c r="P122" s="15" t="str">
        <f>IF(testdata[[#This Row],[mkt-dir]]="DN",testdata[[#This Row],[eRet]],"")</f>
        <v/>
      </c>
      <c r="Q122" s="20">
        <f t="shared" si="10"/>
        <v>3.3861070269896965E-6</v>
      </c>
      <c r="R122" s="20">
        <f t="shared" si="11"/>
        <v>4.6390775262374743E-6</v>
      </c>
      <c r="S122" s="6">
        <f>testdata[[#This Row],[cov-]]/testdata[[#This Row],[varM-]]</f>
        <v>1.3700327512570354</v>
      </c>
      <c r="T122" s="6">
        <f>testdata[[#This Row],[beta+]]/testdata[[#This Row],[beta-]]</f>
        <v>9.5689004770128427E-2</v>
      </c>
      <c r="U122" s="6">
        <f>(testdata[[#This Row],[beta+]]-testdata[[#This Row],[beta-]])^2</f>
        <v>1.5349616211265744</v>
      </c>
      <c r="W122" s="12">
        <v>42912</v>
      </c>
      <c r="X122" s="6">
        <v>0.15709999999999999</v>
      </c>
      <c r="Y122" s="6">
        <v>0.13109999999999999</v>
      </c>
      <c r="Z122" s="6">
        <v>1.37</v>
      </c>
      <c r="AA122" s="6">
        <v>9.5699999999999993E-2</v>
      </c>
      <c r="AB122" s="6">
        <v>1.5349999999999999</v>
      </c>
    </row>
    <row r="123" spans="1:28" x14ac:dyDescent="0.25">
      <c r="A123" s="3">
        <v>121</v>
      </c>
      <c r="B123" s="1">
        <v>230.11</v>
      </c>
      <c r="C123" s="1">
        <v>362.37</v>
      </c>
      <c r="D123" s="15">
        <f>(testdata[[#This Row],[mrkt]]-B122)/B122</f>
        <v>-8.0610397448054837E-3</v>
      </c>
      <c r="E123" s="15">
        <f>(testdata[[#This Row],[eval]]-C122)/C122</f>
        <v>-4.0054041166653433E-2</v>
      </c>
      <c r="F123" s="20">
        <f t="shared" si="12"/>
        <v>1.5078783991555436E-5</v>
      </c>
      <c r="G123" s="20">
        <f t="shared" si="13"/>
        <v>2.2816750223398649E-5</v>
      </c>
      <c r="H123" s="6">
        <f>testdata[[#This Row],[cov]]/testdata[[#This Row],[varM]]</f>
        <v>1.5131691147095616</v>
      </c>
      <c r="I123" s="2" t="str">
        <f>IF(testdata[[#This Row],[mrkt]]&gt;B122,"UP",IF(testdata[[#This Row],[mrkt]]&lt;B122,"DN",""))</f>
        <v>DN</v>
      </c>
      <c r="J123" s="15" t="str">
        <f>IF(testdata[[#This Row],[mkt-dir]]="UP",testdata[[#This Row],[mRet]],"")</f>
        <v/>
      </c>
      <c r="K123" s="15" t="str">
        <f>IF(testdata[[#This Row],[mkt-dir]]="UP",testdata[[#This Row],[eRet]],"")</f>
        <v/>
      </c>
      <c r="L123" s="20">
        <f t="shared" si="8"/>
        <v>8.9022065271635423E-6</v>
      </c>
      <c r="M123" s="20">
        <f t="shared" si="9"/>
        <v>1.1670531964324265E-6</v>
      </c>
      <c r="N123" s="6">
        <f>testdata[[#This Row],[cov+]]/testdata[[#This Row],[varM+]]</f>
        <v>0.13109707047026664</v>
      </c>
      <c r="O123" s="15">
        <f>IF(testdata[[#This Row],[mkt-dir]]="DN",testdata[[#This Row],[mRet]],"")</f>
        <v>-8.0610397448054837E-3</v>
      </c>
      <c r="P123" s="15">
        <f>IF(testdata[[#This Row],[mkt-dir]]="DN",testdata[[#This Row],[eRet]],"")</f>
        <v>-4.0054041166653433E-2</v>
      </c>
      <c r="Q123" s="20">
        <f t="shared" si="10"/>
        <v>6.7237761045299382E-6</v>
      </c>
      <c r="R123" s="20">
        <f t="shared" si="11"/>
        <v>2.7341684155545118E-5</v>
      </c>
      <c r="S123" s="6">
        <f>testdata[[#This Row],[cov-]]/testdata[[#This Row],[varM-]]</f>
        <v>4.066417996447635</v>
      </c>
      <c r="T123" s="6">
        <f>testdata[[#This Row],[beta+]]/testdata[[#This Row],[beta-]]</f>
        <v>3.2238955902907956E-2</v>
      </c>
      <c r="U123" s="6">
        <f>(testdata[[#This Row],[beta+]]-testdata[[#This Row],[beta-]])^2</f>
        <v>15.486750790435373</v>
      </c>
      <c r="W123" s="12">
        <v>42913</v>
      </c>
      <c r="X123" s="6">
        <v>1.5132000000000001</v>
      </c>
      <c r="Y123" s="6">
        <v>0.13109999999999999</v>
      </c>
      <c r="Z123" s="6">
        <v>4.0663999999999998</v>
      </c>
      <c r="AA123" s="6">
        <v>3.2199999999999999E-2</v>
      </c>
      <c r="AB123" s="6">
        <v>15.486800000000001</v>
      </c>
    </row>
    <row r="124" spans="1:28" x14ac:dyDescent="0.25">
      <c r="A124" s="3">
        <v>122</v>
      </c>
      <c r="B124" s="1">
        <v>232.17</v>
      </c>
      <c r="C124" s="1">
        <v>371.24</v>
      </c>
      <c r="D124" s="15">
        <f>(testdata[[#This Row],[mrkt]]-B123)/B123</f>
        <v>8.9522402329319621E-3</v>
      </c>
      <c r="E124" s="15">
        <f>(testdata[[#This Row],[eval]]-C123)/C123</f>
        <v>2.447774374258356E-2</v>
      </c>
      <c r="F124" s="20">
        <f t="shared" si="12"/>
        <v>1.8670671367340586E-5</v>
      </c>
      <c r="G124" s="20">
        <f t="shared" si="13"/>
        <v>3.1873334245431671E-5</v>
      </c>
      <c r="H124" s="6">
        <f>testdata[[#This Row],[cov]]/testdata[[#This Row],[varM]]</f>
        <v>1.707133804582178</v>
      </c>
      <c r="I124" s="2" t="str">
        <f>IF(testdata[[#This Row],[mrkt]]&gt;B123,"UP",IF(testdata[[#This Row],[mrkt]]&lt;B123,"DN",""))</f>
        <v>UP</v>
      </c>
      <c r="J124" s="15">
        <f>IF(testdata[[#This Row],[mkt-dir]]="UP",testdata[[#This Row],[mRet]],"")</f>
        <v>8.9522402329319621E-3</v>
      </c>
      <c r="K124" s="15">
        <f>IF(testdata[[#This Row],[mkt-dir]]="UP",testdata[[#This Row],[eRet]],"")</f>
        <v>2.447774374258356E-2</v>
      </c>
      <c r="L124" s="20">
        <f t="shared" si="8"/>
        <v>1.0970449896622178E-5</v>
      </c>
      <c r="M124" s="20">
        <f t="shared" si="9"/>
        <v>1.0030112291813076E-5</v>
      </c>
      <c r="N124" s="6">
        <f>testdata[[#This Row],[cov+]]/testdata[[#This Row],[varM+]]</f>
        <v>0.91428449938970746</v>
      </c>
      <c r="O124" s="15" t="str">
        <f>IF(testdata[[#This Row],[mkt-dir]]="DN",testdata[[#This Row],[mRet]],"")</f>
        <v/>
      </c>
      <c r="P124" s="15" t="str">
        <f>IF(testdata[[#This Row],[mkt-dir]]="DN",testdata[[#This Row],[eRet]],"")</f>
        <v/>
      </c>
      <c r="Q124" s="20">
        <f t="shared" si="10"/>
        <v>6.9657958245384059E-6</v>
      </c>
      <c r="R124" s="20">
        <f t="shared" si="11"/>
        <v>2.6609805019014823E-5</v>
      </c>
      <c r="S124" s="6">
        <f>testdata[[#This Row],[cov-]]/testdata[[#This Row],[varM-]]</f>
        <v>3.8200667503455206</v>
      </c>
      <c r="T124" s="6">
        <f>testdata[[#This Row],[beta+]]/testdata[[#This Row],[beta-]]</f>
        <v>0.23933730982763887</v>
      </c>
      <c r="U124" s="6">
        <f>(testdata[[#This Row],[beta+]]-testdata[[#This Row],[beta-]])^2</f>
        <v>8.4435704899698312</v>
      </c>
      <c r="W124" s="12">
        <v>42914</v>
      </c>
      <c r="X124" s="6">
        <v>1.7071000000000001</v>
      </c>
      <c r="Y124" s="6">
        <v>0.9143</v>
      </c>
      <c r="Z124" s="6">
        <v>3.8201000000000001</v>
      </c>
      <c r="AA124" s="6">
        <v>0.23930000000000001</v>
      </c>
      <c r="AB124" s="6">
        <v>8.4436</v>
      </c>
    </row>
    <row r="125" spans="1:28" x14ac:dyDescent="0.25">
      <c r="A125" s="3">
        <v>123</v>
      </c>
      <c r="B125" s="1">
        <v>230.13</v>
      </c>
      <c r="C125" s="1">
        <v>360.75</v>
      </c>
      <c r="D125" s="15">
        <f>(testdata[[#This Row],[mrkt]]-B124)/B124</f>
        <v>-8.7866649437911542E-3</v>
      </c>
      <c r="E125" s="15">
        <f>(testdata[[#This Row],[eval]]-C124)/C124</f>
        <v>-2.8256653377868788E-2</v>
      </c>
      <c r="F125" s="20">
        <f t="shared" si="12"/>
        <v>1.9773097596349386E-5</v>
      </c>
      <c r="G125" s="20">
        <f t="shared" si="13"/>
        <v>4.8568522303817594E-5</v>
      </c>
      <c r="H125" s="6">
        <f>testdata[[#This Row],[cov]]/testdata[[#This Row],[varM]]</f>
        <v>2.4562930551045565</v>
      </c>
      <c r="I125" s="2" t="str">
        <f>IF(testdata[[#This Row],[mrkt]]&gt;B124,"UP",IF(testdata[[#This Row],[mrkt]]&lt;B124,"DN",""))</f>
        <v>DN</v>
      </c>
      <c r="J125" s="15" t="str">
        <f>IF(testdata[[#This Row],[mkt-dir]]="UP",testdata[[#This Row],[mRet]],"")</f>
        <v/>
      </c>
      <c r="K125" s="15" t="str">
        <f>IF(testdata[[#This Row],[mkt-dir]]="UP",testdata[[#This Row],[eRet]],"")</f>
        <v/>
      </c>
      <c r="L125" s="20">
        <f t="shared" si="8"/>
        <v>1.0015816703112187E-5</v>
      </c>
      <c r="M125" s="20">
        <f t="shared" si="9"/>
        <v>1.6683374582907318E-5</v>
      </c>
      <c r="N125" s="6">
        <f>testdata[[#This Row],[cov+]]/testdata[[#This Row],[varM+]]</f>
        <v>1.6657028655210253</v>
      </c>
      <c r="O125" s="15">
        <f>IF(testdata[[#This Row],[mkt-dir]]="DN",testdata[[#This Row],[mRet]],"")</f>
        <v>-8.7866649437911542E-3</v>
      </c>
      <c r="P125" s="15">
        <f>IF(testdata[[#This Row],[mkt-dir]]="DN",testdata[[#This Row],[eRet]],"")</f>
        <v>-2.8256653377868788E-2</v>
      </c>
      <c r="Q125" s="20">
        <f t="shared" si="10"/>
        <v>9.663999979274294E-6</v>
      </c>
      <c r="R125" s="20">
        <f t="shared" si="11"/>
        <v>3.9076866872021096E-5</v>
      </c>
      <c r="S125" s="6">
        <f>testdata[[#This Row],[cov-]]/testdata[[#This Row],[varM-]]</f>
        <v>4.0435499747337049</v>
      </c>
      <c r="T125" s="6">
        <f>testdata[[#This Row],[beta+]]/testdata[[#This Row],[beta-]]</f>
        <v>0.41194071445369562</v>
      </c>
      <c r="U125" s="6">
        <f>(testdata[[#This Row],[beta+]]-testdata[[#This Row],[beta-]])^2</f>
        <v>5.6541568747910977</v>
      </c>
      <c r="W125" s="12">
        <v>42915</v>
      </c>
      <c r="X125" s="6">
        <v>2.4563000000000001</v>
      </c>
      <c r="Y125" s="6">
        <v>1.6657</v>
      </c>
      <c r="Z125" s="6">
        <v>4.0434999999999999</v>
      </c>
      <c r="AA125" s="6">
        <v>0.41189999999999999</v>
      </c>
      <c r="AB125" s="6">
        <v>5.6542000000000003</v>
      </c>
    </row>
    <row r="126" spans="1:28" x14ac:dyDescent="0.25">
      <c r="A126" s="3">
        <v>124</v>
      </c>
      <c r="B126" s="1">
        <v>230.56</v>
      </c>
      <c r="C126" s="1">
        <v>361.61</v>
      </c>
      <c r="D126" s="15">
        <f>(testdata[[#This Row],[mrkt]]-B125)/B125</f>
        <v>1.868509103550197E-3</v>
      </c>
      <c r="E126" s="15">
        <f>(testdata[[#This Row],[eval]]-C125)/C125</f>
        <v>2.3839223839224218E-3</v>
      </c>
      <c r="F126" s="20">
        <f t="shared" si="12"/>
        <v>1.9362682883753151E-5</v>
      </c>
      <c r="G126" s="20">
        <f t="shared" si="13"/>
        <v>4.9322420185965543E-5</v>
      </c>
      <c r="H126" s="6">
        <f>testdata[[#This Row],[cov]]/testdata[[#This Row],[varM]]</f>
        <v>2.547292670239981</v>
      </c>
      <c r="I126" s="2" t="str">
        <f>IF(testdata[[#This Row],[mrkt]]&gt;B125,"UP",IF(testdata[[#This Row],[mrkt]]&lt;B125,"DN",""))</f>
        <v>UP</v>
      </c>
      <c r="J126" s="15">
        <f>IF(testdata[[#This Row],[mkt-dir]]="UP",testdata[[#This Row],[mRet]],"")</f>
        <v>1.868509103550197E-3</v>
      </c>
      <c r="K126" s="15">
        <f>IF(testdata[[#This Row],[mkt-dir]]="UP",testdata[[#This Row],[eRet]],"")</f>
        <v>2.3839223839224218E-3</v>
      </c>
      <c r="L126" s="20">
        <f t="shared" si="8"/>
        <v>1.0225297504385901E-5</v>
      </c>
      <c r="M126" s="20">
        <f t="shared" si="9"/>
        <v>1.7999010715147812E-5</v>
      </c>
      <c r="N126" s="6">
        <f>testdata[[#This Row],[cov+]]/testdata[[#This Row],[varM+]]</f>
        <v>1.7602432308133391</v>
      </c>
      <c r="O126" s="15" t="str">
        <f>IF(testdata[[#This Row],[mkt-dir]]="DN",testdata[[#This Row],[mRet]],"")</f>
        <v/>
      </c>
      <c r="P126" s="15" t="str">
        <f>IF(testdata[[#This Row],[mkt-dir]]="DN",testdata[[#This Row],[eRet]],"")</f>
        <v/>
      </c>
      <c r="Q126" s="20">
        <f t="shared" si="10"/>
        <v>9.663999979274294E-6</v>
      </c>
      <c r="R126" s="20">
        <f t="shared" si="11"/>
        <v>3.9076866872021096E-5</v>
      </c>
      <c r="S126" s="6">
        <f>testdata[[#This Row],[cov-]]/testdata[[#This Row],[varM-]]</f>
        <v>4.0435499747337049</v>
      </c>
      <c r="T126" s="6">
        <f>testdata[[#This Row],[beta+]]/testdata[[#This Row],[beta-]]</f>
        <v>0.43532125033999686</v>
      </c>
      <c r="U126" s="6">
        <f>(testdata[[#This Row],[beta+]]-testdata[[#This Row],[beta-]])^2</f>
        <v>5.2134896868322231</v>
      </c>
      <c r="W126" s="12">
        <v>42916</v>
      </c>
      <c r="X126" s="6">
        <v>2.5472999999999999</v>
      </c>
      <c r="Y126" s="6">
        <v>1.7602</v>
      </c>
      <c r="Z126" s="6">
        <v>4.0434999999999999</v>
      </c>
      <c r="AA126" s="6">
        <v>0.43530000000000002</v>
      </c>
      <c r="AB126" s="6">
        <v>5.2134999999999998</v>
      </c>
    </row>
    <row r="127" spans="1:28" x14ac:dyDescent="0.25">
      <c r="A127" s="3">
        <v>125</v>
      </c>
      <c r="B127" s="1">
        <v>230.95</v>
      </c>
      <c r="C127" s="1">
        <v>352.62</v>
      </c>
      <c r="D127" s="15">
        <f>(testdata[[#This Row],[mrkt]]-B126)/B126</f>
        <v>1.691533657182453E-3</v>
      </c>
      <c r="E127" s="15">
        <f>(testdata[[#This Row],[eval]]-C126)/C126</f>
        <v>-2.4861038135007351E-2</v>
      </c>
      <c r="F127" s="20">
        <f t="shared" si="12"/>
        <v>1.9518280969383598E-5</v>
      </c>
      <c r="G127" s="20">
        <f t="shared" si="13"/>
        <v>4.7400504620260264E-5</v>
      </c>
      <c r="H127" s="6">
        <f>testdata[[#This Row],[cov]]/testdata[[#This Row],[varM]]</f>
        <v>2.4285184076719029</v>
      </c>
      <c r="I127" s="2" t="str">
        <f>IF(testdata[[#This Row],[mrkt]]&gt;B126,"UP",IF(testdata[[#This Row],[mrkt]]&lt;B126,"DN",""))</f>
        <v>UP</v>
      </c>
      <c r="J127" s="15">
        <f>IF(testdata[[#This Row],[mkt-dir]]="UP",testdata[[#This Row],[mRet]],"")</f>
        <v>1.691533657182453E-3</v>
      </c>
      <c r="K127" s="15">
        <f>IF(testdata[[#This Row],[mkt-dir]]="UP",testdata[[#This Row],[eRet]],"")</f>
        <v>-2.4861038135007351E-2</v>
      </c>
      <c r="L127" s="20">
        <f t="shared" si="8"/>
        <v>9.3976586621479369E-6</v>
      </c>
      <c r="M127" s="20">
        <f t="shared" si="9"/>
        <v>2.0874117597657971E-5</v>
      </c>
      <c r="N127" s="6">
        <f>testdata[[#This Row],[cov+]]/testdata[[#This Row],[varM+]]</f>
        <v>2.2212040624262217</v>
      </c>
      <c r="O127" s="15" t="str">
        <f>IF(testdata[[#This Row],[mkt-dir]]="DN",testdata[[#This Row],[mRet]],"")</f>
        <v/>
      </c>
      <c r="P127" s="15" t="str">
        <f>IF(testdata[[#This Row],[mkt-dir]]="DN",testdata[[#This Row],[eRet]],"")</f>
        <v/>
      </c>
      <c r="Q127" s="20">
        <f t="shared" si="10"/>
        <v>1.0079505205418227E-5</v>
      </c>
      <c r="R127" s="20">
        <f t="shared" si="11"/>
        <v>3.6966708587568095E-5</v>
      </c>
      <c r="S127" s="6">
        <f>testdata[[#This Row],[cov-]]/testdata[[#This Row],[varM-]]</f>
        <v>3.6675122274550422</v>
      </c>
      <c r="T127" s="6">
        <f>testdata[[#This Row],[beta+]]/testdata[[#This Row],[beta-]]</f>
        <v>0.60564326024553117</v>
      </c>
      <c r="U127" s="6">
        <f>(testdata[[#This Row],[beta+]]-testdata[[#This Row],[beta-]])^2</f>
        <v>2.091807308229034</v>
      </c>
      <c r="W127" s="12">
        <v>42919</v>
      </c>
      <c r="X127" s="6">
        <v>2.4285000000000001</v>
      </c>
      <c r="Y127" s="6">
        <v>2.2212000000000001</v>
      </c>
      <c r="Z127" s="6">
        <v>3.6675</v>
      </c>
      <c r="AA127" s="6">
        <v>0.60560000000000003</v>
      </c>
      <c r="AB127" s="6">
        <v>2.0918000000000001</v>
      </c>
    </row>
    <row r="128" spans="1:28" x14ac:dyDescent="0.25">
      <c r="A128" s="3">
        <v>126</v>
      </c>
      <c r="B128" s="1">
        <v>231.48</v>
      </c>
      <c r="C128" s="1">
        <v>327.08999999999997</v>
      </c>
      <c r="D128" s="15">
        <f>(testdata[[#This Row],[mrkt]]-B127)/B127</f>
        <v>2.2948690192682447E-3</v>
      </c>
      <c r="E128" s="15">
        <f>(testdata[[#This Row],[eval]]-C127)/C127</f>
        <v>-7.2400884805172788E-2</v>
      </c>
      <c r="F128" s="20">
        <f t="shared" si="12"/>
        <v>1.9256497269344408E-5</v>
      </c>
      <c r="G128" s="20">
        <f t="shared" si="13"/>
        <v>4.2084250819896915E-5</v>
      </c>
      <c r="H128" s="6">
        <f>testdata[[#This Row],[cov]]/testdata[[#This Row],[varM]]</f>
        <v>2.1854572112080528</v>
      </c>
      <c r="I128" s="2" t="str">
        <f>IF(testdata[[#This Row],[mrkt]]&gt;B127,"UP",IF(testdata[[#This Row],[mrkt]]&lt;B127,"DN",""))</f>
        <v>UP</v>
      </c>
      <c r="J128" s="15">
        <f>IF(testdata[[#This Row],[mkt-dir]]="UP",testdata[[#This Row],[mRet]],"")</f>
        <v>2.2948690192682447E-3</v>
      </c>
      <c r="K128" s="15">
        <f>IF(testdata[[#This Row],[mkt-dir]]="UP",testdata[[#This Row],[eRet]],"")</f>
        <v>-7.2400884805172788E-2</v>
      </c>
      <c r="L128" s="20">
        <f t="shared" si="8"/>
        <v>8.5862950527882206E-6</v>
      </c>
      <c r="M128" s="20">
        <f t="shared" si="9"/>
        <v>2.3702628864709972E-5</v>
      </c>
      <c r="N128" s="6">
        <f>testdata[[#This Row],[cov+]]/testdata[[#This Row],[varM+]]</f>
        <v>2.7605187940767348</v>
      </c>
      <c r="O128" s="15" t="str">
        <f>IF(testdata[[#This Row],[mkt-dir]]="DN",testdata[[#This Row],[mRet]],"")</f>
        <v/>
      </c>
      <c r="P128" s="15" t="str">
        <f>IF(testdata[[#This Row],[mkt-dir]]="DN",testdata[[#This Row],[eRet]],"")</f>
        <v/>
      </c>
      <c r="Q128" s="20">
        <f t="shared" si="10"/>
        <v>1.1199230697487642E-5</v>
      </c>
      <c r="R128" s="20">
        <f t="shared" si="11"/>
        <v>4.0965666993335453E-5</v>
      </c>
      <c r="S128" s="6">
        <f>testdata[[#This Row],[cov-]]/testdata[[#This Row],[varM-]]</f>
        <v>3.6579000915237336</v>
      </c>
      <c r="T128" s="6">
        <f>testdata[[#This Row],[beta+]]/testdata[[#This Row],[beta-]]</f>
        <v>0.75467309795408166</v>
      </c>
      <c r="U128" s="6">
        <f>(testdata[[#This Row],[beta+]]-testdata[[#This Row],[beta-]])^2</f>
        <v>0.80529319300765889</v>
      </c>
      <c r="W128" s="12">
        <v>42921</v>
      </c>
      <c r="X128" s="6">
        <v>2.1855000000000002</v>
      </c>
      <c r="Y128" s="6">
        <v>2.7605</v>
      </c>
      <c r="Z128" s="6">
        <v>3.6579000000000002</v>
      </c>
      <c r="AA128" s="6">
        <v>0.75470000000000004</v>
      </c>
      <c r="AB128" s="6">
        <v>0.80530000000000002</v>
      </c>
    </row>
    <row r="129" spans="1:28" x14ac:dyDescent="0.25">
      <c r="A129" s="3">
        <v>127</v>
      </c>
      <c r="B129" s="1">
        <v>229.36</v>
      </c>
      <c r="C129" s="1">
        <v>308.83</v>
      </c>
      <c r="D129" s="15">
        <f>(testdata[[#This Row],[mrkt]]-B128)/B128</f>
        <v>-9.1584586141350271E-3</v>
      </c>
      <c r="E129" s="15">
        <f>(testdata[[#This Row],[eval]]-C128)/C128</f>
        <v>-5.58256137454523E-2</v>
      </c>
      <c r="F129" s="20">
        <f t="shared" si="12"/>
        <v>2.3152986193071516E-5</v>
      </c>
      <c r="G129" s="20">
        <f t="shared" si="13"/>
        <v>6.2513085901996009E-5</v>
      </c>
      <c r="H129" s="6">
        <f>testdata[[#This Row],[cov]]/testdata[[#This Row],[varM]]</f>
        <v>2.7000010011971121</v>
      </c>
      <c r="I129" s="2" t="str">
        <f>IF(testdata[[#This Row],[mrkt]]&gt;B128,"UP",IF(testdata[[#This Row],[mrkt]]&lt;B128,"DN",""))</f>
        <v>DN</v>
      </c>
      <c r="J129" s="15" t="str">
        <f>IF(testdata[[#This Row],[mkt-dir]]="UP",testdata[[#This Row],[mRet]],"")</f>
        <v/>
      </c>
      <c r="K129" s="15" t="str">
        <f>IF(testdata[[#This Row],[mkt-dir]]="UP",testdata[[#This Row],[eRet]],"")</f>
        <v/>
      </c>
      <c r="L129" s="20">
        <f t="shared" si="8"/>
        <v>9.3149401768210879E-6</v>
      </c>
      <c r="M129" s="20">
        <f t="shared" si="9"/>
        <v>2.8413376697752039E-5</v>
      </c>
      <c r="N129" s="6">
        <f>testdata[[#This Row],[cov+]]/testdata[[#This Row],[varM+]]</f>
        <v>3.0503015755758378</v>
      </c>
      <c r="O129" s="15">
        <f>IF(testdata[[#This Row],[mkt-dir]]="DN",testdata[[#This Row],[mRet]],"")</f>
        <v>-9.1584586141350271E-3</v>
      </c>
      <c r="P129" s="15">
        <f>IF(testdata[[#This Row],[mkt-dir]]="DN",testdata[[#This Row],[eRet]],"")</f>
        <v>-5.58256137454523E-2</v>
      </c>
      <c r="Q129" s="20">
        <f t="shared" si="10"/>
        <v>1.3228369013615821E-5</v>
      </c>
      <c r="R129" s="20">
        <f t="shared" si="11"/>
        <v>6.2742408426499276E-5</v>
      </c>
      <c r="S129" s="6">
        <f>testdata[[#This Row],[cov-]]/testdata[[#This Row],[varM-]]</f>
        <v>4.7430192158926907</v>
      </c>
      <c r="T129" s="6">
        <f>testdata[[#This Row],[beta+]]/testdata[[#This Row],[beta-]]</f>
        <v>0.64311389786383899</v>
      </c>
      <c r="U129" s="6">
        <f>(testdata[[#This Row],[beta+]]-testdata[[#This Row],[beta-]])^2</f>
        <v>2.8652930098398546</v>
      </c>
      <c r="W129" s="12">
        <v>42922</v>
      </c>
      <c r="X129" s="6">
        <v>2.7</v>
      </c>
      <c r="Y129" s="6">
        <v>3.0503</v>
      </c>
      <c r="Z129" s="6">
        <v>4.7430000000000003</v>
      </c>
      <c r="AA129" s="6">
        <v>0.6431</v>
      </c>
      <c r="AB129" s="6">
        <v>2.8653</v>
      </c>
    </row>
    <row r="130" spans="1:28" x14ac:dyDescent="0.25">
      <c r="A130" s="3">
        <v>128</v>
      </c>
      <c r="B130" s="1">
        <v>230.85</v>
      </c>
      <c r="C130" s="1">
        <v>313.22000000000003</v>
      </c>
      <c r="D130" s="15">
        <f>(testdata[[#This Row],[mrkt]]-B129)/B129</f>
        <v>6.496337635158618E-3</v>
      </c>
      <c r="E130" s="15">
        <f>(testdata[[#This Row],[eval]]-C129)/C129</f>
        <v>1.4214940258394726E-2</v>
      </c>
      <c r="F130" s="20">
        <f t="shared" si="12"/>
        <v>2.5392145646772421E-5</v>
      </c>
      <c r="G130" s="20">
        <f t="shared" si="13"/>
        <v>6.8462203504307518E-5</v>
      </c>
      <c r="H130" s="6">
        <f>testdata[[#This Row],[cov]]/testdata[[#This Row],[varM]]</f>
        <v>2.6961960779793221</v>
      </c>
      <c r="I130" s="2" t="str">
        <f>IF(testdata[[#This Row],[mrkt]]&gt;B129,"UP",IF(testdata[[#This Row],[mrkt]]&lt;B129,"DN",""))</f>
        <v>UP</v>
      </c>
      <c r="J130" s="15">
        <f>IF(testdata[[#This Row],[mkt-dir]]="UP",testdata[[#This Row],[mRet]],"")</f>
        <v>6.496337635158618E-3</v>
      </c>
      <c r="K130" s="15">
        <f>IF(testdata[[#This Row],[mkt-dir]]="UP",testdata[[#This Row],[eRet]],"")</f>
        <v>1.4214940258394726E-2</v>
      </c>
      <c r="L130" s="20">
        <f t="shared" si="8"/>
        <v>9.4939458084265209E-6</v>
      </c>
      <c r="M130" s="20">
        <f t="shared" si="9"/>
        <v>4.2829905128140603E-5</v>
      </c>
      <c r="N130" s="6">
        <f>testdata[[#This Row],[cov+]]/testdata[[#This Row],[varM+]]</f>
        <v>4.5112860334768454</v>
      </c>
      <c r="O130" s="15" t="str">
        <f>IF(testdata[[#This Row],[mkt-dir]]="DN",testdata[[#This Row],[mRet]],"")</f>
        <v/>
      </c>
      <c r="P130" s="15" t="str">
        <f>IF(testdata[[#This Row],[mkt-dir]]="DN",testdata[[#This Row],[eRet]],"")</f>
        <v/>
      </c>
      <c r="Q130" s="20">
        <f t="shared" si="10"/>
        <v>1.3228369013615821E-5</v>
      </c>
      <c r="R130" s="20">
        <f t="shared" si="11"/>
        <v>6.2742408426499276E-5</v>
      </c>
      <c r="S130" s="6">
        <f>testdata[[#This Row],[cov-]]/testdata[[#This Row],[varM-]]</f>
        <v>4.7430192158926907</v>
      </c>
      <c r="T130" s="6">
        <f>testdata[[#This Row],[beta+]]/testdata[[#This Row],[beta-]]</f>
        <v>0.95114226363676446</v>
      </c>
      <c r="U130" s="6">
        <f>(testdata[[#This Row],[beta+]]-testdata[[#This Row],[beta-]])^2</f>
        <v>5.3700267832575428E-2</v>
      </c>
      <c r="W130" s="12">
        <v>42923</v>
      </c>
      <c r="X130" s="6">
        <v>2.6962000000000002</v>
      </c>
      <c r="Y130" s="6">
        <v>4.5113000000000003</v>
      </c>
      <c r="Z130" s="6">
        <v>4.7430000000000003</v>
      </c>
      <c r="AA130" s="6">
        <v>0.95109999999999995</v>
      </c>
      <c r="AB130" s="6">
        <v>5.3699999999999998E-2</v>
      </c>
    </row>
    <row r="131" spans="1:28" x14ac:dyDescent="0.25">
      <c r="A131" s="3">
        <v>129</v>
      </c>
      <c r="B131" s="1">
        <v>231.1</v>
      </c>
      <c r="C131" s="1">
        <v>316.05</v>
      </c>
      <c r="D131" s="15">
        <f>(testdata[[#This Row],[mrkt]]-B130)/B130</f>
        <v>1.0829542993285683E-3</v>
      </c>
      <c r="E131" s="15">
        <f>(testdata[[#This Row],[eval]]-C130)/C130</f>
        <v>9.0351829385096217E-3</v>
      </c>
      <c r="F131" s="20">
        <f t="shared" si="12"/>
        <v>2.5335754955602144E-5</v>
      </c>
      <c r="G131" s="20">
        <f t="shared" si="13"/>
        <v>6.723419572478195E-5</v>
      </c>
      <c r="H131" s="6">
        <f>testdata[[#This Row],[cov]]/testdata[[#This Row],[varM]]</f>
        <v>2.6537277394181373</v>
      </c>
      <c r="I131" s="2" t="str">
        <f>IF(testdata[[#This Row],[mrkt]]&gt;B130,"UP",IF(testdata[[#This Row],[mrkt]]&lt;B130,"DN",""))</f>
        <v>UP</v>
      </c>
      <c r="J131" s="15">
        <f>IF(testdata[[#This Row],[mkt-dir]]="UP",testdata[[#This Row],[mRet]],"")</f>
        <v>1.0829542993285683E-3</v>
      </c>
      <c r="K131" s="15">
        <f>IF(testdata[[#This Row],[mkt-dir]]="UP",testdata[[#This Row],[eRet]],"")</f>
        <v>9.0351829385096217E-3</v>
      </c>
      <c r="L131" s="20">
        <f t="shared" si="8"/>
        <v>9.178359288982076E-6</v>
      </c>
      <c r="M131" s="20">
        <f t="shared" si="9"/>
        <v>3.6224055636929143E-5</v>
      </c>
      <c r="N131" s="6">
        <f>testdata[[#This Row],[cov+]]/testdata[[#This Row],[varM+]]</f>
        <v>3.9466809368002593</v>
      </c>
      <c r="O131" s="15" t="str">
        <f>IF(testdata[[#This Row],[mkt-dir]]="DN",testdata[[#This Row],[mRet]],"")</f>
        <v/>
      </c>
      <c r="P131" s="15" t="str">
        <f>IF(testdata[[#This Row],[mkt-dir]]="DN",testdata[[#This Row],[eRet]],"")</f>
        <v/>
      </c>
      <c r="Q131" s="20">
        <f t="shared" si="10"/>
        <v>1.4057257288828695E-5</v>
      </c>
      <c r="R131" s="20">
        <f t="shared" si="11"/>
        <v>7.5954343466405963E-5</v>
      </c>
      <c r="S131" s="6">
        <f>testdata[[#This Row],[cov-]]/testdata[[#This Row],[varM-]]</f>
        <v>5.4032121562409543</v>
      </c>
      <c r="T131" s="6">
        <f>testdata[[#This Row],[beta+]]/testdata[[#This Row],[beta-]]</f>
        <v>0.73043234703298932</v>
      </c>
      <c r="U131" s="6">
        <f>(testdata[[#This Row],[beta+]]-testdata[[#This Row],[beta-]])^2</f>
        <v>2.1214831932053979</v>
      </c>
      <c r="W131" s="12">
        <v>42926</v>
      </c>
      <c r="X131" s="6">
        <v>2.6537000000000002</v>
      </c>
      <c r="Y131" s="6">
        <v>3.9466999999999999</v>
      </c>
      <c r="Z131" s="6">
        <v>5.4032</v>
      </c>
      <c r="AA131" s="6">
        <v>0.73040000000000005</v>
      </c>
      <c r="AB131" s="6">
        <v>2.1215000000000002</v>
      </c>
    </row>
    <row r="132" spans="1:28" x14ac:dyDescent="0.25">
      <c r="A132" s="3">
        <v>130</v>
      </c>
      <c r="B132" s="1">
        <v>230.93</v>
      </c>
      <c r="C132" s="1">
        <v>327.22000000000003</v>
      </c>
      <c r="D132" s="15">
        <f>(testdata[[#This Row],[mrkt]]-B131)/B131</f>
        <v>-7.3561228905230419E-4</v>
      </c>
      <c r="E132" s="15">
        <f>(testdata[[#This Row],[eval]]-C131)/C131</f>
        <v>3.5342509096661971E-2</v>
      </c>
      <c r="F132" s="20">
        <f t="shared" si="12"/>
        <v>2.5362937863285546E-5</v>
      </c>
      <c r="G132" s="20">
        <f t="shared" si="13"/>
        <v>6.5791218520209747E-5</v>
      </c>
      <c r="H132" s="6">
        <f>testdata[[#This Row],[cov]]/testdata[[#This Row],[varM]]</f>
        <v>2.5939904468025641</v>
      </c>
      <c r="I132" s="2" t="str">
        <f>IF(testdata[[#This Row],[mrkt]]&gt;B131,"UP",IF(testdata[[#This Row],[mrkt]]&lt;B131,"DN",""))</f>
        <v>DN</v>
      </c>
      <c r="J132" s="15" t="str">
        <f>IF(testdata[[#This Row],[mkt-dir]]="UP",testdata[[#This Row],[mRet]],"")</f>
        <v/>
      </c>
      <c r="K132" s="15" t="str">
        <f>IF(testdata[[#This Row],[mkt-dir]]="UP",testdata[[#This Row],[eRet]],"")</f>
        <v/>
      </c>
      <c r="L132" s="20">
        <f t="shared" si="8"/>
        <v>9.178359288982076E-6</v>
      </c>
      <c r="M132" s="20">
        <f t="shared" si="9"/>
        <v>3.6224055636929143E-5</v>
      </c>
      <c r="N132" s="6">
        <f>testdata[[#This Row],[cov+]]/testdata[[#This Row],[varM+]]</f>
        <v>3.9466809368002593</v>
      </c>
      <c r="O132" s="15">
        <f>IF(testdata[[#This Row],[mkt-dir]]="DN",testdata[[#This Row],[mRet]],"")</f>
        <v>-7.3561228905230419E-4</v>
      </c>
      <c r="P132" s="15">
        <f>IF(testdata[[#This Row],[mkt-dir]]="DN",testdata[[#This Row],[eRet]],"")</f>
        <v>3.5342509096661971E-2</v>
      </c>
      <c r="Q132" s="20">
        <f t="shared" si="10"/>
        <v>1.3599221878676649E-5</v>
      </c>
      <c r="R132" s="20">
        <f t="shared" si="11"/>
        <v>8.6672883969286861E-5</v>
      </c>
      <c r="S132" s="6">
        <f>testdata[[#This Row],[cov-]]/testdata[[#This Row],[varM-]]</f>
        <v>6.3733708253696841</v>
      </c>
      <c r="T132" s="6">
        <f>testdata[[#This Row],[beta+]]/testdata[[#This Row],[beta-]]</f>
        <v>0.61924545816323717</v>
      </c>
      <c r="U132" s="6">
        <f>(testdata[[#This Row],[beta+]]-testdata[[#This Row],[beta-]])^2</f>
        <v>5.8888238152850878</v>
      </c>
      <c r="W132" s="12">
        <v>42927</v>
      </c>
      <c r="X132" s="6">
        <v>2.5939999999999999</v>
      </c>
      <c r="Y132" s="6">
        <v>3.9466999999999999</v>
      </c>
      <c r="Z132" s="6">
        <v>6.3734000000000002</v>
      </c>
      <c r="AA132" s="6">
        <v>0.61919999999999997</v>
      </c>
      <c r="AB132" s="6">
        <v>5.8887999999999998</v>
      </c>
    </row>
    <row r="133" spans="1:28" x14ac:dyDescent="0.25">
      <c r="A133" s="3">
        <v>131</v>
      </c>
      <c r="B133" s="1">
        <v>232.66</v>
      </c>
      <c r="C133" s="1">
        <v>329.52</v>
      </c>
      <c r="D133" s="15">
        <f>(testdata[[#This Row],[mrkt]]-B132)/B132</f>
        <v>7.4914476248213301E-3</v>
      </c>
      <c r="E133" s="15">
        <f>(testdata[[#This Row],[eval]]-C132)/C132</f>
        <v>7.0289102133120054E-3</v>
      </c>
      <c r="F133" s="20">
        <f t="shared" si="12"/>
        <v>2.6950991507847469E-5</v>
      </c>
      <c r="G133" s="20">
        <f t="shared" si="13"/>
        <v>5.7715841194303842E-5</v>
      </c>
      <c r="H133" s="6">
        <f>testdata[[#This Row],[cov]]/testdata[[#This Row],[varM]]</f>
        <v>2.1415108671418785</v>
      </c>
      <c r="I133" s="2" t="str">
        <f>IF(testdata[[#This Row],[mrkt]]&gt;B132,"UP",IF(testdata[[#This Row],[mrkt]]&lt;B132,"DN",""))</f>
        <v>UP</v>
      </c>
      <c r="J133" s="15">
        <f>IF(testdata[[#This Row],[mkt-dir]]="UP",testdata[[#This Row],[mRet]],"")</f>
        <v>7.4914476248213301E-3</v>
      </c>
      <c r="K133" s="15">
        <f>IF(testdata[[#This Row],[mkt-dir]]="UP",testdata[[#This Row],[eRet]],"")</f>
        <v>7.0289102133120054E-3</v>
      </c>
      <c r="L133" s="20">
        <f t="shared" si="8"/>
        <v>1.0430841546643076E-5</v>
      </c>
      <c r="M133" s="20">
        <f t="shared" si="9"/>
        <v>3.3981337778728252E-5</v>
      </c>
      <c r="N133" s="6">
        <f>testdata[[#This Row],[cov+]]/testdata[[#This Row],[varM+]]</f>
        <v>3.2577752836888179</v>
      </c>
      <c r="O133" s="15" t="str">
        <f>IF(testdata[[#This Row],[mkt-dir]]="DN",testdata[[#This Row],[mRet]],"")</f>
        <v/>
      </c>
      <c r="P133" s="15" t="str">
        <f>IF(testdata[[#This Row],[mkt-dir]]="DN",testdata[[#This Row],[eRet]],"")</f>
        <v/>
      </c>
      <c r="Q133" s="20">
        <f t="shared" si="10"/>
        <v>1.3599221878676649E-5</v>
      </c>
      <c r="R133" s="20">
        <f t="shared" si="11"/>
        <v>8.6672883969286861E-5</v>
      </c>
      <c r="S133" s="6">
        <f>testdata[[#This Row],[cov-]]/testdata[[#This Row],[varM-]]</f>
        <v>6.3733708253696841</v>
      </c>
      <c r="T133" s="6">
        <f>testdata[[#This Row],[beta+]]/testdata[[#This Row],[beta-]]</f>
        <v>0.51115420284678825</v>
      </c>
      <c r="U133" s="6">
        <f>(testdata[[#This Row],[beta+]]-testdata[[#This Row],[beta-]])^2</f>
        <v>9.7069355793416907</v>
      </c>
      <c r="W133" s="12">
        <v>42928</v>
      </c>
      <c r="X133" s="6">
        <v>2.1415000000000002</v>
      </c>
      <c r="Y133" s="6">
        <v>3.2578</v>
      </c>
      <c r="Z133" s="6">
        <v>6.3734000000000002</v>
      </c>
      <c r="AA133" s="6">
        <v>0.51119999999999999</v>
      </c>
      <c r="AB133" s="6">
        <v>9.7068999999999992</v>
      </c>
    </row>
    <row r="134" spans="1:28" x14ac:dyDescent="0.25">
      <c r="A134" s="3">
        <v>132</v>
      </c>
      <c r="B134" s="1">
        <v>233.05</v>
      </c>
      <c r="C134" s="1">
        <v>323.41000000000003</v>
      </c>
      <c r="D134" s="15">
        <f>(testdata[[#This Row],[mrkt]]-B133)/B133</f>
        <v>1.6762657955815988E-3</v>
      </c>
      <c r="E134" s="15">
        <f>(testdata[[#This Row],[eval]]-C133)/C133</f>
        <v>-1.8542121874241192E-2</v>
      </c>
      <c r="F134" s="20">
        <f t="shared" si="12"/>
        <v>2.6942897023129377E-5</v>
      </c>
      <c r="G134" s="20">
        <f t="shared" si="13"/>
        <v>5.8349338077733221E-5</v>
      </c>
      <c r="H134" s="6">
        <f>testdata[[#This Row],[cov]]/testdata[[#This Row],[varM]]</f>
        <v>2.165666818517797</v>
      </c>
      <c r="I134" s="2" t="str">
        <f>IF(testdata[[#This Row],[mrkt]]&gt;B133,"UP",IF(testdata[[#This Row],[mrkt]]&lt;B133,"DN",""))</f>
        <v>UP</v>
      </c>
      <c r="J134" s="15">
        <f>IF(testdata[[#This Row],[mkt-dir]]="UP",testdata[[#This Row],[mRet]],"")</f>
        <v>1.6762657955815988E-3</v>
      </c>
      <c r="K134" s="15">
        <f>IF(testdata[[#This Row],[mkt-dir]]="UP",testdata[[#This Row],[eRet]],"")</f>
        <v>-1.8542121874241192E-2</v>
      </c>
      <c r="L134" s="20">
        <f t="shared" si="8"/>
        <v>9.8619088620829319E-6</v>
      </c>
      <c r="M134" s="20">
        <f t="shared" si="9"/>
        <v>3.3017868340713697E-5</v>
      </c>
      <c r="N134" s="6">
        <f>testdata[[#This Row],[cov+]]/testdata[[#This Row],[varM+]]</f>
        <v>3.3480200235535333</v>
      </c>
      <c r="O134" s="15" t="str">
        <f>IF(testdata[[#This Row],[mkt-dir]]="DN",testdata[[#This Row],[mRet]],"")</f>
        <v/>
      </c>
      <c r="P134" s="15" t="str">
        <f>IF(testdata[[#This Row],[mkt-dir]]="DN",testdata[[#This Row],[eRet]],"")</f>
        <v/>
      </c>
      <c r="Q134" s="20">
        <f t="shared" si="10"/>
        <v>1.4150787830163962E-5</v>
      </c>
      <c r="R134" s="20">
        <f t="shared" si="11"/>
        <v>8.9973458142837592E-5</v>
      </c>
      <c r="S134" s="6">
        <f>testdata[[#This Row],[cov-]]/testdata[[#This Row],[varM-]]</f>
        <v>6.3581942731873387</v>
      </c>
      <c r="T134" s="6">
        <f>testdata[[#This Row],[beta+]]/testdata[[#This Row],[beta-]]</f>
        <v>0.52656774544814022</v>
      </c>
      <c r="U134" s="6">
        <f>(testdata[[#This Row],[beta+]]-testdata[[#This Row],[beta-]])^2</f>
        <v>9.0611490131584436</v>
      </c>
      <c r="W134" s="12">
        <v>42929</v>
      </c>
      <c r="X134" s="6">
        <v>2.1657000000000002</v>
      </c>
      <c r="Y134" s="6">
        <v>3.3479999999999999</v>
      </c>
      <c r="Z134" s="6">
        <v>6.3582000000000001</v>
      </c>
      <c r="AA134" s="6">
        <v>0.52659999999999996</v>
      </c>
      <c r="AB134" s="6">
        <v>9.0610999999999997</v>
      </c>
    </row>
    <row r="135" spans="1:28" x14ac:dyDescent="0.25">
      <c r="A135" s="3">
        <v>133</v>
      </c>
      <c r="B135" s="1">
        <v>234.14</v>
      </c>
      <c r="C135" s="1">
        <v>327.78</v>
      </c>
      <c r="D135" s="15">
        <f>(testdata[[#This Row],[mrkt]]-B134)/B134</f>
        <v>4.6771079167559531E-3</v>
      </c>
      <c r="E135" s="15">
        <f>(testdata[[#This Row],[eval]]-C134)/C134</f>
        <v>1.3512259979592305E-2</v>
      </c>
      <c r="F135" s="20">
        <f t="shared" si="12"/>
        <v>2.7555524109301229E-5</v>
      </c>
      <c r="G135" s="20">
        <f t="shared" si="13"/>
        <v>6.1880908957871356E-5</v>
      </c>
      <c r="H135" s="6">
        <f>testdata[[#This Row],[cov]]/testdata[[#This Row],[varM]]</f>
        <v>2.2456807104236414</v>
      </c>
      <c r="I135" s="2" t="str">
        <f>IF(testdata[[#This Row],[mrkt]]&gt;B134,"UP",IF(testdata[[#This Row],[mrkt]]&lt;B134,"DN",""))</f>
        <v>UP</v>
      </c>
      <c r="J135" s="15">
        <f>IF(testdata[[#This Row],[mkt-dir]]="UP",testdata[[#This Row],[mRet]],"")</f>
        <v>4.6771079167559531E-3</v>
      </c>
      <c r="K135" s="15">
        <f>IF(testdata[[#This Row],[mkt-dir]]="UP",testdata[[#This Row],[eRet]],"")</f>
        <v>1.3512259979592305E-2</v>
      </c>
      <c r="L135" s="20">
        <f t="shared" si="8"/>
        <v>9.2027281711051623E-6</v>
      </c>
      <c r="M135" s="20">
        <f t="shared" si="9"/>
        <v>3.2221263523995515E-5</v>
      </c>
      <c r="N135" s="6">
        <f>testdata[[#This Row],[cov+]]/testdata[[#This Row],[varM+]]</f>
        <v>3.5012729839358103</v>
      </c>
      <c r="O135" s="15" t="str">
        <f>IF(testdata[[#This Row],[mkt-dir]]="DN",testdata[[#This Row],[mRet]],"")</f>
        <v/>
      </c>
      <c r="P135" s="15" t="str">
        <f>IF(testdata[[#This Row],[mkt-dir]]="DN",testdata[[#This Row],[eRet]],"")</f>
        <v/>
      </c>
      <c r="Q135" s="20">
        <f t="shared" si="10"/>
        <v>1.5060966078678933E-5</v>
      </c>
      <c r="R135" s="20">
        <f t="shared" si="11"/>
        <v>1.0513279936144404E-4</v>
      </c>
      <c r="S135" s="6">
        <f>testdata[[#This Row],[cov-]]/testdata[[#This Row],[varM-]]</f>
        <v>6.9804817839856481</v>
      </c>
      <c r="T135" s="6">
        <f>testdata[[#This Row],[beta+]]/testdata[[#This Row],[beta-]]</f>
        <v>0.50158041984556079</v>
      </c>
      <c r="U135" s="6">
        <f>(testdata[[#This Row],[beta+]]-testdata[[#This Row],[beta-]])^2</f>
        <v>12.104893874344231</v>
      </c>
      <c r="W135" s="12">
        <v>42930</v>
      </c>
      <c r="X135" s="6">
        <v>2.2456999999999998</v>
      </c>
      <c r="Y135" s="6">
        <v>3.5013000000000001</v>
      </c>
      <c r="Z135" s="6">
        <v>6.9805000000000001</v>
      </c>
      <c r="AA135" s="6">
        <v>0.50160000000000005</v>
      </c>
      <c r="AB135" s="6">
        <v>12.104900000000001</v>
      </c>
    </row>
    <row r="136" spans="1:28" x14ac:dyDescent="0.25">
      <c r="A136" s="3">
        <v>134</v>
      </c>
      <c r="B136" s="1">
        <v>234.11</v>
      </c>
      <c r="C136" s="1">
        <v>319.57</v>
      </c>
      <c r="D136" s="15">
        <f>(testdata[[#This Row],[mrkt]]-B135)/B135</f>
        <v>-1.2812847014594993E-4</v>
      </c>
      <c r="E136" s="15">
        <f>(testdata[[#This Row],[eval]]-C135)/C135</f>
        <v>-2.5047287814997803E-2</v>
      </c>
      <c r="F136" s="20">
        <f t="shared" si="12"/>
        <v>2.7575126955081721E-5</v>
      </c>
      <c r="G136" s="20">
        <f t="shared" si="13"/>
        <v>6.2484785990222363E-5</v>
      </c>
      <c r="H136" s="6">
        <f>testdata[[#This Row],[cov]]/testdata[[#This Row],[varM]]</f>
        <v>2.2659836196586309</v>
      </c>
      <c r="I136" s="2" t="str">
        <f>IF(testdata[[#This Row],[mrkt]]&gt;B135,"UP",IF(testdata[[#This Row],[mrkt]]&lt;B135,"DN",""))</f>
        <v>DN</v>
      </c>
      <c r="J136" s="15" t="str">
        <f>IF(testdata[[#This Row],[mkt-dir]]="UP",testdata[[#This Row],[mRet]],"")</f>
        <v/>
      </c>
      <c r="K136" s="15" t="str">
        <f>IF(testdata[[#This Row],[mkt-dir]]="UP",testdata[[#This Row],[eRet]],"")</f>
        <v/>
      </c>
      <c r="L136" s="20">
        <f t="shared" si="8"/>
        <v>8.9451727042352477E-6</v>
      </c>
      <c r="M136" s="20">
        <f t="shared" si="9"/>
        <v>3.3428867670394327E-5</v>
      </c>
      <c r="N136" s="6">
        <f>testdata[[#This Row],[cov+]]/testdata[[#This Row],[varM+]]</f>
        <v>3.737084657355676</v>
      </c>
      <c r="O136" s="15">
        <f>IF(testdata[[#This Row],[mkt-dir]]="DN",testdata[[#This Row],[mRet]],"")</f>
        <v>-1.2812847014594993E-4</v>
      </c>
      <c r="P136" s="15">
        <f>IF(testdata[[#This Row],[mkt-dir]]="DN",testdata[[#This Row],[eRet]],"")</f>
        <v>-2.5047287814997803E-2</v>
      </c>
      <c r="Q136" s="20">
        <f t="shared" si="10"/>
        <v>1.564843732191504E-5</v>
      </c>
      <c r="R136" s="20">
        <f t="shared" si="11"/>
        <v>8.3020668031648826E-5</v>
      </c>
      <c r="S136" s="6">
        <f>testdata[[#This Row],[cov-]]/testdata[[#This Row],[varM-]]</f>
        <v>5.3053647673420752</v>
      </c>
      <c r="T136" s="6">
        <f>testdata[[#This Row],[beta+]]/testdata[[#This Row],[beta-]]</f>
        <v>0.70439730748766427</v>
      </c>
      <c r="U136" s="6">
        <f>(testdata[[#This Row],[beta+]]-testdata[[#This Row],[beta-]])^2</f>
        <v>2.4595025033789524</v>
      </c>
      <c r="W136" s="12">
        <v>42933</v>
      </c>
      <c r="X136" s="6">
        <v>2.266</v>
      </c>
      <c r="Y136" s="6">
        <v>3.7370999999999999</v>
      </c>
      <c r="Z136" s="6">
        <v>5.3053999999999997</v>
      </c>
      <c r="AA136" s="6">
        <v>0.70440000000000003</v>
      </c>
      <c r="AB136" s="6">
        <v>2.4594999999999998</v>
      </c>
    </row>
    <row r="137" spans="1:28" x14ac:dyDescent="0.25">
      <c r="A137" s="3">
        <v>135</v>
      </c>
      <c r="B137" s="1">
        <v>234.24</v>
      </c>
      <c r="C137" s="1">
        <v>328.24</v>
      </c>
      <c r="D137" s="15">
        <f>(testdata[[#This Row],[mrkt]]-B136)/B136</f>
        <v>5.5529451967022104E-4</v>
      </c>
      <c r="E137" s="15">
        <f>(testdata[[#This Row],[eval]]-C136)/C136</f>
        <v>2.7130206214600921E-2</v>
      </c>
      <c r="F137" s="20">
        <f t="shared" si="12"/>
        <v>2.4465484584149175E-5</v>
      </c>
      <c r="G137" s="20">
        <f t="shared" si="13"/>
        <v>6.1927348380057121E-5</v>
      </c>
      <c r="H137" s="6">
        <f>testdata[[#This Row],[cov]]/testdata[[#This Row],[varM]]</f>
        <v>2.5312128262596905</v>
      </c>
      <c r="I137" s="2" t="str">
        <f>IF(testdata[[#This Row],[mrkt]]&gt;B136,"UP",IF(testdata[[#This Row],[mrkt]]&lt;B136,"DN",""))</f>
        <v>UP</v>
      </c>
      <c r="J137" s="15">
        <f>IF(testdata[[#This Row],[mkt-dir]]="UP",testdata[[#This Row],[mRet]],"")</f>
        <v>5.5529451967022104E-4</v>
      </c>
      <c r="K137" s="15">
        <f>IF(testdata[[#This Row],[mkt-dir]]="UP",testdata[[#This Row],[eRet]],"")</f>
        <v>2.7130206214600921E-2</v>
      </c>
      <c r="L137" s="20">
        <f t="shared" si="8"/>
        <v>7.8041132697330233E-6</v>
      </c>
      <c r="M137" s="20">
        <f t="shared" si="9"/>
        <v>2.584966497154457E-5</v>
      </c>
      <c r="N137" s="6">
        <f>testdata[[#This Row],[cov+]]/testdata[[#This Row],[varM+]]</f>
        <v>3.3123128891271052</v>
      </c>
      <c r="O137" s="15" t="str">
        <f>IF(testdata[[#This Row],[mkt-dir]]="DN",testdata[[#This Row],[mRet]],"")</f>
        <v/>
      </c>
      <c r="P137" s="15" t="str">
        <f>IF(testdata[[#This Row],[mkt-dir]]="DN",testdata[[#This Row],[eRet]],"")</f>
        <v/>
      </c>
      <c r="Q137" s="20">
        <f t="shared" si="10"/>
        <v>1.564843732191504E-5</v>
      </c>
      <c r="R137" s="20">
        <f t="shared" si="11"/>
        <v>8.3020668031648826E-5</v>
      </c>
      <c r="S137" s="6">
        <f>testdata[[#This Row],[cov-]]/testdata[[#This Row],[varM-]]</f>
        <v>5.3053647673420752</v>
      </c>
      <c r="T137" s="6">
        <f>testdata[[#This Row],[beta+]]/testdata[[#This Row],[beta-]]</f>
        <v>0.62433273382379217</v>
      </c>
      <c r="U137" s="6">
        <f>(testdata[[#This Row],[beta+]]-testdata[[#This Row],[beta-]])^2</f>
        <v>3.9722557892562196</v>
      </c>
      <c r="W137" s="12">
        <v>42934</v>
      </c>
      <c r="X137" s="6">
        <v>2.5312000000000001</v>
      </c>
      <c r="Y137" s="6">
        <v>3.3123</v>
      </c>
      <c r="Z137" s="6">
        <v>5.3053999999999997</v>
      </c>
      <c r="AA137" s="6">
        <v>0.62429999999999997</v>
      </c>
      <c r="AB137" s="6">
        <v>3.9723000000000002</v>
      </c>
    </row>
    <row r="138" spans="1:28" x14ac:dyDescent="0.25">
      <c r="A138" s="3">
        <v>136</v>
      </c>
      <c r="B138" s="1">
        <v>235.5</v>
      </c>
      <c r="C138" s="1">
        <v>325.26</v>
      </c>
      <c r="D138" s="15">
        <f>(testdata[[#This Row],[mrkt]]-B137)/B137</f>
        <v>5.3790983606556986E-3</v>
      </c>
      <c r="E138" s="15">
        <f>(testdata[[#This Row],[eval]]-C137)/C137</f>
        <v>-9.07872288569345E-3</v>
      </c>
      <c r="F138" s="20">
        <f t="shared" si="12"/>
        <v>2.301741224443442E-5</v>
      </c>
      <c r="G138" s="20">
        <f t="shared" si="13"/>
        <v>6.570946812955204E-5</v>
      </c>
      <c r="H138" s="6">
        <f>testdata[[#This Row],[cov]]/testdata[[#This Row],[varM]]</f>
        <v>2.8547721799369739</v>
      </c>
      <c r="I138" s="2" t="str">
        <f>IF(testdata[[#This Row],[mrkt]]&gt;B137,"UP",IF(testdata[[#This Row],[mrkt]]&lt;B137,"DN",""))</f>
        <v>UP</v>
      </c>
      <c r="J138" s="15">
        <f>IF(testdata[[#This Row],[mkt-dir]]="UP",testdata[[#This Row],[mRet]],"")</f>
        <v>5.3790983606556986E-3</v>
      </c>
      <c r="K138" s="15">
        <f>IF(testdata[[#This Row],[mkt-dir]]="UP",testdata[[#This Row],[eRet]],"")</f>
        <v>-9.07872288569345E-3</v>
      </c>
      <c r="L138" s="20">
        <f t="shared" si="8"/>
        <v>7.5347338792575741E-6</v>
      </c>
      <c r="M138" s="20">
        <f t="shared" si="9"/>
        <v>2.2870244610447325E-5</v>
      </c>
      <c r="N138" s="6">
        <f>testdata[[#This Row],[cov+]]/testdata[[#This Row],[varM+]]</f>
        <v>3.0353088744656258</v>
      </c>
      <c r="O138" s="15" t="str">
        <f>IF(testdata[[#This Row],[mkt-dir]]="DN",testdata[[#This Row],[mRet]],"")</f>
        <v/>
      </c>
      <c r="P138" s="15" t="str">
        <f>IF(testdata[[#This Row],[mkt-dir]]="DN",testdata[[#This Row],[eRet]],"")</f>
        <v/>
      </c>
      <c r="Q138" s="20">
        <f t="shared" si="10"/>
        <v>1.6908898648833951E-5</v>
      </c>
      <c r="R138" s="20">
        <f t="shared" si="11"/>
        <v>1.014816717390103E-4</v>
      </c>
      <c r="S138" s="6">
        <f>testdata[[#This Row],[cov-]]/testdata[[#This Row],[varM-]]</f>
        <v>6.0016724830276598</v>
      </c>
      <c r="T138" s="6">
        <f>testdata[[#This Row],[beta+]]/testdata[[#This Row],[beta-]]</f>
        <v>0.50574383774677512</v>
      </c>
      <c r="U138" s="6">
        <f>(testdata[[#This Row],[beta+]]-testdata[[#This Row],[beta-]])^2</f>
        <v>8.7993130582011716</v>
      </c>
      <c r="W138" s="12">
        <v>42935</v>
      </c>
      <c r="X138" s="6">
        <v>2.8548</v>
      </c>
      <c r="Y138" s="6">
        <v>3.0352999999999999</v>
      </c>
      <c r="Z138" s="6">
        <v>6.0016999999999996</v>
      </c>
      <c r="AA138" s="6">
        <v>0.50570000000000004</v>
      </c>
      <c r="AB138" s="6">
        <v>8.7993000000000006</v>
      </c>
    </row>
    <row r="139" spans="1:28" x14ac:dyDescent="0.25">
      <c r="A139" s="3">
        <v>137</v>
      </c>
      <c r="B139" s="1">
        <v>235.61</v>
      </c>
      <c r="C139" s="1">
        <v>329.92</v>
      </c>
      <c r="D139" s="15">
        <f>(testdata[[#This Row],[mrkt]]-B138)/B138</f>
        <v>4.6709129511683076E-4</v>
      </c>
      <c r="E139" s="15">
        <f>(testdata[[#This Row],[eval]]-C138)/C138</f>
        <v>1.4326999938510807E-2</v>
      </c>
      <c r="F139" s="20">
        <f t="shared" si="12"/>
        <v>2.29638928226991E-5</v>
      </c>
      <c r="G139" s="20">
        <f t="shared" si="13"/>
        <v>6.6283166467844896E-5</v>
      </c>
      <c r="H139" s="6">
        <f>testdata[[#This Row],[cov]]/testdata[[#This Row],[varM]]</f>
        <v>2.8864081094441456</v>
      </c>
      <c r="I139" s="2" t="str">
        <f>IF(testdata[[#This Row],[mrkt]]&gt;B138,"UP",IF(testdata[[#This Row],[mrkt]]&lt;B138,"DN",""))</f>
        <v>UP</v>
      </c>
      <c r="J139" s="15">
        <f>IF(testdata[[#This Row],[mkt-dir]]="UP",testdata[[#This Row],[mRet]],"")</f>
        <v>4.6709129511683076E-4</v>
      </c>
      <c r="K139" s="15">
        <f>IF(testdata[[#This Row],[mkt-dir]]="UP",testdata[[#This Row],[eRet]],"")</f>
        <v>1.4326999938510807E-2</v>
      </c>
      <c r="L139" s="20">
        <f t="shared" si="8"/>
        <v>7.5617587781240026E-6</v>
      </c>
      <c r="M139" s="20">
        <f t="shared" si="9"/>
        <v>1.7860229342314584E-5</v>
      </c>
      <c r="N139" s="6">
        <f>testdata[[#This Row],[cov+]]/testdata[[#This Row],[varM+]]</f>
        <v>2.3619147167169396</v>
      </c>
      <c r="O139" s="15" t="str">
        <f>IF(testdata[[#This Row],[mkt-dir]]="DN",testdata[[#This Row],[mRet]],"")</f>
        <v/>
      </c>
      <c r="P139" s="15" t="str">
        <f>IF(testdata[[#This Row],[mkt-dir]]="DN",testdata[[#This Row],[eRet]],"")</f>
        <v/>
      </c>
      <c r="Q139" s="20">
        <f t="shared" si="10"/>
        <v>1.7096272358667266E-5</v>
      </c>
      <c r="R139" s="20">
        <f t="shared" si="11"/>
        <v>1.0159821757393266E-4</v>
      </c>
      <c r="S139" s="6">
        <f>testdata[[#This Row],[cov-]]/testdata[[#This Row],[varM-]]</f>
        <v>5.9427116884006352</v>
      </c>
      <c r="T139" s="6">
        <f>testdata[[#This Row],[beta+]]/testdata[[#This Row],[beta-]]</f>
        <v>0.39744730024966141</v>
      </c>
      <c r="U139" s="6">
        <f>(testdata[[#This Row],[beta+]]-testdata[[#This Row],[beta-]])^2</f>
        <v>12.822106952419125</v>
      </c>
      <c r="W139" s="12">
        <v>42936</v>
      </c>
      <c r="X139" s="6">
        <v>2.8864000000000001</v>
      </c>
      <c r="Y139" s="6">
        <v>2.3618999999999999</v>
      </c>
      <c r="Z139" s="6">
        <v>5.9427000000000003</v>
      </c>
      <c r="AA139" s="6">
        <v>0.39739999999999998</v>
      </c>
      <c r="AB139" s="6">
        <v>12.822100000000001</v>
      </c>
    </row>
    <row r="140" spans="1:28" x14ac:dyDescent="0.25">
      <c r="A140" s="3">
        <v>138</v>
      </c>
      <c r="B140" s="1">
        <v>235.4</v>
      </c>
      <c r="C140" s="1">
        <v>328.4</v>
      </c>
      <c r="D140" s="15">
        <f>(testdata[[#This Row],[mrkt]]-B139)/B139</f>
        <v>-8.913034251517675E-4</v>
      </c>
      <c r="E140" s="15">
        <f>(testdata[[#This Row],[eval]]-C139)/C139</f>
        <v>-4.607177497575287E-3</v>
      </c>
      <c r="F140" s="20">
        <f t="shared" si="12"/>
        <v>2.3033266340359904E-5</v>
      </c>
      <c r="G140" s="20">
        <f t="shared" si="13"/>
        <v>6.7585352362623032E-5</v>
      </c>
      <c r="H140" s="6">
        <f>testdata[[#This Row],[cov]]/testdata[[#This Row],[varM]]</f>
        <v>2.9342495920431833</v>
      </c>
      <c r="I140" s="2" t="str">
        <f>IF(testdata[[#This Row],[mrkt]]&gt;B139,"UP",IF(testdata[[#This Row],[mrkt]]&lt;B139,"DN",""))</f>
        <v>DN</v>
      </c>
      <c r="J140" s="15" t="str">
        <f>IF(testdata[[#This Row],[mkt-dir]]="UP",testdata[[#This Row],[mRet]],"")</f>
        <v/>
      </c>
      <c r="K140" s="15" t="str">
        <f>IF(testdata[[#This Row],[mkt-dir]]="UP",testdata[[#This Row],[eRet]],"")</f>
        <v/>
      </c>
      <c r="L140" s="20">
        <f t="shared" si="8"/>
        <v>7.5617587781240026E-6</v>
      </c>
      <c r="M140" s="20">
        <f t="shared" si="9"/>
        <v>1.7860229342314584E-5</v>
      </c>
      <c r="N140" s="6">
        <f>testdata[[#This Row],[cov+]]/testdata[[#This Row],[varM+]]</f>
        <v>2.3619147167169396</v>
      </c>
      <c r="O140" s="15">
        <f>IF(testdata[[#This Row],[mkt-dir]]="DN",testdata[[#This Row],[mRet]],"")</f>
        <v>-8.913034251517675E-4</v>
      </c>
      <c r="P140" s="15">
        <f>IF(testdata[[#This Row],[mkt-dir]]="DN",testdata[[#This Row],[eRet]],"")</f>
        <v>-4.607177497575287E-3</v>
      </c>
      <c r="Q140" s="20">
        <f t="shared" si="10"/>
        <v>1.6494621789804454E-5</v>
      </c>
      <c r="R140" s="20">
        <f t="shared" si="11"/>
        <v>8.5951390284736459E-5</v>
      </c>
      <c r="S140" s="6">
        <f>testdata[[#This Row],[cov-]]/testdata[[#This Row],[varM-]]</f>
        <v>5.2108736641578624</v>
      </c>
      <c r="T140" s="6">
        <f>testdata[[#This Row],[beta+]]/testdata[[#This Row],[beta-]]</f>
        <v>0.4532665477889018</v>
      </c>
      <c r="U140" s="6">
        <f>(testdata[[#This Row],[beta+]]-testdata[[#This Row],[beta-]])^2</f>
        <v>8.116567084203691</v>
      </c>
      <c r="W140" s="12">
        <v>42937</v>
      </c>
      <c r="X140" s="6">
        <v>2.9342000000000001</v>
      </c>
      <c r="Y140" s="6">
        <v>2.3618999999999999</v>
      </c>
      <c r="Z140" s="6">
        <v>5.2108999999999996</v>
      </c>
      <c r="AA140" s="6">
        <v>0.45329999999999998</v>
      </c>
      <c r="AB140" s="6">
        <v>8.1166</v>
      </c>
    </row>
    <row r="141" spans="1:28" x14ac:dyDescent="0.25">
      <c r="A141" s="3">
        <v>139</v>
      </c>
      <c r="B141" s="1">
        <v>235.34</v>
      </c>
      <c r="C141" s="1">
        <v>342.52</v>
      </c>
      <c r="D141" s="15">
        <f>(testdata[[#This Row],[mrkt]]-B140)/B140</f>
        <v>-2.5488530161428324E-4</v>
      </c>
      <c r="E141" s="15">
        <f>(testdata[[#This Row],[eval]]-C140)/C140</f>
        <v>4.2996345919610247E-2</v>
      </c>
      <c r="F141" s="20">
        <f t="shared" si="12"/>
        <v>2.3082328717783581E-5</v>
      </c>
      <c r="G141" s="20">
        <f t="shared" si="13"/>
        <v>6.4834504104800705E-5</v>
      </c>
      <c r="H141" s="6">
        <f>testdata[[#This Row],[cov]]/testdata[[#This Row],[varM]]</f>
        <v>2.8088372233798715</v>
      </c>
      <c r="I141" s="2" t="str">
        <f>IF(testdata[[#This Row],[mrkt]]&gt;B140,"UP",IF(testdata[[#This Row],[mrkt]]&lt;B140,"DN",""))</f>
        <v>DN</v>
      </c>
      <c r="J141" s="15" t="str">
        <f>IF(testdata[[#This Row],[mkt-dir]]="UP",testdata[[#This Row],[mRet]],"")</f>
        <v/>
      </c>
      <c r="K141" s="15" t="str">
        <f>IF(testdata[[#This Row],[mkt-dir]]="UP",testdata[[#This Row],[eRet]],"")</f>
        <v/>
      </c>
      <c r="L141" s="20">
        <f t="shared" si="8"/>
        <v>7.808173152274E-6</v>
      </c>
      <c r="M141" s="20">
        <f t="shared" si="9"/>
        <v>1.9910897720793713E-5</v>
      </c>
      <c r="N141" s="6">
        <f>testdata[[#This Row],[cov+]]/testdata[[#This Row],[varM+]]</f>
        <v>2.5500071953444059</v>
      </c>
      <c r="O141" s="15">
        <f>IF(testdata[[#This Row],[mkt-dir]]="DN",testdata[[#This Row],[mRet]],"")</f>
        <v>-2.5488530161428324E-4</v>
      </c>
      <c r="P141" s="15">
        <f>IF(testdata[[#This Row],[mkt-dir]]="DN",testdata[[#This Row],[eRet]],"")</f>
        <v>4.2996345919610247E-2</v>
      </c>
      <c r="Q141" s="20">
        <f t="shared" si="10"/>
        <v>1.6478765448505131E-5</v>
      </c>
      <c r="R141" s="20">
        <f t="shared" si="11"/>
        <v>1.0725893480773901E-4</v>
      </c>
      <c r="S141" s="6">
        <f>testdata[[#This Row],[cov-]]/testdata[[#This Row],[varM-]]</f>
        <v>6.5089181069367665</v>
      </c>
      <c r="T141" s="6">
        <f>testdata[[#This Row],[beta+]]/testdata[[#This Row],[beta-]]</f>
        <v>0.39177128263862776</v>
      </c>
      <c r="U141" s="6">
        <f>(testdata[[#This Row],[beta+]]-testdata[[#This Row],[beta-]])^2</f>
        <v>15.672975605925055</v>
      </c>
      <c r="W141" s="12">
        <v>42940</v>
      </c>
      <c r="X141" s="6">
        <v>2.8088000000000002</v>
      </c>
      <c r="Y141" s="6">
        <v>2.5499999999999998</v>
      </c>
      <c r="Z141" s="6">
        <v>6.5088999999999997</v>
      </c>
      <c r="AA141" s="6">
        <v>0.39179999999999998</v>
      </c>
      <c r="AB141" s="6">
        <v>15.673</v>
      </c>
    </row>
    <row r="142" spans="1:28" x14ac:dyDescent="0.25">
      <c r="A142" s="3">
        <v>140</v>
      </c>
      <c r="B142" s="1">
        <v>235.91</v>
      </c>
      <c r="C142" s="1">
        <v>339.6</v>
      </c>
      <c r="D142" s="15">
        <f>(testdata[[#This Row],[mrkt]]-B141)/B141</f>
        <v>2.4220277045975745E-3</v>
      </c>
      <c r="E142" s="15">
        <f>(testdata[[#This Row],[eval]]-C141)/C141</f>
        <v>-8.5250496321381507E-3</v>
      </c>
      <c r="F142" s="20">
        <f t="shared" si="12"/>
        <v>2.3211778495462243E-5</v>
      </c>
      <c r="G142" s="20">
        <f t="shared" si="13"/>
        <v>6.4488819587509605E-5</v>
      </c>
      <c r="H142" s="6">
        <f>testdata[[#This Row],[cov]]/testdata[[#This Row],[varM]]</f>
        <v>2.7782799840226273</v>
      </c>
      <c r="I142" s="2" t="str">
        <f>IF(testdata[[#This Row],[mrkt]]&gt;B141,"UP",IF(testdata[[#This Row],[mrkt]]&lt;B141,"DN",""))</f>
        <v>UP</v>
      </c>
      <c r="J142" s="15">
        <f>IF(testdata[[#This Row],[mkt-dir]]="UP",testdata[[#This Row],[mRet]],"")</f>
        <v>2.4220277045975745E-3</v>
      </c>
      <c r="K142" s="15">
        <f>IF(testdata[[#This Row],[mkt-dir]]="UP",testdata[[#This Row],[eRet]],"")</f>
        <v>-8.5250496321381507E-3</v>
      </c>
      <c r="L142" s="20">
        <f t="shared" si="8"/>
        <v>7.3171217401774723E-6</v>
      </c>
      <c r="M142" s="20">
        <f t="shared" si="9"/>
        <v>1.7566986405568159E-5</v>
      </c>
      <c r="N142" s="6">
        <f>testdata[[#This Row],[cov+]]/testdata[[#This Row],[varM+]]</f>
        <v>2.400805539302409</v>
      </c>
      <c r="O142" s="15" t="str">
        <f>IF(testdata[[#This Row],[mkt-dir]]="DN",testdata[[#This Row],[mRet]],"")</f>
        <v/>
      </c>
      <c r="P142" s="15" t="str">
        <f>IF(testdata[[#This Row],[mkt-dir]]="DN",testdata[[#This Row],[eRet]],"")</f>
        <v/>
      </c>
      <c r="Q142" s="20">
        <f t="shared" si="10"/>
        <v>1.6478765448505131E-5</v>
      </c>
      <c r="R142" s="20">
        <f t="shared" si="11"/>
        <v>1.0725893480773901E-4</v>
      </c>
      <c r="S142" s="6">
        <f>testdata[[#This Row],[cov-]]/testdata[[#This Row],[varM-]]</f>
        <v>6.5089181069367665</v>
      </c>
      <c r="T142" s="6">
        <f>testdata[[#This Row],[beta+]]/testdata[[#This Row],[beta-]]</f>
        <v>0.36884863196293594</v>
      </c>
      <c r="U142" s="6">
        <f>(testdata[[#This Row],[beta+]]-testdata[[#This Row],[beta-]])^2</f>
        <v>16.876588868355352</v>
      </c>
      <c r="W142" s="12">
        <v>42941</v>
      </c>
      <c r="X142" s="6">
        <v>2.7783000000000002</v>
      </c>
      <c r="Y142" s="6">
        <v>2.4007999999999998</v>
      </c>
      <c r="Z142" s="6">
        <v>6.5088999999999997</v>
      </c>
      <c r="AA142" s="6">
        <v>0.36880000000000002</v>
      </c>
      <c r="AB142" s="6">
        <v>16.8766</v>
      </c>
    </row>
    <row r="143" spans="1:28" x14ac:dyDescent="0.25">
      <c r="A143" s="3">
        <v>141</v>
      </c>
      <c r="B143" s="1">
        <v>235.92</v>
      </c>
      <c r="C143" s="1">
        <v>343.85</v>
      </c>
      <c r="D143" s="15">
        <f>(testdata[[#This Row],[mrkt]]-B142)/B142</f>
        <v>4.2389046670301829E-5</v>
      </c>
      <c r="E143" s="15">
        <f>(testdata[[#This Row],[eval]]-C142)/C142</f>
        <v>1.2514723203769139E-2</v>
      </c>
      <c r="F143" s="20">
        <f t="shared" si="12"/>
        <v>1.9108327525509515E-5</v>
      </c>
      <c r="G143" s="20">
        <f t="shared" si="13"/>
        <v>4.7027266633203691E-5</v>
      </c>
      <c r="H143" s="6">
        <f>testdata[[#This Row],[cov]]/testdata[[#This Row],[varM]]</f>
        <v>2.4610875321465229</v>
      </c>
      <c r="I143" s="2" t="str">
        <f>IF(testdata[[#This Row],[mrkt]]&gt;B142,"UP",IF(testdata[[#This Row],[mrkt]]&lt;B142,"DN",""))</f>
        <v>UP</v>
      </c>
      <c r="J143" s="15">
        <f>IF(testdata[[#This Row],[mkt-dir]]="UP",testdata[[#This Row],[mRet]],"")</f>
        <v>4.2389046670301829E-5</v>
      </c>
      <c r="K143" s="15">
        <f>IF(testdata[[#This Row],[mkt-dir]]="UP",testdata[[#This Row],[eRet]],"")</f>
        <v>1.2514723203769139E-2</v>
      </c>
      <c r="L143" s="20">
        <f t="shared" si="8"/>
        <v>7.5717782934649076E-6</v>
      </c>
      <c r="M143" s="20">
        <f t="shared" si="9"/>
        <v>1.309862347145224E-5</v>
      </c>
      <c r="N143" s="6">
        <f>testdata[[#This Row],[cov+]]/testdata[[#This Row],[varM+]]</f>
        <v>1.7299269687752838</v>
      </c>
      <c r="O143" s="15" t="str">
        <f>IF(testdata[[#This Row],[mkt-dir]]="DN",testdata[[#This Row],[mRet]],"")</f>
        <v/>
      </c>
      <c r="P143" s="15" t="str">
        <f>IF(testdata[[#This Row],[mkt-dir]]="DN",testdata[[#This Row],[eRet]],"")</f>
        <v/>
      </c>
      <c r="Q143" s="20">
        <f t="shared" si="10"/>
        <v>1.6022069780198608E-5</v>
      </c>
      <c r="R143" s="20">
        <f t="shared" si="11"/>
        <v>1.0203145138440129E-4</v>
      </c>
      <c r="S143" s="6">
        <f>testdata[[#This Row],[cov-]]/testdata[[#This Row],[varM-]]</f>
        <v>6.368181688392105</v>
      </c>
      <c r="T143" s="6">
        <f>testdata[[#This Row],[beta+]]/testdata[[#This Row],[beta-]]</f>
        <v>0.27165163518003693</v>
      </c>
      <c r="U143" s="6">
        <f>(testdata[[#This Row],[beta+]]-testdata[[#This Row],[beta-]])^2</f>
        <v>21.513406844047715</v>
      </c>
      <c r="W143" s="12">
        <v>42942</v>
      </c>
      <c r="X143" s="6">
        <v>2.4611000000000001</v>
      </c>
      <c r="Y143" s="6">
        <v>1.7299</v>
      </c>
      <c r="Z143" s="6">
        <v>6.3681999999999999</v>
      </c>
      <c r="AA143" s="6">
        <v>0.2717</v>
      </c>
      <c r="AB143" s="6">
        <v>21.513400000000001</v>
      </c>
    </row>
    <row r="144" spans="1:28" x14ac:dyDescent="0.25">
      <c r="A144" s="3">
        <v>142</v>
      </c>
      <c r="B144" s="1">
        <v>235.7</v>
      </c>
      <c r="C144" s="1">
        <v>334.46</v>
      </c>
      <c r="D144" s="15">
        <f>(testdata[[#This Row],[mrkt]]-B143)/B143</f>
        <v>-9.3251949813495628E-4</v>
      </c>
      <c r="E144" s="15">
        <f>(testdata[[#This Row],[eval]]-C143)/C143</f>
        <v>-2.7308419368910986E-2</v>
      </c>
      <c r="F144" s="20">
        <f t="shared" si="12"/>
        <v>1.6143024448426188E-5</v>
      </c>
      <c r="G144" s="20">
        <f t="shared" si="13"/>
        <v>3.8227524049423626E-5</v>
      </c>
      <c r="H144" s="6">
        <f>testdata[[#This Row],[cov]]/testdata[[#This Row],[varM]]</f>
        <v>2.3680521683872251</v>
      </c>
      <c r="I144" s="2" t="str">
        <f>IF(testdata[[#This Row],[mrkt]]&gt;B143,"UP",IF(testdata[[#This Row],[mrkt]]&lt;B143,"DN",""))</f>
        <v>DN</v>
      </c>
      <c r="J144" s="15" t="str">
        <f>IF(testdata[[#This Row],[mkt-dir]]="UP",testdata[[#This Row],[mRet]],"")</f>
        <v/>
      </c>
      <c r="K144" s="15" t="str">
        <f>IF(testdata[[#This Row],[mkt-dir]]="UP",testdata[[#This Row],[eRet]],"")</f>
        <v/>
      </c>
      <c r="L144" s="20">
        <f t="shared" si="8"/>
        <v>5.4333747741036401E-6</v>
      </c>
      <c r="M144" s="20">
        <f t="shared" si="9"/>
        <v>2.1873507124849445E-6</v>
      </c>
      <c r="N144" s="6">
        <f>testdata[[#This Row],[cov+]]/testdata[[#This Row],[varM+]]</f>
        <v>0.40257681522545041</v>
      </c>
      <c r="O144" s="15">
        <f>IF(testdata[[#This Row],[mkt-dir]]="DN",testdata[[#This Row],[mRet]],"")</f>
        <v>-9.3251949813495628E-4</v>
      </c>
      <c r="P144" s="15">
        <f>IF(testdata[[#This Row],[mkt-dir]]="DN",testdata[[#This Row],[eRet]],"")</f>
        <v>-2.7308419368910986E-2</v>
      </c>
      <c r="Q144" s="20">
        <f t="shared" si="10"/>
        <v>1.4434589619442371E-5</v>
      </c>
      <c r="R144" s="20">
        <f t="shared" si="11"/>
        <v>8.1181476427493655E-5</v>
      </c>
      <c r="S144" s="6">
        <f>testdata[[#This Row],[cov-]]/testdata[[#This Row],[varM-]]</f>
        <v>5.624093137926689</v>
      </c>
      <c r="T144" s="6">
        <f>testdata[[#This Row],[beta+]]/testdata[[#This Row],[beta-]]</f>
        <v>7.1580751839017298E-2</v>
      </c>
      <c r="U144" s="6">
        <f>(testdata[[#This Row],[beta+]]-testdata[[#This Row],[beta-]])^2</f>
        <v>27.264232708235465</v>
      </c>
      <c r="W144" s="12">
        <v>42943</v>
      </c>
      <c r="X144" s="6">
        <v>2.3681000000000001</v>
      </c>
      <c r="Y144" s="6">
        <v>0.40260000000000001</v>
      </c>
      <c r="Z144" s="6">
        <v>5.6241000000000003</v>
      </c>
      <c r="AA144" s="6">
        <v>7.1599999999999997E-2</v>
      </c>
      <c r="AB144" s="6">
        <v>27.264199999999999</v>
      </c>
    </row>
    <row r="145" spans="1:28" x14ac:dyDescent="0.25">
      <c r="A145" s="3">
        <v>143</v>
      </c>
      <c r="B145" s="1">
        <v>235.43</v>
      </c>
      <c r="C145" s="1">
        <v>335.07</v>
      </c>
      <c r="D145" s="15">
        <f>(testdata[[#This Row],[mrkt]]-B144)/B144</f>
        <v>-1.1455239711496896E-3</v>
      </c>
      <c r="E145" s="15">
        <f>(testdata[[#This Row],[eval]]-C144)/C144</f>
        <v>1.8238354362255986E-3</v>
      </c>
      <c r="F145" s="20">
        <f t="shared" si="12"/>
        <v>1.1619476134336094E-5</v>
      </c>
      <c r="G145" s="20">
        <f t="shared" si="13"/>
        <v>2.5820222490239052E-5</v>
      </c>
      <c r="H145" s="6">
        <f>testdata[[#This Row],[cov]]/testdata[[#This Row],[varM]]</f>
        <v>2.2221503096804072</v>
      </c>
      <c r="I145" s="2" t="str">
        <f>IF(testdata[[#This Row],[mrkt]]&gt;B144,"UP",IF(testdata[[#This Row],[mrkt]]&lt;B144,"DN",""))</f>
        <v>DN</v>
      </c>
      <c r="J145" s="15" t="str">
        <f>IF(testdata[[#This Row],[mkt-dir]]="UP",testdata[[#This Row],[mRet]],"")</f>
        <v/>
      </c>
      <c r="K145" s="15" t="str">
        <f>IF(testdata[[#This Row],[mkt-dir]]="UP",testdata[[#This Row],[eRet]],"")</f>
        <v/>
      </c>
      <c r="L145" s="20">
        <f t="shared" si="8"/>
        <v>5.4333747741036401E-6</v>
      </c>
      <c r="M145" s="20">
        <f t="shared" si="9"/>
        <v>2.1873507124849445E-6</v>
      </c>
      <c r="N145" s="6">
        <f>testdata[[#This Row],[cov+]]/testdata[[#This Row],[varM+]]</f>
        <v>0.40257681522545041</v>
      </c>
      <c r="O145" s="15">
        <f>IF(testdata[[#This Row],[mkt-dir]]="DN",testdata[[#This Row],[mRet]],"")</f>
        <v>-1.1455239711496896E-3</v>
      </c>
      <c r="P145" s="15">
        <f>IF(testdata[[#This Row],[mkt-dir]]="DN",testdata[[#This Row],[eRet]],"")</f>
        <v>1.8238354362255986E-3</v>
      </c>
      <c r="Q145" s="20">
        <f t="shared" si="10"/>
        <v>8.9156089605487758E-6</v>
      </c>
      <c r="R145" s="20">
        <f t="shared" si="11"/>
        <v>6.3324534389786591E-5</v>
      </c>
      <c r="S145" s="6">
        <f>testdata[[#This Row],[cov-]]/testdata[[#This Row],[varM-]]</f>
        <v>7.1026594672327157</v>
      </c>
      <c r="T145" s="6">
        <f>testdata[[#This Row],[beta+]]/testdata[[#This Row],[beta-]]</f>
        <v>5.6679729203221868E-2</v>
      </c>
      <c r="U145" s="6">
        <f>(testdata[[#This Row],[beta+]]-testdata[[#This Row],[beta-]])^2</f>
        <v>44.891107543728708</v>
      </c>
      <c r="W145" s="12">
        <v>42944</v>
      </c>
      <c r="X145" s="6">
        <v>2.2222</v>
      </c>
      <c r="Y145" s="6">
        <v>0.40260000000000001</v>
      </c>
      <c r="Z145" s="6">
        <v>7.1026999999999996</v>
      </c>
      <c r="AA145" s="6">
        <v>5.67E-2</v>
      </c>
      <c r="AB145" s="6">
        <v>44.891100000000002</v>
      </c>
    </row>
    <row r="146" spans="1:28" x14ac:dyDescent="0.25">
      <c r="A146" s="3">
        <v>144</v>
      </c>
      <c r="B146" s="1">
        <v>235.29</v>
      </c>
      <c r="C146" s="1">
        <v>323.47000000000003</v>
      </c>
      <c r="D146" s="15">
        <f>(testdata[[#This Row],[mrkt]]-B145)/B145</f>
        <v>-5.9465658582175075E-4</v>
      </c>
      <c r="E146" s="15">
        <f>(testdata[[#This Row],[eval]]-C145)/C145</f>
        <v>-3.4619631718745235E-2</v>
      </c>
      <c r="F146" s="20">
        <f t="shared" si="12"/>
        <v>1.1729436609385702E-5</v>
      </c>
      <c r="G146" s="20">
        <f t="shared" si="13"/>
        <v>2.8111569242722968E-5</v>
      </c>
      <c r="H146" s="6">
        <f>testdata[[#This Row],[cov]]/testdata[[#This Row],[varM]]</f>
        <v>2.3966683293406055</v>
      </c>
      <c r="I146" s="2" t="str">
        <f>IF(testdata[[#This Row],[mrkt]]&gt;B145,"UP",IF(testdata[[#This Row],[mrkt]]&lt;B145,"DN",""))</f>
        <v>DN</v>
      </c>
      <c r="J146" s="15" t="str">
        <f>IF(testdata[[#This Row],[mkt-dir]]="UP",testdata[[#This Row],[mRet]],"")</f>
        <v/>
      </c>
      <c r="K146" s="15" t="str">
        <f>IF(testdata[[#This Row],[mkt-dir]]="UP",testdata[[#This Row],[eRet]],"")</f>
        <v/>
      </c>
      <c r="L146" s="20">
        <f t="shared" si="8"/>
        <v>5.8110894404077099E-6</v>
      </c>
      <c r="M146" s="20">
        <f t="shared" si="9"/>
        <v>2.7764990525030719E-6</v>
      </c>
      <c r="N146" s="6">
        <f>testdata[[#This Row],[cov+]]/testdata[[#This Row],[varM+]]</f>
        <v>0.47779320572774919</v>
      </c>
      <c r="O146" s="15">
        <f>IF(testdata[[#This Row],[mkt-dir]]="DN",testdata[[#This Row],[mRet]],"")</f>
        <v>-5.9465658582175075E-4</v>
      </c>
      <c r="P146" s="15">
        <f>IF(testdata[[#This Row],[mkt-dir]]="DN",testdata[[#This Row],[eRet]],"")</f>
        <v>-3.4619631718745235E-2</v>
      </c>
      <c r="Q146" s="20">
        <f t="shared" si="10"/>
        <v>7.9853454896345807E-6</v>
      </c>
      <c r="R146" s="20">
        <f t="shared" si="11"/>
        <v>5.115676714920396E-5</v>
      </c>
      <c r="S146" s="6">
        <f>testdata[[#This Row],[cov-]]/testdata[[#This Row],[varM-]]</f>
        <v>6.4063310993379394</v>
      </c>
      <c r="T146" s="6">
        <f>testdata[[#This Row],[beta+]]/testdata[[#This Row],[beta-]]</f>
        <v>7.4581409908258817E-2</v>
      </c>
      <c r="U146" s="6">
        <f>(testdata[[#This Row],[beta+]]-testdata[[#This Row],[beta-]])^2</f>
        <v>35.147561555971954</v>
      </c>
      <c r="W146" s="12">
        <v>42947</v>
      </c>
      <c r="X146" s="6">
        <v>2.3967000000000001</v>
      </c>
      <c r="Y146" s="6">
        <v>0.4778</v>
      </c>
      <c r="Z146" s="6">
        <v>6.4062999999999999</v>
      </c>
      <c r="AA146" s="6">
        <v>7.46E-2</v>
      </c>
      <c r="AB146" s="6">
        <v>35.147599999999997</v>
      </c>
    </row>
    <row r="147" spans="1:28" x14ac:dyDescent="0.25">
      <c r="A147" s="3">
        <v>145</v>
      </c>
      <c r="B147" s="1">
        <v>235.82</v>
      </c>
      <c r="C147" s="1">
        <v>319.57</v>
      </c>
      <c r="D147" s="15">
        <f>(testdata[[#This Row],[mrkt]]-B146)/B146</f>
        <v>2.2525394194398453E-3</v>
      </c>
      <c r="E147" s="15">
        <f>(testdata[[#This Row],[eval]]-C146)/C146</f>
        <v>-1.2056759514019952E-2</v>
      </c>
      <c r="F147" s="20">
        <f t="shared" si="12"/>
        <v>1.1781960491033354E-5</v>
      </c>
      <c r="G147" s="20">
        <f t="shared" si="13"/>
        <v>2.8328514540274385E-5</v>
      </c>
      <c r="H147" s="6">
        <f>testdata[[#This Row],[cov]]/testdata[[#This Row],[varM]]</f>
        <v>2.4043973464207222</v>
      </c>
      <c r="I147" s="2" t="str">
        <f>IF(testdata[[#This Row],[mrkt]]&gt;B146,"UP",IF(testdata[[#This Row],[mrkt]]&lt;B146,"DN",""))</f>
        <v>UP</v>
      </c>
      <c r="J147" s="15">
        <f>IF(testdata[[#This Row],[mkt-dir]]="UP",testdata[[#This Row],[mRet]],"")</f>
        <v>2.2525394194398453E-3</v>
      </c>
      <c r="K147" s="15">
        <f>IF(testdata[[#This Row],[mkt-dir]]="UP",testdata[[#This Row],[eRet]],"")</f>
        <v>-1.2056759514019952E-2</v>
      </c>
      <c r="L147" s="20">
        <f t="shared" si="8"/>
        <v>5.7262179852347872E-6</v>
      </c>
      <c r="M147" s="20">
        <f t="shared" si="9"/>
        <v>1.058917366778486E-6</v>
      </c>
      <c r="N147" s="6">
        <f>testdata[[#This Row],[cov+]]/testdata[[#This Row],[varM+]]</f>
        <v>0.1849243897995036</v>
      </c>
      <c r="O147" s="15" t="str">
        <f>IF(testdata[[#This Row],[mkt-dir]]="DN",testdata[[#This Row],[mRet]],"")</f>
        <v/>
      </c>
      <c r="P147" s="15" t="str">
        <f>IF(testdata[[#This Row],[mkt-dir]]="DN",testdata[[#This Row],[eRet]],"")</f>
        <v/>
      </c>
      <c r="Q147" s="20">
        <f t="shared" si="10"/>
        <v>7.9853454896345807E-6</v>
      </c>
      <c r="R147" s="20">
        <f t="shared" si="11"/>
        <v>5.115676714920396E-5</v>
      </c>
      <c r="S147" s="6">
        <f>testdata[[#This Row],[cov-]]/testdata[[#This Row],[varM-]]</f>
        <v>6.4063310993379394</v>
      </c>
      <c r="T147" s="6">
        <f>testdata[[#This Row],[beta+]]/testdata[[#This Row],[beta-]]</f>
        <v>2.8865880787618762E-2</v>
      </c>
      <c r="U147" s="6">
        <f>(testdata[[#This Row],[beta+]]-testdata[[#This Row],[beta-]])^2</f>
        <v>38.705901445489872</v>
      </c>
      <c r="W147" s="12">
        <v>42948</v>
      </c>
      <c r="X147" s="6">
        <v>2.4043999999999999</v>
      </c>
      <c r="Y147" s="6">
        <v>0.18490000000000001</v>
      </c>
      <c r="Z147" s="6">
        <v>6.4062999999999999</v>
      </c>
      <c r="AA147" s="6">
        <v>2.8899999999999999E-2</v>
      </c>
      <c r="AB147" s="6">
        <v>38.7059</v>
      </c>
    </row>
    <row r="148" spans="1:28" x14ac:dyDescent="0.25">
      <c r="A148" s="3">
        <v>146</v>
      </c>
      <c r="B148" s="1">
        <v>235.93</v>
      </c>
      <c r="C148" s="1">
        <v>325.89</v>
      </c>
      <c r="D148" s="15">
        <f>(testdata[[#This Row],[mrkt]]-B147)/B147</f>
        <v>4.6645746756006123E-4</v>
      </c>
      <c r="E148" s="15">
        <f>(testdata[[#This Row],[eval]]-C147)/C147</f>
        <v>1.9776574772350324E-2</v>
      </c>
      <c r="F148" s="20">
        <f t="shared" si="12"/>
        <v>1.1713110409250369E-5</v>
      </c>
      <c r="G148" s="20">
        <f t="shared" si="13"/>
        <v>3.2268377771470352E-5</v>
      </c>
      <c r="H148" s="6">
        <f>testdata[[#This Row],[cov]]/testdata[[#This Row],[varM]]</f>
        <v>2.7548940156823387</v>
      </c>
      <c r="I148" s="2" t="str">
        <f>IF(testdata[[#This Row],[mrkt]]&gt;B147,"UP",IF(testdata[[#This Row],[mrkt]]&lt;B147,"DN",""))</f>
        <v>UP</v>
      </c>
      <c r="J148" s="15">
        <f>IF(testdata[[#This Row],[mkt-dir]]="UP",testdata[[#This Row],[mRet]],"")</f>
        <v>4.6645746756006123E-4</v>
      </c>
      <c r="K148" s="15">
        <f>IF(testdata[[#This Row],[mkt-dir]]="UP",testdata[[#This Row],[eRet]],"")</f>
        <v>1.9776574772350324E-2</v>
      </c>
      <c r="L148" s="20">
        <f t="shared" si="8"/>
        <v>6.1669479033016123E-6</v>
      </c>
      <c r="M148" s="20">
        <f t="shared" si="9"/>
        <v>-5.7462391655888249E-6</v>
      </c>
      <c r="N148" s="6">
        <f>testdata[[#This Row],[cov+]]/testdata[[#This Row],[varM+]]</f>
        <v>-0.93178007268594698</v>
      </c>
      <c r="O148" s="15" t="str">
        <f>IF(testdata[[#This Row],[mkt-dir]]="DN",testdata[[#This Row],[mRet]],"")</f>
        <v/>
      </c>
      <c r="P148" s="15" t="str">
        <f>IF(testdata[[#This Row],[mkt-dir]]="DN",testdata[[#This Row],[eRet]],"")</f>
        <v/>
      </c>
      <c r="Q148" s="20">
        <f t="shared" si="10"/>
        <v>7.9853454896345807E-6</v>
      </c>
      <c r="R148" s="20">
        <f t="shared" si="11"/>
        <v>5.115676714920396E-5</v>
      </c>
      <c r="S148" s="6">
        <f>testdata[[#This Row],[cov-]]/testdata[[#This Row],[varM-]]</f>
        <v>6.4063310993379394</v>
      </c>
      <c r="T148" s="6">
        <f>testdata[[#This Row],[beta+]]/testdata[[#This Row],[beta-]]</f>
        <v>-0.14544675544200977</v>
      </c>
      <c r="U148" s="6">
        <f>(testdata[[#This Row],[beta+]]-testdata[[#This Row],[beta-]])^2</f>
        <v>53.847875572981778</v>
      </c>
      <c r="W148" s="12">
        <v>42949</v>
      </c>
      <c r="X148" s="6">
        <v>2.7549000000000001</v>
      </c>
      <c r="Y148" s="6">
        <v>-0.93179999999999996</v>
      </c>
      <c r="Z148" s="6">
        <v>6.4062999999999999</v>
      </c>
      <c r="AA148" s="6">
        <v>-0.1454</v>
      </c>
      <c r="AB148" s="6">
        <v>53.847900000000003</v>
      </c>
    </row>
    <row r="149" spans="1:28" x14ac:dyDescent="0.25">
      <c r="A149" s="3">
        <v>147</v>
      </c>
      <c r="B149" s="1">
        <v>235.48</v>
      </c>
      <c r="C149" s="1">
        <v>347.09</v>
      </c>
      <c r="D149" s="15">
        <f>(testdata[[#This Row],[mrkt]]-B148)/B148</f>
        <v>-1.9073453990591151E-3</v>
      </c>
      <c r="E149" s="15">
        <f>(testdata[[#This Row],[eval]]-C148)/C148</f>
        <v>6.5052625118905125E-2</v>
      </c>
      <c r="F149" s="20">
        <f t="shared" si="12"/>
        <v>6.8747500200082774E-6</v>
      </c>
      <c r="G149" s="20">
        <f t="shared" si="13"/>
        <v>-7.5209765033719225E-6</v>
      </c>
      <c r="H149" s="6">
        <f>testdata[[#This Row],[cov]]/testdata[[#This Row],[varM]]</f>
        <v>-1.0939999973065009</v>
      </c>
      <c r="I149" s="2" t="str">
        <f>IF(testdata[[#This Row],[mrkt]]&gt;B148,"UP",IF(testdata[[#This Row],[mrkt]]&lt;B148,"DN",""))</f>
        <v>DN</v>
      </c>
      <c r="J149" s="15" t="str">
        <f>IF(testdata[[#This Row],[mkt-dir]]="UP",testdata[[#This Row],[mRet]],"")</f>
        <v/>
      </c>
      <c r="K149" s="15" t="str">
        <f>IF(testdata[[#This Row],[mkt-dir]]="UP",testdata[[#This Row],[eRet]],"")</f>
        <v/>
      </c>
      <c r="L149" s="20">
        <f t="shared" si="8"/>
        <v>6.1669479033016123E-6</v>
      </c>
      <c r="M149" s="20">
        <f t="shared" si="9"/>
        <v>-5.7462391655888249E-6</v>
      </c>
      <c r="N149" s="6">
        <f>testdata[[#This Row],[cov+]]/testdata[[#This Row],[varM+]]</f>
        <v>-0.93178007268594698</v>
      </c>
      <c r="O149" s="15">
        <f>IF(testdata[[#This Row],[mkt-dir]]="DN",testdata[[#This Row],[mRet]],"")</f>
        <v>-1.9073453990591151E-3</v>
      </c>
      <c r="P149" s="15">
        <f>IF(testdata[[#This Row],[mkt-dir]]="DN",testdata[[#This Row],[eRet]],"")</f>
        <v>6.5052625118905125E-2</v>
      </c>
      <c r="Q149" s="20">
        <f t="shared" si="10"/>
        <v>2.7023251908052476E-7</v>
      </c>
      <c r="R149" s="20">
        <f t="shared" si="11"/>
        <v>-8.1970816816305921E-6</v>
      </c>
      <c r="S149" s="6">
        <f>testdata[[#This Row],[cov-]]/testdata[[#This Row],[varM-]]</f>
        <v>-30.333439178680042</v>
      </c>
      <c r="T149" s="6">
        <f>testdata[[#This Row],[beta+]]/testdata[[#This Row],[beta-]]</f>
        <v>3.0717917186945675E-2</v>
      </c>
      <c r="U149" s="6">
        <f>(testdata[[#This Row],[beta+]]-testdata[[#This Row],[beta-]])^2</f>
        <v>864.45755818508553</v>
      </c>
      <c r="W149" s="12">
        <v>42950</v>
      </c>
      <c r="X149" s="6">
        <v>-1.0940000000000001</v>
      </c>
      <c r="Y149" s="6">
        <v>-0.93179999999999996</v>
      </c>
      <c r="Z149" s="6">
        <v>-30.333400000000001</v>
      </c>
      <c r="AA149" s="6">
        <v>3.0700000000000002E-2</v>
      </c>
      <c r="AB149" s="6">
        <v>864.45759999999996</v>
      </c>
    </row>
    <row r="150" spans="1:28" x14ac:dyDescent="0.25">
      <c r="A150" s="3">
        <v>148</v>
      </c>
      <c r="B150" s="1">
        <v>235.9</v>
      </c>
      <c r="C150" s="1">
        <v>356.91</v>
      </c>
      <c r="D150" s="15">
        <f>(testdata[[#This Row],[mrkt]]-B149)/B149</f>
        <v>1.7835909631391878E-3</v>
      </c>
      <c r="E150" s="15">
        <f>(testdata[[#This Row],[eval]]-C149)/C149</f>
        <v>2.8292373735918783E-2</v>
      </c>
      <c r="F150" s="20">
        <f t="shared" si="12"/>
        <v>5.4906958930692695E-6</v>
      </c>
      <c r="G150" s="20">
        <f t="shared" si="13"/>
        <v>-8.9302346101435963E-6</v>
      </c>
      <c r="H150" s="6">
        <f>testdata[[#This Row],[cov]]/testdata[[#This Row],[varM]]</f>
        <v>-1.6264303804215321</v>
      </c>
      <c r="I150" s="2" t="str">
        <f>IF(testdata[[#This Row],[mrkt]]&gt;B149,"UP",IF(testdata[[#This Row],[mrkt]]&lt;B149,"DN",""))</f>
        <v>UP</v>
      </c>
      <c r="J150" s="15">
        <f>IF(testdata[[#This Row],[mkt-dir]]="UP",testdata[[#This Row],[mRet]],"")</f>
        <v>1.7835909631391878E-3</v>
      </c>
      <c r="K150" s="15">
        <f>IF(testdata[[#This Row],[mkt-dir]]="UP",testdata[[#This Row],[eRet]],"")</f>
        <v>2.8292373735918783E-2</v>
      </c>
      <c r="L150" s="20">
        <f t="shared" ref="L150:L213" si="14">_xlfn.VAR.P(J131:J150)</f>
        <v>4.9215434708673437E-6</v>
      </c>
      <c r="M150" s="20">
        <f t="shared" ref="M150:M213" si="15">_xlfn.COVARIANCE.P(J131:J150,K131:K150)</f>
        <v>-9.7335081813105816E-6</v>
      </c>
      <c r="N150" s="6">
        <f>testdata[[#This Row],[cov+]]/testdata[[#This Row],[varM+]]</f>
        <v>-1.9777348790937745</v>
      </c>
      <c r="O150" s="15" t="str">
        <f>IF(testdata[[#This Row],[mkt-dir]]="DN",testdata[[#This Row],[mRet]],"")</f>
        <v/>
      </c>
      <c r="P150" s="15" t="str">
        <f>IF(testdata[[#This Row],[mkt-dir]]="DN",testdata[[#This Row],[eRet]],"")</f>
        <v/>
      </c>
      <c r="Q150" s="20">
        <f t="shared" ref="Q150:Q213" si="16">_xlfn.VAR.P(O131:O150)</f>
        <v>2.7023251908052476E-7</v>
      </c>
      <c r="R150" s="20">
        <f t="shared" ref="R150:R213" si="17">_xlfn.COVARIANCE.P(O131:O150,P131:P150)</f>
        <v>-8.1970816816305921E-6</v>
      </c>
      <c r="S150" s="6">
        <f>testdata[[#This Row],[cov-]]/testdata[[#This Row],[varM-]]</f>
        <v>-30.333439178680042</v>
      </c>
      <c r="T150" s="6">
        <f>testdata[[#This Row],[beta+]]/testdata[[#This Row],[beta-]]</f>
        <v>6.5199823450412836E-2</v>
      </c>
      <c r="U150" s="6">
        <f>(testdata[[#This Row],[beta+]]-testdata[[#This Row],[beta-]])^2</f>
        <v>804.04596632557514</v>
      </c>
      <c r="W150" s="12">
        <v>42951</v>
      </c>
      <c r="X150" s="6">
        <v>-1.6264000000000001</v>
      </c>
      <c r="Y150" s="6">
        <v>-1.9777</v>
      </c>
      <c r="Z150" s="6">
        <v>-30.333400000000001</v>
      </c>
      <c r="AA150" s="6">
        <v>6.5199999999999994E-2</v>
      </c>
      <c r="AB150" s="6">
        <v>804.04600000000005</v>
      </c>
    </row>
    <row r="151" spans="1:28" x14ac:dyDescent="0.25">
      <c r="A151" s="3">
        <v>149</v>
      </c>
      <c r="B151" s="1">
        <v>236.34</v>
      </c>
      <c r="C151" s="1">
        <v>355.17</v>
      </c>
      <c r="D151" s="15">
        <f>(testdata[[#This Row],[mrkt]]-B150)/B150</f>
        <v>1.865197117422627E-3</v>
      </c>
      <c r="E151" s="15">
        <f>(testdata[[#This Row],[eval]]-C150)/C150</f>
        <v>-4.8751786164579558E-3</v>
      </c>
      <c r="F151" s="20">
        <f t="shared" ref="F151:F214" si="18">_xlfn.VAR.P(D132:D151)</f>
        <v>5.5195767018840556E-6</v>
      </c>
      <c r="G151" s="20">
        <f t="shared" ref="G151:G214" si="19">_xlfn.COVARIANCE.P(D132:D151,E132:E151)</f>
        <v>-9.3600793527012883E-6</v>
      </c>
      <c r="H151" s="6">
        <f>testdata[[#This Row],[cov]]/testdata[[#This Row],[varM]]</f>
        <v>-1.6957965906165073</v>
      </c>
      <c r="I151" s="2" t="str">
        <f>IF(testdata[[#This Row],[mrkt]]&gt;B150,"UP",IF(testdata[[#This Row],[mrkt]]&lt;B150,"DN",""))</f>
        <v>UP</v>
      </c>
      <c r="J151" s="15">
        <f>IF(testdata[[#This Row],[mkt-dir]]="UP",testdata[[#This Row],[mRet]],"")</f>
        <v>1.865197117422627E-3</v>
      </c>
      <c r="K151" s="15">
        <f>IF(testdata[[#This Row],[mkt-dir]]="UP",testdata[[#This Row],[eRet]],"")</f>
        <v>-4.8751786164579558E-3</v>
      </c>
      <c r="L151" s="20">
        <f t="shared" si="14"/>
        <v>4.8020506945477815E-6</v>
      </c>
      <c r="M151" s="20">
        <f t="shared" si="15"/>
        <v>-8.9508152404441241E-6</v>
      </c>
      <c r="N151" s="6">
        <f>testdata[[#This Row],[cov+]]/testdata[[#This Row],[varM+]]</f>
        <v>-1.8639568404820932</v>
      </c>
      <c r="O151" s="15" t="str">
        <f>IF(testdata[[#This Row],[mkt-dir]]="DN",testdata[[#This Row],[mRet]],"")</f>
        <v/>
      </c>
      <c r="P151" s="15" t="str">
        <f>IF(testdata[[#This Row],[mkt-dir]]="DN",testdata[[#This Row],[eRet]],"")</f>
        <v/>
      </c>
      <c r="Q151" s="20">
        <f t="shared" si="16"/>
        <v>2.7023251908052476E-7</v>
      </c>
      <c r="R151" s="20">
        <f t="shared" si="17"/>
        <v>-8.1970816816305921E-6</v>
      </c>
      <c r="S151" s="6">
        <f>testdata[[#This Row],[cov-]]/testdata[[#This Row],[varM-]]</f>
        <v>-30.333439178680042</v>
      </c>
      <c r="T151" s="6">
        <f>testdata[[#This Row],[beta+]]/testdata[[#This Row],[beta-]]</f>
        <v>6.1448912189033332E-2</v>
      </c>
      <c r="U151" s="6">
        <f>(testdata[[#This Row],[beta+]]-testdata[[#This Row],[beta-]])^2</f>
        <v>810.51142460496499</v>
      </c>
      <c r="W151" s="12">
        <v>42954</v>
      </c>
      <c r="X151" s="6">
        <v>-1.6958</v>
      </c>
      <c r="Y151" s="6">
        <v>-1.8640000000000001</v>
      </c>
      <c r="Z151" s="6">
        <v>-30.333400000000001</v>
      </c>
      <c r="AA151" s="6">
        <v>6.1400000000000003E-2</v>
      </c>
      <c r="AB151" s="6">
        <v>810.51139999999998</v>
      </c>
    </row>
    <row r="152" spans="1:28" x14ac:dyDescent="0.25">
      <c r="A152" s="3">
        <v>150</v>
      </c>
      <c r="B152" s="1">
        <v>235.76</v>
      </c>
      <c r="C152" s="1">
        <v>365.22</v>
      </c>
      <c r="D152" s="15">
        <f>(testdata[[#This Row],[mrkt]]-B151)/B151</f>
        <v>-2.4540915630025069E-3</v>
      </c>
      <c r="E152" s="15">
        <f>(testdata[[#This Row],[eval]]-C151)/C151</f>
        <v>2.8296308809865729E-2</v>
      </c>
      <c r="F152" s="20">
        <f t="shared" si="18"/>
        <v>5.9794961555571383E-6</v>
      </c>
      <c r="G152" s="20">
        <f t="shared" si="19"/>
        <v>-1.0637350884656274E-5</v>
      </c>
      <c r="H152" s="6">
        <f>testdata[[#This Row],[cov]]/testdata[[#This Row],[varM]]</f>
        <v>-1.7789711052444253</v>
      </c>
      <c r="I152" s="2" t="str">
        <f>IF(testdata[[#This Row],[mrkt]]&gt;B151,"UP",IF(testdata[[#This Row],[mrkt]]&lt;B151,"DN",""))</f>
        <v>DN</v>
      </c>
      <c r="J152" s="15" t="str">
        <f>IF(testdata[[#This Row],[mkt-dir]]="UP",testdata[[#This Row],[mRet]],"")</f>
        <v/>
      </c>
      <c r="K152" s="15" t="str">
        <f>IF(testdata[[#This Row],[mkt-dir]]="UP",testdata[[#This Row],[eRet]],"")</f>
        <v/>
      </c>
      <c r="L152" s="20">
        <f t="shared" si="14"/>
        <v>4.8020506945477815E-6</v>
      </c>
      <c r="M152" s="20">
        <f t="shared" si="15"/>
        <v>-8.9508152404441241E-6</v>
      </c>
      <c r="N152" s="6">
        <f>testdata[[#This Row],[cov+]]/testdata[[#This Row],[varM+]]</f>
        <v>-1.8639568404820932</v>
      </c>
      <c r="O152" s="15">
        <f>IF(testdata[[#This Row],[mkt-dir]]="DN",testdata[[#This Row],[mRet]],"")</f>
        <v>-2.4540915630025069E-3</v>
      </c>
      <c r="P152" s="15">
        <f>IF(testdata[[#This Row],[mkt-dir]]="DN",testdata[[#This Row],[eRet]],"")</f>
        <v>2.8296308809865729E-2</v>
      </c>
      <c r="Q152" s="20">
        <f t="shared" si="16"/>
        <v>5.5537123724361045E-7</v>
      </c>
      <c r="R152" s="20">
        <f t="shared" si="17"/>
        <v>-1.3102128060726676E-5</v>
      </c>
      <c r="S152" s="6">
        <f>testdata[[#This Row],[cov-]]/testdata[[#This Row],[varM-]]</f>
        <v>-23.591657583411187</v>
      </c>
      <c r="T152" s="6">
        <f>testdata[[#This Row],[beta+]]/testdata[[#This Row],[beta-]]</f>
        <v>7.9009151175234132E-2</v>
      </c>
      <c r="U152" s="6">
        <f>(testdata[[#This Row],[beta+]]-testdata[[#This Row],[beta-]])^2</f>
        <v>472.09297957428151</v>
      </c>
      <c r="W152" s="12">
        <v>42955</v>
      </c>
      <c r="X152" s="6">
        <v>-1.7789999999999999</v>
      </c>
      <c r="Y152" s="6">
        <v>-1.8640000000000001</v>
      </c>
      <c r="Z152" s="6">
        <v>-23.591699999999999</v>
      </c>
      <c r="AA152" s="6">
        <v>7.9000000000000001E-2</v>
      </c>
      <c r="AB152" s="6">
        <v>472.09300000000002</v>
      </c>
    </row>
    <row r="153" spans="1:28" x14ac:dyDescent="0.25">
      <c r="A153" s="3">
        <v>151</v>
      </c>
      <c r="B153" s="1">
        <v>235.75</v>
      </c>
      <c r="C153" s="1">
        <v>363.53</v>
      </c>
      <c r="D153" s="15">
        <f>(testdata[[#This Row],[mrkt]]-B152)/B152</f>
        <v>-4.241601628771168E-5</v>
      </c>
      <c r="E153" s="15">
        <f>(testdata[[#This Row],[eval]]-C152)/C152</f>
        <v>-4.6273478998961025E-3</v>
      </c>
      <c r="F153" s="20">
        <f t="shared" si="18"/>
        <v>3.8139927185565526E-6</v>
      </c>
      <c r="G153" s="20">
        <f t="shared" si="19"/>
        <v>-1.0688130823518004E-5</v>
      </c>
      <c r="H153" s="6">
        <f>testdata[[#This Row],[cov]]/testdata[[#This Row],[varM]]</f>
        <v>-2.8023469398659588</v>
      </c>
      <c r="I153" s="2" t="str">
        <f>IF(testdata[[#This Row],[mrkt]]&gt;B152,"UP",IF(testdata[[#This Row],[mrkt]]&lt;B152,"DN",""))</f>
        <v>DN</v>
      </c>
      <c r="J153" s="15" t="str">
        <f>IF(testdata[[#This Row],[mkt-dir]]="UP",testdata[[#This Row],[mRet]],"")</f>
        <v/>
      </c>
      <c r="K153" s="15" t="str">
        <f>IF(testdata[[#This Row],[mkt-dir]]="UP",testdata[[#This Row],[eRet]],"")</f>
        <v/>
      </c>
      <c r="L153" s="20">
        <f t="shared" si="14"/>
        <v>2.6911253784475831E-6</v>
      </c>
      <c r="M153" s="20">
        <f t="shared" si="15"/>
        <v>-1.0386231353110938E-5</v>
      </c>
      <c r="N153" s="6">
        <f>testdata[[#This Row],[cov+]]/testdata[[#This Row],[varM+]]</f>
        <v>-3.8594379274526385</v>
      </c>
      <c r="O153" s="15">
        <f>IF(testdata[[#This Row],[mkt-dir]]="DN",testdata[[#This Row],[mRet]],"")</f>
        <v>-4.241601628771168E-5</v>
      </c>
      <c r="P153" s="15">
        <f>IF(testdata[[#This Row],[mkt-dir]]="DN",testdata[[#This Row],[eRet]],"")</f>
        <v>-4.6273478998961025E-3</v>
      </c>
      <c r="Q153" s="20">
        <f t="shared" si="16"/>
        <v>5.9166790615968469E-7</v>
      </c>
      <c r="R153" s="20">
        <f t="shared" si="17"/>
        <v>-1.2674517892106181E-5</v>
      </c>
      <c r="S153" s="6">
        <f>testdata[[#This Row],[cov-]]/testdata[[#This Row],[varM-]]</f>
        <v>-21.421675504375706</v>
      </c>
      <c r="T153" s="6">
        <f>testdata[[#This Row],[beta+]]/testdata[[#This Row],[beta-]]</f>
        <v>0.18016508216942642</v>
      </c>
      <c r="U153" s="6">
        <f>(testdata[[#This Row],[beta+]]-testdata[[#This Row],[beta-]])^2</f>
        <v>308.43218870828861</v>
      </c>
      <c r="W153" s="12">
        <v>42956</v>
      </c>
      <c r="X153" s="6">
        <v>-2.8022999999999998</v>
      </c>
      <c r="Y153" s="6">
        <v>-3.8593999999999999</v>
      </c>
      <c r="Z153" s="6">
        <v>-21.421700000000001</v>
      </c>
      <c r="AA153" s="6">
        <v>0.1802</v>
      </c>
      <c r="AB153" s="6">
        <v>308.43220000000002</v>
      </c>
    </row>
    <row r="154" spans="1:28" x14ac:dyDescent="0.25">
      <c r="A154" s="3">
        <v>152</v>
      </c>
      <c r="B154" s="1">
        <v>232.42</v>
      </c>
      <c r="C154" s="1">
        <v>355.4</v>
      </c>
      <c r="D154" s="15">
        <f>(testdata[[#This Row],[mrkt]]-B153)/B153</f>
        <v>-1.4125132555673436E-2</v>
      </c>
      <c r="E154" s="15">
        <f>(testdata[[#This Row],[eval]]-C153)/C153</f>
        <v>-2.2364041482133515E-2</v>
      </c>
      <c r="F154" s="20">
        <f t="shared" si="18"/>
        <v>1.4071008883747641E-5</v>
      </c>
      <c r="G154" s="20">
        <f t="shared" si="19"/>
        <v>1.0761717939428477E-5</v>
      </c>
      <c r="H154" s="6">
        <f>testdata[[#This Row],[cov]]/testdata[[#This Row],[varM]]</f>
        <v>0.76481494883131829</v>
      </c>
      <c r="I154" s="2" t="str">
        <f>IF(testdata[[#This Row],[mrkt]]&gt;B153,"UP",IF(testdata[[#This Row],[mrkt]]&lt;B153,"DN",""))</f>
        <v>DN</v>
      </c>
      <c r="J154" s="15" t="str">
        <f>IF(testdata[[#This Row],[mkt-dir]]="UP",testdata[[#This Row],[mRet]],"")</f>
        <v/>
      </c>
      <c r="K154" s="15" t="str">
        <f>IF(testdata[[#This Row],[mkt-dir]]="UP",testdata[[#This Row],[eRet]],"")</f>
        <v/>
      </c>
      <c r="L154" s="20">
        <f t="shared" si="14"/>
        <v>2.9512281350533664E-6</v>
      </c>
      <c r="M154" s="20">
        <f t="shared" si="15"/>
        <v>-1.2187386356144118E-5</v>
      </c>
      <c r="N154" s="6">
        <f>testdata[[#This Row],[cov+]]/testdata[[#This Row],[varM+]]</f>
        <v>-4.1295981870692406</v>
      </c>
      <c r="O154" s="15">
        <f>IF(testdata[[#This Row],[mkt-dir]]="DN",testdata[[#This Row],[mRet]],"")</f>
        <v>-1.4125132555673436E-2</v>
      </c>
      <c r="P154" s="15">
        <f>IF(testdata[[#This Row],[mkt-dir]]="DN",testdata[[#This Row],[eRet]],"")</f>
        <v>-2.2364041482133515E-2</v>
      </c>
      <c r="Q154" s="20">
        <f t="shared" si="16"/>
        <v>1.6207587003635216E-5</v>
      </c>
      <c r="R154" s="20">
        <f t="shared" si="17"/>
        <v>2.069336699530056E-5</v>
      </c>
      <c r="S154" s="6">
        <f>testdata[[#This Row],[cov-]]/testdata[[#This Row],[varM-]]</f>
        <v>1.2767703786294173</v>
      </c>
      <c r="T154" s="6">
        <f>testdata[[#This Row],[beta+]]/testdata[[#This Row],[beta-]]</f>
        <v>-3.2344094570100115</v>
      </c>
      <c r="U154" s="6">
        <f>(testdata[[#This Row],[beta+]]-testdata[[#This Row],[beta-]])^2</f>
        <v>29.228821068174568</v>
      </c>
      <c r="W154" s="12">
        <v>42957</v>
      </c>
      <c r="X154" s="6">
        <v>0.76480000000000004</v>
      </c>
      <c r="Y154" s="6">
        <v>-4.1295999999999999</v>
      </c>
      <c r="Z154" s="6">
        <v>1.2767999999999999</v>
      </c>
      <c r="AA154" s="6">
        <v>-3.2343999999999999</v>
      </c>
      <c r="AB154" s="6">
        <v>29.2288</v>
      </c>
    </row>
    <row r="155" spans="1:28" x14ac:dyDescent="0.25">
      <c r="A155" s="3">
        <v>153</v>
      </c>
      <c r="B155" s="1">
        <v>232.77</v>
      </c>
      <c r="C155" s="1">
        <v>357.87</v>
      </c>
      <c r="D155" s="15">
        <f>(testdata[[#This Row],[mrkt]]-B154)/B154</f>
        <v>1.5058945013338902E-3</v>
      </c>
      <c r="E155" s="15">
        <f>(testdata[[#This Row],[eval]]-C154)/C154</f>
        <v>6.9499155880698577E-3</v>
      </c>
      <c r="F155" s="20">
        <f t="shared" si="18"/>
        <v>1.3024812261065968E-5</v>
      </c>
      <c r="G155" s="20">
        <f t="shared" si="19"/>
        <v>8.8286444265753493E-6</v>
      </c>
      <c r="H155" s="6">
        <f>testdata[[#This Row],[cov]]/testdata[[#This Row],[varM]]</f>
        <v>0.67783275870824733</v>
      </c>
      <c r="I155" s="2" t="str">
        <f>IF(testdata[[#This Row],[mrkt]]&gt;B154,"UP",IF(testdata[[#This Row],[mrkt]]&lt;B154,"DN",""))</f>
        <v>UP</v>
      </c>
      <c r="J155" s="15">
        <f>IF(testdata[[#This Row],[mkt-dir]]="UP",testdata[[#This Row],[mRet]],"")</f>
        <v>1.5058945013338902E-3</v>
      </c>
      <c r="K155" s="15">
        <f>IF(testdata[[#This Row],[mkt-dir]]="UP",testdata[[#This Row],[eRet]],"")</f>
        <v>6.9499155880698577E-3</v>
      </c>
      <c r="L155" s="20">
        <f t="shared" si="14"/>
        <v>2.1527276971131904E-6</v>
      </c>
      <c r="M155" s="20">
        <f t="shared" si="15"/>
        <v>-1.3792887766306251E-5</v>
      </c>
      <c r="N155" s="6">
        <f>testdata[[#This Row],[cov+]]/testdata[[#This Row],[varM+]]</f>
        <v>-6.4071678850987634</v>
      </c>
      <c r="O155" s="15" t="str">
        <f>IF(testdata[[#This Row],[mkt-dir]]="DN",testdata[[#This Row],[mRet]],"")</f>
        <v/>
      </c>
      <c r="P155" s="15" t="str">
        <f>IF(testdata[[#This Row],[mkt-dir]]="DN",testdata[[#This Row],[eRet]],"")</f>
        <v/>
      </c>
      <c r="Q155" s="20">
        <f t="shared" si="16"/>
        <v>1.6207587003635216E-5</v>
      </c>
      <c r="R155" s="20">
        <f t="shared" si="17"/>
        <v>2.069336699530056E-5</v>
      </c>
      <c r="S155" s="6">
        <f>testdata[[#This Row],[cov-]]/testdata[[#This Row],[varM-]]</f>
        <v>1.2767703786294173</v>
      </c>
      <c r="T155" s="6">
        <f>testdata[[#This Row],[beta+]]/testdata[[#This Row],[beta-]]</f>
        <v>-5.0182616955577446</v>
      </c>
      <c r="U155" s="6">
        <f>(testdata[[#This Row],[beta+]]-testdata[[#This Row],[beta-]])^2</f>
        <v>59.04290724078605</v>
      </c>
      <c r="W155" s="12">
        <v>42958</v>
      </c>
      <c r="X155" s="6">
        <v>0.67779999999999996</v>
      </c>
      <c r="Y155" s="6">
        <v>-6.4071999999999996</v>
      </c>
      <c r="Z155" s="6">
        <v>1.2767999999999999</v>
      </c>
      <c r="AA155" s="6">
        <v>-5.0183</v>
      </c>
      <c r="AB155" s="6">
        <v>59.042900000000003</v>
      </c>
    </row>
    <row r="156" spans="1:28" x14ac:dyDescent="0.25">
      <c r="A156" s="3">
        <v>154</v>
      </c>
      <c r="B156" s="1">
        <v>235.07</v>
      </c>
      <c r="C156" s="1">
        <v>363.8</v>
      </c>
      <c r="D156" s="15">
        <f>(testdata[[#This Row],[mrkt]]-B155)/B155</f>
        <v>9.8809984104480074E-3</v>
      </c>
      <c r="E156" s="15">
        <f>(testdata[[#This Row],[eval]]-C155)/C155</f>
        <v>1.6570262944644722E-2</v>
      </c>
      <c r="F156" s="20">
        <f t="shared" si="18"/>
        <v>1.7942324240639819E-5</v>
      </c>
      <c r="G156" s="20">
        <f t="shared" si="19"/>
        <v>1.40567659718092E-5</v>
      </c>
      <c r="H156" s="6">
        <f>testdata[[#This Row],[cov]]/testdata[[#This Row],[varM]]</f>
        <v>0.78344175388215698</v>
      </c>
      <c r="I156" s="2" t="str">
        <f>IF(testdata[[#This Row],[mrkt]]&gt;B155,"UP",IF(testdata[[#This Row],[mrkt]]&lt;B155,"DN",""))</f>
        <v>UP</v>
      </c>
      <c r="J156" s="15">
        <f>IF(testdata[[#This Row],[mkt-dir]]="UP",testdata[[#This Row],[mRet]],"")</f>
        <v>9.8809984104480074E-3</v>
      </c>
      <c r="K156" s="15">
        <f>IF(testdata[[#This Row],[mkt-dir]]="UP",testdata[[#This Row],[eRet]],"")</f>
        <v>1.6570262944644722E-2</v>
      </c>
      <c r="L156" s="20">
        <f t="shared" si="14"/>
        <v>7.5235963898859852E-6</v>
      </c>
      <c r="M156" s="20">
        <f t="shared" si="15"/>
        <v>-6.3499616137369006E-6</v>
      </c>
      <c r="N156" s="6">
        <f>testdata[[#This Row],[cov+]]/testdata[[#This Row],[varM+]]</f>
        <v>-0.8440061487446604</v>
      </c>
      <c r="O156" s="15" t="str">
        <f>IF(testdata[[#This Row],[mkt-dir]]="DN",testdata[[#This Row],[mRet]],"")</f>
        <v/>
      </c>
      <c r="P156" s="15" t="str">
        <f>IF(testdata[[#This Row],[mkt-dir]]="DN",testdata[[#This Row],[eRet]],"")</f>
        <v/>
      </c>
      <c r="Q156" s="20">
        <f t="shared" si="16"/>
        <v>1.7453842257514571E-5</v>
      </c>
      <c r="R156" s="20">
        <f t="shared" si="17"/>
        <v>3.0059317626177331E-5</v>
      </c>
      <c r="S156" s="6">
        <f>testdata[[#This Row],[cov-]]/testdata[[#This Row],[varM-]]</f>
        <v>1.722217789222634</v>
      </c>
      <c r="T156" s="6">
        <f>testdata[[#This Row],[beta+]]/testdata[[#This Row],[beta-]]</f>
        <v>-0.49006934780625139</v>
      </c>
      <c r="U156" s="6">
        <f>(testdata[[#This Row],[beta+]]-testdata[[#This Row],[beta-]])^2</f>
        <v>6.5855052997963686</v>
      </c>
      <c r="W156" s="12">
        <v>42961</v>
      </c>
      <c r="X156" s="6">
        <v>0.78339999999999999</v>
      </c>
      <c r="Y156" s="6">
        <v>-0.84399999999999997</v>
      </c>
      <c r="Z156" s="6">
        <v>1.7222</v>
      </c>
      <c r="AA156" s="6">
        <v>-0.49009999999999998</v>
      </c>
      <c r="AB156" s="6">
        <v>6.5854999999999997</v>
      </c>
    </row>
    <row r="157" spans="1:28" x14ac:dyDescent="0.25">
      <c r="A157" s="3">
        <v>155</v>
      </c>
      <c r="B157" s="1">
        <v>235.05</v>
      </c>
      <c r="C157" s="1">
        <v>362.33</v>
      </c>
      <c r="D157" s="15">
        <f>(testdata[[#This Row],[mrkt]]-B156)/B156</f>
        <v>-8.5081039690227634E-5</v>
      </c>
      <c r="E157" s="15">
        <f>(testdata[[#This Row],[eval]]-C156)/C156</f>
        <v>-4.0406816932381179E-3</v>
      </c>
      <c r="F157" s="20">
        <f t="shared" si="18"/>
        <v>1.7939924055123542E-5</v>
      </c>
      <c r="G157" s="20">
        <f t="shared" si="19"/>
        <v>1.3820945722454345E-5</v>
      </c>
      <c r="H157" s="6">
        <f>testdata[[#This Row],[cov]]/testdata[[#This Row],[varM]]</f>
        <v>0.77040157360683814</v>
      </c>
      <c r="I157" s="2" t="str">
        <f>IF(testdata[[#This Row],[mrkt]]&gt;B156,"UP",IF(testdata[[#This Row],[mrkt]]&lt;B156,"DN",""))</f>
        <v>DN</v>
      </c>
      <c r="J157" s="15" t="str">
        <f>IF(testdata[[#This Row],[mkt-dir]]="UP",testdata[[#This Row],[mRet]],"")</f>
        <v/>
      </c>
      <c r="K157" s="15" t="str">
        <f>IF(testdata[[#This Row],[mkt-dir]]="UP",testdata[[#This Row],[eRet]],"")</f>
        <v/>
      </c>
      <c r="L157" s="20">
        <f t="shared" si="14"/>
        <v>7.8934505243926849E-6</v>
      </c>
      <c r="M157" s="20">
        <f t="shared" si="15"/>
        <v>-3.1173203877057251E-6</v>
      </c>
      <c r="N157" s="6">
        <f>testdata[[#This Row],[cov+]]/testdata[[#This Row],[varM+]]</f>
        <v>-0.39492492897402037</v>
      </c>
      <c r="O157" s="15">
        <f>IF(testdata[[#This Row],[mkt-dir]]="DN",testdata[[#This Row],[mRet]],"")</f>
        <v>-8.5081039690227634E-5</v>
      </c>
      <c r="P157" s="15">
        <f>IF(testdata[[#This Row],[mkt-dir]]="DN",testdata[[#This Row],[eRet]],"")</f>
        <v>-4.0406816932381179E-3</v>
      </c>
      <c r="Q157" s="20">
        <f t="shared" si="16"/>
        <v>1.6226001344004904E-5</v>
      </c>
      <c r="R157" s="20">
        <f t="shared" si="17"/>
        <v>2.5110785807183113E-5</v>
      </c>
      <c r="S157" s="6">
        <f>testdata[[#This Row],[cov-]]/testdata[[#This Row],[varM-]]</f>
        <v>1.5475646325187142</v>
      </c>
      <c r="T157" s="6">
        <f>testdata[[#This Row],[beta+]]/testdata[[#This Row],[beta-]]</f>
        <v>-0.25519123445672609</v>
      </c>
      <c r="U157" s="6">
        <f>(testdata[[#This Row],[beta+]]-testdata[[#This Row],[beta-]])^2</f>
        <v>3.7732656965082367</v>
      </c>
      <c r="W157" s="12">
        <v>42962</v>
      </c>
      <c r="X157" s="6">
        <v>0.77039999999999997</v>
      </c>
      <c r="Y157" s="6">
        <v>-0.39489999999999997</v>
      </c>
      <c r="Z157" s="6">
        <v>1.5476000000000001</v>
      </c>
      <c r="AA157" s="6">
        <v>-0.25519999999999998</v>
      </c>
      <c r="AB157" s="6">
        <v>3.7732999999999999</v>
      </c>
    </row>
    <row r="158" spans="1:28" x14ac:dyDescent="0.25">
      <c r="A158" s="3">
        <v>156</v>
      </c>
      <c r="B158" s="1">
        <v>235.46</v>
      </c>
      <c r="C158" s="1">
        <v>362.91</v>
      </c>
      <c r="D158" s="15">
        <f>(testdata[[#This Row],[mrkt]]-B157)/B157</f>
        <v>1.7443097213358713E-3</v>
      </c>
      <c r="E158" s="15">
        <f>(testdata[[#This Row],[eval]]-C157)/C157</f>
        <v>1.6007506968786491E-3</v>
      </c>
      <c r="F158" s="20">
        <f t="shared" si="18"/>
        <v>1.6678304435168821E-5</v>
      </c>
      <c r="G158" s="20">
        <f t="shared" si="19"/>
        <v>1.735194967673803E-5</v>
      </c>
      <c r="H158" s="6">
        <f>testdata[[#This Row],[cov]]/testdata[[#This Row],[varM]]</f>
        <v>1.0403905111690324</v>
      </c>
      <c r="I158" s="2" t="str">
        <f>IF(testdata[[#This Row],[mrkt]]&gt;B157,"UP",IF(testdata[[#This Row],[mrkt]]&lt;B157,"DN",""))</f>
        <v>UP</v>
      </c>
      <c r="J158" s="15">
        <f>IF(testdata[[#This Row],[mkt-dir]]="UP",testdata[[#This Row],[mRet]],"")</f>
        <v>1.7443097213358713E-3</v>
      </c>
      <c r="K158" s="15">
        <f>IF(testdata[[#This Row],[mkt-dir]]="UP",testdata[[#This Row],[eRet]],"")</f>
        <v>1.6007506968786491E-3</v>
      </c>
      <c r="L158" s="20">
        <f t="shared" si="14"/>
        <v>7.0669613469970031E-6</v>
      </c>
      <c r="M158" s="20">
        <f t="shared" si="15"/>
        <v>1.972428867448297E-6</v>
      </c>
      <c r="N158" s="6">
        <f>testdata[[#This Row],[cov+]]/testdata[[#This Row],[varM+]]</f>
        <v>0.27910565384462593</v>
      </c>
      <c r="O158" s="15" t="str">
        <f>IF(testdata[[#This Row],[mkt-dir]]="DN",testdata[[#This Row],[mRet]],"")</f>
        <v/>
      </c>
      <c r="P158" s="15" t="str">
        <f>IF(testdata[[#This Row],[mkt-dir]]="DN",testdata[[#This Row],[eRet]],"")</f>
        <v/>
      </c>
      <c r="Q158" s="20">
        <f t="shared" si="16"/>
        <v>1.6226001344004904E-5</v>
      </c>
      <c r="R158" s="20">
        <f t="shared" si="17"/>
        <v>2.5110785807183113E-5</v>
      </c>
      <c r="S158" s="6">
        <f>testdata[[#This Row],[cov-]]/testdata[[#This Row],[varM-]]</f>
        <v>1.5475646325187142</v>
      </c>
      <c r="T158" s="6">
        <f>testdata[[#This Row],[beta+]]/testdata[[#This Row],[beta-]]</f>
        <v>0.18035153296981979</v>
      </c>
      <c r="U158" s="6">
        <f>(testdata[[#This Row],[beta+]]-testdata[[#This Row],[beta-]])^2</f>
        <v>1.6089881805789112</v>
      </c>
      <c r="W158" s="12">
        <v>42963</v>
      </c>
      <c r="X158" s="6">
        <v>1.0404</v>
      </c>
      <c r="Y158" s="6">
        <v>0.27910000000000001</v>
      </c>
      <c r="Z158" s="6">
        <v>1.5476000000000001</v>
      </c>
      <c r="AA158" s="6">
        <v>0.1804</v>
      </c>
      <c r="AB158" s="6">
        <v>1.609</v>
      </c>
    </row>
    <row r="159" spans="1:28" x14ac:dyDescent="0.25">
      <c r="A159" s="3">
        <v>157</v>
      </c>
      <c r="B159" s="1">
        <v>231.79</v>
      </c>
      <c r="C159" s="1">
        <v>351.92</v>
      </c>
      <c r="D159" s="15">
        <f>(testdata[[#This Row],[mrkt]]-B158)/B158</f>
        <v>-1.5586511509385949E-2</v>
      </c>
      <c r="E159" s="15">
        <f>(testdata[[#This Row],[eval]]-C158)/C158</f>
        <v>-3.0282990273070482E-2</v>
      </c>
      <c r="F159" s="20">
        <f t="shared" si="18"/>
        <v>2.816986992945123E-5</v>
      </c>
      <c r="G159" s="20">
        <f t="shared" si="19"/>
        <v>4.344949727020085E-5</v>
      </c>
      <c r="H159" s="6">
        <f>testdata[[#This Row],[cov]]/testdata[[#This Row],[varM]]</f>
        <v>1.5424102908183814</v>
      </c>
      <c r="I159" s="2" t="str">
        <f>IF(testdata[[#This Row],[mrkt]]&gt;B158,"UP",IF(testdata[[#This Row],[mrkt]]&lt;B158,"DN",""))</f>
        <v>DN</v>
      </c>
      <c r="J159" s="15" t="str">
        <f>IF(testdata[[#This Row],[mkt-dir]]="UP",testdata[[#This Row],[mRet]],"")</f>
        <v/>
      </c>
      <c r="K159" s="15" t="str">
        <f>IF(testdata[[#This Row],[mkt-dir]]="UP",testdata[[#This Row],[eRet]],"")</f>
        <v/>
      </c>
      <c r="L159" s="20">
        <f t="shared" si="14"/>
        <v>7.4627931293394314E-6</v>
      </c>
      <c r="M159" s="20">
        <f t="shared" si="15"/>
        <v>3.6977621900606118E-6</v>
      </c>
      <c r="N159" s="6">
        <f>testdata[[#This Row],[cov+]]/testdata[[#This Row],[varM+]]</f>
        <v>0.49549305815849659</v>
      </c>
      <c r="O159" s="15">
        <f>IF(testdata[[#This Row],[mkt-dir]]="DN",testdata[[#This Row],[mRet]],"")</f>
        <v>-1.5586511509385949E-2</v>
      </c>
      <c r="P159" s="15">
        <f>IF(testdata[[#This Row],[mkt-dir]]="DN",testdata[[#This Row],[eRet]],"")</f>
        <v>-3.0282990273070482E-2</v>
      </c>
      <c r="Q159" s="20">
        <f t="shared" si="16"/>
        <v>2.946507663704601E-5</v>
      </c>
      <c r="R159" s="20">
        <f t="shared" si="17"/>
        <v>6.0699752306289824E-5</v>
      </c>
      <c r="S159" s="6">
        <f>testdata[[#This Row],[cov-]]/testdata[[#This Row],[varM-]]</f>
        <v>2.0600575065185107</v>
      </c>
      <c r="T159" s="6">
        <f>testdata[[#This Row],[beta+]]/testdata[[#This Row],[beta-]]</f>
        <v>0.24052389634300936</v>
      </c>
      <c r="U159" s="6">
        <f>(testdata[[#This Row],[beta+]]-testdata[[#This Row],[beta-]])^2</f>
        <v>2.4478619130720753</v>
      </c>
      <c r="W159" s="12">
        <v>42964</v>
      </c>
      <c r="X159" s="6">
        <v>1.5424</v>
      </c>
      <c r="Y159" s="6">
        <v>0.4955</v>
      </c>
      <c r="Z159" s="6">
        <v>2.0600999999999998</v>
      </c>
      <c r="AA159" s="6">
        <v>0.24049999999999999</v>
      </c>
      <c r="AB159" s="6">
        <v>2.4479000000000002</v>
      </c>
    </row>
    <row r="160" spans="1:28" x14ac:dyDescent="0.25">
      <c r="A160" s="3">
        <v>158</v>
      </c>
      <c r="B160" s="1">
        <v>231.42</v>
      </c>
      <c r="C160" s="1">
        <v>347.46</v>
      </c>
      <c r="D160" s="15">
        <f>(testdata[[#This Row],[mrkt]]-B159)/B159</f>
        <v>-1.596272488027976E-3</v>
      </c>
      <c r="E160" s="15">
        <f>(testdata[[#This Row],[eval]]-C159)/C159</f>
        <v>-1.2673334848829381E-2</v>
      </c>
      <c r="F160" s="20">
        <f t="shared" si="18"/>
        <v>2.8199715542303146E-5</v>
      </c>
      <c r="G160" s="20">
        <f t="shared" si="19"/>
        <v>4.4042057498496161E-5</v>
      </c>
      <c r="H160" s="6">
        <f>testdata[[#This Row],[cov]]/testdata[[#This Row],[varM]]</f>
        <v>1.5617908426213554</v>
      </c>
      <c r="I160" s="2" t="str">
        <f>IF(testdata[[#This Row],[mrkt]]&gt;B159,"UP",IF(testdata[[#This Row],[mrkt]]&lt;B159,"DN",""))</f>
        <v>DN</v>
      </c>
      <c r="J160" s="15" t="str">
        <f>IF(testdata[[#This Row],[mkt-dir]]="UP",testdata[[#This Row],[mRet]],"")</f>
        <v/>
      </c>
      <c r="K160" s="15" t="str">
        <f>IF(testdata[[#This Row],[mkt-dir]]="UP",testdata[[#This Row],[eRet]],"")</f>
        <v/>
      </c>
      <c r="L160" s="20">
        <f t="shared" si="14"/>
        <v>7.4627931293394314E-6</v>
      </c>
      <c r="M160" s="20">
        <f t="shared" si="15"/>
        <v>3.6977621900606118E-6</v>
      </c>
      <c r="N160" s="6">
        <f>testdata[[#This Row],[cov+]]/testdata[[#This Row],[varM+]]</f>
        <v>0.49549305815849659</v>
      </c>
      <c r="O160" s="15">
        <f>IF(testdata[[#This Row],[mkt-dir]]="DN",testdata[[#This Row],[mRet]],"")</f>
        <v>-1.596272488027976E-3</v>
      </c>
      <c r="P160" s="15">
        <f>IF(testdata[[#This Row],[mkt-dir]]="DN",testdata[[#This Row],[eRet]],"")</f>
        <v>-1.2673334848829381E-2</v>
      </c>
      <c r="Q160" s="20">
        <f t="shared" si="16"/>
        <v>2.9177376037298151E-5</v>
      </c>
      <c r="R160" s="20">
        <f t="shared" si="17"/>
        <v>5.9644196838858615E-5</v>
      </c>
      <c r="S160" s="6">
        <f>testdata[[#This Row],[cov-]]/testdata[[#This Row],[varM-]]</f>
        <v>2.0441933079456489</v>
      </c>
      <c r="T160" s="6">
        <f>testdata[[#This Row],[beta+]]/testdata[[#This Row],[beta-]]</f>
        <v>0.24239050985664942</v>
      </c>
      <c r="U160" s="6">
        <f>(testdata[[#This Row],[beta+]]-testdata[[#This Row],[beta-]])^2</f>
        <v>2.3984724636907879</v>
      </c>
      <c r="W160" s="12">
        <v>42965</v>
      </c>
      <c r="X160" s="6">
        <v>1.5618000000000001</v>
      </c>
      <c r="Y160" s="6">
        <v>0.4955</v>
      </c>
      <c r="Z160" s="6">
        <v>2.0442</v>
      </c>
      <c r="AA160" s="6">
        <v>0.2424</v>
      </c>
      <c r="AB160" s="6">
        <v>2.3984999999999999</v>
      </c>
    </row>
    <row r="161" spans="1:28" x14ac:dyDescent="0.25">
      <c r="A161" s="3">
        <v>159</v>
      </c>
      <c r="B161" s="1">
        <v>231.6</v>
      </c>
      <c r="C161" s="1">
        <v>337.86</v>
      </c>
      <c r="D161" s="15">
        <f>(testdata[[#This Row],[mrkt]]-B160)/B160</f>
        <v>7.7780658542911949E-4</v>
      </c>
      <c r="E161" s="15">
        <f>(testdata[[#This Row],[eval]]-C160)/C160</f>
        <v>-2.7629079606285519E-2</v>
      </c>
      <c r="F161" s="20">
        <f t="shared" si="18"/>
        <v>2.8310595145971677E-5</v>
      </c>
      <c r="G161" s="20">
        <f t="shared" si="19"/>
        <v>4.0577099783410479E-5</v>
      </c>
      <c r="H161" s="6">
        <f>testdata[[#This Row],[cov]]/testdata[[#This Row],[varM]]</f>
        <v>1.433283178053719</v>
      </c>
      <c r="I161" s="2" t="str">
        <f>IF(testdata[[#This Row],[mrkt]]&gt;B160,"UP",IF(testdata[[#This Row],[mrkt]]&lt;B160,"DN",""))</f>
        <v>UP</v>
      </c>
      <c r="J161" s="15">
        <f>IF(testdata[[#This Row],[mkt-dir]]="UP",testdata[[#This Row],[mRet]],"")</f>
        <v>7.7780658542911949E-4</v>
      </c>
      <c r="K161" s="15">
        <f>IF(testdata[[#This Row],[mkt-dir]]="UP",testdata[[#This Row],[eRet]],"")</f>
        <v>-2.7629079606285519E-2</v>
      </c>
      <c r="L161" s="20">
        <f t="shared" si="14"/>
        <v>6.9652868283804424E-6</v>
      </c>
      <c r="M161" s="20">
        <f t="shared" si="15"/>
        <v>8.4638249897833057E-6</v>
      </c>
      <c r="N161" s="6">
        <f>testdata[[#This Row],[cov+]]/testdata[[#This Row],[varM+]]</f>
        <v>1.2151437834974703</v>
      </c>
      <c r="O161" s="15" t="str">
        <f>IF(testdata[[#This Row],[mkt-dir]]="DN",testdata[[#This Row],[mRet]],"")</f>
        <v/>
      </c>
      <c r="P161" s="15" t="str">
        <f>IF(testdata[[#This Row],[mkt-dir]]="DN",testdata[[#This Row],[eRet]],"")</f>
        <v/>
      </c>
      <c r="Q161" s="20">
        <f t="shared" si="16"/>
        <v>3.0922116807577452E-5</v>
      </c>
      <c r="R161" s="20">
        <f t="shared" si="17"/>
        <v>5.023759039978747E-5</v>
      </c>
      <c r="S161" s="6">
        <f>testdata[[#This Row],[cov-]]/testdata[[#This Row],[varM-]]</f>
        <v>1.6246491374573933</v>
      </c>
      <c r="T161" s="6">
        <f>testdata[[#This Row],[beta+]]/testdata[[#This Row],[beta-]]</f>
        <v>0.74794228210971969</v>
      </c>
      <c r="U161" s="6">
        <f>(testdata[[#This Row],[beta+]]-testdata[[#This Row],[beta-]])^2</f>
        <v>0.16769463492184178</v>
      </c>
      <c r="W161" s="12">
        <v>42968</v>
      </c>
      <c r="X161" s="6">
        <v>1.4333</v>
      </c>
      <c r="Y161" s="6">
        <v>1.2151000000000001</v>
      </c>
      <c r="Z161" s="6">
        <v>1.6246</v>
      </c>
      <c r="AA161" s="6">
        <v>0.74790000000000001</v>
      </c>
      <c r="AB161" s="6">
        <v>0.16769999999999999</v>
      </c>
    </row>
    <row r="162" spans="1:28" x14ac:dyDescent="0.25">
      <c r="A162" s="3">
        <v>160</v>
      </c>
      <c r="B162" s="1">
        <v>234.03</v>
      </c>
      <c r="C162" s="1">
        <v>341.35</v>
      </c>
      <c r="D162" s="15">
        <f>(testdata[[#This Row],[mrkt]]-B161)/B161</f>
        <v>1.049222797927464E-2</v>
      </c>
      <c r="E162" s="15">
        <f>(testdata[[#This Row],[eval]]-C161)/C161</f>
        <v>1.0329722370212541E-2</v>
      </c>
      <c r="F162" s="20">
        <f t="shared" si="18"/>
        <v>3.3993460559536097E-5</v>
      </c>
      <c r="G162" s="20">
        <f t="shared" si="19"/>
        <v>4.7553495243455827E-5</v>
      </c>
      <c r="H162" s="6">
        <f>testdata[[#This Row],[cov]]/testdata[[#This Row],[varM]]</f>
        <v>1.3989012727954162</v>
      </c>
      <c r="I162" s="2" t="str">
        <f>IF(testdata[[#This Row],[mrkt]]&gt;B161,"UP",IF(testdata[[#This Row],[mrkt]]&lt;B161,"DN",""))</f>
        <v>UP</v>
      </c>
      <c r="J162" s="15">
        <f>IF(testdata[[#This Row],[mkt-dir]]="UP",testdata[[#This Row],[mRet]],"")</f>
        <v>1.049222797927464E-2</v>
      </c>
      <c r="K162" s="15">
        <f>IF(testdata[[#This Row],[mkt-dir]]="UP",testdata[[#This Row],[eRet]],"")</f>
        <v>1.0329722370212541E-2</v>
      </c>
      <c r="L162" s="20">
        <f t="shared" si="14"/>
        <v>1.3065545945303909E-5</v>
      </c>
      <c r="M162" s="20">
        <f t="shared" si="15"/>
        <v>1.2924993515360923E-5</v>
      </c>
      <c r="N162" s="6">
        <f>testdata[[#This Row],[cov+]]/testdata[[#This Row],[varM+]]</f>
        <v>0.98924251381982975</v>
      </c>
      <c r="O162" s="15" t="str">
        <f>IF(testdata[[#This Row],[mkt-dir]]="DN",testdata[[#This Row],[mRet]],"")</f>
        <v/>
      </c>
      <c r="P162" s="15" t="str">
        <f>IF(testdata[[#This Row],[mkt-dir]]="DN",testdata[[#This Row],[eRet]],"")</f>
        <v/>
      </c>
      <c r="Q162" s="20">
        <f t="shared" si="16"/>
        <v>3.0922116807577452E-5</v>
      </c>
      <c r="R162" s="20">
        <f t="shared" si="17"/>
        <v>5.023759039978747E-5</v>
      </c>
      <c r="S162" s="6">
        <f>testdata[[#This Row],[cov-]]/testdata[[#This Row],[varM-]]</f>
        <v>1.6246491374573933</v>
      </c>
      <c r="T162" s="6">
        <f>testdata[[#This Row],[beta+]]/testdata[[#This Row],[beta-]]</f>
        <v>0.60889609393940469</v>
      </c>
      <c r="U162" s="6">
        <f>(testdata[[#This Row],[beta+]]-testdata[[#This Row],[beta-]])^2</f>
        <v>0.40374157736248828</v>
      </c>
      <c r="W162" s="12">
        <v>42969</v>
      </c>
      <c r="X162" s="6">
        <v>1.3989</v>
      </c>
      <c r="Y162" s="6">
        <v>0.98919999999999997</v>
      </c>
      <c r="Z162" s="6">
        <v>1.6246</v>
      </c>
      <c r="AA162" s="6">
        <v>0.6089</v>
      </c>
      <c r="AB162" s="6">
        <v>0.4037</v>
      </c>
    </row>
    <row r="163" spans="1:28" x14ac:dyDescent="0.25">
      <c r="A163" s="3">
        <v>161</v>
      </c>
      <c r="B163" s="1">
        <v>233.19</v>
      </c>
      <c r="C163" s="1">
        <v>352.77</v>
      </c>
      <c r="D163" s="15">
        <f>(testdata[[#This Row],[mrkt]]-B162)/B162</f>
        <v>-3.5892834252019118E-3</v>
      </c>
      <c r="E163" s="15">
        <f>(testdata[[#This Row],[eval]]-C162)/C162</f>
        <v>3.3455397685659756E-2</v>
      </c>
      <c r="F163" s="20">
        <f t="shared" si="18"/>
        <v>3.4465486610455099E-5</v>
      </c>
      <c r="G163" s="20">
        <f t="shared" si="19"/>
        <v>4.221138258696598E-5</v>
      </c>
      <c r="H163" s="6">
        <f>testdata[[#This Row],[cov]]/testdata[[#This Row],[varM]]</f>
        <v>1.2247435547351642</v>
      </c>
      <c r="I163" s="2" t="str">
        <f>IF(testdata[[#This Row],[mrkt]]&gt;B162,"UP",IF(testdata[[#This Row],[mrkt]]&lt;B162,"DN",""))</f>
        <v>DN</v>
      </c>
      <c r="J163" s="15" t="str">
        <f>IF(testdata[[#This Row],[mkt-dir]]="UP",testdata[[#This Row],[mRet]],"")</f>
        <v/>
      </c>
      <c r="K163" s="15" t="str">
        <f>IF(testdata[[#This Row],[mkt-dir]]="UP",testdata[[#This Row],[eRet]],"")</f>
        <v/>
      </c>
      <c r="L163" s="20">
        <f t="shared" si="14"/>
        <v>1.3377271523116553E-5</v>
      </c>
      <c r="M163" s="20">
        <f t="shared" si="15"/>
        <v>1.7125014978517097E-5</v>
      </c>
      <c r="N163" s="6">
        <f>testdata[[#This Row],[cov+]]/testdata[[#This Row],[varM+]]</f>
        <v>1.2801575380244221</v>
      </c>
      <c r="O163" s="15">
        <f>IF(testdata[[#This Row],[mkt-dir]]="DN",testdata[[#This Row],[mRet]],"")</f>
        <v>-3.5892834252019118E-3</v>
      </c>
      <c r="P163" s="15">
        <f>IF(testdata[[#This Row],[mkt-dir]]="DN",testdata[[#This Row],[eRet]],"")</f>
        <v>3.3455397685659756E-2</v>
      </c>
      <c r="Q163" s="20">
        <f t="shared" si="16"/>
        <v>2.8116502442651524E-5</v>
      </c>
      <c r="R163" s="20">
        <f t="shared" si="17"/>
        <v>4.6469739712423827E-5</v>
      </c>
      <c r="S163" s="6">
        <f>testdata[[#This Row],[cov-]]/testdata[[#This Row],[varM-]]</f>
        <v>1.6527567682789461</v>
      </c>
      <c r="T163" s="6">
        <f>testdata[[#This Row],[beta+]]/testdata[[#This Row],[beta-]]</f>
        <v>0.77455894454298913</v>
      </c>
      <c r="U163" s="6">
        <f>(testdata[[#This Row],[beta+]]-testdata[[#This Row],[beta-]])^2</f>
        <v>0.13883018638626379</v>
      </c>
      <c r="W163" s="12">
        <v>42970</v>
      </c>
      <c r="X163" s="6">
        <v>1.2246999999999999</v>
      </c>
      <c r="Y163" s="6">
        <v>1.2802</v>
      </c>
      <c r="Z163" s="6">
        <v>1.6528</v>
      </c>
      <c r="AA163" s="6">
        <v>0.77459999999999996</v>
      </c>
      <c r="AB163" s="6">
        <v>0.13880000000000001</v>
      </c>
    </row>
    <row r="164" spans="1:28" x14ac:dyDescent="0.25">
      <c r="A164" s="3">
        <v>162</v>
      </c>
      <c r="B164" s="1">
        <v>232.64</v>
      </c>
      <c r="C164" s="1">
        <v>352.93</v>
      </c>
      <c r="D164" s="15">
        <f>(testdata[[#This Row],[mrkt]]-B163)/B163</f>
        <v>-2.3585917063339394E-3</v>
      </c>
      <c r="E164" s="15">
        <f>(testdata[[#This Row],[eval]]-C163)/C163</f>
        <v>4.5355330668714751E-4</v>
      </c>
      <c r="F164" s="20">
        <f t="shared" si="18"/>
        <v>3.461457008190441E-5</v>
      </c>
      <c r="G164" s="20">
        <f t="shared" si="19"/>
        <v>4.1880068968535844E-5</v>
      </c>
      <c r="H164" s="6">
        <f>testdata[[#This Row],[cov]]/testdata[[#This Row],[varM]]</f>
        <v>1.2098971291407039</v>
      </c>
      <c r="I164" s="2" t="str">
        <f>IF(testdata[[#This Row],[mrkt]]&gt;B163,"UP",IF(testdata[[#This Row],[mrkt]]&lt;B163,"DN",""))</f>
        <v>DN</v>
      </c>
      <c r="J164" s="15" t="str">
        <f>IF(testdata[[#This Row],[mkt-dir]]="UP",testdata[[#This Row],[mRet]],"")</f>
        <v/>
      </c>
      <c r="K164" s="15" t="str">
        <f>IF(testdata[[#This Row],[mkt-dir]]="UP",testdata[[#This Row],[eRet]],"")</f>
        <v/>
      </c>
      <c r="L164" s="20">
        <f t="shared" si="14"/>
        <v>1.3377271523116553E-5</v>
      </c>
      <c r="M164" s="20">
        <f t="shared" si="15"/>
        <v>1.7125014978517097E-5</v>
      </c>
      <c r="N164" s="6">
        <f>testdata[[#This Row],[cov+]]/testdata[[#This Row],[varM+]]</f>
        <v>1.2801575380244221</v>
      </c>
      <c r="O164" s="15">
        <f>IF(testdata[[#This Row],[mkt-dir]]="DN",testdata[[#This Row],[mRet]],"")</f>
        <v>-2.3585917063339394E-3</v>
      </c>
      <c r="P164" s="15">
        <f>IF(testdata[[#This Row],[mkt-dir]]="DN",testdata[[#This Row],[eRet]],"")</f>
        <v>4.5355330668714751E-4</v>
      </c>
      <c r="Q164" s="20">
        <f t="shared" si="16"/>
        <v>2.7534977102218723E-5</v>
      </c>
      <c r="R164" s="20">
        <f t="shared" si="17"/>
        <v>5.394861557174798E-5</v>
      </c>
      <c r="S164" s="6">
        <f>testdata[[#This Row],[cov-]]/testdata[[#This Row],[varM-]]</f>
        <v>1.959275846552307</v>
      </c>
      <c r="T164" s="6">
        <f>testdata[[#This Row],[beta+]]/testdata[[#This Row],[beta-]]</f>
        <v>0.65338300386700832</v>
      </c>
      <c r="U164" s="6">
        <f>(testdata[[#This Row],[beta+]]-testdata[[#This Row],[beta-]])^2</f>
        <v>0.46120167697777548</v>
      </c>
      <c r="W164" s="12">
        <v>42971</v>
      </c>
      <c r="X164" s="6">
        <v>1.2099</v>
      </c>
      <c r="Y164" s="6">
        <v>1.2802</v>
      </c>
      <c r="Z164" s="6">
        <v>1.9593</v>
      </c>
      <c r="AA164" s="6">
        <v>0.65339999999999998</v>
      </c>
      <c r="AB164" s="6">
        <v>0.4612</v>
      </c>
    </row>
    <row r="165" spans="1:28" x14ac:dyDescent="0.25">
      <c r="A165" s="3">
        <v>163</v>
      </c>
      <c r="B165" s="1">
        <v>233.19</v>
      </c>
      <c r="C165" s="1">
        <v>348.05</v>
      </c>
      <c r="D165" s="15">
        <f>(testdata[[#This Row],[mrkt]]-B164)/B164</f>
        <v>2.3641678129298978E-3</v>
      </c>
      <c r="E165" s="15">
        <f>(testdata[[#This Row],[eval]]-C164)/C164</f>
        <v>-1.3827104524976611E-2</v>
      </c>
      <c r="F165" s="20">
        <f t="shared" si="18"/>
        <v>3.5020772624481585E-5</v>
      </c>
      <c r="G165" s="20">
        <f t="shared" si="19"/>
        <v>3.9468365231575895E-5</v>
      </c>
      <c r="H165" s="6">
        <f>testdata[[#This Row],[cov]]/testdata[[#This Row],[varM]]</f>
        <v>1.1269987003080904</v>
      </c>
      <c r="I165" s="2" t="str">
        <f>IF(testdata[[#This Row],[mrkt]]&gt;B164,"UP",IF(testdata[[#This Row],[mrkt]]&lt;B164,"DN",""))</f>
        <v>UP</v>
      </c>
      <c r="J165" s="15">
        <f>IF(testdata[[#This Row],[mkt-dir]]="UP",testdata[[#This Row],[mRet]],"")</f>
        <v>2.3641678129298978E-3</v>
      </c>
      <c r="K165" s="15">
        <f>IF(testdata[[#This Row],[mkt-dir]]="UP",testdata[[#This Row],[eRet]],"")</f>
        <v>-1.3827104524976611E-2</v>
      </c>
      <c r="L165" s="20">
        <f t="shared" si="14"/>
        <v>1.21396430343382E-5</v>
      </c>
      <c r="M165" s="20">
        <f t="shared" si="15"/>
        <v>1.7135776796360337E-5</v>
      </c>
      <c r="N165" s="6">
        <f>testdata[[#This Row],[cov+]]/testdata[[#This Row],[varM+]]</f>
        <v>1.4115552449021829</v>
      </c>
      <c r="O165" s="15" t="str">
        <f>IF(testdata[[#This Row],[mkt-dir]]="DN",testdata[[#This Row],[mRet]],"")</f>
        <v/>
      </c>
      <c r="P165" s="15" t="str">
        <f>IF(testdata[[#This Row],[mkt-dir]]="DN",testdata[[#This Row],[eRet]],"")</f>
        <v/>
      </c>
      <c r="Q165" s="20">
        <f t="shared" si="16"/>
        <v>2.9421356391789973E-5</v>
      </c>
      <c r="R165" s="20">
        <f t="shared" si="17"/>
        <v>5.9355030680100635E-5</v>
      </c>
      <c r="S165" s="6">
        <f>testdata[[#This Row],[cov-]]/testdata[[#This Row],[varM-]]</f>
        <v>2.017413129758479</v>
      </c>
      <c r="T165" s="6">
        <f>testdata[[#This Row],[beta+]]/testdata[[#This Row],[beta-]]</f>
        <v>0.6996857629607931</v>
      </c>
      <c r="U165" s="6">
        <f>(testdata[[#This Row],[beta+]]-testdata[[#This Row],[beta-]])^2</f>
        <v>0.36706377664254497</v>
      </c>
      <c r="W165" s="12">
        <v>42972</v>
      </c>
      <c r="X165" s="6">
        <v>1.127</v>
      </c>
      <c r="Y165" s="6">
        <v>1.4116</v>
      </c>
      <c r="Z165" s="6">
        <v>2.0173999999999999</v>
      </c>
      <c r="AA165" s="6">
        <v>0.69969999999999999</v>
      </c>
      <c r="AB165" s="6">
        <v>0.36709999999999998</v>
      </c>
    </row>
    <row r="166" spans="1:28" x14ac:dyDescent="0.25">
      <c r="A166" s="3">
        <v>164</v>
      </c>
      <c r="B166" s="1">
        <v>233.2</v>
      </c>
      <c r="C166" s="1">
        <v>345.66</v>
      </c>
      <c r="D166" s="15">
        <f>(testdata[[#This Row],[mrkt]]-B165)/B165</f>
        <v>4.2883485569668101E-5</v>
      </c>
      <c r="E166" s="15">
        <f>(testdata[[#This Row],[eval]]-C165)/C165</f>
        <v>-6.8668294785231608E-3</v>
      </c>
      <c r="F166" s="20">
        <f t="shared" si="18"/>
        <v>3.5031514190552025E-5</v>
      </c>
      <c r="G166" s="20">
        <f t="shared" si="19"/>
        <v>3.8949031341672627E-5</v>
      </c>
      <c r="H166" s="6">
        <f>testdata[[#This Row],[cov]]/testdata[[#This Row],[varM]]</f>
        <v>1.1118283705868801</v>
      </c>
      <c r="I166" s="2" t="str">
        <f>IF(testdata[[#This Row],[mrkt]]&gt;B165,"UP",IF(testdata[[#This Row],[mrkt]]&lt;B165,"DN",""))</f>
        <v>UP</v>
      </c>
      <c r="J166" s="15">
        <f>IF(testdata[[#This Row],[mkt-dir]]="UP",testdata[[#This Row],[mRet]],"")</f>
        <v>4.2883485569668101E-5</v>
      </c>
      <c r="K166" s="15">
        <f>IF(testdata[[#This Row],[mkt-dir]]="UP",testdata[[#This Row],[eRet]],"")</f>
        <v>-6.8668294785231608E-3</v>
      </c>
      <c r="L166" s="20">
        <f t="shared" si="14"/>
        <v>1.1919985274180357E-5</v>
      </c>
      <c r="M166" s="20">
        <f t="shared" si="15"/>
        <v>1.8113235992198183E-5</v>
      </c>
      <c r="N166" s="6">
        <f>testdata[[#This Row],[cov+]]/testdata[[#This Row],[varM+]]</f>
        <v>1.519568655125179</v>
      </c>
      <c r="O166" s="15" t="str">
        <f>IF(testdata[[#This Row],[mkt-dir]]="DN",testdata[[#This Row],[mRet]],"")</f>
        <v/>
      </c>
      <c r="P166" s="15" t="str">
        <f>IF(testdata[[#This Row],[mkt-dir]]="DN",testdata[[#This Row],[eRet]],"")</f>
        <v/>
      </c>
      <c r="Q166" s="20">
        <f t="shared" si="16"/>
        <v>3.1055288475165251E-5</v>
      </c>
      <c r="R166" s="20">
        <f t="shared" si="17"/>
        <v>8.2342354882431105E-5</v>
      </c>
      <c r="S166" s="6">
        <f>testdata[[#This Row],[cov-]]/testdata[[#This Row],[varM-]]</f>
        <v>2.651476090723802</v>
      </c>
      <c r="T166" s="6">
        <f>testdata[[#This Row],[beta+]]/testdata[[#This Row],[beta-]]</f>
        <v>0.57310290688322441</v>
      </c>
      <c r="U166" s="6">
        <f>(testdata[[#This Row],[beta+]]-testdata[[#This Row],[beta-]])^2</f>
        <v>1.2812144427634506</v>
      </c>
      <c r="W166" s="12">
        <v>42975</v>
      </c>
      <c r="X166" s="6">
        <v>1.1117999999999999</v>
      </c>
      <c r="Y166" s="6">
        <v>1.5196000000000001</v>
      </c>
      <c r="Z166" s="6">
        <v>2.6515</v>
      </c>
      <c r="AA166" s="6">
        <v>0.57310000000000005</v>
      </c>
      <c r="AB166" s="6">
        <v>1.2811999999999999</v>
      </c>
    </row>
    <row r="167" spans="1:28" x14ac:dyDescent="0.25">
      <c r="A167" s="3">
        <v>165</v>
      </c>
      <c r="B167" s="1">
        <v>233.46</v>
      </c>
      <c r="C167" s="1">
        <v>347.36</v>
      </c>
      <c r="D167" s="15">
        <f>(testdata[[#This Row],[mrkt]]-B166)/B166</f>
        <v>1.1149228130361035E-3</v>
      </c>
      <c r="E167" s="15">
        <f>(testdata[[#This Row],[eval]]-C166)/C166</f>
        <v>4.9181276398773026E-3</v>
      </c>
      <c r="F167" s="20">
        <f t="shared" si="18"/>
        <v>3.4787995508432339E-5</v>
      </c>
      <c r="G167" s="20">
        <f t="shared" si="19"/>
        <v>4.1196467382162408E-5</v>
      </c>
      <c r="H167" s="6">
        <f>testdata[[#This Row],[cov]]/testdata[[#This Row],[varM]]</f>
        <v>1.1842150368271924</v>
      </c>
      <c r="I167" s="2" t="str">
        <f>IF(testdata[[#This Row],[mrkt]]&gt;B166,"UP",IF(testdata[[#This Row],[mrkt]]&lt;B166,"DN",""))</f>
        <v>UP</v>
      </c>
      <c r="J167" s="15">
        <f>IF(testdata[[#This Row],[mkt-dir]]="UP",testdata[[#This Row],[mRet]],"")</f>
        <v>1.1149228130361035E-3</v>
      </c>
      <c r="K167" s="15">
        <f>IF(testdata[[#This Row],[mkt-dir]]="UP",testdata[[#This Row],[eRet]],"")</f>
        <v>4.9181276398773026E-3</v>
      </c>
      <c r="L167" s="20">
        <f t="shared" si="14"/>
        <v>1.2184856696860354E-5</v>
      </c>
      <c r="M167" s="20">
        <f t="shared" si="15"/>
        <v>1.6757758505614572E-5</v>
      </c>
      <c r="N167" s="6">
        <f>testdata[[#This Row],[cov+]]/testdata[[#This Row],[varM+]]</f>
        <v>1.3752938522397649</v>
      </c>
      <c r="O167" s="15" t="str">
        <f>IF(testdata[[#This Row],[mkt-dir]]="DN",testdata[[#This Row],[mRet]],"")</f>
        <v/>
      </c>
      <c r="P167" s="15" t="str">
        <f>IF(testdata[[#This Row],[mkt-dir]]="DN",testdata[[#This Row],[eRet]],"")</f>
        <v/>
      </c>
      <c r="Q167" s="20">
        <f t="shared" si="16"/>
        <v>3.1055288475165251E-5</v>
      </c>
      <c r="R167" s="20">
        <f t="shared" si="17"/>
        <v>8.2342354882431105E-5</v>
      </c>
      <c r="S167" s="6">
        <f>testdata[[#This Row],[cov-]]/testdata[[#This Row],[varM-]]</f>
        <v>2.651476090723802</v>
      </c>
      <c r="T167" s="6">
        <f>testdata[[#This Row],[beta+]]/testdata[[#This Row],[beta-]]</f>
        <v>0.5186898939240806</v>
      </c>
      <c r="U167" s="6">
        <f>(testdata[[#This Row],[beta+]]-testdata[[#This Row],[beta-]])^2</f>
        <v>1.6286411058221277</v>
      </c>
      <c r="W167" s="12">
        <v>42976</v>
      </c>
      <c r="X167" s="6">
        <v>1.1841999999999999</v>
      </c>
      <c r="Y167" s="6">
        <v>1.3753</v>
      </c>
      <c r="Z167" s="6">
        <v>2.6515</v>
      </c>
      <c r="AA167" s="6">
        <v>0.51870000000000005</v>
      </c>
      <c r="AB167" s="6">
        <v>1.6286</v>
      </c>
    </row>
    <row r="168" spans="1:28" x14ac:dyDescent="0.25">
      <c r="A168" s="3">
        <v>166</v>
      </c>
      <c r="B168" s="1">
        <v>234.57</v>
      </c>
      <c r="C168" s="1">
        <v>353.18</v>
      </c>
      <c r="D168" s="15">
        <f>(testdata[[#This Row],[mrkt]]-B167)/B167</f>
        <v>4.7545618093034576E-3</v>
      </c>
      <c r="E168" s="15">
        <f>(testdata[[#This Row],[eval]]-C167)/C167</f>
        <v>1.6754951635191136E-2</v>
      </c>
      <c r="F168" s="20">
        <f t="shared" si="18"/>
        <v>3.6069547150676176E-5</v>
      </c>
      <c r="G168" s="20">
        <f t="shared" si="19"/>
        <v>4.3728574535027042E-5</v>
      </c>
      <c r="H168" s="6">
        <f>testdata[[#This Row],[cov]]/testdata[[#This Row],[varM]]</f>
        <v>1.2123405473419504</v>
      </c>
      <c r="I168" s="2" t="str">
        <f>IF(testdata[[#This Row],[mrkt]]&gt;B167,"UP",IF(testdata[[#This Row],[mrkt]]&lt;B167,"DN",""))</f>
        <v>UP</v>
      </c>
      <c r="J168" s="15">
        <f>IF(testdata[[#This Row],[mkt-dir]]="UP",testdata[[#This Row],[mRet]],"")</f>
        <v>4.7545618093034576E-3</v>
      </c>
      <c r="K168" s="15">
        <f>IF(testdata[[#This Row],[mkt-dir]]="UP",testdata[[#This Row],[eRet]],"")</f>
        <v>1.6754951635191136E-2</v>
      </c>
      <c r="L168" s="20">
        <f t="shared" si="14"/>
        <v>1.1797374870179206E-5</v>
      </c>
      <c r="M168" s="20">
        <f t="shared" si="15"/>
        <v>2.2819470212046454E-5</v>
      </c>
      <c r="N168" s="6">
        <f>testdata[[#This Row],[cov+]]/testdata[[#This Row],[varM+]]</f>
        <v>1.9342837252487697</v>
      </c>
      <c r="O168" s="15" t="str">
        <f>IF(testdata[[#This Row],[mkt-dir]]="DN",testdata[[#This Row],[mRet]],"")</f>
        <v/>
      </c>
      <c r="P168" s="15" t="str">
        <f>IF(testdata[[#This Row],[mkt-dir]]="DN",testdata[[#This Row],[eRet]],"")</f>
        <v/>
      </c>
      <c r="Q168" s="20">
        <f t="shared" si="16"/>
        <v>3.1055288475165251E-5</v>
      </c>
      <c r="R168" s="20">
        <f t="shared" si="17"/>
        <v>8.2342354882431105E-5</v>
      </c>
      <c r="S168" s="6">
        <f>testdata[[#This Row],[cov-]]/testdata[[#This Row],[varM-]]</f>
        <v>2.651476090723802</v>
      </c>
      <c r="T168" s="6">
        <f>testdata[[#This Row],[beta+]]/testdata[[#This Row],[beta-]]</f>
        <v>0.72951203747070092</v>
      </c>
      <c r="U168" s="6">
        <f>(testdata[[#This Row],[beta+]]-testdata[[#This Row],[beta-]])^2</f>
        <v>0.51436488909567224</v>
      </c>
      <c r="W168" s="12">
        <v>42977</v>
      </c>
      <c r="X168" s="6">
        <v>1.2122999999999999</v>
      </c>
      <c r="Y168" s="6">
        <v>1.9342999999999999</v>
      </c>
      <c r="Z168" s="6">
        <v>2.6515</v>
      </c>
      <c r="AA168" s="6">
        <v>0.72950000000000004</v>
      </c>
      <c r="AB168" s="6">
        <v>0.51439999999999997</v>
      </c>
    </row>
    <row r="169" spans="1:28" x14ac:dyDescent="0.25">
      <c r="A169" s="3">
        <v>167</v>
      </c>
      <c r="B169" s="1">
        <v>235.98</v>
      </c>
      <c r="C169" s="1">
        <v>355.9</v>
      </c>
      <c r="D169" s="15">
        <f>(testdata[[#This Row],[mrkt]]-B168)/B168</f>
        <v>6.0109988489576525E-3</v>
      </c>
      <c r="E169" s="15">
        <f>(testdata[[#This Row],[eval]]-C168)/C168</f>
        <v>7.7014553485473987E-3</v>
      </c>
      <c r="F169" s="20">
        <f t="shared" si="18"/>
        <v>3.7752018204796964E-5</v>
      </c>
      <c r="G169" s="20">
        <f t="shared" si="19"/>
        <v>5.0913311663016533E-5</v>
      </c>
      <c r="H169" s="6">
        <f>testdata[[#This Row],[cov]]/testdata[[#This Row],[varM]]</f>
        <v>1.3486248970007975</v>
      </c>
      <c r="I169" s="2" t="str">
        <f>IF(testdata[[#This Row],[mrkt]]&gt;B168,"UP",IF(testdata[[#This Row],[mrkt]]&lt;B168,"DN",""))</f>
        <v>UP</v>
      </c>
      <c r="J169" s="15">
        <f>IF(testdata[[#This Row],[mkt-dir]]="UP",testdata[[#This Row],[mRet]],"")</f>
        <v>6.0109988489576525E-3</v>
      </c>
      <c r="K169" s="15">
        <f>IF(testdata[[#This Row],[mkt-dir]]="UP",testdata[[#This Row],[eRet]],"")</f>
        <v>7.7014553485473987E-3</v>
      </c>
      <c r="L169" s="20">
        <f t="shared" si="14"/>
        <v>1.1374681906863073E-5</v>
      </c>
      <c r="M169" s="20">
        <f t="shared" si="15"/>
        <v>2.1905316543566733E-5</v>
      </c>
      <c r="N169" s="6">
        <f>testdata[[#This Row],[cov+]]/testdata[[#This Row],[varM+]]</f>
        <v>1.9257959671250107</v>
      </c>
      <c r="O169" s="15" t="str">
        <f>IF(testdata[[#This Row],[mkt-dir]]="DN",testdata[[#This Row],[mRet]],"")</f>
        <v/>
      </c>
      <c r="P169" s="15" t="str">
        <f>IF(testdata[[#This Row],[mkt-dir]]="DN",testdata[[#This Row],[eRet]],"")</f>
        <v/>
      </c>
      <c r="Q169" s="20">
        <f t="shared" si="16"/>
        <v>3.3888400195853322E-5</v>
      </c>
      <c r="R169" s="20">
        <f t="shared" si="17"/>
        <v>6.9925354595527033E-5</v>
      </c>
      <c r="S169" s="6">
        <f>testdata[[#This Row],[cov-]]/testdata[[#This Row],[varM-]]</f>
        <v>2.0634008743818861</v>
      </c>
      <c r="T169" s="6">
        <f>testdata[[#This Row],[beta+]]/testdata[[#This Row],[beta-]]</f>
        <v>0.93331159787450579</v>
      </c>
      <c r="U169" s="6">
        <f>(testdata[[#This Row],[beta+]]-testdata[[#This Row],[beta-]])^2</f>
        <v>1.8935110501173299E-2</v>
      </c>
      <c r="W169" s="12">
        <v>42978</v>
      </c>
      <c r="X169" s="6">
        <v>1.3486</v>
      </c>
      <c r="Y169" s="6">
        <v>1.9258</v>
      </c>
      <c r="Z169" s="6">
        <v>2.0634000000000001</v>
      </c>
      <c r="AA169" s="6">
        <v>0.93330000000000002</v>
      </c>
      <c r="AB169" s="6">
        <v>1.89E-2</v>
      </c>
    </row>
    <row r="170" spans="1:28" x14ac:dyDescent="0.25">
      <c r="A170" s="3">
        <v>168</v>
      </c>
      <c r="B170" s="1">
        <v>236.31</v>
      </c>
      <c r="C170" s="1">
        <v>355.4</v>
      </c>
      <c r="D170" s="15">
        <f>(testdata[[#This Row],[mrkt]]-B169)/B169</f>
        <v>1.398423595219987E-3</v>
      </c>
      <c r="E170" s="15">
        <f>(testdata[[#This Row],[eval]]-C169)/C169</f>
        <v>-1.4048890137679125E-3</v>
      </c>
      <c r="F170" s="20">
        <f t="shared" si="18"/>
        <v>3.7695181849695205E-5</v>
      </c>
      <c r="G170" s="20">
        <f t="shared" si="19"/>
        <v>4.8476097150773803E-5</v>
      </c>
      <c r="H170" s="6">
        <f>testdata[[#This Row],[cov]]/testdata[[#This Row],[varM]]</f>
        <v>1.286002474906903</v>
      </c>
      <c r="I170" s="2" t="str">
        <f>IF(testdata[[#This Row],[mrkt]]&gt;B169,"UP",IF(testdata[[#This Row],[mrkt]]&lt;B169,"DN",""))</f>
        <v>UP</v>
      </c>
      <c r="J170" s="15">
        <f>IF(testdata[[#This Row],[mkt-dir]]="UP",testdata[[#This Row],[mRet]],"")</f>
        <v>1.398423595219987E-3</v>
      </c>
      <c r="K170" s="15">
        <f>IF(testdata[[#This Row],[mkt-dir]]="UP",testdata[[#This Row],[eRet]],"")</f>
        <v>-1.4048890137679125E-3</v>
      </c>
      <c r="L170" s="20">
        <f t="shared" si="14"/>
        <v>1.1498004414980865E-5</v>
      </c>
      <c r="M170" s="20">
        <f t="shared" si="15"/>
        <v>2.6295087664417993E-5</v>
      </c>
      <c r="N170" s="6">
        <f>testdata[[#This Row],[cov+]]/testdata[[#This Row],[varM+]]</f>
        <v>2.286926210443776</v>
      </c>
      <c r="O170" s="15" t="str">
        <f>IF(testdata[[#This Row],[mkt-dir]]="DN",testdata[[#This Row],[mRet]],"")</f>
        <v/>
      </c>
      <c r="P170" s="15" t="str">
        <f>IF(testdata[[#This Row],[mkt-dir]]="DN",testdata[[#This Row],[eRet]],"")</f>
        <v/>
      </c>
      <c r="Q170" s="20">
        <f t="shared" si="16"/>
        <v>3.3888400195853322E-5</v>
      </c>
      <c r="R170" s="20">
        <f t="shared" si="17"/>
        <v>6.9925354595527033E-5</v>
      </c>
      <c r="S170" s="6">
        <f>testdata[[#This Row],[cov-]]/testdata[[#This Row],[varM-]]</f>
        <v>2.0634008743818861</v>
      </c>
      <c r="T170" s="6">
        <f>testdata[[#This Row],[beta+]]/testdata[[#This Row],[beta-]]</f>
        <v>1.1083286039261999</v>
      </c>
      <c r="U170" s="6">
        <f>(testdata[[#This Row],[beta+]]-testdata[[#This Row],[beta-]])^2</f>
        <v>4.9963575861580796E-2</v>
      </c>
      <c r="W170" s="12">
        <v>42979</v>
      </c>
      <c r="X170" s="6">
        <v>1.286</v>
      </c>
      <c r="Y170" s="6">
        <v>2.2869000000000002</v>
      </c>
      <c r="Z170" s="6">
        <v>2.0634000000000001</v>
      </c>
      <c r="AA170" s="6">
        <v>1.1083000000000001</v>
      </c>
      <c r="AB170" s="6">
        <v>0.05</v>
      </c>
    </row>
    <row r="171" spans="1:28" x14ac:dyDescent="0.25">
      <c r="A171" s="3">
        <v>169</v>
      </c>
      <c r="B171" s="1">
        <v>234.62</v>
      </c>
      <c r="C171" s="1">
        <v>349.59</v>
      </c>
      <c r="D171" s="15">
        <f>(testdata[[#This Row],[mrkt]]-B170)/B170</f>
        <v>-7.1516228682662504E-3</v>
      </c>
      <c r="E171" s="15">
        <f>(testdata[[#This Row],[eval]]-C170)/C170</f>
        <v>-1.6347777152504229E-2</v>
      </c>
      <c r="F171" s="20">
        <f t="shared" si="18"/>
        <v>3.9970615140551878E-5</v>
      </c>
      <c r="G171" s="20">
        <f t="shared" si="19"/>
        <v>5.4543269434595799E-5</v>
      </c>
      <c r="H171" s="6">
        <f>testdata[[#This Row],[cov]]/testdata[[#This Row],[varM]]</f>
        <v>1.3645841887296688</v>
      </c>
      <c r="I171" s="2" t="str">
        <f>IF(testdata[[#This Row],[mrkt]]&gt;B170,"UP",IF(testdata[[#This Row],[mrkt]]&lt;B170,"DN",""))</f>
        <v>DN</v>
      </c>
      <c r="J171" s="15" t="str">
        <f>IF(testdata[[#This Row],[mkt-dir]]="UP",testdata[[#This Row],[mRet]],"")</f>
        <v/>
      </c>
      <c r="K171" s="15" t="str">
        <f>IF(testdata[[#This Row],[mkt-dir]]="UP",testdata[[#This Row],[eRet]],"")</f>
        <v/>
      </c>
      <c r="L171" s="20">
        <f t="shared" si="14"/>
        <v>1.2279513103260738E-5</v>
      </c>
      <c r="M171" s="20">
        <f t="shared" si="15"/>
        <v>2.7759286119443371E-5</v>
      </c>
      <c r="N171" s="6">
        <f>testdata[[#This Row],[cov+]]/testdata[[#This Row],[varM+]]</f>
        <v>2.2606178181504677</v>
      </c>
      <c r="O171" s="15">
        <f>IF(testdata[[#This Row],[mkt-dir]]="DN",testdata[[#This Row],[mRet]],"")</f>
        <v>-7.1516228682662504E-3</v>
      </c>
      <c r="P171" s="15">
        <f>IF(testdata[[#This Row],[mkt-dir]]="DN",testdata[[#This Row],[eRet]],"")</f>
        <v>-1.6347777152504229E-2</v>
      </c>
      <c r="Q171" s="20">
        <f t="shared" si="16"/>
        <v>3.0588935308645813E-5</v>
      </c>
      <c r="R171" s="20">
        <f t="shared" si="17"/>
        <v>6.5346736096089499E-5</v>
      </c>
      <c r="S171" s="6">
        <f>testdata[[#This Row],[cov-]]/testdata[[#This Row],[varM-]]</f>
        <v>2.1362867140269364</v>
      </c>
      <c r="T171" s="6">
        <f>testdata[[#This Row],[beta+]]/testdata[[#This Row],[beta-]]</f>
        <v>1.0581996336480346</v>
      </c>
      <c r="U171" s="6">
        <f>(testdata[[#This Row],[beta+]]-testdata[[#This Row],[beta-]])^2</f>
        <v>1.5458223452576388E-2</v>
      </c>
      <c r="W171" s="12">
        <v>42983</v>
      </c>
      <c r="X171" s="6">
        <v>1.3646</v>
      </c>
      <c r="Y171" s="6">
        <v>2.2606000000000002</v>
      </c>
      <c r="Z171" s="6">
        <v>2.1362999999999999</v>
      </c>
      <c r="AA171" s="6">
        <v>1.0582</v>
      </c>
      <c r="AB171" s="6">
        <v>1.55E-2</v>
      </c>
    </row>
    <row r="172" spans="1:28" x14ac:dyDescent="0.25">
      <c r="A172" s="3">
        <v>170</v>
      </c>
      <c r="B172" s="1">
        <v>235.42</v>
      </c>
      <c r="C172" s="1">
        <v>344.53</v>
      </c>
      <c r="D172" s="15">
        <f>(testdata[[#This Row],[mrkt]]-B171)/B171</f>
        <v>3.40976898815098E-3</v>
      </c>
      <c r="E172" s="15">
        <f>(testdata[[#This Row],[eval]]-C171)/C171</f>
        <v>-1.4474098229354394E-2</v>
      </c>
      <c r="F172" s="20">
        <f t="shared" si="18"/>
        <v>4.0367207133642508E-5</v>
      </c>
      <c r="G172" s="20">
        <f t="shared" si="19"/>
        <v>5.5627774432464365E-5</v>
      </c>
      <c r="H172" s="6">
        <f>testdata[[#This Row],[cov]]/testdata[[#This Row],[varM]]</f>
        <v>1.3780436741214013</v>
      </c>
      <c r="I172" s="2" t="str">
        <f>IF(testdata[[#This Row],[mrkt]]&gt;B171,"UP",IF(testdata[[#This Row],[mrkt]]&lt;B171,"DN",""))</f>
        <v>UP</v>
      </c>
      <c r="J172" s="15">
        <f>IF(testdata[[#This Row],[mkt-dir]]="UP",testdata[[#This Row],[mRet]],"")</f>
        <v>3.40976898815098E-3</v>
      </c>
      <c r="K172" s="15">
        <f>IF(testdata[[#This Row],[mkt-dir]]="UP",testdata[[#This Row],[eRet]],"")</f>
        <v>-1.4474098229354394E-2</v>
      </c>
      <c r="L172" s="20">
        <f t="shared" si="14"/>
        <v>1.12604217596848E-5</v>
      </c>
      <c r="M172" s="20">
        <f t="shared" si="15"/>
        <v>2.5729901166182957E-5</v>
      </c>
      <c r="N172" s="6">
        <f>testdata[[#This Row],[cov+]]/testdata[[#This Row],[varM+]]</f>
        <v>2.2849855640667571</v>
      </c>
      <c r="O172" s="15" t="str">
        <f>IF(testdata[[#This Row],[mkt-dir]]="DN",testdata[[#This Row],[mRet]],"")</f>
        <v/>
      </c>
      <c r="P172" s="15" t="str">
        <f>IF(testdata[[#This Row],[mkt-dir]]="DN",testdata[[#This Row],[eRet]],"")</f>
        <v/>
      </c>
      <c r="Q172" s="20">
        <f t="shared" si="16"/>
        <v>3.3335957562209374E-5</v>
      </c>
      <c r="R172" s="20">
        <f t="shared" si="17"/>
        <v>6.1288899640312658E-5</v>
      </c>
      <c r="S172" s="6">
        <f>testdata[[#This Row],[cov-]]/testdata[[#This Row],[varM-]]</f>
        <v>1.8385222481141974</v>
      </c>
      <c r="T172" s="6">
        <f>testdata[[#This Row],[beta+]]/testdata[[#This Row],[beta-]]</f>
        <v>1.2428381361229131</v>
      </c>
      <c r="U172" s="6">
        <f>(testdata[[#This Row],[beta+]]-testdata[[#This Row],[beta-]])^2</f>
        <v>0.19932949249135518</v>
      </c>
      <c r="W172" s="12">
        <v>42984</v>
      </c>
      <c r="X172" s="6">
        <v>1.3779999999999999</v>
      </c>
      <c r="Y172" s="6">
        <v>2.2850000000000001</v>
      </c>
      <c r="Z172" s="6">
        <v>1.8385</v>
      </c>
      <c r="AA172" s="6">
        <v>1.2427999999999999</v>
      </c>
      <c r="AB172" s="6">
        <v>0.1993</v>
      </c>
    </row>
    <row r="173" spans="1:28" x14ac:dyDescent="0.25">
      <c r="A173" s="3">
        <v>171</v>
      </c>
      <c r="B173" s="1">
        <v>235.39</v>
      </c>
      <c r="C173" s="1">
        <v>350.61</v>
      </c>
      <c r="D173" s="15">
        <f>(testdata[[#This Row],[mrkt]]-B172)/B172</f>
        <v>-1.2743182397417866E-4</v>
      </c>
      <c r="E173" s="15">
        <f>(testdata[[#This Row],[eval]]-C172)/C172</f>
        <v>1.7647229559109631E-2</v>
      </c>
      <c r="F173" s="20">
        <f t="shared" si="18"/>
        <v>4.0367469842452489E-5</v>
      </c>
      <c r="G173" s="20">
        <f t="shared" si="19"/>
        <v>5.555619306186943E-5</v>
      </c>
      <c r="H173" s="6">
        <f>testdata[[#This Row],[cov]]/testdata[[#This Row],[varM]]</f>
        <v>1.376261461981541</v>
      </c>
      <c r="I173" s="2" t="str">
        <f>IF(testdata[[#This Row],[mrkt]]&gt;B172,"UP",IF(testdata[[#This Row],[mrkt]]&lt;B172,"DN",""))</f>
        <v>DN</v>
      </c>
      <c r="J173" s="15" t="str">
        <f>IF(testdata[[#This Row],[mkt-dir]]="UP",testdata[[#This Row],[mRet]],"")</f>
        <v/>
      </c>
      <c r="K173" s="15" t="str">
        <f>IF(testdata[[#This Row],[mkt-dir]]="UP",testdata[[#This Row],[eRet]],"")</f>
        <v/>
      </c>
      <c r="L173" s="20">
        <f t="shared" si="14"/>
        <v>1.12604217596848E-5</v>
      </c>
      <c r="M173" s="20">
        <f t="shared" si="15"/>
        <v>2.5729901166182957E-5</v>
      </c>
      <c r="N173" s="6">
        <f>testdata[[#This Row],[cov+]]/testdata[[#This Row],[varM+]]</f>
        <v>2.2849855640667571</v>
      </c>
      <c r="O173" s="15">
        <f>IF(testdata[[#This Row],[mkt-dir]]="DN",testdata[[#This Row],[mRet]],"")</f>
        <v>-1.2743182397417866E-4</v>
      </c>
      <c r="P173" s="15">
        <f>IF(testdata[[#This Row],[mkt-dir]]="DN",testdata[[#This Row],[eRet]],"")</f>
        <v>1.7647229559109631E-2</v>
      </c>
      <c r="Q173" s="20">
        <f t="shared" si="16"/>
        <v>3.3219331739735706E-5</v>
      </c>
      <c r="R173" s="20">
        <f t="shared" si="17"/>
        <v>7.6437838469272596E-5</v>
      </c>
      <c r="S173" s="6">
        <f>testdata[[#This Row],[cov-]]/testdata[[#This Row],[varM-]]</f>
        <v>2.3010047001589906</v>
      </c>
      <c r="T173" s="6">
        <f>testdata[[#This Row],[beta+]]/testdata[[#This Row],[beta-]]</f>
        <v>0.99303819931739967</v>
      </c>
      <c r="U173" s="6">
        <f>(testdata[[#This Row],[beta+]]-testdata[[#This Row],[beta-]])^2</f>
        <v>2.5661272114149757E-4</v>
      </c>
      <c r="W173" s="12">
        <v>42985</v>
      </c>
      <c r="X173" s="6">
        <v>1.3763000000000001</v>
      </c>
      <c r="Y173" s="6">
        <v>2.2850000000000001</v>
      </c>
      <c r="Z173" s="6">
        <v>2.3010000000000002</v>
      </c>
      <c r="AA173" s="6">
        <v>0.99299999999999999</v>
      </c>
      <c r="AB173" s="6">
        <v>2.9999999999999997E-4</v>
      </c>
    </row>
    <row r="174" spans="1:28" x14ac:dyDescent="0.25">
      <c r="A174" s="3">
        <v>172</v>
      </c>
      <c r="B174" s="1">
        <v>235.11</v>
      </c>
      <c r="C174" s="1">
        <v>343.4</v>
      </c>
      <c r="D174" s="15">
        <f>(testdata[[#This Row],[mrkt]]-B173)/B173</f>
        <v>-1.1895152725263296E-3</v>
      </c>
      <c r="E174" s="15">
        <f>(testdata[[#This Row],[eval]]-C173)/C173</f>
        <v>-2.0564159607541245E-2</v>
      </c>
      <c r="F174" s="20">
        <f t="shared" si="18"/>
        <v>3.0116554288884395E-5</v>
      </c>
      <c r="G174" s="20">
        <f t="shared" si="19"/>
        <v>4.2015666821039205E-5</v>
      </c>
      <c r="H174" s="6">
        <f>testdata[[#This Row],[cov]]/testdata[[#This Row],[varM]]</f>
        <v>1.3951020564310244</v>
      </c>
      <c r="I174" s="2" t="str">
        <f>IF(testdata[[#This Row],[mrkt]]&gt;B173,"UP",IF(testdata[[#This Row],[mrkt]]&lt;B173,"DN",""))</f>
        <v>DN</v>
      </c>
      <c r="J174" s="15" t="str">
        <f>IF(testdata[[#This Row],[mkt-dir]]="UP",testdata[[#This Row],[mRet]],"")</f>
        <v/>
      </c>
      <c r="K174" s="15" t="str">
        <f>IF(testdata[[#This Row],[mkt-dir]]="UP",testdata[[#This Row],[eRet]],"")</f>
        <v/>
      </c>
      <c r="L174" s="20">
        <f t="shared" si="14"/>
        <v>1.12604217596848E-5</v>
      </c>
      <c r="M174" s="20">
        <f t="shared" si="15"/>
        <v>2.5729901166182957E-5</v>
      </c>
      <c r="N174" s="6">
        <f>testdata[[#This Row],[cov+]]/testdata[[#This Row],[varM+]]</f>
        <v>2.2849855640667571</v>
      </c>
      <c r="O174" s="15">
        <f>IF(testdata[[#This Row],[mkt-dir]]="DN",testdata[[#This Row],[mRet]],"")</f>
        <v>-1.1895152725263296E-3</v>
      </c>
      <c r="P174" s="15">
        <f>IF(testdata[[#This Row],[mkt-dir]]="DN",testdata[[#This Row],[eRet]],"")</f>
        <v>-2.0564159607541245E-2</v>
      </c>
      <c r="Q174" s="20">
        <f t="shared" si="16"/>
        <v>2.3878816567461584E-5</v>
      </c>
      <c r="R174" s="20">
        <f t="shared" si="17"/>
        <v>4.7802591768693761E-5</v>
      </c>
      <c r="S174" s="6">
        <f>testdata[[#This Row],[cov-]]/testdata[[#This Row],[varM-]]</f>
        <v>2.0018827831623724</v>
      </c>
      <c r="T174" s="6">
        <f>testdata[[#This Row],[beta+]]/testdata[[#This Row],[beta-]]</f>
        <v>1.1414182604923389</v>
      </c>
      <c r="U174" s="6">
        <f>(testdata[[#This Row],[beta+]]-testdata[[#This Row],[beta-]])^2</f>
        <v>8.0147184555796031E-2</v>
      </c>
      <c r="W174" s="12">
        <v>42986</v>
      </c>
      <c r="X174" s="6">
        <v>1.3951</v>
      </c>
      <c r="Y174" s="6">
        <v>2.2850000000000001</v>
      </c>
      <c r="Z174" s="6">
        <v>2.0019</v>
      </c>
      <c r="AA174" s="6">
        <v>1.1414</v>
      </c>
      <c r="AB174" s="6">
        <v>8.0100000000000005E-2</v>
      </c>
    </row>
    <row r="175" spans="1:28" x14ac:dyDescent="0.25">
      <c r="A175" s="3">
        <v>173</v>
      </c>
      <c r="B175" s="1">
        <v>237.62</v>
      </c>
      <c r="C175" s="1">
        <v>363.69</v>
      </c>
      <c r="D175" s="15">
        <f>(testdata[[#This Row],[mrkt]]-B174)/B174</f>
        <v>1.0675853855642001E-2</v>
      </c>
      <c r="E175" s="15">
        <f>(testdata[[#This Row],[eval]]-C174)/C174</f>
        <v>5.9085614443797382E-2</v>
      </c>
      <c r="F175" s="20">
        <f t="shared" si="18"/>
        <v>3.4950032963000563E-5</v>
      </c>
      <c r="G175" s="20">
        <f t="shared" si="19"/>
        <v>7.1024383337718288E-5</v>
      </c>
      <c r="H175" s="6">
        <f>testdata[[#This Row],[cov]]/testdata[[#This Row],[varM]]</f>
        <v>2.0321692804383735</v>
      </c>
      <c r="I175" s="2" t="str">
        <f>IF(testdata[[#This Row],[mrkt]]&gt;B174,"UP",IF(testdata[[#This Row],[mrkt]]&lt;B174,"DN",""))</f>
        <v>UP</v>
      </c>
      <c r="J175" s="15">
        <f>IF(testdata[[#This Row],[mkt-dir]]="UP",testdata[[#This Row],[mRet]],"")</f>
        <v>1.0675853855642001E-2</v>
      </c>
      <c r="K175" s="15">
        <f>IF(testdata[[#This Row],[mkt-dir]]="UP",testdata[[#This Row],[eRet]],"")</f>
        <v>5.9085614443797382E-2</v>
      </c>
      <c r="L175" s="20">
        <f t="shared" si="14"/>
        <v>1.444552383661657E-5</v>
      </c>
      <c r="M175" s="20">
        <f t="shared" si="15"/>
        <v>5.8315603057473702E-5</v>
      </c>
      <c r="N175" s="6">
        <f>testdata[[#This Row],[cov+]]/testdata[[#This Row],[varM+]]</f>
        <v>4.0369323893713762</v>
      </c>
      <c r="O175" s="15" t="str">
        <f>IF(testdata[[#This Row],[mkt-dir]]="DN",testdata[[#This Row],[mRet]],"")</f>
        <v/>
      </c>
      <c r="P175" s="15" t="str">
        <f>IF(testdata[[#This Row],[mkt-dir]]="DN",testdata[[#This Row],[eRet]],"")</f>
        <v/>
      </c>
      <c r="Q175" s="20">
        <f t="shared" si="16"/>
        <v>2.3878816567461584E-5</v>
      </c>
      <c r="R175" s="20">
        <f t="shared" si="17"/>
        <v>4.7802591768693761E-5</v>
      </c>
      <c r="S175" s="6">
        <f>testdata[[#This Row],[cov-]]/testdata[[#This Row],[varM-]]</f>
        <v>2.0018827831623724</v>
      </c>
      <c r="T175" s="6">
        <f>testdata[[#This Row],[beta+]]/testdata[[#This Row],[beta-]]</f>
        <v>2.0165678147220176</v>
      </c>
      <c r="U175" s="6">
        <f>(testdata[[#This Row],[beta+]]-testdata[[#This Row],[beta-]])^2</f>
        <v>4.141426899731421</v>
      </c>
      <c r="W175" s="12">
        <v>42989</v>
      </c>
      <c r="X175" s="6">
        <v>2.0322</v>
      </c>
      <c r="Y175" s="6">
        <v>4.0369000000000002</v>
      </c>
      <c r="Z175" s="6">
        <v>2.0019</v>
      </c>
      <c r="AA175" s="6">
        <v>2.0165999999999999</v>
      </c>
      <c r="AB175" s="6">
        <v>4.1414</v>
      </c>
    </row>
    <row r="176" spans="1:28" x14ac:dyDescent="0.25">
      <c r="A176" s="3">
        <v>174</v>
      </c>
      <c r="B176" s="1">
        <v>238.42</v>
      </c>
      <c r="C176" s="1">
        <v>362.75</v>
      </c>
      <c r="D176" s="15">
        <f>(testdata[[#This Row],[mrkt]]-B175)/B175</f>
        <v>3.3667199730661682E-3</v>
      </c>
      <c r="E176" s="15">
        <f>(testdata[[#This Row],[eval]]-C175)/C175</f>
        <v>-2.584618768731606E-3</v>
      </c>
      <c r="F176" s="20">
        <f t="shared" si="18"/>
        <v>3.1212410035860245E-5</v>
      </c>
      <c r="G176" s="20">
        <f t="shared" si="19"/>
        <v>6.3427937883464076E-5</v>
      </c>
      <c r="H176" s="6">
        <f>testdata[[#This Row],[cov]]/testdata[[#This Row],[varM]]</f>
        <v>2.032138428611924</v>
      </c>
      <c r="I176" s="2" t="str">
        <f>IF(testdata[[#This Row],[mrkt]]&gt;B175,"UP",IF(testdata[[#This Row],[mrkt]]&lt;B175,"DN",""))</f>
        <v>UP</v>
      </c>
      <c r="J176" s="15">
        <f>IF(testdata[[#This Row],[mkt-dir]]="UP",testdata[[#This Row],[mRet]],"")</f>
        <v>3.3667199730661682E-3</v>
      </c>
      <c r="K176" s="15">
        <f>IF(testdata[[#This Row],[mkt-dir]]="UP",testdata[[#This Row],[eRet]],"")</f>
        <v>-2.584618768731606E-3</v>
      </c>
      <c r="L176" s="20">
        <f t="shared" si="14"/>
        <v>1.1724317416036563E-5</v>
      </c>
      <c r="M176" s="20">
        <f t="shared" si="15"/>
        <v>5.2472168149240112E-5</v>
      </c>
      <c r="N176" s="6">
        <f>testdata[[#This Row],[cov+]]/testdata[[#This Row],[varM+]]</f>
        <v>4.4754987678402918</v>
      </c>
      <c r="O176" s="15" t="str">
        <f>IF(testdata[[#This Row],[mkt-dir]]="DN",testdata[[#This Row],[mRet]],"")</f>
        <v/>
      </c>
      <c r="P176" s="15" t="str">
        <f>IF(testdata[[#This Row],[mkt-dir]]="DN",testdata[[#This Row],[eRet]],"")</f>
        <v/>
      </c>
      <c r="Q176" s="20">
        <f t="shared" si="16"/>
        <v>2.3878816567461584E-5</v>
      </c>
      <c r="R176" s="20">
        <f t="shared" si="17"/>
        <v>4.7802591768693761E-5</v>
      </c>
      <c r="S176" s="6">
        <f>testdata[[#This Row],[cov-]]/testdata[[#This Row],[varM-]]</f>
        <v>2.0018827831623724</v>
      </c>
      <c r="T176" s="6">
        <f>testdata[[#This Row],[beta+]]/testdata[[#This Row],[beta-]]</f>
        <v>2.2356447667581967</v>
      </c>
      <c r="U176" s="6">
        <f>(testdata[[#This Row],[beta+]]-testdata[[#This Row],[beta-]])^2</f>
        <v>6.1187760396541124</v>
      </c>
      <c r="W176" s="12">
        <v>42990</v>
      </c>
      <c r="X176" s="6">
        <v>2.0320999999999998</v>
      </c>
      <c r="Y176" s="6">
        <v>4.4755000000000003</v>
      </c>
      <c r="Z176" s="6">
        <v>2.0019</v>
      </c>
      <c r="AA176" s="6">
        <v>2.2355999999999998</v>
      </c>
      <c r="AB176" s="6">
        <v>6.1188000000000002</v>
      </c>
    </row>
    <row r="177" spans="1:28" x14ac:dyDescent="0.25">
      <c r="A177" s="3">
        <v>175</v>
      </c>
      <c r="B177" s="1">
        <v>238.54</v>
      </c>
      <c r="C177" s="1">
        <v>366.23</v>
      </c>
      <c r="D177" s="15">
        <f>(testdata[[#This Row],[mrkt]]-B176)/B176</f>
        <v>5.033134804127362E-4</v>
      </c>
      <c r="E177" s="15">
        <f>(testdata[[#This Row],[eval]]-C176)/C176</f>
        <v>9.5933838731909523E-3</v>
      </c>
      <c r="F177" s="20">
        <f t="shared" si="18"/>
        <v>3.1181283353265363E-5</v>
      </c>
      <c r="G177" s="20">
        <f t="shared" si="19"/>
        <v>6.3137120923514395E-5</v>
      </c>
      <c r="H177" s="6">
        <f>testdata[[#This Row],[cov]]/testdata[[#This Row],[varM]]</f>
        <v>2.0248403572171303</v>
      </c>
      <c r="I177" s="2" t="str">
        <f>IF(testdata[[#This Row],[mrkt]]&gt;B176,"UP",IF(testdata[[#This Row],[mrkt]]&lt;B176,"DN",""))</f>
        <v>UP</v>
      </c>
      <c r="J177" s="15">
        <f>IF(testdata[[#This Row],[mkt-dir]]="UP",testdata[[#This Row],[mRet]],"")</f>
        <v>5.033134804127362E-4</v>
      </c>
      <c r="K177" s="15">
        <f>IF(testdata[[#This Row],[mkt-dir]]="UP",testdata[[#This Row],[eRet]],"")</f>
        <v>9.5933838731909523E-3</v>
      </c>
      <c r="L177" s="20">
        <f t="shared" si="14"/>
        <v>1.1615860770112363E-5</v>
      </c>
      <c r="M177" s="20">
        <f t="shared" si="15"/>
        <v>4.6823487534838186E-5</v>
      </c>
      <c r="N177" s="6">
        <f>testdata[[#This Row],[cov+]]/testdata[[#This Row],[varM+]]</f>
        <v>4.030995934052096</v>
      </c>
      <c r="O177" s="15" t="str">
        <f>IF(testdata[[#This Row],[mkt-dir]]="DN",testdata[[#This Row],[mRet]],"")</f>
        <v/>
      </c>
      <c r="P177" s="15" t="str">
        <f>IF(testdata[[#This Row],[mkt-dir]]="DN",testdata[[#This Row],[eRet]],"")</f>
        <v/>
      </c>
      <c r="Q177" s="20">
        <f t="shared" si="16"/>
        <v>2.4837966265890373E-5</v>
      </c>
      <c r="R177" s="20">
        <f t="shared" si="17"/>
        <v>5.4629373516734823E-5</v>
      </c>
      <c r="S177" s="6">
        <f>testdata[[#This Row],[cov-]]/testdata[[#This Row],[varM-]]</f>
        <v>2.1994302163038433</v>
      </c>
      <c r="T177" s="6">
        <f>testdata[[#This Row],[beta+]]/testdata[[#This Row],[beta-]]</f>
        <v>1.8327455466289859</v>
      </c>
      <c r="U177" s="6">
        <f>(testdata[[#This Row],[beta+]]-testdata[[#This Row],[beta-]])^2</f>
        <v>3.3546329784306721</v>
      </c>
      <c r="W177" s="12">
        <v>42991</v>
      </c>
      <c r="X177" s="6">
        <v>2.0247999999999999</v>
      </c>
      <c r="Y177" s="6">
        <v>4.0309999999999997</v>
      </c>
      <c r="Z177" s="6">
        <v>2.1993999999999998</v>
      </c>
      <c r="AA177" s="6">
        <v>1.8327</v>
      </c>
      <c r="AB177" s="6">
        <v>3.3546</v>
      </c>
    </row>
    <row r="178" spans="1:28" x14ac:dyDescent="0.25">
      <c r="A178" s="3">
        <v>176</v>
      </c>
      <c r="B178" s="1">
        <v>238.46</v>
      </c>
      <c r="C178" s="1">
        <v>377.64</v>
      </c>
      <c r="D178" s="15">
        <f>(testdata[[#This Row],[mrkt]]-B177)/B177</f>
        <v>-3.3537352226035083E-4</v>
      </c>
      <c r="E178" s="15">
        <f>(testdata[[#This Row],[eval]]-C177)/C177</f>
        <v>3.1155284930235009E-2</v>
      </c>
      <c r="F178" s="20">
        <f t="shared" si="18"/>
        <v>3.1180529740965398E-5</v>
      </c>
      <c r="G178" s="20">
        <f t="shared" si="19"/>
        <v>6.15936431691774E-5</v>
      </c>
      <c r="H178" s="6">
        <f>testdata[[#This Row],[cov]]/testdata[[#This Row],[varM]]</f>
        <v>1.9753879642479213</v>
      </c>
      <c r="I178" s="2" t="str">
        <f>IF(testdata[[#This Row],[mrkt]]&gt;B177,"UP",IF(testdata[[#This Row],[mrkt]]&lt;B177,"DN",""))</f>
        <v>DN</v>
      </c>
      <c r="J178" s="15" t="str">
        <f>IF(testdata[[#This Row],[mkt-dir]]="UP",testdata[[#This Row],[mRet]],"")</f>
        <v/>
      </c>
      <c r="K178" s="15" t="str">
        <f>IF(testdata[[#This Row],[mkt-dir]]="UP",testdata[[#This Row],[eRet]],"")</f>
        <v/>
      </c>
      <c r="L178" s="20">
        <f t="shared" si="14"/>
        <v>1.2276671194273494E-5</v>
      </c>
      <c r="M178" s="20">
        <f t="shared" si="15"/>
        <v>5.0438663956696244E-5</v>
      </c>
      <c r="N178" s="6">
        <f>testdata[[#This Row],[cov+]]/testdata[[#This Row],[varM+]]</f>
        <v>4.1084967707063438</v>
      </c>
      <c r="O178" s="15">
        <f>IF(testdata[[#This Row],[mkt-dir]]="DN",testdata[[#This Row],[mRet]],"")</f>
        <v>-3.3537352226035083E-4</v>
      </c>
      <c r="P178" s="15">
        <f>IF(testdata[[#This Row],[mkt-dir]]="DN",testdata[[#This Row],[eRet]],"")</f>
        <v>3.1155284930235009E-2</v>
      </c>
      <c r="Q178" s="20">
        <f t="shared" si="16"/>
        <v>2.3643169025563034E-5</v>
      </c>
      <c r="R178" s="20">
        <f t="shared" si="17"/>
        <v>6.3889029426222253E-5</v>
      </c>
      <c r="S178" s="6">
        <f>testdata[[#This Row],[cov-]]/testdata[[#This Row],[varM-]]</f>
        <v>2.7022193749554186</v>
      </c>
      <c r="T178" s="6">
        <f>testdata[[#This Row],[beta+]]/testdata[[#This Row],[beta-]]</f>
        <v>1.5204157030271186</v>
      </c>
      <c r="U178" s="6">
        <f>(testdata[[#This Row],[beta+]]-testdata[[#This Row],[beta-]])^2</f>
        <v>1.9776161138000041</v>
      </c>
      <c r="W178" s="12">
        <v>42992</v>
      </c>
      <c r="X178" s="6">
        <v>1.9754</v>
      </c>
      <c r="Y178" s="6">
        <v>4.1085000000000003</v>
      </c>
      <c r="Z178" s="6">
        <v>2.7021999999999999</v>
      </c>
      <c r="AA178" s="6">
        <v>1.5204</v>
      </c>
      <c r="AB178" s="6">
        <v>1.9776</v>
      </c>
    </row>
    <row r="179" spans="1:28" x14ac:dyDescent="0.25">
      <c r="A179" s="3">
        <v>177</v>
      </c>
      <c r="B179" s="1">
        <v>238.78</v>
      </c>
      <c r="C179" s="1">
        <v>379.81</v>
      </c>
      <c r="D179" s="15">
        <f>(testdata[[#This Row],[mrkt]]-B178)/B178</f>
        <v>1.3419441415750783E-3</v>
      </c>
      <c r="E179" s="15">
        <f>(testdata[[#This Row],[eval]]-C178)/C178</f>
        <v>5.7462133248596973E-3</v>
      </c>
      <c r="F179" s="20">
        <f t="shared" si="18"/>
        <v>1.7308765076318218E-5</v>
      </c>
      <c r="G179" s="20">
        <f t="shared" si="19"/>
        <v>3.3804466017478665E-5</v>
      </c>
      <c r="H179" s="6">
        <f>testdata[[#This Row],[cov]]/testdata[[#This Row],[varM]]</f>
        <v>1.9530258726389325</v>
      </c>
      <c r="I179" s="2" t="str">
        <f>IF(testdata[[#This Row],[mrkt]]&gt;B178,"UP",IF(testdata[[#This Row],[mrkt]]&lt;B178,"DN",""))</f>
        <v>UP</v>
      </c>
      <c r="J179" s="15">
        <f>IF(testdata[[#This Row],[mkt-dir]]="UP",testdata[[#This Row],[mRet]],"")</f>
        <v>1.3419441415750783E-3</v>
      </c>
      <c r="K179" s="15">
        <f>IF(testdata[[#This Row],[mkt-dir]]="UP",testdata[[#This Row],[eRet]],"")</f>
        <v>5.7462133248596973E-3</v>
      </c>
      <c r="L179" s="20">
        <f t="shared" si="14"/>
        <v>1.1741542282895759E-5</v>
      </c>
      <c r="M179" s="20">
        <f t="shared" si="15"/>
        <v>4.6170139597974931E-5</v>
      </c>
      <c r="N179" s="6">
        <f>testdata[[#This Row],[cov+]]/testdata[[#This Row],[varM+]]</f>
        <v>3.9322040057064984</v>
      </c>
      <c r="O179" s="15" t="str">
        <f>IF(testdata[[#This Row],[mkt-dir]]="DN",testdata[[#This Row],[mRet]],"")</f>
        <v/>
      </c>
      <c r="P179" s="15" t="str">
        <f>IF(testdata[[#This Row],[mkt-dir]]="DN",testdata[[#This Row],[eRet]],"")</f>
        <v/>
      </c>
      <c r="Q179" s="20">
        <f t="shared" si="16"/>
        <v>5.0719078385081744E-6</v>
      </c>
      <c r="R179" s="20">
        <f t="shared" si="17"/>
        <v>1.5017253945552312E-5</v>
      </c>
      <c r="S179" s="6">
        <f>testdata[[#This Row],[cov-]]/testdata[[#This Row],[varM-]]</f>
        <v>2.9608688532419021</v>
      </c>
      <c r="T179" s="6">
        <f>testdata[[#This Row],[beta+]]/testdata[[#This Row],[beta-]]</f>
        <v>1.3280574725223193</v>
      </c>
      <c r="U179" s="6">
        <f>(testdata[[#This Row],[beta+]]-testdata[[#This Row],[beta-]])^2</f>
        <v>0.94349197841342058</v>
      </c>
      <c r="W179" s="12">
        <v>42993</v>
      </c>
      <c r="X179" s="6">
        <v>1.9530000000000001</v>
      </c>
      <c r="Y179" s="6">
        <v>3.9321999999999999</v>
      </c>
      <c r="Z179" s="6">
        <v>2.9609000000000001</v>
      </c>
      <c r="AA179" s="6">
        <v>1.3281000000000001</v>
      </c>
      <c r="AB179" s="6">
        <v>0.94350000000000001</v>
      </c>
    </row>
    <row r="180" spans="1:28" x14ac:dyDescent="0.25">
      <c r="A180" s="3">
        <v>178</v>
      </c>
      <c r="B180" s="1">
        <v>239.29</v>
      </c>
      <c r="C180" s="1">
        <v>385</v>
      </c>
      <c r="D180" s="15">
        <f>(testdata[[#This Row],[mrkt]]-B179)/B179</f>
        <v>2.1358572744785615E-3</v>
      </c>
      <c r="E180" s="15">
        <f>(testdata[[#This Row],[eval]]-C179)/C179</f>
        <v>1.3664727100392295E-2</v>
      </c>
      <c r="F180" s="20">
        <f t="shared" si="18"/>
        <v>1.6816577041680002E-5</v>
      </c>
      <c r="G180" s="20">
        <f t="shared" si="19"/>
        <v>3.1286579203986895E-5</v>
      </c>
      <c r="H180" s="6">
        <f>testdata[[#This Row],[cov]]/testdata[[#This Row],[varM]]</f>
        <v>1.8604606113624009</v>
      </c>
      <c r="I180" s="2" t="str">
        <f>IF(testdata[[#This Row],[mrkt]]&gt;B179,"UP",IF(testdata[[#This Row],[mrkt]]&lt;B179,"DN",""))</f>
        <v>UP</v>
      </c>
      <c r="J180" s="15">
        <f>IF(testdata[[#This Row],[mkt-dir]]="UP",testdata[[#This Row],[mRet]],"")</f>
        <v>2.1358572744785615E-3</v>
      </c>
      <c r="K180" s="15">
        <f>IF(testdata[[#This Row],[mkt-dir]]="UP",testdata[[#This Row],[eRet]],"")</f>
        <v>1.3664727100392295E-2</v>
      </c>
      <c r="L180" s="20">
        <f t="shared" si="14"/>
        <v>1.1036999530799365E-5</v>
      </c>
      <c r="M180" s="20">
        <f t="shared" si="15"/>
        <v>4.192686873300964E-5</v>
      </c>
      <c r="N180" s="6">
        <f>testdata[[#This Row],[cov+]]/testdata[[#This Row],[varM+]]</f>
        <v>3.7987560492333419</v>
      </c>
      <c r="O180" s="15" t="str">
        <f>IF(testdata[[#This Row],[mkt-dir]]="DN",testdata[[#This Row],[mRet]],"")</f>
        <v/>
      </c>
      <c r="P180" s="15" t="str">
        <f>IF(testdata[[#This Row],[mkt-dir]]="DN",testdata[[#This Row],[eRet]],"")</f>
        <v/>
      </c>
      <c r="Q180" s="20">
        <f t="shared" si="16"/>
        <v>5.810987014521633E-6</v>
      </c>
      <c r="R180" s="20">
        <f t="shared" si="17"/>
        <v>2.0021796862690776E-5</v>
      </c>
      <c r="S180" s="6">
        <f>testdata[[#This Row],[cov-]]/testdata[[#This Row],[varM-]]</f>
        <v>3.4455070735240652</v>
      </c>
      <c r="T180" s="6">
        <f>testdata[[#This Row],[beta+]]/testdata[[#This Row],[beta-]]</f>
        <v>1.1025245248874134</v>
      </c>
      <c r="U180" s="6">
        <f>(testdata[[#This Row],[beta+]]-testdata[[#This Row],[beta-]])^2</f>
        <v>0.12478483883965318</v>
      </c>
      <c r="W180" s="12">
        <v>42996</v>
      </c>
      <c r="X180" s="6">
        <v>1.8605</v>
      </c>
      <c r="Y180" s="6">
        <v>3.7988</v>
      </c>
      <c r="Z180" s="6">
        <v>3.4455</v>
      </c>
      <c r="AA180" s="6">
        <v>1.1025</v>
      </c>
      <c r="AB180" s="6">
        <v>0.12479999999999999</v>
      </c>
    </row>
    <row r="181" spans="1:28" x14ac:dyDescent="0.25">
      <c r="A181" s="3">
        <v>179</v>
      </c>
      <c r="B181" s="1">
        <v>239.53</v>
      </c>
      <c r="C181" s="1">
        <v>375.1</v>
      </c>
      <c r="D181" s="15">
        <f>(testdata[[#This Row],[mrkt]]-B180)/B180</f>
        <v>1.0029671110368553E-3</v>
      </c>
      <c r="E181" s="15">
        <f>(testdata[[#This Row],[eval]]-C180)/C180</f>
        <v>-2.5714285714285655E-2</v>
      </c>
      <c r="F181" s="20">
        <f t="shared" si="18"/>
        <v>1.6798628961064343E-5</v>
      </c>
      <c r="G181" s="20">
        <f t="shared" si="19"/>
        <v>3.084933153406969E-5</v>
      </c>
      <c r="H181" s="6">
        <f>testdata[[#This Row],[cov]]/testdata[[#This Row],[varM]]</f>
        <v>1.8364196033838174</v>
      </c>
      <c r="I181" s="2" t="str">
        <f>IF(testdata[[#This Row],[mrkt]]&gt;B180,"UP",IF(testdata[[#This Row],[mrkt]]&lt;B180,"DN",""))</f>
        <v>UP</v>
      </c>
      <c r="J181" s="15">
        <f>IF(testdata[[#This Row],[mkt-dir]]="UP",testdata[[#This Row],[mRet]],"")</f>
        <v>1.0029671110368553E-3</v>
      </c>
      <c r="K181" s="15">
        <f>IF(testdata[[#This Row],[mkt-dir]]="UP",testdata[[#This Row],[eRet]],"")</f>
        <v>-2.5714285714285655E-2</v>
      </c>
      <c r="L181" s="20">
        <f t="shared" si="14"/>
        <v>1.0954203375887012E-5</v>
      </c>
      <c r="M181" s="20">
        <f t="shared" si="15"/>
        <v>4.1074672317370186E-5</v>
      </c>
      <c r="N181" s="6">
        <f>testdata[[#This Row],[cov+]]/testdata[[#This Row],[varM+]]</f>
        <v>3.7496722406839722</v>
      </c>
      <c r="O181" s="15" t="str">
        <f>IF(testdata[[#This Row],[mkt-dir]]="DN",testdata[[#This Row],[mRet]],"")</f>
        <v/>
      </c>
      <c r="P181" s="15" t="str">
        <f>IF(testdata[[#This Row],[mkt-dir]]="DN",testdata[[#This Row],[eRet]],"")</f>
        <v/>
      </c>
      <c r="Q181" s="20">
        <f t="shared" si="16"/>
        <v>5.810987014521633E-6</v>
      </c>
      <c r="R181" s="20">
        <f t="shared" si="17"/>
        <v>2.0021796862690776E-5</v>
      </c>
      <c r="S181" s="6">
        <f>testdata[[#This Row],[cov-]]/testdata[[#This Row],[varM-]]</f>
        <v>3.4455070735240652</v>
      </c>
      <c r="T181" s="6">
        <f>testdata[[#This Row],[beta+]]/testdata[[#This Row],[beta-]]</f>
        <v>1.0882787818075228</v>
      </c>
      <c r="U181" s="6">
        <f>(testdata[[#This Row],[beta+]]-testdata[[#This Row],[beta-]])^2</f>
        <v>9.2516448913414193E-2</v>
      </c>
      <c r="W181" s="12">
        <v>42997</v>
      </c>
      <c r="X181" s="6">
        <v>1.8364</v>
      </c>
      <c r="Y181" s="6">
        <v>3.7496999999999998</v>
      </c>
      <c r="Z181" s="6">
        <v>3.4455</v>
      </c>
      <c r="AA181" s="6">
        <v>1.0883</v>
      </c>
      <c r="AB181" s="6">
        <v>9.2499999999999999E-2</v>
      </c>
    </row>
    <row r="182" spans="1:28" x14ac:dyDescent="0.25">
      <c r="A182" s="3">
        <v>180</v>
      </c>
      <c r="B182" s="1">
        <v>239.61</v>
      </c>
      <c r="C182" s="1">
        <v>373.91</v>
      </c>
      <c r="D182" s="15">
        <f>(testdata[[#This Row],[mrkt]]-B181)/B181</f>
        <v>3.3398739197600509E-4</v>
      </c>
      <c r="E182" s="15">
        <f>(testdata[[#This Row],[eval]]-C181)/C181</f>
        <v>-3.1724873367102043E-3</v>
      </c>
      <c r="F182" s="20">
        <f t="shared" si="18"/>
        <v>1.2761821280345038E-5</v>
      </c>
      <c r="G182" s="20">
        <f t="shared" si="19"/>
        <v>2.893848048193723E-5</v>
      </c>
      <c r="H182" s="6">
        <f>testdata[[#This Row],[cov]]/testdata[[#This Row],[varM]]</f>
        <v>2.2675823337619119</v>
      </c>
      <c r="I182" s="2" t="str">
        <f>IF(testdata[[#This Row],[mrkt]]&gt;B181,"UP",IF(testdata[[#This Row],[mrkt]]&lt;B181,"DN",""))</f>
        <v>UP</v>
      </c>
      <c r="J182" s="15">
        <f>IF(testdata[[#This Row],[mkt-dir]]="UP",testdata[[#This Row],[mRet]],"")</f>
        <v>3.3398739197600509E-4</v>
      </c>
      <c r="K182" s="15">
        <f>IF(testdata[[#This Row],[mkt-dir]]="UP",testdata[[#This Row],[eRet]],"")</f>
        <v>-3.1724873367102043E-3</v>
      </c>
      <c r="L182" s="20">
        <f t="shared" si="14"/>
        <v>7.611518556059631E-6</v>
      </c>
      <c r="M182" s="20">
        <f t="shared" si="15"/>
        <v>3.9167770956192908E-5</v>
      </c>
      <c r="N182" s="6">
        <f>testdata[[#This Row],[cov+]]/testdata[[#This Row],[varM+]]</f>
        <v>5.145855017985987</v>
      </c>
      <c r="O182" s="15" t="str">
        <f>IF(testdata[[#This Row],[mkt-dir]]="DN",testdata[[#This Row],[mRet]],"")</f>
        <v/>
      </c>
      <c r="P182" s="15" t="str">
        <f>IF(testdata[[#This Row],[mkt-dir]]="DN",testdata[[#This Row],[eRet]],"")</f>
        <v/>
      </c>
      <c r="Q182" s="20">
        <f t="shared" si="16"/>
        <v>5.810987014521633E-6</v>
      </c>
      <c r="R182" s="20">
        <f t="shared" si="17"/>
        <v>2.0021796862690776E-5</v>
      </c>
      <c r="S182" s="6">
        <f>testdata[[#This Row],[cov-]]/testdata[[#This Row],[varM-]]</f>
        <v>3.4455070735240652</v>
      </c>
      <c r="T182" s="6">
        <f>testdata[[#This Row],[beta+]]/testdata[[#This Row],[beta-]]</f>
        <v>1.493497156783604</v>
      </c>
      <c r="U182" s="6">
        <f>(testdata[[#This Row],[beta+]]-testdata[[#This Row],[beta-]])^2</f>
        <v>2.891183132235883</v>
      </c>
      <c r="W182" s="12">
        <v>42998</v>
      </c>
      <c r="X182" s="6">
        <v>2.2675999999999998</v>
      </c>
      <c r="Y182" s="6">
        <v>5.1459000000000001</v>
      </c>
      <c r="Z182" s="6">
        <v>3.4455</v>
      </c>
      <c r="AA182" s="6">
        <v>1.4935</v>
      </c>
      <c r="AB182" s="6">
        <v>2.8912</v>
      </c>
    </row>
    <row r="183" spans="1:28" x14ac:dyDescent="0.25">
      <c r="A183" s="3">
        <v>181</v>
      </c>
      <c r="B183" s="1">
        <v>238.97</v>
      </c>
      <c r="C183" s="1">
        <v>366.48</v>
      </c>
      <c r="D183" s="15">
        <f>(testdata[[#This Row],[mrkt]]-B182)/B182</f>
        <v>-2.6710070531280614E-3</v>
      </c>
      <c r="E183" s="15">
        <f>(testdata[[#This Row],[eval]]-C182)/C182</f>
        <v>-1.9871091974004457E-2</v>
      </c>
      <c r="F183" s="20">
        <f t="shared" si="18"/>
        <v>1.2363442710287658E-5</v>
      </c>
      <c r="G183" s="20">
        <f t="shared" si="19"/>
        <v>4.0660344567583633E-5</v>
      </c>
      <c r="H183" s="6">
        <f>testdata[[#This Row],[cov]]/testdata[[#This Row],[varM]]</f>
        <v>3.2887558522635478</v>
      </c>
      <c r="I183" s="2" t="str">
        <f>IF(testdata[[#This Row],[mrkt]]&gt;B182,"UP",IF(testdata[[#This Row],[mrkt]]&lt;B182,"DN",""))</f>
        <v>DN</v>
      </c>
      <c r="J183" s="15" t="str">
        <f>IF(testdata[[#This Row],[mkt-dir]]="UP",testdata[[#This Row],[mRet]],"")</f>
        <v/>
      </c>
      <c r="K183" s="15" t="str">
        <f>IF(testdata[[#This Row],[mkt-dir]]="UP",testdata[[#This Row],[eRet]],"")</f>
        <v/>
      </c>
      <c r="L183" s="20">
        <f t="shared" si="14"/>
        <v>7.611518556059631E-6</v>
      </c>
      <c r="M183" s="20">
        <f t="shared" si="15"/>
        <v>3.9167770956192908E-5</v>
      </c>
      <c r="N183" s="6">
        <f>testdata[[#This Row],[cov+]]/testdata[[#This Row],[varM+]]</f>
        <v>5.145855017985987</v>
      </c>
      <c r="O183" s="15">
        <f>IF(testdata[[#This Row],[mkt-dir]]="DN",testdata[[#This Row],[mRet]],"")</f>
        <v>-2.6710070531280614E-3</v>
      </c>
      <c r="P183" s="15">
        <f>IF(testdata[[#This Row],[mkt-dir]]="DN",testdata[[#This Row],[eRet]],"")</f>
        <v>-1.9871091974004457E-2</v>
      </c>
      <c r="Q183" s="20">
        <f t="shared" si="16"/>
        <v>5.5820203616929099E-6</v>
      </c>
      <c r="R183" s="20">
        <f t="shared" si="17"/>
        <v>2.7221505602536915E-5</v>
      </c>
      <c r="S183" s="6">
        <f>testdata[[#This Row],[cov-]]/testdata[[#This Row],[varM-]]</f>
        <v>4.8766403271021392</v>
      </c>
      <c r="T183" s="6">
        <f>testdata[[#This Row],[beta+]]/testdata[[#This Row],[beta-]]</f>
        <v>1.0552049511192523</v>
      </c>
      <c r="U183" s="6">
        <f>(testdata[[#This Row],[beta+]]-testdata[[#This Row],[beta-]])^2</f>
        <v>7.2476549787685696E-2</v>
      </c>
      <c r="W183" s="12">
        <v>42999</v>
      </c>
      <c r="X183" s="6">
        <v>3.2888000000000002</v>
      </c>
      <c r="Y183" s="6">
        <v>5.1459000000000001</v>
      </c>
      <c r="Z183" s="6">
        <v>4.8765999999999998</v>
      </c>
      <c r="AA183" s="6">
        <v>1.0551999999999999</v>
      </c>
      <c r="AB183" s="6">
        <v>7.2499999999999995E-2</v>
      </c>
    </row>
    <row r="184" spans="1:28" x14ac:dyDescent="0.25">
      <c r="A184" s="3">
        <v>182</v>
      </c>
      <c r="B184" s="1">
        <v>239.02</v>
      </c>
      <c r="C184" s="1">
        <v>351.09</v>
      </c>
      <c r="D184" s="15">
        <f>(testdata[[#This Row],[mrkt]]-B183)/B183</f>
        <v>2.0923128426167037E-4</v>
      </c>
      <c r="E184" s="15">
        <f>(testdata[[#This Row],[eval]]-C183)/C183</f>
        <v>-4.19941060903734E-2</v>
      </c>
      <c r="F184" s="20">
        <f t="shared" si="18"/>
        <v>1.1754864244207616E-5</v>
      </c>
      <c r="G184" s="20">
        <f t="shared" si="19"/>
        <v>4.2891020847968256E-5</v>
      </c>
      <c r="H184" s="6">
        <f>testdata[[#This Row],[cov]]/testdata[[#This Row],[varM]]</f>
        <v>3.6487891273694157</v>
      </c>
      <c r="I184" s="2" t="str">
        <f>IF(testdata[[#This Row],[mrkt]]&gt;B183,"UP",IF(testdata[[#This Row],[mrkt]]&lt;B183,"DN",""))</f>
        <v>UP</v>
      </c>
      <c r="J184" s="15">
        <f>IF(testdata[[#This Row],[mkt-dir]]="UP",testdata[[#This Row],[mRet]],"")</f>
        <v>2.0923128426167037E-4</v>
      </c>
      <c r="K184" s="15">
        <f>IF(testdata[[#This Row],[mkt-dir]]="UP",testdata[[#This Row],[eRet]],"")</f>
        <v>-4.19941060903734E-2</v>
      </c>
      <c r="L184" s="20">
        <f t="shared" si="14"/>
        <v>7.5047751446709561E-6</v>
      </c>
      <c r="M184" s="20">
        <f t="shared" si="15"/>
        <v>4.3744770049916044E-5</v>
      </c>
      <c r="N184" s="6">
        <f>testdata[[#This Row],[cov+]]/testdata[[#This Row],[varM+]]</f>
        <v>5.8289248120882933</v>
      </c>
      <c r="O184" s="15" t="str">
        <f>IF(testdata[[#This Row],[mkt-dir]]="DN",testdata[[#This Row],[mRet]],"")</f>
        <v/>
      </c>
      <c r="P184" s="15" t="str">
        <f>IF(testdata[[#This Row],[mkt-dir]]="DN",testdata[[#This Row],[eRet]],"")</f>
        <v/>
      </c>
      <c r="Q184" s="20">
        <f t="shared" si="16"/>
        <v>6.6977502401470479E-6</v>
      </c>
      <c r="R184" s="20">
        <f t="shared" si="17"/>
        <v>3.2687533624289186E-5</v>
      </c>
      <c r="S184" s="6">
        <f>testdata[[#This Row],[cov-]]/testdata[[#This Row],[varM-]]</f>
        <v>4.8803751188505853</v>
      </c>
      <c r="T184" s="6">
        <f>testdata[[#This Row],[beta+]]/testdata[[#This Row],[beta-]]</f>
        <v>1.1943599969547234</v>
      </c>
      <c r="U184" s="6">
        <f>(testdata[[#This Row],[beta+]]-testdata[[#This Row],[beta-]])^2</f>
        <v>0.89974652054134996</v>
      </c>
      <c r="W184" s="12">
        <v>43000</v>
      </c>
      <c r="X184" s="6">
        <v>3.6488</v>
      </c>
      <c r="Y184" s="6">
        <v>5.8289</v>
      </c>
      <c r="Z184" s="6">
        <v>4.8803999999999998</v>
      </c>
      <c r="AA184" s="6">
        <v>1.1943999999999999</v>
      </c>
      <c r="AB184" s="6">
        <v>0.89970000000000006</v>
      </c>
    </row>
    <row r="185" spans="1:28" x14ac:dyDescent="0.25">
      <c r="A185" s="3">
        <v>183</v>
      </c>
      <c r="B185" s="1">
        <v>238.53</v>
      </c>
      <c r="C185" s="1">
        <v>344.99</v>
      </c>
      <c r="D185" s="15">
        <f>(testdata[[#This Row],[mrkt]]-B184)/B184</f>
        <v>-2.050037653752862E-3</v>
      </c>
      <c r="E185" s="15">
        <f>(testdata[[#This Row],[eval]]-C184)/C184</f>
        <v>-1.7374462388561242E-2</v>
      </c>
      <c r="F185" s="20">
        <f t="shared" si="18"/>
        <v>1.2236945074775511E-5</v>
      </c>
      <c r="G185" s="20">
        <f t="shared" si="19"/>
        <v>4.6502287486183713E-5</v>
      </c>
      <c r="H185" s="6">
        <f>testdata[[#This Row],[cov]]/testdata[[#This Row],[varM]]</f>
        <v>3.8001549571420958</v>
      </c>
      <c r="I185" s="2" t="str">
        <f>IF(testdata[[#This Row],[mrkt]]&gt;B184,"UP",IF(testdata[[#This Row],[mrkt]]&lt;B184,"DN",""))</f>
        <v>DN</v>
      </c>
      <c r="J185" s="15" t="str">
        <f>IF(testdata[[#This Row],[mkt-dir]]="UP",testdata[[#This Row],[mRet]],"")</f>
        <v/>
      </c>
      <c r="K185" s="15" t="str">
        <f>IF(testdata[[#This Row],[mkt-dir]]="UP",testdata[[#This Row],[eRet]],"")</f>
        <v/>
      </c>
      <c r="L185" s="20">
        <f t="shared" si="14"/>
        <v>8.0373408007821882E-6</v>
      </c>
      <c r="M185" s="20">
        <f t="shared" si="15"/>
        <v>4.6635339652538987E-5</v>
      </c>
      <c r="N185" s="6">
        <f>testdata[[#This Row],[cov+]]/testdata[[#This Row],[varM+]]</f>
        <v>5.8023344795831564</v>
      </c>
      <c r="O185" s="15">
        <f>IF(testdata[[#This Row],[mkt-dir]]="DN",testdata[[#This Row],[mRet]],"")</f>
        <v>-2.050037653752862E-3</v>
      </c>
      <c r="P185" s="15">
        <f>IF(testdata[[#This Row],[mkt-dir]]="DN",testdata[[#This Row],[eRet]],"")</f>
        <v>-1.7374462388561242E-2</v>
      </c>
      <c r="Q185" s="20">
        <f t="shared" si="16"/>
        <v>5.5897921035748856E-6</v>
      </c>
      <c r="R185" s="20">
        <f t="shared" si="17"/>
        <v>2.6702813035003023E-5</v>
      </c>
      <c r="S185" s="6">
        <f>testdata[[#This Row],[cov-]]/testdata[[#This Row],[varM-]]</f>
        <v>4.7770672934196519</v>
      </c>
      <c r="T185" s="6">
        <f>testdata[[#This Row],[beta+]]/testdata[[#This Row],[beta-]]</f>
        <v>1.2146227220989323</v>
      </c>
      <c r="U185" s="6">
        <f>(testdata[[#This Row],[beta+]]-testdata[[#This Row],[beta-]])^2</f>
        <v>1.0511728030236303</v>
      </c>
      <c r="W185" s="12">
        <v>43003</v>
      </c>
      <c r="X185" s="6">
        <v>3.8001999999999998</v>
      </c>
      <c r="Y185" s="6">
        <v>5.8022999999999998</v>
      </c>
      <c r="Z185" s="6">
        <v>4.7770999999999999</v>
      </c>
      <c r="AA185" s="6">
        <v>1.2145999999999999</v>
      </c>
      <c r="AB185" s="6">
        <v>1.0511999999999999</v>
      </c>
    </row>
    <row r="186" spans="1:28" x14ac:dyDescent="0.25">
      <c r="A186" s="3">
        <v>184</v>
      </c>
      <c r="B186" s="1">
        <v>238.68</v>
      </c>
      <c r="C186" s="1">
        <v>345.25</v>
      </c>
      <c r="D186" s="15">
        <f>(testdata[[#This Row],[mrkt]]-B185)/B185</f>
        <v>6.2885171676521059E-4</v>
      </c>
      <c r="E186" s="15">
        <f>(testdata[[#This Row],[eval]]-C185)/C185</f>
        <v>7.5364503318934141E-4</v>
      </c>
      <c r="F186" s="20">
        <f t="shared" si="18"/>
        <v>1.2189036083808836E-5</v>
      </c>
      <c r="G186" s="20">
        <f t="shared" si="19"/>
        <v>4.6101634848659744E-5</v>
      </c>
      <c r="H186" s="6">
        <f>testdata[[#This Row],[cov]]/testdata[[#This Row],[varM]]</f>
        <v>3.7822215416933838</v>
      </c>
      <c r="I186" s="2" t="str">
        <f>IF(testdata[[#This Row],[mrkt]]&gt;B185,"UP",IF(testdata[[#This Row],[mrkt]]&lt;B185,"DN",""))</f>
        <v>UP</v>
      </c>
      <c r="J186" s="15">
        <f>IF(testdata[[#This Row],[mkt-dir]]="UP",testdata[[#This Row],[mRet]],"")</f>
        <v>6.2885171676521059E-4</v>
      </c>
      <c r="K186" s="15">
        <f>IF(testdata[[#This Row],[mkt-dir]]="UP",testdata[[#This Row],[eRet]],"")</f>
        <v>7.5364503318934141E-4</v>
      </c>
      <c r="L186" s="20">
        <f t="shared" si="14"/>
        <v>7.846648371524104E-6</v>
      </c>
      <c r="M186" s="20">
        <f t="shared" si="15"/>
        <v>4.5192505361941568E-5</v>
      </c>
      <c r="N186" s="6">
        <f>testdata[[#This Row],[cov+]]/testdata[[#This Row],[varM+]]</f>
        <v>5.7594661086060039</v>
      </c>
      <c r="O186" s="15" t="str">
        <f>IF(testdata[[#This Row],[mkt-dir]]="DN",testdata[[#This Row],[mRet]],"")</f>
        <v/>
      </c>
      <c r="P186" s="15" t="str">
        <f>IF(testdata[[#This Row],[mkt-dir]]="DN",testdata[[#This Row],[eRet]],"")</f>
        <v/>
      </c>
      <c r="Q186" s="20">
        <f t="shared" si="16"/>
        <v>5.5897921035748856E-6</v>
      </c>
      <c r="R186" s="20">
        <f t="shared" si="17"/>
        <v>2.6702813035003023E-5</v>
      </c>
      <c r="S186" s="6">
        <f>testdata[[#This Row],[cov-]]/testdata[[#This Row],[varM-]]</f>
        <v>4.7770672934196519</v>
      </c>
      <c r="T186" s="6">
        <f>testdata[[#This Row],[beta+]]/testdata[[#This Row],[beta-]]</f>
        <v>1.2056489379037205</v>
      </c>
      <c r="U186" s="6">
        <f>(testdata[[#This Row],[beta+]]-testdata[[#This Row],[beta-]])^2</f>
        <v>0.9651074320795483</v>
      </c>
      <c r="W186" s="12">
        <v>43004</v>
      </c>
      <c r="X186" s="6">
        <v>3.7822</v>
      </c>
      <c r="Y186" s="6">
        <v>5.7595000000000001</v>
      </c>
      <c r="Z186" s="6">
        <v>4.7770999999999999</v>
      </c>
      <c r="AA186" s="6">
        <v>1.2056</v>
      </c>
      <c r="AB186" s="6">
        <v>0.96509999999999996</v>
      </c>
    </row>
    <row r="187" spans="1:28" x14ac:dyDescent="0.25">
      <c r="A187" s="3">
        <v>185</v>
      </c>
      <c r="B187" s="1">
        <v>239.6</v>
      </c>
      <c r="C187" s="1">
        <v>340.97</v>
      </c>
      <c r="D187" s="15">
        <f>(testdata[[#This Row],[mrkt]]-B186)/B186</f>
        <v>3.8545332662979197E-3</v>
      </c>
      <c r="E187" s="15">
        <f>(testdata[[#This Row],[eval]]-C186)/C186</f>
        <v>-1.2396813902968784E-2</v>
      </c>
      <c r="F187" s="20">
        <f t="shared" si="18"/>
        <v>1.2530971542046605E-5</v>
      </c>
      <c r="G187" s="20">
        <f t="shared" si="19"/>
        <v>4.4544059835945923E-5</v>
      </c>
      <c r="H187" s="6">
        <f>testdata[[#This Row],[cov]]/testdata[[#This Row],[varM]]</f>
        <v>3.5547171810647034</v>
      </c>
      <c r="I187" s="2" t="str">
        <f>IF(testdata[[#This Row],[mrkt]]&gt;B186,"UP",IF(testdata[[#This Row],[mrkt]]&lt;B186,"DN",""))</f>
        <v>UP</v>
      </c>
      <c r="J187" s="15">
        <f>IF(testdata[[#This Row],[mkt-dir]]="UP",testdata[[#This Row],[mRet]],"")</f>
        <v>3.8545332662979197E-3</v>
      </c>
      <c r="K187" s="15">
        <f>IF(testdata[[#This Row],[mkt-dir]]="UP",testdata[[#This Row],[eRet]],"")</f>
        <v>-1.2396813902968784E-2</v>
      </c>
      <c r="L187" s="20">
        <f t="shared" si="14"/>
        <v>7.7496154240279177E-6</v>
      </c>
      <c r="M187" s="20">
        <f t="shared" si="15"/>
        <v>4.4484827818891991E-5</v>
      </c>
      <c r="N187" s="6">
        <f>testdata[[#This Row],[cov+]]/testdata[[#This Row],[varM+]]</f>
        <v>5.7402626304481421</v>
      </c>
      <c r="O187" s="15" t="str">
        <f>IF(testdata[[#This Row],[mkt-dir]]="DN",testdata[[#This Row],[mRet]],"")</f>
        <v/>
      </c>
      <c r="P187" s="15" t="str">
        <f>IF(testdata[[#This Row],[mkt-dir]]="DN",testdata[[#This Row],[eRet]],"")</f>
        <v/>
      </c>
      <c r="Q187" s="20">
        <f t="shared" si="16"/>
        <v>5.5897921035748856E-6</v>
      </c>
      <c r="R187" s="20">
        <f t="shared" si="17"/>
        <v>2.6702813035003023E-5</v>
      </c>
      <c r="S187" s="6">
        <f>testdata[[#This Row],[cov-]]/testdata[[#This Row],[varM-]]</f>
        <v>4.7770672934196519</v>
      </c>
      <c r="T187" s="6">
        <f>testdata[[#This Row],[beta+]]/testdata[[#This Row],[beta-]]</f>
        <v>1.2016290074781402</v>
      </c>
      <c r="U187" s="6">
        <f>(testdata[[#This Row],[beta+]]-testdata[[#This Row],[beta-]])^2</f>
        <v>0.92774525727342694</v>
      </c>
      <c r="W187" s="12">
        <v>43005</v>
      </c>
      <c r="X187" s="6">
        <v>3.5547</v>
      </c>
      <c r="Y187" s="6">
        <v>5.7403000000000004</v>
      </c>
      <c r="Z187" s="6">
        <v>4.7770999999999999</v>
      </c>
      <c r="AA187" s="6">
        <v>1.2016</v>
      </c>
      <c r="AB187" s="6">
        <v>0.92769999999999997</v>
      </c>
    </row>
    <row r="188" spans="1:28" x14ac:dyDescent="0.25">
      <c r="A188" s="3">
        <v>186</v>
      </c>
      <c r="B188" s="1">
        <v>239.89</v>
      </c>
      <c r="C188" s="1">
        <v>339.6</v>
      </c>
      <c r="D188" s="15">
        <f>(testdata[[#This Row],[mrkt]]-B187)/B187</f>
        <v>1.2103505843071454E-3</v>
      </c>
      <c r="E188" s="15">
        <f>(testdata[[#This Row],[eval]]-C187)/C187</f>
        <v>-4.0179487931489705E-3</v>
      </c>
      <c r="F188" s="20">
        <f t="shared" si="18"/>
        <v>1.1905077927856749E-5</v>
      </c>
      <c r="G188" s="20">
        <f t="shared" si="19"/>
        <v>4.1367016499469656E-5</v>
      </c>
      <c r="H188" s="6">
        <f>testdata[[#This Row],[cov]]/testdata[[#This Row],[varM]]</f>
        <v>3.4747371457917779</v>
      </c>
      <c r="I188" s="2" t="str">
        <f>IF(testdata[[#This Row],[mrkt]]&gt;B187,"UP",IF(testdata[[#This Row],[mrkt]]&lt;B187,"DN",""))</f>
        <v>UP</v>
      </c>
      <c r="J188" s="15">
        <f>IF(testdata[[#This Row],[mkt-dir]]="UP",testdata[[#This Row],[mRet]],"")</f>
        <v>1.2103505843071454E-3</v>
      </c>
      <c r="K188" s="15">
        <f>IF(testdata[[#This Row],[mkt-dir]]="UP",testdata[[#This Row],[eRet]],"")</f>
        <v>-4.0179487931489705E-3</v>
      </c>
      <c r="L188" s="20">
        <f t="shared" si="14"/>
        <v>7.6085891028185633E-6</v>
      </c>
      <c r="M188" s="20">
        <f t="shared" si="15"/>
        <v>4.248050521804823E-5</v>
      </c>
      <c r="N188" s="6">
        <f>testdata[[#This Row],[cov+]]/testdata[[#This Row],[varM+]]</f>
        <v>5.5832302998609222</v>
      </c>
      <c r="O188" s="15" t="str">
        <f>IF(testdata[[#This Row],[mkt-dir]]="DN",testdata[[#This Row],[mRet]],"")</f>
        <v/>
      </c>
      <c r="P188" s="15" t="str">
        <f>IF(testdata[[#This Row],[mkt-dir]]="DN",testdata[[#This Row],[eRet]],"")</f>
        <v/>
      </c>
      <c r="Q188" s="20">
        <f t="shared" si="16"/>
        <v>5.5897921035748856E-6</v>
      </c>
      <c r="R188" s="20">
        <f t="shared" si="17"/>
        <v>2.6702813035003023E-5</v>
      </c>
      <c r="S188" s="6">
        <f>testdata[[#This Row],[cov-]]/testdata[[#This Row],[varM-]]</f>
        <v>4.7770672934196519</v>
      </c>
      <c r="T188" s="6">
        <f>testdata[[#This Row],[beta+]]/testdata[[#This Row],[beta-]]</f>
        <v>1.1687568872123173</v>
      </c>
      <c r="U188" s="6">
        <f>(testdata[[#This Row],[beta+]]-testdata[[#This Row],[beta-]])^2</f>
        <v>0.64989879295442776</v>
      </c>
      <c r="W188" s="12">
        <v>43006</v>
      </c>
      <c r="X188" s="6">
        <v>3.4746999999999999</v>
      </c>
      <c r="Y188" s="6">
        <v>5.5831999999999997</v>
      </c>
      <c r="Z188" s="6">
        <v>4.7770999999999999</v>
      </c>
      <c r="AA188" s="6">
        <v>1.1688000000000001</v>
      </c>
      <c r="AB188" s="6">
        <v>0.64990000000000003</v>
      </c>
    </row>
    <row r="189" spans="1:28" x14ac:dyDescent="0.25">
      <c r="A189" s="3">
        <v>187</v>
      </c>
      <c r="B189" s="1">
        <v>240.74</v>
      </c>
      <c r="C189" s="1">
        <v>341.1</v>
      </c>
      <c r="D189" s="15">
        <f>(testdata[[#This Row],[mrkt]]-B188)/B188</f>
        <v>3.5432906748927543E-3</v>
      </c>
      <c r="E189" s="15">
        <f>(testdata[[#This Row],[eval]]-C188)/C188</f>
        <v>4.4169611307420488E-3</v>
      </c>
      <c r="F189" s="20">
        <f t="shared" si="18"/>
        <v>1.0989324552578722E-5</v>
      </c>
      <c r="G189" s="20">
        <f t="shared" si="19"/>
        <v>3.9786571329247118E-5</v>
      </c>
      <c r="H189" s="6">
        <f>testdata[[#This Row],[cov]]/testdata[[#This Row],[varM]]</f>
        <v>3.6204746833062567</v>
      </c>
      <c r="I189" s="2" t="str">
        <f>IF(testdata[[#This Row],[mrkt]]&gt;B188,"UP",IF(testdata[[#This Row],[mrkt]]&lt;B188,"DN",""))</f>
        <v>UP</v>
      </c>
      <c r="J189" s="15">
        <f>IF(testdata[[#This Row],[mkt-dir]]="UP",testdata[[#This Row],[mRet]],"")</f>
        <v>3.5432906748927543E-3</v>
      </c>
      <c r="K189" s="15">
        <f>IF(testdata[[#This Row],[mkt-dir]]="UP",testdata[[#This Row],[eRet]],"")</f>
        <v>4.4169611307420488E-3</v>
      </c>
      <c r="L189" s="20">
        <f t="shared" si="14"/>
        <v>6.8020242449695577E-6</v>
      </c>
      <c r="M189" s="20">
        <f t="shared" si="15"/>
        <v>4.0739028344670019E-5</v>
      </c>
      <c r="N189" s="6">
        <f>testdata[[#This Row],[cov+]]/testdata[[#This Row],[varM+]]</f>
        <v>5.9892506814862649</v>
      </c>
      <c r="O189" s="15" t="str">
        <f>IF(testdata[[#This Row],[mkt-dir]]="DN",testdata[[#This Row],[mRet]],"")</f>
        <v/>
      </c>
      <c r="P189" s="15" t="str">
        <f>IF(testdata[[#This Row],[mkt-dir]]="DN",testdata[[#This Row],[eRet]],"")</f>
        <v/>
      </c>
      <c r="Q189" s="20">
        <f t="shared" si="16"/>
        <v>5.5897921035748856E-6</v>
      </c>
      <c r="R189" s="20">
        <f t="shared" si="17"/>
        <v>2.6702813035003023E-5</v>
      </c>
      <c r="S189" s="6">
        <f>testdata[[#This Row],[cov-]]/testdata[[#This Row],[varM-]]</f>
        <v>4.7770672934196519</v>
      </c>
      <c r="T189" s="6">
        <f>testdata[[#This Row],[beta+]]/testdata[[#This Row],[beta-]]</f>
        <v>1.2537505363879591</v>
      </c>
      <c r="U189" s="6">
        <f>(testdata[[#This Row],[beta+]]-testdata[[#This Row],[beta-]])^2</f>
        <v>1.4693885663046531</v>
      </c>
      <c r="W189" s="12">
        <v>43007</v>
      </c>
      <c r="X189" s="6">
        <v>3.6204999999999998</v>
      </c>
      <c r="Y189" s="6">
        <v>5.9893000000000001</v>
      </c>
      <c r="Z189" s="6">
        <v>4.7770999999999999</v>
      </c>
      <c r="AA189" s="6">
        <v>1.2538</v>
      </c>
      <c r="AB189" s="6">
        <v>1.4694</v>
      </c>
    </row>
    <row r="190" spans="1:28" x14ac:dyDescent="0.25">
      <c r="A190" s="3">
        <v>188</v>
      </c>
      <c r="B190" s="1">
        <v>241.78</v>
      </c>
      <c r="C190" s="1">
        <v>341.53</v>
      </c>
      <c r="D190" s="15">
        <f>(testdata[[#This Row],[mrkt]]-B189)/B189</f>
        <v>4.3200132923485587E-3</v>
      </c>
      <c r="E190" s="15">
        <f>(testdata[[#This Row],[eval]]-C189)/C189</f>
        <v>1.2606273819992669E-3</v>
      </c>
      <c r="F190" s="20">
        <f t="shared" si="18"/>
        <v>1.1509856430385556E-5</v>
      </c>
      <c r="G190" s="20">
        <f t="shared" si="19"/>
        <v>4.0280236354757395E-5</v>
      </c>
      <c r="H190" s="6">
        <f>testdata[[#This Row],[cov]]/testdata[[#This Row],[varM]]</f>
        <v>3.4996297823853997</v>
      </c>
      <c r="I190" s="2" t="str">
        <f>IF(testdata[[#This Row],[mrkt]]&gt;B189,"UP",IF(testdata[[#This Row],[mrkt]]&lt;B189,"DN",""))</f>
        <v>UP</v>
      </c>
      <c r="J190" s="15">
        <f>IF(testdata[[#This Row],[mkt-dir]]="UP",testdata[[#This Row],[mRet]],"")</f>
        <v>4.3200132923485587E-3</v>
      </c>
      <c r="K190" s="15">
        <f>IF(testdata[[#This Row],[mkt-dir]]="UP",testdata[[#This Row],[eRet]],"")</f>
        <v>1.2606273819992669E-3</v>
      </c>
      <c r="L190" s="20">
        <f t="shared" si="14"/>
        <v>6.949688842082405E-6</v>
      </c>
      <c r="M190" s="20">
        <f t="shared" si="15"/>
        <v>4.0957777079176554E-5</v>
      </c>
      <c r="N190" s="6">
        <f>testdata[[#This Row],[cov+]]/testdata[[#This Row],[varM+]]</f>
        <v>5.8934691911910067</v>
      </c>
      <c r="O190" s="15" t="str">
        <f>IF(testdata[[#This Row],[mkt-dir]]="DN",testdata[[#This Row],[mRet]],"")</f>
        <v/>
      </c>
      <c r="P190" s="15" t="str">
        <f>IF(testdata[[#This Row],[mkt-dir]]="DN",testdata[[#This Row],[eRet]],"")</f>
        <v/>
      </c>
      <c r="Q190" s="20">
        <f t="shared" si="16"/>
        <v>5.5897921035748856E-6</v>
      </c>
      <c r="R190" s="20">
        <f t="shared" si="17"/>
        <v>2.6702813035003023E-5</v>
      </c>
      <c r="S190" s="6">
        <f>testdata[[#This Row],[cov-]]/testdata[[#This Row],[varM-]]</f>
        <v>4.7770672934196519</v>
      </c>
      <c r="T190" s="6">
        <f>testdata[[#This Row],[beta+]]/testdata[[#This Row],[beta-]]</f>
        <v>1.2337002661254497</v>
      </c>
      <c r="U190" s="6">
        <f>(testdata[[#This Row],[beta+]]-testdata[[#This Row],[beta-]])^2</f>
        <v>1.2463531973474824</v>
      </c>
      <c r="W190" s="12">
        <v>43010</v>
      </c>
      <c r="X190" s="6">
        <v>3.4996</v>
      </c>
      <c r="Y190" s="6">
        <v>5.8935000000000004</v>
      </c>
      <c r="Z190" s="6">
        <v>4.7770999999999999</v>
      </c>
      <c r="AA190" s="6">
        <v>1.2337</v>
      </c>
      <c r="AB190" s="6">
        <v>1.2464</v>
      </c>
    </row>
    <row r="191" spans="1:28" x14ac:dyDescent="0.25">
      <c r="A191" s="3">
        <v>189</v>
      </c>
      <c r="B191" s="1">
        <v>242.3</v>
      </c>
      <c r="C191" s="1">
        <v>348.14</v>
      </c>
      <c r="D191" s="15">
        <f>(testdata[[#This Row],[mrkt]]-B190)/B190</f>
        <v>2.1507155265117471E-3</v>
      </c>
      <c r="E191" s="15">
        <f>(testdata[[#This Row],[eval]]-C190)/C190</f>
        <v>1.9354083096653336E-2</v>
      </c>
      <c r="F191" s="20">
        <f t="shared" si="18"/>
        <v>7.8972032004057823E-6</v>
      </c>
      <c r="G191" s="20">
        <f t="shared" si="19"/>
        <v>3.4449988615957512E-5</v>
      </c>
      <c r="H191" s="6">
        <f>testdata[[#This Row],[cov]]/testdata[[#This Row],[varM]]</f>
        <v>4.362302417922761</v>
      </c>
      <c r="I191" s="2" t="str">
        <f>IF(testdata[[#This Row],[mrkt]]&gt;B190,"UP",IF(testdata[[#This Row],[mrkt]]&lt;B190,"DN",""))</f>
        <v>UP</v>
      </c>
      <c r="J191" s="15">
        <f>IF(testdata[[#This Row],[mkt-dir]]="UP",testdata[[#This Row],[mRet]],"")</f>
        <v>2.1507155265117471E-3</v>
      </c>
      <c r="K191" s="15">
        <f>IF(testdata[[#This Row],[mkt-dir]]="UP",testdata[[#This Row],[eRet]],"")</f>
        <v>1.9354083096653336E-2</v>
      </c>
      <c r="L191" s="20">
        <f t="shared" si="14"/>
        <v>6.4994880086602265E-6</v>
      </c>
      <c r="M191" s="20">
        <f t="shared" si="15"/>
        <v>3.7654386956278532E-5</v>
      </c>
      <c r="N191" s="6">
        <f>testdata[[#This Row],[cov+]]/testdata[[#This Row],[varM+]]</f>
        <v>5.7934389456686493</v>
      </c>
      <c r="O191" s="15" t="str">
        <f>IF(testdata[[#This Row],[mkt-dir]]="DN",testdata[[#This Row],[mRet]],"")</f>
        <v/>
      </c>
      <c r="P191" s="15" t="str">
        <f>IF(testdata[[#This Row],[mkt-dir]]="DN",testdata[[#This Row],[eRet]],"")</f>
        <v/>
      </c>
      <c r="Q191" s="20">
        <f t="shared" si="16"/>
        <v>9.5132735952277617E-7</v>
      </c>
      <c r="R191" s="20">
        <f t="shared" si="17"/>
        <v>1.7795359996154633E-5</v>
      </c>
      <c r="S191" s="6">
        <f>testdata[[#This Row],[cov-]]/testdata[[#This Row],[varM-]]</f>
        <v>18.705821732154845</v>
      </c>
      <c r="T191" s="6">
        <f>testdata[[#This Row],[beta+]]/testdata[[#This Row],[beta-]]</f>
        <v>0.30971314859212362</v>
      </c>
      <c r="U191" s="6">
        <f>(testdata[[#This Row],[beta+]]-testdata[[#This Row],[beta-]])^2</f>
        <v>166.72962922474503</v>
      </c>
      <c r="W191" s="12">
        <v>43011</v>
      </c>
      <c r="X191" s="6">
        <v>4.3623000000000003</v>
      </c>
      <c r="Y191" s="6">
        <v>5.7934000000000001</v>
      </c>
      <c r="Z191" s="6">
        <v>18.7058</v>
      </c>
      <c r="AA191" s="6">
        <v>0.30969999999999998</v>
      </c>
      <c r="AB191" s="6">
        <v>166.7296</v>
      </c>
    </row>
    <row r="192" spans="1:28" x14ac:dyDescent="0.25">
      <c r="A192" s="3">
        <v>190</v>
      </c>
      <c r="B192" s="1">
        <v>242.58</v>
      </c>
      <c r="C192" s="1">
        <v>355.01</v>
      </c>
      <c r="D192" s="15">
        <f>(testdata[[#This Row],[mrkt]]-B191)/B191</f>
        <v>1.1555922410235293E-3</v>
      </c>
      <c r="E192" s="15">
        <f>(testdata[[#This Row],[eval]]-C191)/C191</f>
        <v>1.9733440569885692E-2</v>
      </c>
      <c r="F192" s="20">
        <f t="shared" si="18"/>
        <v>7.7341510737688335E-6</v>
      </c>
      <c r="G192" s="20">
        <f t="shared" si="19"/>
        <v>3.5490056362319055E-5</v>
      </c>
      <c r="H192" s="6">
        <f>testdata[[#This Row],[cov]]/testdata[[#This Row],[varM]]</f>
        <v>4.5887462015950558</v>
      </c>
      <c r="I192" s="2" t="str">
        <f>IF(testdata[[#This Row],[mrkt]]&gt;B191,"UP",IF(testdata[[#This Row],[mrkt]]&lt;B191,"DN",""))</f>
        <v>UP</v>
      </c>
      <c r="J192" s="15">
        <f>IF(testdata[[#This Row],[mkt-dir]]="UP",testdata[[#This Row],[mRet]],"")</f>
        <v>1.1555922410235293E-3</v>
      </c>
      <c r="K192" s="15">
        <f>IF(testdata[[#This Row],[mkt-dir]]="UP",testdata[[#This Row],[eRet]],"")</f>
        <v>1.9733440569885692E-2</v>
      </c>
      <c r="L192" s="20">
        <f t="shared" si="14"/>
        <v>6.5660132922444561E-6</v>
      </c>
      <c r="M192" s="20">
        <f t="shared" si="15"/>
        <v>3.7021178361107232E-5</v>
      </c>
      <c r="N192" s="6">
        <f>testdata[[#This Row],[cov+]]/testdata[[#This Row],[varM+]]</f>
        <v>5.6383039012174017</v>
      </c>
      <c r="O192" s="15" t="str">
        <f>IF(testdata[[#This Row],[mkt-dir]]="DN",testdata[[#This Row],[mRet]],"")</f>
        <v/>
      </c>
      <c r="P192" s="15" t="str">
        <f>IF(testdata[[#This Row],[mkt-dir]]="DN",testdata[[#This Row],[eRet]],"")</f>
        <v/>
      </c>
      <c r="Q192" s="20">
        <f t="shared" si="16"/>
        <v>9.5132735952277617E-7</v>
      </c>
      <c r="R192" s="20">
        <f t="shared" si="17"/>
        <v>1.7795359996154633E-5</v>
      </c>
      <c r="S192" s="6">
        <f>testdata[[#This Row],[cov-]]/testdata[[#This Row],[varM-]]</f>
        <v>18.705821732154845</v>
      </c>
      <c r="T192" s="6">
        <f>testdata[[#This Row],[beta+]]/testdata[[#This Row],[beta-]]</f>
        <v>0.3014197388359206</v>
      </c>
      <c r="U192" s="6">
        <f>(testdata[[#This Row],[beta+]]-testdata[[#This Row],[beta-]])^2</f>
        <v>170.76002226186804</v>
      </c>
      <c r="W192" s="12">
        <v>43012</v>
      </c>
      <c r="X192" s="6">
        <v>4.5887000000000002</v>
      </c>
      <c r="Y192" s="6">
        <v>5.6383000000000001</v>
      </c>
      <c r="Z192" s="6">
        <v>18.7058</v>
      </c>
      <c r="AA192" s="6">
        <v>0.3014</v>
      </c>
      <c r="AB192" s="6">
        <v>170.76</v>
      </c>
    </row>
    <row r="193" spans="1:28" x14ac:dyDescent="0.25">
      <c r="A193" s="3">
        <v>191</v>
      </c>
      <c r="B193" s="1">
        <v>244.02</v>
      </c>
      <c r="C193" s="1">
        <v>355.33</v>
      </c>
      <c r="D193" s="15">
        <f>(testdata[[#This Row],[mrkt]]-B192)/B192</f>
        <v>5.9361860004946724E-3</v>
      </c>
      <c r="E193" s="15">
        <f>(testdata[[#This Row],[eval]]-C192)/C192</f>
        <v>9.013830596321039E-4</v>
      </c>
      <c r="F193" s="20">
        <f t="shared" si="18"/>
        <v>8.4919782810641793E-6</v>
      </c>
      <c r="G193" s="20">
        <f t="shared" si="19"/>
        <v>3.6855990797806164E-5</v>
      </c>
      <c r="H193" s="6">
        <f>testdata[[#This Row],[cov]]/testdata[[#This Row],[varM]]</f>
        <v>4.3400948021722359</v>
      </c>
      <c r="I193" s="2" t="str">
        <f>IF(testdata[[#This Row],[mrkt]]&gt;B192,"UP",IF(testdata[[#This Row],[mrkt]]&lt;B192,"DN",""))</f>
        <v>UP</v>
      </c>
      <c r="J193" s="15">
        <f>IF(testdata[[#This Row],[mkt-dir]]="UP",testdata[[#This Row],[mRet]],"")</f>
        <v>5.9361860004946724E-3</v>
      </c>
      <c r="K193" s="15">
        <f>IF(testdata[[#This Row],[mkt-dir]]="UP",testdata[[#This Row],[eRet]],"")</f>
        <v>9.013830596321039E-4</v>
      </c>
      <c r="L193" s="20">
        <f t="shared" si="14"/>
        <v>6.8764100306029851E-6</v>
      </c>
      <c r="M193" s="20">
        <f t="shared" si="15"/>
        <v>3.4293497031694697E-5</v>
      </c>
      <c r="N193" s="6">
        <f>testdata[[#This Row],[cov+]]/testdata[[#This Row],[varM+]]</f>
        <v>4.9871221871694491</v>
      </c>
      <c r="O193" s="15" t="str">
        <f>IF(testdata[[#This Row],[mkt-dir]]="DN",testdata[[#This Row],[mRet]],"")</f>
        <v/>
      </c>
      <c r="P193" s="15" t="str">
        <f>IF(testdata[[#This Row],[mkt-dir]]="DN",testdata[[#This Row],[eRet]],"")</f>
        <v/>
      </c>
      <c r="Q193" s="20">
        <f t="shared" si="16"/>
        <v>7.7785842896441474E-7</v>
      </c>
      <c r="R193" s="20">
        <f t="shared" si="17"/>
        <v>1.5271601343739469E-5</v>
      </c>
      <c r="S193" s="6">
        <f>testdata[[#This Row],[cov-]]/testdata[[#This Row],[varM-]]</f>
        <v>19.632880193984644</v>
      </c>
      <c r="T193" s="6">
        <f>testdata[[#This Row],[beta+]]/testdata[[#This Row],[beta-]]</f>
        <v>0.25401887740839285</v>
      </c>
      <c r="U193" s="6">
        <f>(testdata[[#This Row],[beta+]]-testdata[[#This Row],[beta-]])^2</f>
        <v>214.49822759419138</v>
      </c>
      <c r="W193" s="12">
        <v>43013</v>
      </c>
      <c r="X193" s="6">
        <v>4.3400999999999996</v>
      </c>
      <c r="Y193" s="6">
        <v>4.9870999999999999</v>
      </c>
      <c r="Z193" s="6">
        <v>19.632899999999999</v>
      </c>
      <c r="AA193" s="6">
        <v>0.254</v>
      </c>
      <c r="AB193" s="6">
        <v>214.4982</v>
      </c>
    </row>
    <row r="194" spans="1:28" x14ac:dyDescent="0.25">
      <c r="A194" s="3">
        <v>192</v>
      </c>
      <c r="B194" s="1">
        <v>243.74</v>
      </c>
      <c r="C194" s="1">
        <v>356.88</v>
      </c>
      <c r="D194" s="15">
        <f>(testdata[[#This Row],[mrkt]]-B193)/B193</f>
        <v>-1.1474469305794654E-3</v>
      </c>
      <c r="E194" s="15">
        <f>(testdata[[#This Row],[eval]]-C193)/C193</f>
        <v>4.3621422339797126E-3</v>
      </c>
      <c r="F194" s="20">
        <f t="shared" si="18"/>
        <v>8.479459977098204E-6</v>
      </c>
      <c r="G194" s="20">
        <f t="shared" si="19"/>
        <v>3.3127081797665839E-5</v>
      </c>
      <c r="H194" s="6">
        <f>testdata[[#This Row],[cov]]/testdata[[#This Row],[varM]]</f>
        <v>3.9067442840861681</v>
      </c>
      <c r="I194" s="2" t="str">
        <f>IF(testdata[[#This Row],[mrkt]]&gt;B193,"UP",IF(testdata[[#This Row],[mrkt]]&lt;B193,"DN",""))</f>
        <v>DN</v>
      </c>
      <c r="J194" s="15" t="str">
        <f>IF(testdata[[#This Row],[mkt-dir]]="UP",testdata[[#This Row],[mRet]],"")</f>
        <v/>
      </c>
      <c r="K194" s="15" t="str">
        <f>IF(testdata[[#This Row],[mkt-dir]]="UP",testdata[[#This Row],[eRet]],"")</f>
        <v/>
      </c>
      <c r="L194" s="20">
        <f t="shared" si="14"/>
        <v>6.8764100306029851E-6</v>
      </c>
      <c r="M194" s="20">
        <f t="shared" si="15"/>
        <v>3.4293497031694697E-5</v>
      </c>
      <c r="N194" s="6">
        <f>testdata[[#This Row],[cov+]]/testdata[[#This Row],[varM+]]</f>
        <v>4.9871221871694491</v>
      </c>
      <c r="O194" s="15">
        <f>IF(testdata[[#This Row],[mkt-dir]]="DN",testdata[[#This Row],[mRet]],"")</f>
        <v>-1.1474469305794654E-3</v>
      </c>
      <c r="P194" s="15">
        <f>IF(testdata[[#This Row],[mkt-dir]]="DN",testdata[[#This Row],[eRet]],"")</f>
        <v>4.3621422339797126E-3</v>
      </c>
      <c r="Q194" s="20">
        <f t="shared" si="16"/>
        <v>7.8601429689868264E-7</v>
      </c>
      <c r="R194" s="20">
        <f t="shared" si="17"/>
        <v>1.763996938390577E-5</v>
      </c>
      <c r="S194" s="6">
        <f>testdata[[#This Row],[cov-]]/testdata[[#This Row],[varM-]]</f>
        <v>22.442300926976095</v>
      </c>
      <c r="T194" s="6">
        <f>testdata[[#This Row],[beta+]]/testdata[[#This Row],[beta-]]</f>
        <v>0.22221973599751657</v>
      </c>
      <c r="U194" s="6">
        <f>(testdata[[#This Row],[beta+]]-testdata[[#This Row],[beta-]])^2</f>
        <v>304.68326483859801</v>
      </c>
      <c r="W194" s="12">
        <v>43014</v>
      </c>
      <c r="X194" s="6">
        <v>3.9066999999999998</v>
      </c>
      <c r="Y194" s="6">
        <v>4.9870999999999999</v>
      </c>
      <c r="Z194" s="6">
        <v>22.442299999999999</v>
      </c>
      <c r="AA194" s="6">
        <v>0.22220000000000001</v>
      </c>
      <c r="AB194" s="6">
        <v>304.68329999999997</v>
      </c>
    </row>
    <row r="195" spans="1:28" x14ac:dyDescent="0.25">
      <c r="A195" s="3">
        <v>193</v>
      </c>
      <c r="B195" s="1">
        <v>243.34</v>
      </c>
      <c r="C195" s="1">
        <v>342.94</v>
      </c>
      <c r="D195" s="15">
        <f>(testdata[[#This Row],[mrkt]]-B194)/B194</f>
        <v>-1.6410929679166557E-3</v>
      </c>
      <c r="E195" s="15">
        <f>(testdata[[#This Row],[eval]]-C194)/C194</f>
        <v>-3.9060748711051328E-2</v>
      </c>
      <c r="F195" s="20">
        <f t="shared" si="18"/>
        <v>4.7634038872349121E-6</v>
      </c>
      <c r="G195" s="20">
        <f t="shared" si="19"/>
        <v>1.1965405551873725E-5</v>
      </c>
      <c r="H195" s="6">
        <f>testdata[[#This Row],[cov]]/testdata[[#This Row],[varM]]</f>
        <v>2.5119443648141857</v>
      </c>
      <c r="I195" s="2" t="str">
        <f>IF(testdata[[#This Row],[mrkt]]&gt;B194,"UP",IF(testdata[[#This Row],[mrkt]]&lt;B194,"DN",""))</f>
        <v>DN</v>
      </c>
      <c r="J195" s="15" t="str">
        <f>IF(testdata[[#This Row],[mkt-dir]]="UP",testdata[[#This Row],[mRet]],"")</f>
        <v/>
      </c>
      <c r="K195" s="15" t="str">
        <f>IF(testdata[[#This Row],[mkt-dir]]="UP",testdata[[#This Row],[eRet]],"")</f>
        <v/>
      </c>
      <c r="L195" s="20">
        <f t="shared" si="14"/>
        <v>2.7520800455453942E-6</v>
      </c>
      <c r="M195" s="20">
        <f t="shared" si="15"/>
        <v>4.4422638155224316E-6</v>
      </c>
      <c r="N195" s="6">
        <f>testdata[[#This Row],[cov+]]/testdata[[#This Row],[varM+]]</f>
        <v>1.6141477507941033</v>
      </c>
      <c r="O195" s="15">
        <f>IF(testdata[[#This Row],[mkt-dir]]="DN",testdata[[#This Row],[mRet]],"")</f>
        <v>-1.6410929679166557E-3</v>
      </c>
      <c r="P195" s="15">
        <f>IF(testdata[[#This Row],[mkt-dir]]="DN",testdata[[#This Row],[eRet]],"")</f>
        <v>-3.9060748711051328E-2</v>
      </c>
      <c r="Q195" s="20">
        <f t="shared" si="16"/>
        <v>6.3011108841252654E-7</v>
      </c>
      <c r="R195" s="20">
        <f t="shared" si="17"/>
        <v>1.4669011975942219E-5</v>
      </c>
      <c r="S195" s="6">
        <f>testdata[[#This Row],[cov-]]/testdata[[#This Row],[varM-]]</f>
        <v>23.28004100498956</v>
      </c>
      <c r="T195" s="6">
        <f>testdata[[#This Row],[beta+]]/testdata[[#This Row],[beta-]]</f>
        <v>6.9336121463366263E-2</v>
      </c>
      <c r="U195" s="6">
        <f>(testdata[[#This Row],[beta+]]-testdata[[#This Row],[beta-]])^2</f>
        <v>469.41093050219217</v>
      </c>
      <c r="W195" s="12">
        <v>43017</v>
      </c>
      <c r="X195" s="6">
        <v>2.5118999999999998</v>
      </c>
      <c r="Y195" s="6">
        <v>1.6141000000000001</v>
      </c>
      <c r="Z195" s="6">
        <v>23.28</v>
      </c>
      <c r="AA195" s="6">
        <v>6.93E-2</v>
      </c>
      <c r="AB195" s="6">
        <v>469.41090000000003</v>
      </c>
    </row>
    <row r="196" spans="1:28" x14ac:dyDescent="0.25">
      <c r="A196" s="3">
        <v>194</v>
      </c>
      <c r="B196" s="1">
        <v>243.98</v>
      </c>
      <c r="C196" s="1">
        <v>355.59</v>
      </c>
      <c r="D196" s="15">
        <f>(testdata[[#This Row],[mrkt]]-B195)/B195</f>
        <v>2.6300649297278968E-3</v>
      </c>
      <c r="E196" s="15">
        <f>(testdata[[#This Row],[eval]]-C195)/C195</f>
        <v>3.6886918994576245E-2</v>
      </c>
      <c r="F196" s="20">
        <f t="shared" si="18"/>
        <v>4.6290100854600186E-6</v>
      </c>
      <c r="G196" s="20">
        <f t="shared" si="19"/>
        <v>1.4868839259560052E-5</v>
      </c>
      <c r="H196" s="6">
        <f>testdata[[#This Row],[cov]]/testdata[[#This Row],[varM]]</f>
        <v>3.2120991281189717</v>
      </c>
      <c r="I196" s="2" t="str">
        <f>IF(testdata[[#This Row],[mrkt]]&gt;B195,"UP",IF(testdata[[#This Row],[mrkt]]&lt;B195,"DN",""))</f>
        <v>UP</v>
      </c>
      <c r="J196" s="15">
        <f>IF(testdata[[#This Row],[mkt-dir]]="UP",testdata[[#This Row],[mRet]],"")</f>
        <v>2.6300649297278968E-3</v>
      </c>
      <c r="K196" s="15">
        <f>IF(testdata[[#This Row],[mkt-dir]]="UP",testdata[[#This Row],[eRet]],"")</f>
        <v>3.6886918994576245E-2</v>
      </c>
      <c r="L196" s="20">
        <f t="shared" si="14"/>
        <v>2.6626949097291116E-6</v>
      </c>
      <c r="M196" s="20">
        <f t="shared" si="15"/>
        <v>6.0119742822543715E-6</v>
      </c>
      <c r="N196" s="6">
        <f>testdata[[#This Row],[cov+]]/testdata[[#This Row],[varM+]]</f>
        <v>2.257853222420438</v>
      </c>
      <c r="O196" s="15" t="str">
        <f>IF(testdata[[#This Row],[mkt-dir]]="DN",testdata[[#This Row],[mRet]],"")</f>
        <v/>
      </c>
      <c r="P196" s="15" t="str">
        <f>IF(testdata[[#This Row],[mkt-dir]]="DN",testdata[[#This Row],[eRet]],"")</f>
        <v/>
      </c>
      <c r="Q196" s="20">
        <f t="shared" si="16"/>
        <v>6.3011108841252654E-7</v>
      </c>
      <c r="R196" s="20">
        <f t="shared" si="17"/>
        <v>1.4669011975942219E-5</v>
      </c>
      <c r="S196" s="6">
        <f>testdata[[#This Row],[cov-]]/testdata[[#This Row],[varM-]]</f>
        <v>23.28004100498956</v>
      </c>
      <c r="T196" s="6">
        <f>testdata[[#This Row],[beta+]]/testdata[[#This Row],[beta-]]</f>
        <v>9.6986651438307911E-2</v>
      </c>
      <c r="U196" s="6">
        <f>(testdata[[#This Row],[beta+]]-testdata[[#This Row],[beta-]])^2</f>
        <v>441.93237916559849</v>
      </c>
      <c r="W196" s="12">
        <v>43018</v>
      </c>
      <c r="X196" s="6">
        <v>3.2121</v>
      </c>
      <c r="Y196" s="6">
        <v>2.2578999999999998</v>
      </c>
      <c r="Z196" s="6">
        <v>23.28</v>
      </c>
      <c r="AA196" s="6">
        <v>9.7000000000000003E-2</v>
      </c>
      <c r="AB196" s="6">
        <v>441.93239999999997</v>
      </c>
    </row>
    <row r="197" spans="1:28" x14ac:dyDescent="0.25">
      <c r="A197" s="3">
        <v>195</v>
      </c>
      <c r="B197" s="1">
        <v>244.37</v>
      </c>
      <c r="C197" s="1">
        <v>354.6</v>
      </c>
      <c r="D197" s="15">
        <f>(testdata[[#This Row],[mrkt]]-B196)/B196</f>
        <v>1.5984916796459333E-3</v>
      </c>
      <c r="E197" s="15">
        <f>(testdata[[#This Row],[eval]]-C196)/C196</f>
        <v>-2.7841052897999165E-3</v>
      </c>
      <c r="F197" s="20">
        <f t="shared" si="18"/>
        <v>4.614545638288913E-6</v>
      </c>
      <c r="G197" s="20">
        <f t="shared" si="19"/>
        <v>1.5197141195269866E-5</v>
      </c>
      <c r="H197" s="6">
        <f>testdata[[#This Row],[cov]]/testdata[[#This Row],[varM]]</f>
        <v>3.2933125786366717</v>
      </c>
      <c r="I197" s="2" t="str">
        <f>IF(testdata[[#This Row],[mrkt]]&gt;B196,"UP",IF(testdata[[#This Row],[mrkt]]&lt;B196,"DN",""))</f>
        <v>UP</v>
      </c>
      <c r="J197" s="15">
        <f>IF(testdata[[#This Row],[mkt-dir]]="UP",testdata[[#This Row],[mRet]],"")</f>
        <v>1.5984916796459333E-3</v>
      </c>
      <c r="K197" s="15">
        <f>IF(testdata[[#This Row],[mkt-dir]]="UP",testdata[[#This Row],[eRet]],"")</f>
        <v>-2.7841052897999165E-3</v>
      </c>
      <c r="L197" s="20">
        <f t="shared" si="14"/>
        <v>2.5094580695038932E-6</v>
      </c>
      <c r="M197" s="20">
        <f t="shared" si="15"/>
        <v>7.0348401207496646E-6</v>
      </c>
      <c r="N197" s="6">
        <f>testdata[[#This Row],[cov+]]/testdata[[#This Row],[varM+]]</f>
        <v>2.8033304107529542</v>
      </c>
      <c r="O197" s="15" t="str">
        <f>IF(testdata[[#This Row],[mkt-dir]]="DN",testdata[[#This Row],[mRet]],"")</f>
        <v/>
      </c>
      <c r="P197" s="15" t="str">
        <f>IF(testdata[[#This Row],[mkt-dir]]="DN",testdata[[#This Row],[eRet]],"")</f>
        <v/>
      </c>
      <c r="Q197" s="20">
        <f t="shared" si="16"/>
        <v>6.3011108841252654E-7</v>
      </c>
      <c r="R197" s="20">
        <f t="shared" si="17"/>
        <v>1.4669011975942219E-5</v>
      </c>
      <c r="S197" s="6">
        <f>testdata[[#This Row],[cov-]]/testdata[[#This Row],[varM-]]</f>
        <v>23.28004100498956</v>
      </c>
      <c r="T197" s="6">
        <f>testdata[[#This Row],[beta+]]/testdata[[#This Row],[beta-]]</f>
        <v>0.12041776086872538</v>
      </c>
      <c r="U197" s="6">
        <f>(testdata[[#This Row],[beta+]]-testdata[[#This Row],[beta-]])^2</f>
        <v>419.29567676012169</v>
      </c>
      <c r="W197" s="12">
        <v>43019</v>
      </c>
      <c r="X197" s="6">
        <v>3.2932999999999999</v>
      </c>
      <c r="Y197" s="6">
        <v>2.8033000000000001</v>
      </c>
      <c r="Z197" s="6">
        <v>23.28</v>
      </c>
      <c r="AA197" s="6">
        <v>0.12039999999999999</v>
      </c>
      <c r="AB197" s="6">
        <v>419.29570000000001</v>
      </c>
    </row>
    <row r="198" spans="1:28" x14ac:dyDescent="0.25">
      <c r="A198" s="3">
        <v>196</v>
      </c>
      <c r="B198" s="1">
        <v>244</v>
      </c>
      <c r="C198" s="1">
        <v>355.68</v>
      </c>
      <c r="D198" s="15">
        <f>(testdata[[#This Row],[mrkt]]-B197)/B197</f>
        <v>-1.5140974751401749E-3</v>
      </c>
      <c r="E198" s="15">
        <f>(testdata[[#This Row],[eval]]-C197)/C197</f>
        <v>3.0456852791877721E-3</v>
      </c>
      <c r="F198" s="20">
        <f t="shared" si="18"/>
        <v>4.8627405060409153E-6</v>
      </c>
      <c r="G198" s="20">
        <f t="shared" si="19"/>
        <v>1.7024343735434676E-5</v>
      </c>
      <c r="H198" s="6">
        <f>testdata[[#This Row],[cov]]/testdata[[#This Row],[varM]]</f>
        <v>3.5009772193859758</v>
      </c>
      <c r="I198" s="2" t="str">
        <f>IF(testdata[[#This Row],[mrkt]]&gt;B197,"UP",IF(testdata[[#This Row],[mrkt]]&lt;B197,"DN",""))</f>
        <v>DN</v>
      </c>
      <c r="J198" s="15" t="str">
        <f>IF(testdata[[#This Row],[mkt-dir]]="UP",testdata[[#This Row],[mRet]],"")</f>
        <v/>
      </c>
      <c r="K198" s="15" t="str">
        <f>IF(testdata[[#This Row],[mkt-dir]]="UP",testdata[[#This Row],[eRet]],"")</f>
        <v/>
      </c>
      <c r="L198" s="20">
        <f t="shared" si="14"/>
        <v>2.5094580695038932E-6</v>
      </c>
      <c r="M198" s="20">
        <f t="shared" si="15"/>
        <v>7.0348401207496646E-6</v>
      </c>
      <c r="N198" s="6">
        <f>testdata[[#This Row],[cov+]]/testdata[[#This Row],[varM+]]</f>
        <v>2.8033304107529542</v>
      </c>
      <c r="O198" s="15">
        <f>IF(testdata[[#This Row],[mkt-dir]]="DN",testdata[[#This Row],[mRet]],"")</f>
        <v>-1.5140974751401749E-3</v>
      </c>
      <c r="P198" s="15">
        <f>IF(testdata[[#This Row],[mkt-dir]]="DN",testdata[[#This Row],[eRet]],"")</f>
        <v>3.0456852791877721E-3</v>
      </c>
      <c r="Q198" s="20">
        <f t="shared" si="16"/>
        <v>2.7077543073649233E-7</v>
      </c>
      <c r="R198" s="20">
        <f t="shared" si="17"/>
        <v>3.7672139982148709E-6</v>
      </c>
      <c r="S198" s="6">
        <f>testdata[[#This Row],[cov-]]/testdata[[#This Row],[varM-]]</f>
        <v>13.912687676161324</v>
      </c>
      <c r="T198" s="6">
        <f>testdata[[#This Row],[beta+]]/testdata[[#This Row],[beta-]]</f>
        <v>0.20149452614797908</v>
      </c>
      <c r="U198" s="6">
        <f>(testdata[[#This Row],[beta+]]-testdata[[#This Row],[beta-]])^2</f>
        <v>123.41781885048174</v>
      </c>
      <c r="W198" s="12">
        <v>43020</v>
      </c>
      <c r="X198" s="6">
        <v>3.5009999999999999</v>
      </c>
      <c r="Y198" s="6">
        <v>2.8033000000000001</v>
      </c>
      <c r="Z198" s="6">
        <v>13.912699999999999</v>
      </c>
      <c r="AA198" s="6">
        <v>0.20150000000000001</v>
      </c>
      <c r="AB198" s="6">
        <v>123.4178</v>
      </c>
    </row>
    <row r="199" spans="1:28" x14ac:dyDescent="0.25">
      <c r="A199" s="3">
        <v>197</v>
      </c>
      <c r="B199" s="1">
        <v>244.3</v>
      </c>
      <c r="C199" s="1">
        <v>355.57</v>
      </c>
      <c r="D199" s="15">
        <f>(testdata[[#This Row],[mrkt]]-B198)/B198</f>
        <v>1.229508196721358E-3</v>
      </c>
      <c r="E199" s="15">
        <f>(testdata[[#This Row],[eval]]-C198)/C198</f>
        <v>-3.0926675663521606E-4</v>
      </c>
      <c r="F199" s="20">
        <f t="shared" si="18"/>
        <v>4.8611988145425706E-6</v>
      </c>
      <c r="G199" s="20">
        <f t="shared" si="19"/>
        <v>1.6950880225663715E-5</v>
      </c>
      <c r="H199" s="6">
        <f>testdata[[#This Row],[cov]]/testdata[[#This Row],[varM]]</f>
        <v>3.4869753063697231</v>
      </c>
      <c r="I199" s="2" t="str">
        <f>IF(testdata[[#This Row],[mrkt]]&gt;B198,"UP",IF(testdata[[#This Row],[mrkt]]&lt;B198,"DN",""))</f>
        <v>UP</v>
      </c>
      <c r="J199" s="15">
        <f>IF(testdata[[#This Row],[mkt-dir]]="UP",testdata[[#This Row],[mRet]],"")</f>
        <v>1.229508196721358E-3</v>
      </c>
      <c r="K199" s="15">
        <f>IF(testdata[[#This Row],[mkt-dir]]="UP",testdata[[#This Row],[eRet]],"")</f>
        <v>-3.0926675663521606E-4</v>
      </c>
      <c r="L199" s="20">
        <f t="shared" si="14"/>
        <v>2.5221607993205193E-6</v>
      </c>
      <c r="M199" s="20">
        <f t="shared" si="15"/>
        <v>7.3613321429252794E-6</v>
      </c>
      <c r="N199" s="6">
        <f>testdata[[#This Row],[cov+]]/testdata[[#This Row],[varM+]]</f>
        <v>2.9186609136532664</v>
      </c>
      <c r="O199" s="15" t="str">
        <f>IF(testdata[[#This Row],[mkt-dir]]="DN",testdata[[#This Row],[mRet]],"")</f>
        <v/>
      </c>
      <c r="P199" s="15" t="str">
        <f>IF(testdata[[#This Row],[mkt-dir]]="DN",testdata[[#This Row],[eRet]],"")</f>
        <v/>
      </c>
      <c r="Q199" s="20">
        <f t="shared" si="16"/>
        <v>2.7077543073649233E-7</v>
      </c>
      <c r="R199" s="20">
        <f t="shared" si="17"/>
        <v>3.7672139982148709E-6</v>
      </c>
      <c r="S199" s="6">
        <f>testdata[[#This Row],[cov-]]/testdata[[#This Row],[varM-]]</f>
        <v>13.912687676161324</v>
      </c>
      <c r="T199" s="6">
        <f>testdata[[#This Row],[beta+]]/testdata[[#This Row],[beta-]]</f>
        <v>0.2097841180359595</v>
      </c>
      <c r="U199" s="6">
        <f>(testdata[[#This Row],[beta+]]-testdata[[#This Row],[beta-]])^2</f>
        <v>120.86862445474341</v>
      </c>
      <c r="W199" s="12">
        <v>43021</v>
      </c>
      <c r="X199" s="6">
        <v>3.4870000000000001</v>
      </c>
      <c r="Y199" s="6">
        <v>2.9186999999999999</v>
      </c>
      <c r="Z199" s="6">
        <v>13.912699999999999</v>
      </c>
      <c r="AA199" s="6">
        <v>0.20979999999999999</v>
      </c>
      <c r="AB199" s="6">
        <v>120.8686</v>
      </c>
    </row>
    <row r="200" spans="1:28" x14ac:dyDescent="0.25">
      <c r="A200" s="3">
        <v>198</v>
      </c>
      <c r="B200" s="1">
        <v>244.63</v>
      </c>
      <c r="C200" s="1">
        <v>350.6</v>
      </c>
      <c r="D200" s="15">
        <f>(testdata[[#This Row],[mrkt]]-B199)/B199</f>
        <v>1.3507981989356696E-3</v>
      </c>
      <c r="E200" s="15">
        <f>(testdata[[#This Row],[eval]]-C199)/C199</f>
        <v>-1.3977557161740222E-2</v>
      </c>
      <c r="F200" s="20">
        <f t="shared" si="18"/>
        <v>4.8127484023193455E-6</v>
      </c>
      <c r="G200" s="20">
        <f t="shared" si="19"/>
        <v>1.5954609736941967E-5</v>
      </c>
      <c r="H200" s="6">
        <f>testdata[[#This Row],[cov]]/testdata[[#This Row],[varM]]</f>
        <v>3.3150724707015993</v>
      </c>
      <c r="I200" s="2" t="str">
        <f>IF(testdata[[#This Row],[mrkt]]&gt;B199,"UP",IF(testdata[[#This Row],[mrkt]]&lt;B199,"DN",""))</f>
        <v>UP</v>
      </c>
      <c r="J200" s="15">
        <f>IF(testdata[[#This Row],[mkt-dir]]="UP",testdata[[#This Row],[mRet]],"")</f>
        <v>1.3507981989356696E-3</v>
      </c>
      <c r="K200" s="15">
        <f>IF(testdata[[#This Row],[mkt-dir]]="UP",testdata[[#This Row],[eRet]],"")</f>
        <v>-1.3977557161740222E-2</v>
      </c>
      <c r="L200" s="20">
        <f t="shared" si="14"/>
        <v>2.5598240648691109E-6</v>
      </c>
      <c r="M200" s="20">
        <f t="shared" si="15"/>
        <v>8.0073329976166228E-6</v>
      </c>
      <c r="N200" s="6">
        <f>testdata[[#This Row],[cov+]]/testdata[[#This Row],[varM+]]</f>
        <v>3.1280794283907376</v>
      </c>
      <c r="O200" s="15" t="str">
        <f>IF(testdata[[#This Row],[mkt-dir]]="DN",testdata[[#This Row],[mRet]],"")</f>
        <v/>
      </c>
      <c r="P200" s="15" t="str">
        <f>IF(testdata[[#This Row],[mkt-dir]]="DN",testdata[[#This Row],[eRet]],"")</f>
        <v/>
      </c>
      <c r="Q200" s="20">
        <f t="shared" si="16"/>
        <v>2.7077543073649233E-7</v>
      </c>
      <c r="R200" s="20">
        <f t="shared" si="17"/>
        <v>3.7672139982148709E-6</v>
      </c>
      <c r="S200" s="6">
        <f>testdata[[#This Row],[cov-]]/testdata[[#This Row],[varM-]]</f>
        <v>13.912687676161324</v>
      </c>
      <c r="T200" s="6">
        <f>testdata[[#This Row],[beta+]]/testdata[[#This Row],[beta-]]</f>
        <v>0.22483645872037658</v>
      </c>
      <c r="U200" s="6">
        <f>(testdata[[#This Row],[beta+]]-testdata[[#This Row],[beta-]])^2</f>
        <v>116.30777505788136</v>
      </c>
      <c r="W200" s="12">
        <v>43024</v>
      </c>
      <c r="X200" s="6">
        <v>3.3151000000000002</v>
      </c>
      <c r="Y200" s="6">
        <v>3.1280999999999999</v>
      </c>
      <c r="Z200" s="6">
        <v>13.912699999999999</v>
      </c>
      <c r="AA200" s="6">
        <v>0.2248</v>
      </c>
      <c r="AB200" s="6">
        <v>116.3078</v>
      </c>
    </row>
    <row r="201" spans="1:28" x14ac:dyDescent="0.25">
      <c r="A201" s="3">
        <v>199</v>
      </c>
      <c r="B201" s="1">
        <v>244.8</v>
      </c>
      <c r="C201" s="1">
        <v>355.75</v>
      </c>
      <c r="D201" s="15">
        <f>(testdata[[#This Row],[mrkt]]-B200)/B200</f>
        <v>6.9492703266163557E-4</v>
      </c>
      <c r="E201" s="15">
        <f>(testdata[[#This Row],[eval]]-C200)/C200</f>
        <v>1.4689104392469985E-2</v>
      </c>
      <c r="F201" s="20">
        <f t="shared" si="18"/>
        <v>4.8204462292145419E-6</v>
      </c>
      <c r="G201" s="20">
        <f t="shared" si="19"/>
        <v>1.548096119431941E-5</v>
      </c>
      <c r="H201" s="6">
        <f>testdata[[#This Row],[cov]]/testdata[[#This Row],[varM]]</f>
        <v>3.2115203568699333</v>
      </c>
      <c r="I201" s="2" t="str">
        <f>IF(testdata[[#This Row],[mrkt]]&gt;B200,"UP",IF(testdata[[#This Row],[mrkt]]&lt;B200,"DN",""))</f>
        <v>UP</v>
      </c>
      <c r="J201" s="15">
        <f>IF(testdata[[#This Row],[mkt-dir]]="UP",testdata[[#This Row],[mRet]],"")</f>
        <v>6.9492703266163557E-4</v>
      </c>
      <c r="K201" s="15">
        <f>IF(testdata[[#This Row],[mkt-dir]]="UP",testdata[[#This Row],[eRet]],"")</f>
        <v>1.4689104392469985E-2</v>
      </c>
      <c r="L201" s="20">
        <f t="shared" si="14"/>
        <v>2.6098397957766598E-6</v>
      </c>
      <c r="M201" s="20">
        <f t="shared" si="15"/>
        <v>4.8392642622758445E-6</v>
      </c>
      <c r="N201" s="6">
        <f>testdata[[#This Row],[cov+]]/testdata[[#This Row],[varM+]]</f>
        <v>1.8542380532732019</v>
      </c>
      <c r="O201" s="15" t="str">
        <f>IF(testdata[[#This Row],[mkt-dir]]="DN",testdata[[#This Row],[mRet]],"")</f>
        <v/>
      </c>
      <c r="P201" s="15" t="str">
        <f>IF(testdata[[#This Row],[mkt-dir]]="DN",testdata[[#This Row],[eRet]],"")</f>
        <v/>
      </c>
      <c r="Q201" s="20">
        <f t="shared" si="16"/>
        <v>2.7077543073649233E-7</v>
      </c>
      <c r="R201" s="20">
        <f t="shared" si="17"/>
        <v>3.7672139982148709E-6</v>
      </c>
      <c r="S201" s="6">
        <f>testdata[[#This Row],[cov-]]/testdata[[#This Row],[varM-]]</f>
        <v>13.912687676161324</v>
      </c>
      <c r="T201" s="6">
        <f>testdata[[#This Row],[beta+]]/testdata[[#This Row],[beta-]]</f>
        <v>0.13327676840258146</v>
      </c>
      <c r="U201" s="6">
        <f>(testdata[[#This Row],[beta+]]-testdata[[#This Row],[beta-]])^2</f>
        <v>145.40620730773071</v>
      </c>
      <c r="W201" s="12">
        <v>43025</v>
      </c>
      <c r="X201" s="6">
        <v>3.2115</v>
      </c>
      <c r="Y201" s="6">
        <v>1.8542000000000001</v>
      </c>
      <c r="Z201" s="6">
        <v>13.912699999999999</v>
      </c>
      <c r="AA201" s="6">
        <v>0.1333</v>
      </c>
      <c r="AB201" s="6">
        <v>145.40620000000001</v>
      </c>
    </row>
    <row r="202" spans="1:28" x14ac:dyDescent="0.25">
      <c r="A202" s="3">
        <v>200</v>
      </c>
      <c r="B202" s="1">
        <v>245.04</v>
      </c>
      <c r="C202" s="1">
        <v>359.65</v>
      </c>
      <c r="D202" s="15">
        <f>(testdata[[#This Row],[mrkt]]-B201)/B201</f>
        <v>9.8039215686266615E-4</v>
      </c>
      <c r="E202" s="15">
        <f>(testdata[[#This Row],[eval]]-C201)/C201</f>
        <v>1.0962754743499585E-2</v>
      </c>
      <c r="F202" s="20">
        <f t="shared" si="18"/>
        <v>4.7913506883457176E-6</v>
      </c>
      <c r="G202" s="20">
        <f t="shared" si="19"/>
        <v>1.5357389250962262E-5</v>
      </c>
      <c r="H202" s="6">
        <f>testdata[[#This Row],[cov]]/testdata[[#This Row],[varM]]</f>
        <v>3.2052317289813366</v>
      </c>
      <c r="I202" s="2" t="str">
        <f>IF(testdata[[#This Row],[mrkt]]&gt;B201,"UP",IF(testdata[[#This Row],[mrkt]]&lt;B201,"DN",""))</f>
        <v>UP</v>
      </c>
      <c r="J202" s="15">
        <f>IF(testdata[[#This Row],[mkt-dir]]="UP",testdata[[#This Row],[mRet]],"")</f>
        <v>9.8039215686266615E-4</v>
      </c>
      <c r="K202" s="15">
        <f>IF(testdata[[#This Row],[mkt-dir]]="UP",testdata[[#This Row],[eRet]],"")</f>
        <v>1.0962754743499585E-2</v>
      </c>
      <c r="L202" s="20">
        <f t="shared" si="14"/>
        <v>2.4873854644386063E-6</v>
      </c>
      <c r="M202" s="20">
        <f t="shared" si="15"/>
        <v>3.5923582240512846E-6</v>
      </c>
      <c r="N202" s="6">
        <f>testdata[[#This Row],[cov+]]/testdata[[#This Row],[varM+]]</f>
        <v>1.4442306089708001</v>
      </c>
      <c r="O202" s="15" t="str">
        <f>IF(testdata[[#This Row],[mkt-dir]]="DN",testdata[[#This Row],[mRet]],"")</f>
        <v/>
      </c>
      <c r="P202" s="15" t="str">
        <f>IF(testdata[[#This Row],[mkt-dir]]="DN",testdata[[#This Row],[eRet]],"")</f>
        <v/>
      </c>
      <c r="Q202" s="20">
        <f t="shared" si="16"/>
        <v>2.7077543073649233E-7</v>
      </c>
      <c r="R202" s="20">
        <f t="shared" si="17"/>
        <v>3.7672139982148709E-6</v>
      </c>
      <c r="S202" s="6">
        <f>testdata[[#This Row],[cov-]]/testdata[[#This Row],[varM-]]</f>
        <v>13.912687676161324</v>
      </c>
      <c r="T202" s="6">
        <f>testdata[[#This Row],[beta+]]/testdata[[#This Row],[beta-]]</f>
        <v>0.1038067296979156</v>
      </c>
      <c r="U202" s="6">
        <f>(testdata[[#This Row],[beta+]]-testdata[[#This Row],[beta-]])^2</f>
        <v>155.46242163637334</v>
      </c>
      <c r="W202" s="12">
        <v>43026</v>
      </c>
      <c r="X202" s="6">
        <v>3.2052</v>
      </c>
      <c r="Y202" s="6">
        <v>1.4441999999999999</v>
      </c>
      <c r="Z202" s="6">
        <v>13.912699999999999</v>
      </c>
      <c r="AA202" s="6">
        <v>0.1038</v>
      </c>
      <c r="AB202" s="6">
        <v>155.4624</v>
      </c>
    </row>
    <row r="203" spans="1:28" x14ac:dyDescent="0.25">
      <c r="A203" s="3">
        <v>201</v>
      </c>
      <c r="B203" s="1">
        <v>245.1</v>
      </c>
      <c r="C203" s="1">
        <v>351.81</v>
      </c>
      <c r="D203" s="15">
        <f>(testdata[[#This Row],[mrkt]]-B202)/B202</f>
        <v>2.4485798237023455E-4</v>
      </c>
      <c r="E203" s="15">
        <f>(testdata[[#This Row],[eval]]-C202)/C202</f>
        <v>-2.1798971222021343E-2</v>
      </c>
      <c r="F203" s="20">
        <f t="shared" si="18"/>
        <v>4.0887921371919905E-6</v>
      </c>
      <c r="G203" s="20">
        <f t="shared" si="19"/>
        <v>1.2817259114847789E-5</v>
      </c>
      <c r="H203" s="6">
        <f>testdata[[#This Row],[cov]]/testdata[[#This Row],[varM]]</f>
        <v>3.1347299360759728</v>
      </c>
      <c r="I203" s="2" t="str">
        <f>IF(testdata[[#This Row],[mrkt]]&gt;B202,"UP",IF(testdata[[#This Row],[mrkt]]&lt;B202,"DN",""))</f>
        <v>UP</v>
      </c>
      <c r="J203" s="15">
        <f>IF(testdata[[#This Row],[mkt-dir]]="UP",testdata[[#This Row],[mRet]],"")</f>
        <v>2.4485798237023455E-4</v>
      </c>
      <c r="K203" s="15">
        <f>IF(testdata[[#This Row],[mkt-dir]]="UP",testdata[[#This Row],[eRet]],"")</f>
        <v>-2.1798971222021343E-2</v>
      </c>
      <c r="L203" s="20">
        <f t="shared" si="14"/>
        <v>2.5334750934424643E-6</v>
      </c>
      <c r="M203" s="20">
        <f t="shared" si="15"/>
        <v>5.9793273957122988E-6</v>
      </c>
      <c r="N203" s="6">
        <f>testdata[[#This Row],[cov+]]/testdata[[#This Row],[varM+]]</f>
        <v>2.3601287461593472</v>
      </c>
      <c r="O203" s="15" t="str">
        <f>IF(testdata[[#This Row],[mkt-dir]]="DN",testdata[[#This Row],[mRet]],"")</f>
        <v/>
      </c>
      <c r="P203" s="15" t="str">
        <f>IF(testdata[[#This Row],[mkt-dir]]="DN",testdata[[#This Row],[eRet]],"")</f>
        <v/>
      </c>
      <c r="Q203" s="20">
        <f t="shared" si="16"/>
        <v>1.0396153324216651E-7</v>
      </c>
      <c r="R203" s="20">
        <f t="shared" si="17"/>
        <v>3.0600180477871925E-6</v>
      </c>
      <c r="S203" s="6">
        <f>testdata[[#This Row],[cov-]]/testdata[[#This Row],[varM-]]</f>
        <v>29.434137342503696</v>
      </c>
      <c r="T203" s="6">
        <f>testdata[[#This Row],[beta+]]/testdata[[#This Row],[beta-]]</f>
        <v>8.0183384302935118E-2</v>
      </c>
      <c r="U203" s="6">
        <f>(testdata[[#This Row],[beta+]]-testdata[[#This Row],[beta-]])^2</f>
        <v>733.00194147492766</v>
      </c>
      <c r="W203" s="12">
        <v>43027</v>
      </c>
      <c r="X203" s="6">
        <v>3.1347</v>
      </c>
      <c r="Y203" s="6">
        <v>2.3601000000000001</v>
      </c>
      <c r="Z203" s="6">
        <v>29.434100000000001</v>
      </c>
      <c r="AA203" s="6">
        <v>8.0199999999999994E-2</v>
      </c>
      <c r="AB203" s="6">
        <v>733.00189999999998</v>
      </c>
    </row>
    <row r="204" spans="1:28" x14ac:dyDescent="0.25">
      <c r="A204" s="3">
        <v>202</v>
      </c>
      <c r="B204" s="1">
        <v>246.37</v>
      </c>
      <c r="C204" s="1">
        <v>345.1</v>
      </c>
      <c r="D204" s="15">
        <f>(testdata[[#This Row],[mrkt]]-B203)/B203</f>
        <v>5.1815585475316617E-3</v>
      </c>
      <c r="E204" s="15">
        <f>(testdata[[#This Row],[eval]]-C203)/C203</f>
        <v>-1.9072794974560072E-2</v>
      </c>
      <c r="F204" s="20">
        <f t="shared" si="18"/>
        <v>4.7361047403678589E-6</v>
      </c>
      <c r="G204" s="20">
        <f t="shared" si="19"/>
        <v>7.0399178491007512E-6</v>
      </c>
      <c r="H204" s="6">
        <f>testdata[[#This Row],[cov]]/testdata[[#This Row],[varM]]</f>
        <v>1.4864362667270641</v>
      </c>
      <c r="I204" s="2" t="str">
        <f>IF(testdata[[#This Row],[mrkt]]&gt;B203,"UP",IF(testdata[[#This Row],[mrkt]]&lt;B203,"DN",""))</f>
        <v>UP</v>
      </c>
      <c r="J204" s="15">
        <f>IF(testdata[[#This Row],[mkt-dir]]="UP",testdata[[#This Row],[mRet]],"")</f>
        <v>5.1815585475316617E-3</v>
      </c>
      <c r="K204" s="15">
        <f>IF(testdata[[#This Row],[mkt-dir]]="UP",testdata[[#This Row],[eRet]],"")</f>
        <v>-1.9072794974560072E-2</v>
      </c>
      <c r="L204" s="20">
        <f t="shared" si="14"/>
        <v>2.8792985223442063E-6</v>
      </c>
      <c r="M204" s="20">
        <f t="shared" si="15"/>
        <v>-3.1619501463375996E-6</v>
      </c>
      <c r="N204" s="6">
        <f>testdata[[#This Row],[cov+]]/testdata[[#This Row],[varM+]]</f>
        <v>-1.0981668353593534</v>
      </c>
      <c r="O204" s="15" t="str">
        <f>IF(testdata[[#This Row],[mkt-dir]]="DN",testdata[[#This Row],[mRet]],"")</f>
        <v/>
      </c>
      <c r="P204" s="15" t="str">
        <f>IF(testdata[[#This Row],[mkt-dir]]="DN",testdata[[#This Row],[eRet]],"")</f>
        <v/>
      </c>
      <c r="Q204" s="20">
        <f t="shared" si="16"/>
        <v>1.0396153324216651E-7</v>
      </c>
      <c r="R204" s="20">
        <f t="shared" si="17"/>
        <v>3.0600180477871925E-6</v>
      </c>
      <c r="S204" s="6">
        <f>testdata[[#This Row],[cov-]]/testdata[[#This Row],[varM-]]</f>
        <v>29.434137342503696</v>
      </c>
      <c r="T204" s="6">
        <f>testdata[[#This Row],[beta+]]/testdata[[#This Row],[beta-]]</f>
        <v>-3.7309292356041655E-2</v>
      </c>
      <c r="U204" s="6">
        <f>(testdata[[#This Row],[beta+]]-testdata[[#This Row],[beta-]])^2</f>
        <v>932.22159840955351</v>
      </c>
      <c r="W204" s="12">
        <v>43028</v>
      </c>
      <c r="X204" s="6">
        <v>1.4863999999999999</v>
      </c>
      <c r="Y204" s="6">
        <v>-1.0982000000000001</v>
      </c>
      <c r="Z204" s="6">
        <v>29.434100000000001</v>
      </c>
      <c r="AA204" s="6">
        <v>-3.73E-2</v>
      </c>
      <c r="AB204" s="6">
        <v>932.22159999999997</v>
      </c>
    </row>
    <row r="205" spans="1:28" x14ac:dyDescent="0.25">
      <c r="A205" s="3">
        <v>203</v>
      </c>
      <c r="B205" s="1">
        <v>245.41</v>
      </c>
      <c r="C205" s="1">
        <v>337.02</v>
      </c>
      <c r="D205" s="15">
        <f>(testdata[[#This Row],[mrkt]]-B204)/B204</f>
        <v>-3.8965783171652714E-3</v>
      </c>
      <c r="E205" s="15">
        <f>(testdata[[#This Row],[eval]]-C204)/C204</f>
        <v>-2.3413503332367545E-2</v>
      </c>
      <c r="F205" s="20">
        <f t="shared" si="18"/>
        <v>5.5568952632524569E-6</v>
      </c>
      <c r="G205" s="20">
        <f t="shared" si="19"/>
        <v>1.0184481557146385E-5</v>
      </c>
      <c r="H205" s="6">
        <f>testdata[[#This Row],[cov]]/testdata[[#This Row],[varM]]</f>
        <v>1.8327647138674694</v>
      </c>
      <c r="I205" s="2" t="str">
        <f>IF(testdata[[#This Row],[mrkt]]&gt;B204,"UP",IF(testdata[[#This Row],[mrkt]]&lt;B204,"DN",""))</f>
        <v>DN</v>
      </c>
      <c r="J205" s="15" t="str">
        <f>IF(testdata[[#This Row],[mkt-dir]]="UP",testdata[[#This Row],[mRet]],"")</f>
        <v/>
      </c>
      <c r="K205" s="15" t="str">
        <f>IF(testdata[[#This Row],[mkt-dir]]="UP",testdata[[#This Row],[eRet]],"")</f>
        <v/>
      </c>
      <c r="L205" s="20">
        <f t="shared" si="14"/>
        <v>2.8792985223442063E-6</v>
      </c>
      <c r="M205" s="20">
        <f t="shared" si="15"/>
        <v>-3.1619501463375996E-6</v>
      </c>
      <c r="N205" s="6">
        <f>testdata[[#This Row],[cov+]]/testdata[[#This Row],[varM+]]</f>
        <v>-1.0981668353593534</v>
      </c>
      <c r="O205" s="15">
        <f>IF(testdata[[#This Row],[mkt-dir]]="DN",testdata[[#This Row],[mRet]],"")</f>
        <v>-3.8965783171652714E-3</v>
      </c>
      <c r="P205" s="15">
        <f>IF(testdata[[#This Row],[mkt-dir]]="DN",testdata[[#This Row],[eRet]],"")</f>
        <v>-2.3413503332367545E-2</v>
      </c>
      <c r="Q205" s="20">
        <f t="shared" si="16"/>
        <v>1.1697124619496173E-6</v>
      </c>
      <c r="R205" s="20">
        <f t="shared" si="17"/>
        <v>8.2106763313577137E-6</v>
      </c>
      <c r="S205" s="6">
        <f>testdata[[#This Row],[cov-]]/testdata[[#This Row],[varM-]]</f>
        <v>7.0193971582320112</v>
      </c>
      <c r="T205" s="6">
        <f>testdata[[#This Row],[beta+]]/testdata[[#This Row],[beta-]]</f>
        <v>-0.15644745704002178</v>
      </c>
      <c r="U205" s="6">
        <f>(testdata[[#This Row],[beta+]]-testdata[[#This Row],[beta-]])^2</f>
        <v>65.894845190050987</v>
      </c>
      <c r="W205" s="12">
        <v>43031</v>
      </c>
      <c r="X205" s="6">
        <v>1.8328</v>
      </c>
      <c r="Y205" s="6">
        <v>-1.0982000000000001</v>
      </c>
      <c r="Z205" s="6">
        <v>7.0194000000000001</v>
      </c>
      <c r="AA205" s="6">
        <v>-0.15640000000000001</v>
      </c>
      <c r="AB205" s="6">
        <v>65.894800000000004</v>
      </c>
    </row>
    <row r="206" spans="1:28" x14ac:dyDescent="0.25">
      <c r="A206" s="3">
        <v>204</v>
      </c>
      <c r="B206" s="1">
        <v>245.84</v>
      </c>
      <c r="C206" s="1">
        <v>337.34</v>
      </c>
      <c r="D206" s="15">
        <f>(testdata[[#This Row],[mrkt]]-B205)/B205</f>
        <v>1.7521698382299289E-3</v>
      </c>
      <c r="E206" s="15">
        <f>(testdata[[#This Row],[eval]]-C205)/C205</f>
        <v>9.4949854608033114E-4</v>
      </c>
      <c r="F206" s="20">
        <f t="shared" si="18"/>
        <v>5.5273387423629999E-6</v>
      </c>
      <c r="G206" s="20">
        <f t="shared" si="19"/>
        <v>1.0286930884824481E-5</v>
      </c>
      <c r="H206" s="6">
        <f>testdata[[#This Row],[cov]]/testdata[[#This Row],[varM]]</f>
        <v>1.8611001359447534</v>
      </c>
      <c r="I206" s="2" t="str">
        <f>IF(testdata[[#This Row],[mrkt]]&gt;B205,"UP",IF(testdata[[#This Row],[mrkt]]&lt;B205,"DN",""))</f>
        <v>UP</v>
      </c>
      <c r="J206" s="15">
        <f>IF(testdata[[#This Row],[mkt-dir]]="UP",testdata[[#This Row],[mRet]],"")</f>
        <v>1.7521698382299289E-3</v>
      </c>
      <c r="K206" s="15">
        <f>IF(testdata[[#This Row],[mkt-dir]]="UP",testdata[[#This Row],[eRet]],"")</f>
        <v>9.4949854608033114E-4</v>
      </c>
      <c r="L206" s="20">
        <f t="shared" si="14"/>
        <v>2.7193694515175312E-6</v>
      </c>
      <c r="M206" s="20">
        <f t="shared" si="15"/>
        <v>-3.268365121523487E-6</v>
      </c>
      <c r="N206" s="6">
        <f>testdata[[#This Row],[cov+]]/testdata[[#This Row],[varM+]]</f>
        <v>-1.2018834438621759</v>
      </c>
      <c r="O206" s="15" t="str">
        <f>IF(testdata[[#This Row],[mkt-dir]]="DN",testdata[[#This Row],[mRet]],"")</f>
        <v/>
      </c>
      <c r="P206" s="15" t="str">
        <f>IF(testdata[[#This Row],[mkt-dir]]="DN",testdata[[#This Row],[eRet]],"")</f>
        <v/>
      </c>
      <c r="Q206" s="20">
        <f t="shared" si="16"/>
        <v>1.1697124619496173E-6</v>
      </c>
      <c r="R206" s="20">
        <f t="shared" si="17"/>
        <v>8.2106763313577137E-6</v>
      </c>
      <c r="S206" s="6">
        <f>testdata[[#This Row],[cov-]]/testdata[[#This Row],[varM-]]</f>
        <v>7.0193971582320112</v>
      </c>
      <c r="T206" s="6">
        <f>testdata[[#This Row],[beta+]]/testdata[[#This Row],[beta-]]</f>
        <v>-0.17122317155863803</v>
      </c>
      <c r="U206" s="6">
        <f>(testdata[[#This Row],[beta+]]-testdata[[#This Row],[beta-]])^2</f>
        <v>67.589454738370151</v>
      </c>
      <c r="W206" s="12">
        <v>43032</v>
      </c>
      <c r="X206" s="6">
        <v>1.8611</v>
      </c>
      <c r="Y206" s="6">
        <v>-1.2019</v>
      </c>
      <c r="Z206" s="6">
        <v>7.0194000000000001</v>
      </c>
      <c r="AA206" s="6">
        <v>-0.17119999999999999</v>
      </c>
      <c r="AB206" s="6">
        <v>67.589500000000001</v>
      </c>
    </row>
    <row r="207" spans="1:28" x14ac:dyDescent="0.25">
      <c r="A207" s="3">
        <v>205</v>
      </c>
      <c r="B207" s="1">
        <v>244.63</v>
      </c>
      <c r="C207" s="1">
        <v>325.83999999999997</v>
      </c>
      <c r="D207" s="15">
        <f>(testdata[[#This Row],[mrkt]]-B206)/B206</f>
        <v>-4.9219004230394072E-3</v>
      </c>
      <c r="E207" s="15">
        <f>(testdata[[#This Row],[eval]]-C206)/C206</f>
        <v>-3.4090235370842478E-2</v>
      </c>
      <c r="F207" s="20">
        <f t="shared" si="18"/>
        <v>7.1035725935346794E-6</v>
      </c>
      <c r="G207" s="20">
        <f t="shared" si="19"/>
        <v>2.1752031050805452E-5</v>
      </c>
      <c r="H207" s="6">
        <f>testdata[[#This Row],[cov]]/testdata[[#This Row],[varM]]</f>
        <v>3.0621255381556987</v>
      </c>
      <c r="I207" s="2" t="str">
        <f>IF(testdata[[#This Row],[mrkt]]&gt;B206,"UP",IF(testdata[[#This Row],[mrkt]]&lt;B206,"DN",""))</f>
        <v>DN</v>
      </c>
      <c r="J207" s="15" t="str">
        <f>IF(testdata[[#This Row],[mkt-dir]]="UP",testdata[[#This Row],[mRet]],"")</f>
        <v/>
      </c>
      <c r="K207" s="15" t="str">
        <f>IF(testdata[[#This Row],[mkt-dir]]="UP",testdata[[#This Row],[eRet]],"")</f>
        <v/>
      </c>
      <c r="L207" s="20">
        <f t="shared" si="14"/>
        <v>2.7427991271874845E-6</v>
      </c>
      <c r="M207" s="20">
        <f t="shared" si="15"/>
        <v>-1.9423687256491832E-6</v>
      </c>
      <c r="N207" s="6">
        <f>testdata[[#This Row],[cov+]]/testdata[[#This Row],[varM+]]</f>
        <v>-0.70817024345524093</v>
      </c>
      <c r="O207" s="15">
        <f>IF(testdata[[#This Row],[mkt-dir]]="DN",testdata[[#This Row],[mRet]],"")</f>
        <v>-4.9219004230394072E-3</v>
      </c>
      <c r="P207" s="15">
        <f>IF(testdata[[#This Row],[mkt-dir]]="DN",testdata[[#This Row],[eRet]],"")</f>
        <v>-3.4090235370842478E-2</v>
      </c>
      <c r="Q207" s="20">
        <f t="shared" si="16"/>
        <v>2.2556000987212327E-6</v>
      </c>
      <c r="R207" s="20">
        <f t="shared" si="17"/>
        <v>1.5907968970598273E-5</v>
      </c>
      <c r="S207" s="6">
        <f>testdata[[#This Row],[cov-]]/testdata[[#This Row],[varM-]]</f>
        <v>7.0526548476465214</v>
      </c>
      <c r="T207" s="6">
        <f>testdata[[#This Row],[beta+]]/testdata[[#This Row],[beta-]]</f>
        <v>-0.10041186741068976</v>
      </c>
      <c r="U207" s="6">
        <f>(testdata[[#This Row],[beta+]]-testdata[[#This Row],[beta-]])^2</f>
        <v>60.230406094674677</v>
      </c>
      <c r="W207" s="12">
        <v>43033</v>
      </c>
      <c r="X207" s="6">
        <v>3.0621</v>
      </c>
      <c r="Y207" s="6">
        <v>-0.70820000000000005</v>
      </c>
      <c r="Z207" s="6">
        <v>7.0526999999999997</v>
      </c>
      <c r="AA207" s="6">
        <v>-0.1004</v>
      </c>
      <c r="AB207" s="6">
        <v>60.230400000000003</v>
      </c>
    </row>
    <row r="208" spans="1:28" x14ac:dyDescent="0.25">
      <c r="A208" s="3">
        <v>206</v>
      </c>
      <c r="B208" s="1">
        <v>244.94</v>
      </c>
      <c r="C208" s="1">
        <v>326.17</v>
      </c>
      <c r="D208" s="15">
        <f>(testdata[[#This Row],[mrkt]]-B207)/B207</f>
        <v>1.2672198830887555E-3</v>
      </c>
      <c r="E208" s="15">
        <f>(testdata[[#This Row],[eval]]-C207)/C207</f>
        <v>1.0127670022097991E-3</v>
      </c>
      <c r="F208" s="20">
        <f t="shared" si="18"/>
        <v>7.1046785504808261E-6</v>
      </c>
      <c r="G208" s="20">
        <f t="shared" si="19"/>
        <v>2.1802283855183881E-5</v>
      </c>
      <c r="H208" s="6">
        <f>testdata[[#This Row],[cov]]/testdata[[#This Row],[varM]]</f>
        <v>3.0687220681797571</v>
      </c>
      <c r="I208" s="2" t="str">
        <f>IF(testdata[[#This Row],[mrkt]]&gt;B207,"UP",IF(testdata[[#This Row],[mrkt]]&lt;B207,"DN",""))</f>
        <v>UP</v>
      </c>
      <c r="J208" s="15">
        <f>IF(testdata[[#This Row],[mkt-dir]]="UP",testdata[[#This Row],[mRet]],"")</f>
        <v>1.2672198830887555E-3</v>
      </c>
      <c r="K208" s="15">
        <f>IF(testdata[[#This Row],[mkt-dir]]="UP",testdata[[#This Row],[eRet]],"")</f>
        <v>1.0127670022097991E-3</v>
      </c>
      <c r="L208" s="20">
        <f t="shared" si="14"/>
        <v>2.7350014247758946E-6</v>
      </c>
      <c r="M208" s="20">
        <f t="shared" si="15"/>
        <v>-2.30552600042141E-6</v>
      </c>
      <c r="N208" s="6">
        <f>testdata[[#This Row],[cov+]]/testdata[[#This Row],[varM+]]</f>
        <v>-0.84297067618907151</v>
      </c>
      <c r="O208" s="15" t="str">
        <f>IF(testdata[[#This Row],[mkt-dir]]="DN",testdata[[#This Row],[mRet]],"")</f>
        <v/>
      </c>
      <c r="P208" s="15" t="str">
        <f>IF(testdata[[#This Row],[mkt-dir]]="DN",testdata[[#This Row],[eRet]],"")</f>
        <v/>
      </c>
      <c r="Q208" s="20">
        <f t="shared" si="16"/>
        <v>2.2556000987212327E-6</v>
      </c>
      <c r="R208" s="20">
        <f t="shared" si="17"/>
        <v>1.5907968970598273E-5</v>
      </c>
      <c r="S208" s="6">
        <f>testdata[[#This Row],[cov-]]/testdata[[#This Row],[varM-]]</f>
        <v>7.0526548476465214</v>
      </c>
      <c r="T208" s="6">
        <f>testdata[[#This Row],[beta+]]/testdata[[#This Row],[beta-]]</f>
        <v>-0.11952529854347994</v>
      </c>
      <c r="U208" s="6">
        <f>(testdata[[#This Row],[beta+]]-testdata[[#This Row],[beta-]])^2</f>
        <v>62.340902412644077</v>
      </c>
      <c r="W208" s="12">
        <v>43034</v>
      </c>
      <c r="X208" s="6">
        <v>3.0687000000000002</v>
      </c>
      <c r="Y208" s="6">
        <v>-0.84299999999999997</v>
      </c>
      <c r="Z208" s="6">
        <v>7.0526999999999997</v>
      </c>
      <c r="AA208" s="6">
        <v>-0.1195</v>
      </c>
      <c r="AB208" s="6">
        <v>62.340899999999998</v>
      </c>
    </row>
    <row r="209" spans="1:28" x14ac:dyDescent="0.25">
      <c r="A209" s="3">
        <v>207</v>
      </c>
      <c r="B209" s="1">
        <v>246.94</v>
      </c>
      <c r="C209" s="1">
        <v>320.87</v>
      </c>
      <c r="D209" s="15">
        <f>(testdata[[#This Row],[mrkt]]-B208)/B208</f>
        <v>8.1652649628480446E-3</v>
      </c>
      <c r="E209" s="15">
        <f>(testdata[[#This Row],[eval]]-C208)/C208</f>
        <v>-1.6249195204954506E-2</v>
      </c>
      <c r="F209" s="20">
        <f t="shared" si="18"/>
        <v>9.2737687535626515E-6</v>
      </c>
      <c r="G209" s="20">
        <f t="shared" si="19"/>
        <v>1.6131911257528466E-5</v>
      </c>
      <c r="H209" s="6">
        <f>testdata[[#This Row],[cov]]/testdata[[#This Row],[varM]]</f>
        <v>1.7395205429649256</v>
      </c>
      <c r="I209" s="2" t="str">
        <f>IF(testdata[[#This Row],[mrkt]]&gt;B208,"UP",IF(testdata[[#This Row],[mrkt]]&lt;B208,"DN",""))</f>
        <v>UP</v>
      </c>
      <c r="J209" s="15">
        <f>IF(testdata[[#This Row],[mkt-dir]]="UP",testdata[[#This Row],[mRet]],"")</f>
        <v>8.1652649628480446E-3</v>
      </c>
      <c r="K209" s="15">
        <f>IF(testdata[[#This Row],[mkt-dir]]="UP",testdata[[#This Row],[eRet]],"")</f>
        <v>-1.6249195204954506E-2</v>
      </c>
      <c r="L209" s="20">
        <f t="shared" si="14"/>
        <v>4.8494989495944378E-6</v>
      </c>
      <c r="M209" s="20">
        <f t="shared" si="15"/>
        <v>-9.7162725981123314E-6</v>
      </c>
      <c r="N209" s="6">
        <f>testdata[[#This Row],[cov+]]/testdata[[#This Row],[varM+]]</f>
        <v>-2.0035621615971069</v>
      </c>
      <c r="O209" s="15" t="str">
        <f>IF(testdata[[#This Row],[mkt-dir]]="DN",testdata[[#This Row],[mRet]],"")</f>
        <v/>
      </c>
      <c r="P209" s="15" t="str">
        <f>IF(testdata[[#This Row],[mkt-dir]]="DN",testdata[[#This Row],[eRet]],"")</f>
        <v/>
      </c>
      <c r="Q209" s="20">
        <f t="shared" si="16"/>
        <v>2.2556000987212327E-6</v>
      </c>
      <c r="R209" s="20">
        <f t="shared" si="17"/>
        <v>1.5907968970598273E-5</v>
      </c>
      <c r="S209" s="6">
        <f>testdata[[#This Row],[cov-]]/testdata[[#This Row],[varM-]]</f>
        <v>7.0526548476465214</v>
      </c>
      <c r="T209" s="6">
        <f>testdata[[#This Row],[beta+]]/testdata[[#This Row],[beta-]]</f>
        <v>-0.28408623488298135</v>
      </c>
      <c r="U209" s="6">
        <f>(testdata[[#This Row],[beta+]]-testdata[[#This Row],[beta-]])^2</f>
        <v>82.015066518513606</v>
      </c>
      <c r="W209" s="12">
        <v>43035</v>
      </c>
      <c r="X209" s="6">
        <v>1.7395</v>
      </c>
      <c r="Y209" s="6">
        <v>-2.0036</v>
      </c>
      <c r="Z209" s="6">
        <v>7.0526999999999997</v>
      </c>
      <c r="AA209" s="6">
        <v>-0.28410000000000002</v>
      </c>
      <c r="AB209" s="6">
        <v>82.015100000000004</v>
      </c>
    </row>
    <row r="210" spans="1:28" x14ac:dyDescent="0.25">
      <c r="A210" s="3">
        <v>208</v>
      </c>
      <c r="B210" s="1">
        <v>246.02</v>
      </c>
      <c r="C210" s="1">
        <v>320.08</v>
      </c>
      <c r="D210" s="15">
        <f>(testdata[[#This Row],[mrkt]]-B209)/B209</f>
        <v>-3.7256013606543595E-3</v>
      </c>
      <c r="E210" s="15">
        <f>(testdata[[#This Row],[eval]]-C209)/C209</f>
        <v>-2.462056284476643E-3</v>
      </c>
      <c r="F210" s="20">
        <f t="shared" si="18"/>
        <v>9.9001084983852302E-6</v>
      </c>
      <c r="G210" s="20">
        <f t="shared" si="19"/>
        <v>1.5322503110484917E-5</v>
      </c>
      <c r="H210" s="6">
        <f>testdata[[#This Row],[cov]]/testdata[[#This Row],[varM]]</f>
        <v>1.5477106248870014</v>
      </c>
      <c r="I210" s="2" t="str">
        <f>IF(testdata[[#This Row],[mrkt]]&gt;B209,"UP",IF(testdata[[#This Row],[mrkt]]&lt;B209,"DN",""))</f>
        <v>DN</v>
      </c>
      <c r="J210" s="15" t="str">
        <f>IF(testdata[[#This Row],[mkt-dir]]="UP",testdata[[#This Row],[mRet]],"")</f>
        <v/>
      </c>
      <c r="K210" s="15" t="str">
        <f>IF(testdata[[#This Row],[mkt-dir]]="UP",testdata[[#This Row],[eRet]],"")</f>
        <v/>
      </c>
      <c r="L210" s="20">
        <f t="shared" si="14"/>
        <v>4.9634335301815895E-6</v>
      </c>
      <c r="M210" s="20">
        <f t="shared" si="15"/>
        <v>-1.0297814879998534E-5</v>
      </c>
      <c r="N210" s="6">
        <f>testdata[[#This Row],[cov+]]/testdata[[#This Row],[varM+]]</f>
        <v>-2.0747361312244235</v>
      </c>
      <c r="O210" s="15">
        <f>IF(testdata[[#This Row],[mkt-dir]]="DN",testdata[[#This Row],[mRet]],"")</f>
        <v>-3.7256013606543595E-3</v>
      </c>
      <c r="P210" s="15">
        <f>IF(testdata[[#This Row],[mkt-dir]]="DN",testdata[[#This Row],[eRet]],"")</f>
        <v>-2.462056284476643E-3</v>
      </c>
      <c r="Q210" s="20">
        <f t="shared" si="16"/>
        <v>2.0481436659640266E-6</v>
      </c>
      <c r="R210" s="20">
        <f t="shared" si="17"/>
        <v>1.0905615219049177E-5</v>
      </c>
      <c r="S210" s="6">
        <f>testdata[[#This Row],[cov-]]/testdata[[#This Row],[varM-]]</f>
        <v>5.3246339113209071</v>
      </c>
      <c r="T210" s="6">
        <f>testdata[[#This Row],[beta+]]/testdata[[#This Row],[beta-]]</f>
        <v>-0.38964859665060686</v>
      </c>
      <c r="U210" s="6">
        <f>(testdata[[#This Row],[beta+]]-testdata[[#This Row],[beta-]])^2</f>
        <v>54.75067702651728</v>
      </c>
      <c r="W210" s="12">
        <v>43038</v>
      </c>
      <c r="X210" s="6">
        <v>1.5477000000000001</v>
      </c>
      <c r="Y210" s="6">
        <v>-2.0747</v>
      </c>
      <c r="Z210" s="6">
        <v>5.3246000000000002</v>
      </c>
      <c r="AA210" s="6">
        <v>-0.3896</v>
      </c>
      <c r="AB210" s="6">
        <v>54.750700000000002</v>
      </c>
    </row>
    <row r="211" spans="1:28" x14ac:dyDescent="0.25">
      <c r="A211" s="3">
        <v>209</v>
      </c>
      <c r="B211" s="1">
        <v>246.41</v>
      </c>
      <c r="C211" s="1">
        <v>331.53</v>
      </c>
      <c r="D211" s="15">
        <f>(testdata[[#This Row],[mrkt]]-B210)/B210</f>
        <v>1.5852369726037979E-3</v>
      </c>
      <c r="E211" s="15">
        <f>(testdata[[#This Row],[eval]]-C210)/C210</f>
        <v>3.5772306923269152E-2</v>
      </c>
      <c r="F211" s="20">
        <f t="shared" si="18"/>
        <v>9.8431330434761625E-6</v>
      </c>
      <c r="G211" s="20">
        <f t="shared" si="19"/>
        <v>1.5295218428018547E-5</v>
      </c>
      <c r="H211" s="6">
        <f>testdata[[#This Row],[cov]]/testdata[[#This Row],[varM]]</f>
        <v>1.5538973577275703</v>
      </c>
      <c r="I211" s="2" t="str">
        <f>IF(testdata[[#This Row],[mrkt]]&gt;B210,"UP",IF(testdata[[#This Row],[mrkt]]&lt;B210,"DN",""))</f>
        <v>UP</v>
      </c>
      <c r="J211" s="15">
        <f>IF(testdata[[#This Row],[mkt-dir]]="UP",testdata[[#This Row],[mRet]],"")</f>
        <v>1.5852369726037979E-3</v>
      </c>
      <c r="K211" s="15">
        <f>IF(testdata[[#This Row],[mkt-dir]]="UP",testdata[[#This Row],[eRet]],"")</f>
        <v>3.5772306923269152E-2</v>
      </c>
      <c r="L211" s="20">
        <f t="shared" si="14"/>
        <v>5.0090373006281741E-6</v>
      </c>
      <c r="M211" s="20">
        <f t="shared" si="15"/>
        <v>-1.196206677368939E-5</v>
      </c>
      <c r="N211" s="6">
        <f>testdata[[#This Row],[cov+]]/testdata[[#This Row],[varM+]]</f>
        <v>-2.3880969646980366</v>
      </c>
      <c r="O211" s="15" t="str">
        <f>IF(testdata[[#This Row],[mkt-dir]]="DN",testdata[[#This Row],[mRet]],"")</f>
        <v/>
      </c>
      <c r="P211" s="15" t="str">
        <f>IF(testdata[[#This Row],[mkt-dir]]="DN",testdata[[#This Row],[eRet]],"")</f>
        <v/>
      </c>
      <c r="Q211" s="20">
        <f t="shared" si="16"/>
        <v>2.0481436659640266E-6</v>
      </c>
      <c r="R211" s="20">
        <f t="shared" si="17"/>
        <v>1.0905615219049177E-5</v>
      </c>
      <c r="S211" s="6">
        <f>testdata[[#This Row],[cov-]]/testdata[[#This Row],[varM-]]</f>
        <v>5.3246339113209071</v>
      </c>
      <c r="T211" s="6">
        <f>testdata[[#This Row],[beta+]]/testdata[[#This Row],[beta-]]</f>
        <v>-0.4484997474888579</v>
      </c>
      <c r="U211" s="6">
        <f>(testdata[[#This Row],[beta+]]-testdata[[#This Row],[beta-]])^2</f>
        <v>59.486217565895934</v>
      </c>
      <c r="W211" s="12">
        <v>43039</v>
      </c>
      <c r="X211" s="6">
        <v>1.5539000000000001</v>
      </c>
      <c r="Y211" s="6">
        <v>-2.3881000000000001</v>
      </c>
      <c r="Z211" s="6">
        <v>5.3246000000000002</v>
      </c>
      <c r="AA211" s="6">
        <v>-0.44850000000000001</v>
      </c>
      <c r="AB211" s="6">
        <v>59.486199999999997</v>
      </c>
    </row>
    <row r="212" spans="1:28" x14ac:dyDescent="0.25">
      <c r="A212" s="3">
        <v>210</v>
      </c>
      <c r="B212" s="1">
        <v>246.73</v>
      </c>
      <c r="C212" s="1">
        <v>321.08</v>
      </c>
      <c r="D212" s="15">
        <f>(testdata[[#This Row],[mrkt]]-B211)/B211</f>
        <v>1.2986485938070419E-3</v>
      </c>
      <c r="E212" s="15">
        <f>(testdata[[#This Row],[eval]]-C211)/C211</f>
        <v>-3.1520526045908333E-2</v>
      </c>
      <c r="F212" s="20">
        <f t="shared" si="18"/>
        <v>9.8485300797295471E-6</v>
      </c>
      <c r="G212" s="20">
        <f t="shared" si="19"/>
        <v>1.4311467089351125E-5</v>
      </c>
      <c r="H212" s="6">
        <f>testdata[[#This Row],[cov]]/testdata[[#This Row],[varM]]</f>
        <v>1.4531576766777907</v>
      </c>
      <c r="I212" s="2" t="str">
        <f>IF(testdata[[#This Row],[mrkt]]&gt;B211,"UP",IF(testdata[[#This Row],[mrkt]]&lt;B211,"DN",""))</f>
        <v>UP</v>
      </c>
      <c r="J212" s="15">
        <f>IF(testdata[[#This Row],[mkt-dir]]="UP",testdata[[#This Row],[mRet]],"")</f>
        <v>1.2986485938070419E-3</v>
      </c>
      <c r="K212" s="15">
        <f>IF(testdata[[#This Row],[mkt-dir]]="UP",testdata[[#This Row],[eRet]],"")</f>
        <v>-3.1520526045908333E-2</v>
      </c>
      <c r="L212" s="20">
        <f t="shared" si="14"/>
        <v>4.9847117196521719E-6</v>
      </c>
      <c r="M212" s="20">
        <f t="shared" si="15"/>
        <v>-7.6800192941315824E-6</v>
      </c>
      <c r="N212" s="6">
        <f>testdata[[#This Row],[cov+]]/testdata[[#This Row],[varM+]]</f>
        <v>-1.540714834892696</v>
      </c>
      <c r="O212" s="15" t="str">
        <f>IF(testdata[[#This Row],[mkt-dir]]="DN",testdata[[#This Row],[mRet]],"")</f>
        <v/>
      </c>
      <c r="P212" s="15" t="str">
        <f>IF(testdata[[#This Row],[mkt-dir]]="DN",testdata[[#This Row],[eRet]],"")</f>
        <v/>
      </c>
      <c r="Q212" s="20">
        <f t="shared" si="16"/>
        <v>2.0481436659640266E-6</v>
      </c>
      <c r="R212" s="20">
        <f t="shared" si="17"/>
        <v>1.0905615219049177E-5</v>
      </c>
      <c r="S212" s="6">
        <f>testdata[[#This Row],[cov-]]/testdata[[#This Row],[varM-]]</f>
        <v>5.3246339113209071</v>
      </c>
      <c r="T212" s="6">
        <f>testdata[[#This Row],[beta+]]/testdata[[#This Row],[beta-]]</f>
        <v>-0.28935601217896378</v>
      </c>
      <c r="U212" s="6">
        <f>(testdata[[#This Row],[beta+]]-testdata[[#This Row],[beta-]])^2</f>
        <v>47.133013407136687</v>
      </c>
      <c r="W212" s="12">
        <v>43040</v>
      </c>
      <c r="X212" s="6">
        <v>1.4532</v>
      </c>
      <c r="Y212" s="6">
        <v>-1.5407</v>
      </c>
      <c r="Z212" s="6">
        <v>5.3246000000000002</v>
      </c>
      <c r="AA212" s="6">
        <v>-0.28939999999999999</v>
      </c>
      <c r="AB212" s="6">
        <v>47.133000000000003</v>
      </c>
    </row>
    <row r="213" spans="1:28" x14ac:dyDescent="0.25">
      <c r="A213" s="3">
        <v>211</v>
      </c>
      <c r="B213" s="1">
        <v>246.83</v>
      </c>
      <c r="C213" s="1">
        <v>299.26</v>
      </c>
      <c r="D213" s="15">
        <f>(testdata[[#This Row],[mrkt]]-B212)/B212</f>
        <v>4.0530134154753272E-4</v>
      </c>
      <c r="E213" s="15">
        <f>(testdata[[#This Row],[eval]]-C212)/C212</f>
        <v>-6.7958141273202918E-2</v>
      </c>
      <c r="F213" s="20">
        <f t="shared" si="18"/>
        <v>8.4903741110879642E-6</v>
      </c>
      <c r="G213" s="20">
        <f t="shared" si="19"/>
        <v>1.3323382307284652E-5</v>
      </c>
      <c r="H213" s="6">
        <f>testdata[[#This Row],[cov]]/testdata[[#This Row],[varM]]</f>
        <v>1.5692338326864823</v>
      </c>
      <c r="I213" s="2" t="str">
        <f>IF(testdata[[#This Row],[mrkt]]&gt;B212,"UP",IF(testdata[[#This Row],[mrkt]]&lt;B212,"DN",""))</f>
        <v>UP</v>
      </c>
      <c r="J213" s="15">
        <f>IF(testdata[[#This Row],[mkt-dir]]="UP",testdata[[#This Row],[mRet]],"")</f>
        <v>4.0530134154753272E-4</v>
      </c>
      <c r="K213" s="15">
        <f>IF(testdata[[#This Row],[mkt-dir]]="UP",testdata[[#This Row],[eRet]],"")</f>
        <v>-6.7958141273202918E-2</v>
      </c>
      <c r="L213" s="20">
        <f t="shared" si="14"/>
        <v>4.2374480734278097E-6</v>
      </c>
      <c r="M213" s="20">
        <f t="shared" si="15"/>
        <v>-1.8552230014849789E-7</v>
      </c>
      <c r="N213" s="6">
        <f>testdata[[#This Row],[cov+]]/testdata[[#This Row],[varM+]]</f>
        <v>-4.3781610283762804E-2</v>
      </c>
      <c r="O213" s="15" t="str">
        <f>IF(testdata[[#This Row],[mkt-dir]]="DN",testdata[[#This Row],[mRet]],"")</f>
        <v/>
      </c>
      <c r="P213" s="15" t="str">
        <f>IF(testdata[[#This Row],[mkt-dir]]="DN",testdata[[#This Row],[eRet]],"")</f>
        <v/>
      </c>
      <c r="Q213" s="20">
        <f t="shared" si="16"/>
        <v>2.0481436659640266E-6</v>
      </c>
      <c r="R213" s="20">
        <f t="shared" si="17"/>
        <v>1.0905615219049177E-5</v>
      </c>
      <c r="S213" s="6">
        <f>testdata[[#This Row],[cov-]]/testdata[[#This Row],[varM-]]</f>
        <v>5.3246339113209071</v>
      </c>
      <c r="T213" s="6">
        <f>testdata[[#This Row],[beta+]]/testdata[[#This Row],[beta-]]</f>
        <v>-8.2224639314032559E-3</v>
      </c>
      <c r="U213" s="6">
        <f>(testdata[[#This Row],[beta+]]-testdata[[#This Row],[beta-]])^2</f>
        <v>28.819885212605943</v>
      </c>
      <c r="W213" s="12">
        <v>43041</v>
      </c>
      <c r="X213" s="6">
        <v>1.5691999999999999</v>
      </c>
      <c r="Y213" s="6">
        <v>-4.3799999999999999E-2</v>
      </c>
      <c r="Z213" s="6">
        <v>5.3246000000000002</v>
      </c>
      <c r="AA213" s="6">
        <v>-8.2000000000000007E-3</v>
      </c>
      <c r="AB213" s="6">
        <v>28.819900000000001</v>
      </c>
    </row>
    <row r="214" spans="1:28" x14ac:dyDescent="0.25">
      <c r="A214" s="3">
        <v>212</v>
      </c>
      <c r="B214" s="1">
        <v>247.65</v>
      </c>
      <c r="C214" s="1">
        <v>306.08999999999997</v>
      </c>
      <c r="D214" s="15">
        <f>(testdata[[#This Row],[mrkt]]-B213)/B213</f>
        <v>3.3221245391564765E-3</v>
      </c>
      <c r="E214" s="15">
        <f>(testdata[[#This Row],[eval]]-C213)/C213</f>
        <v>2.2822963309496708E-2</v>
      </c>
      <c r="F214" s="20">
        <f t="shared" si="18"/>
        <v>8.66858190383518E-6</v>
      </c>
      <c r="G214" s="20">
        <f t="shared" si="19"/>
        <v>1.846979163545093E-5</v>
      </c>
      <c r="H214" s="6">
        <f>testdata[[#This Row],[cov]]/testdata[[#This Row],[varM]]</f>
        <v>2.1306589521037425</v>
      </c>
      <c r="I214" s="2" t="str">
        <f>IF(testdata[[#This Row],[mrkt]]&gt;B213,"UP",IF(testdata[[#This Row],[mrkt]]&lt;B213,"DN",""))</f>
        <v>UP</v>
      </c>
      <c r="J214" s="15">
        <f>IF(testdata[[#This Row],[mkt-dir]]="UP",testdata[[#This Row],[mRet]],"")</f>
        <v>3.3221245391564765E-3</v>
      </c>
      <c r="K214" s="15">
        <f>IF(testdata[[#This Row],[mkt-dir]]="UP",testdata[[#This Row],[eRet]],"")</f>
        <v>2.2822963309496708E-2</v>
      </c>
      <c r="L214" s="20">
        <f t="shared" ref="L214:L277" si="20">_xlfn.VAR.P(J195:J214)</f>
        <v>4.0592456994017535E-6</v>
      </c>
      <c r="M214" s="20">
        <f t="shared" ref="M214:M277" si="21">_xlfn.COVARIANCE.P(J195:J214,K195:K214)</f>
        <v>2.0877253668293497E-6</v>
      </c>
      <c r="N214" s="6">
        <f>testdata[[#This Row],[cov+]]/testdata[[#This Row],[varM+]]</f>
        <v>0.51431362411421311</v>
      </c>
      <c r="O214" s="15" t="str">
        <f>IF(testdata[[#This Row],[mkt-dir]]="DN",testdata[[#This Row],[mRet]],"")</f>
        <v/>
      </c>
      <c r="P214" s="15" t="str">
        <f>IF(testdata[[#This Row],[mkt-dir]]="DN",testdata[[#This Row],[eRet]],"")</f>
        <v/>
      </c>
      <c r="Q214" s="20">
        <f t="shared" ref="Q214:Q277" si="22">_xlfn.VAR.P(O195:O214)</f>
        <v>1.7961580051972213E-6</v>
      </c>
      <c r="R214" s="20">
        <f t="shared" ref="R214:R277" si="23">_xlfn.COVARIANCE.P(O195:O214,P195:P214)</f>
        <v>5.2637793034623651E-6</v>
      </c>
      <c r="S214" s="6">
        <f>testdata[[#This Row],[cov-]]/testdata[[#This Row],[varM-]]</f>
        <v>2.9305769805504349</v>
      </c>
      <c r="T214" s="6">
        <f>testdata[[#This Row],[beta+]]/testdata[[#This Row],[beta-]]</f>
        <v>0.17549910052784631</v>
      </c>
      <c r="U214" s="6">
        <f>(testdata[[#This Row],[beta+]]-testdata[[#This Row],[beta-]])^2</f>
        <v>5.838328607656436</v>
      </c>
      <c r="W214" s="12">
        <v>43042</v>
      </c>
      <c r="X214" s="6">
        <v>2.1307</v>
      </c>
      <c r="Y214" s="6">
        <v>0.51429999999999998</v>
      </c>
      <c r="Z214" s="6">
        <v>2.9306000000000001</v>
      </c>
      <c r="AA214" s="6">
        <v>0.17549999999999999</v>
      </c>
      <c r="AB214" s="6">
        <v>5.8383000000000003</v>
      </c>
    </row>
    <row r="215" spans="1:28" x14ac:dyDescent="0.25">
      <c r="A215" s="3">
        <v>213</v>
      </c>
      <c r="B215" s="1">
        <v>248.04</v>
      </c>
      <c r="C215" s="1">
        <v>302.77999999999997</v>
      </c>
      <c r="D215" s="15">
        <f>(testdata[[#This Row],[mrkt]]-B214)/B214</f>
        <v>1.5748031496062441E-3</v>
      </c>
      <c r="E215" s="15">
        <f>(testdata[[#This Row],[eval]]-C214)/C214</f>
        <v>-1.0813812930837344E-2</v>
      </c>
      <c r="F215" s="20">
        <f t="shared" ref="F215:F278" si="24">_xlfn.VAR.P(D196:D215)</f>
        <v>8.3746788976244577E-6</v>
      </c>
      <c r="G215" s="20">
        <f t="shared" ref="G215:G278" si="25">_xlfn.COVARIANCE.P(D196:D215,E196:E215)</f>
        <v>1.4233968699203442E-5</v>
      </c>
      <c r="H215" s="6">
        <f>testdata[[#This Row],[cov]]/testdata[[#This Row],[varM]]</f>
        <v>1.699643517465609</v>
      </c>
      <c r="I215" s="2" t="str">
        <f>IF(testdata[[#This Row],[mrkt]]&gt;B214,"UP",IF(testdata[[#This Row],[mrkt]]&lt;B214,"DN",""))</f>
        <v>UP</v>
      </c>
      <c r="J215" s="15">
        <f>IF(testdata[[#This Row],[mkt-dir]]="UP",testdata[[#This Row],[mRet]],"")</f>
        <v>1.5748031496062441E-3</v>
      </c>
      <c r="K215" s="15">
        <f>IF(testdata[[#This Row],[mkt-dir]]="UP",testdata[[#This Row],[eRet]],"")</f>
        <v>-1.0813812930837344E-2</v>
      </c>
      <c r="L215" s="20">
        <f t="shared" si="20"/>
        <v>3.8225635267862783E-6</v>
      </c>
      <c r="M215" s="20">
        <f t="shared" si="21"/>
        <v>2.1922681954319348E-6</v>
      </c>
      <c r="N215" s="6">
        <f>testdata[[#This Row],[cov+]]/testdata[[#This Row],[varM+]]</f>
        <v>0.57350732828108886</v>
      </c>
      <c r="O215" s="15" t="str">
        <f>IF(testdata[[#This Row],[mkt-dir]]="DN",testdata[[#This Row],[mRet]],"")</f>
        <v/>
      </c>
      <c r="P215" s="15" t="str">
        <f>IF(testdata[[#This Row],[mkt-dir]]="DN",testdata[[#This Row],[eRet]],"")</f>
        <v/>
      </c>
      <c r="Q215" s="20">
        <f t="shared" si="22"/>
        <v>1.5432334573179309E-6</v>
      </c>
      <c r="R215" s="20">
        <f t="shared" si="23"/>
        <v>1.588355416933705E-5</v>
      </c>
      <c r="S215" s="6">
        <f>testdata[[#This Row],[cov-]]/testdata[[#This Row],[varM-]]</f>
        <v>10.292385830554725</v>
      </c>
      <c r="T215" s="6">
        <f>testdata[[#This Row],[beta+]]/testdata[[#This Row],[beta-]]</f>
        <v>5.5721514692787098E-2</v>
      </c>
      <c r="U215" s="6">
        <f>(testdata[[#This Row],[beta+]]-testdata[[#This Row],[beta-]])^2</f>
        <v>94.456599341956633</v>
      </c>
      <c r="W215" s="12">
        <v>43045</v>
      </c>
      <c r="X215" s="6">
        <v>1.6996</v>
      </c>
      <c r="Y215" s="6">
        <v>0.57350000000000001</v>
      </c>
      <c r="Z215" s="6">
        <v>10.292400000000001</v>
      </c>
      <c r="AA215" s="6">
        <v>5.57E-2</v>
      </c>
      <c r="AB215" s="6">
        <v>94.456599999999995</v>
      </c>
    </row>
    <row r="216" spans="1:28" x14ac:dyDescent="0.25">
      <c r="A216" s="3">
        <v>214</v>
      </c>
      <c r="B216" s="1">
        <v>247.86</v>
      </c>
      <c r="C216" s="1">
        <v>306.05</v>
      </c>
      <c r="D216" s="15">
        <f>(testdata[[#This Row],[mrkt]]-B215)/B215</f>
        <v>-7.2568940493460089E-4</v>
      </c>
      <c r="E216" s="15">
        <f>(testdata[[#This Row],[eval]]-C215)/C215</f>
        <v>1.0799920734526848E-2</v>
      </c>
      <c r="F216" s="20">
        <f t="shared" si="24"/>
        <v>8.3495368816770255E-6</v>
      </c>
      <c r="G216" s="20">
        <f t="shared" si="25"/>
        <v>9.033651282751345E-6</v>
      </c>
      <c r="H216" s="6">
        <f>testdata[[#This Row],[cov]]/testdata[[#This Row],[varM]]</f>
        <v>1.0819344127427717</v>
      </c>
      <c r="I216" s="2" t="str">
        <f>IF(testdata[[#This Row],[mrkt]]&gt;B215,"UP",IF(testdata[[#This Row],[mrkt]]&lt;B215,"DN",""))</f>
        <v>DN</v>
      </c>
      <c r="J216" s="15" t="str">
        <f>IF(testdata[[#This Row],[mkt-dir]]="UP",testdata[[#This Row],[mRet]],"")</f>
        <v/>
      </c>
      <c r="K216" s="15" t="str">
        <f>IF(testdata[[#This Row],[mkt-dir]]="UP",testdata[[#This Row],[eRet]],"")</f>
        <v/>
      </c>
      <c r="L216" s="20">
        <f t="shared" si="20"/>
        <v>4.055891593176021E-6</v>
      </c>
      <c r="M216" s="20">
        <f t="shared" si="21"/>
        <v>7.4573089688903558E-7</v>
      </c>
      <c r="N216" s="6">
        <f>testdata[[#This Row],[cov+]]/testdata[[#This Row],[varM+]]</f>
        <v>0.18386361660743522</v>
      </c>
      <c r="O216" s="15">
        <f>IF(testdata[[#This Row],[mkt-dir]]="DN",testdata[[#This Row],[mRet]],"")</f>
        <v>-7.2568940493460089E-4</v>
      </c>
      <c r="P216" s="15">
        <f>IF(testdata[[#This Row],[mkt-dir]]="DN",testdata[[#This Row],[eRet]],"")</f>
        <v>1.0799920734526848E-2</v>
      </c>
      <c r="Q216" s="20">
        <f t="shared" si="22"/>
        <v>2.4790207098597642E-6</v>
      </c>
      <c r="R216" s="20">
        <f t="shared" si="23"/>
        <v>2.3875626664536101E-5</v>
      </c>
      <c r="S216" s="6">
        <f>testdata[[#This Row],[cov-]]/testdata[[#This Row],[varM-]]</f>
        <v>9.6310718864009495</v>
      </c>
      <c r="T216" s="6">
        <f>testdata[[#This Row],[beta+]]/testdata[[#This Row],[beta-]]</f>
        <v>1.9090670153448883E-2</v>
      </c>
      <c r="U216" s="6">
        <f>(testdata[[#This Row],[beta+]]-testdata[[#This Row],[beta-]])^2</f>
        <v>89.249744092854954</v>
      </c>
      <c r="W216" s="12">
        <v>43046</v>
      </c>
      <c r="X216" s="6">
        <v>1.0819000000000001</v>
      </c>
      <c r="Y216" s="6">
        <v>0.18390000000000001</v>
      </c>
      <c r="Z216" s="6">
        <v>9.6311</v>
      </c>
      <c r="AA216" s="6">
        <v>1.9099999999999999E-2</v>
      </c>
      <c r="AB216" s="6">
        <v>89.249700000000004</v>
      </c>
    </row>
    <row r="217" spans="1:28" x14ac:dyDescent="0.25">
      <c r="A217" s="3">
        <v>215</v>
      </c>
      <c r="B217" s="1">
        <v>248.29</v>
      </c>
      <c r="C217" s="1">
        <v>304.39</v>
      </c>
      <c r="D217" s="15">
        <f>(testdata[[#This Row],[mrkt]]-B216)/B216</f>
        <v>1.7348503187282272E-3</v>
      </c>
      <c r="E217" s="15">
        <f>(testdata[[#This Row],[eval]]-C216)/C216</f>
        <v>-5.4239503349126778E-3</v>
      </c>
      <c r="F217" s="20">
        <f t="shared" si="24"/>
        <v>8.3613985864476237E-6</v>
      </c>
      <c r="G217" s="20">
        <f t="shared" si="25"/>
        <v>8.9405253074596058E-6</v>
      </c>
      <c r="H217" s="6">
        <f>testdata[[#This Row],[cov]]/testdata[[#This Row],[varM]]</f>
        <v>1.0692619440425488</v>
      </c>
      <c r="I217" s="2" t="str">
        <f>IF(testdata[[#This Row],[mrkt]]&gt;B216,"UP",IF(testdata[[#This Row],[mrkt]]&lt;B216,"DN",""))</f>
        <v>UP</v>
      </c>
      <c r="J217" s="15">
        <f>IF(testdata[[#This Row],[mkt-dir]]="UP",testdata[[#This Row],[mRet]],"")</f>
        <v>1.7348503187282272E-3</v>
      </c>
      <c r="K217" s="15">
        <f>IF(testdata[[#This Row],[mkt-dir]]="UP",testdata[[#This Row],[eRet]],"")</f>
        <v>-5.4239503349126778E-3</v>
      </c>
      <c r="L217" s="20">
        <f t="shared" si="20"/>
        <v>4.0489592200737084E-6</v>
      </c>
      <c r="M217" s="20">
        <f t="shared" si="21"/>
        <v>8.3588514493014638E-7</v>
      </c>
      <c r="N217" s="6">
        <f>testdata[[#This Row],[cov+]]/testdata[[#This Row],[varM+]]</f>
        <v>0.20644444646072027</v>
      </c>
      <c r="O217" s="15" t="str">
        <f>IF(testdata[[#This Row],[mkt-dir]]="DN",testdata[[#This Row],[mRet]],"")</f>
        <v/>
      </c>
      <c r="P217" s="15" t="str">
        <f>IF(testdata[[#This Row],[mkt-dir]]="DN",testdata[[#This Row],[eRet]],"")</f>
        <v/>
      </c>
      <c r="Q217" s="20">
        <f t="shared" si="22"/>
        <v>2.4790207098597642E-6</v>
      </c>
      <c r="R217" s="20">
        <f t="shared" si="23"/>
        <v>2.3875626664536101E-5</v>
      </c>
      <c r="S217" s="6">
        <f>testdata[[#This Row],[cov-]]/testdata[[#This Row],[varM-]]</f>
        <v>9.6310718864009495</v>
      </c>
      <c r="T217" s="6">
        <f>testdata[[#This Row],[beta+]]/testdata[[#This Row],[beta-]]</f>
        <v>2.1435251329835814E-2</v>
      </c>
      <c r="U217" s="6">
        <f>(testdata[[#This Row],[beta+]]-testdata[[#This Row],[beta-]])^2</f>
        <v>88.82360238167432</v>
      </c>
      <c r="W217" s="12">
        <v>43047</v>
      </c>
      <c r="X217" s="6">
        <v>1.0692999999999999</v>
      </c>
      <c r="Y217" s="6">
        <v>0.2064</v>
      </c>
      <c r="Z217" s="6">
        <v>9.6311</v>
      </c>
      <c r="AA217" s="6">
        <v>2.1399999999999999E-2</v>
      </c>
      <c r="AB217" s="6">
        <v>88.823599999999999</v>
      </c>
    </row>
    <row r="218" spans="1:28" x14ac:dyDescent="0.25">
      <c r="A218" s="3">
        <v>216</v>
      </c>
      <c r="B218" s="1">
        <v>247.39</v>
      </c>
      <c r="C218" s="1">
        <v>302.99</v>
      </c>
      <c r="D218" s="15">
        <f>(testdata[[#This Row],[mrkt]]-B217)/B217</f>
        <v>-3.6247935881429205E-3</v>
      </c>
      <c r="E218" s="15">
        <f>(testdata[[#This Row],[eval]]-C217)/C217</f>
        <v>-4.5993626597456462E-3</v>
      </c>
      <c r="F218" s="20">
        <f t="shared" si="24"/>
        <v>9.061488597554082E-6</v>
      </c>
      <c r="G218" s="20">
        <f t="shared" si="25"/>
        <v>9.4943534933899476E-6</v>
      </c>
      <c r="H218" s="6">
        <f>testdata[[#This Row],[cov]]/testdata[[#This Row],[varM]]</f>
        <v>1.0477697335460652</v>
      </c>
      <c r="I218" s="2" t="str">
        <f>IF(testdata[[#This Row],[mrkt]]&gt;B217,"UP",IF(testdata[[#This Row],[mrkt]]&lt;B217,"DN",""))</f>
        <v>DN</v>
      </c>
      <c r="J218" s="15" t="str">
        <f>IF(testdata[[#This Row],[mkt-dir]]="UP",testdata[[#This Row],[mRet]],"")</f>
        <v/>
      </c>
      <c r="K218" s="15" t="str">
        <f>IF(testdata[[#This Row],[mkt-dir]]="UP",testdata[[#This Row],[eRet]],"")</f>
        <v/>
      </c>
      <c r="L218" s="20">
        <f t="shared" si="20"/>
        <v>4.0489592200737084E-6</v>
      </c>
      <c r="M218" s="20">
        <f t="shared" si="21"/>
        <v>8.3588514493014638E-7</v>
      </c>
      <c r="N218" s="6">
        <f>testdata[[#This Row],[cov+]]/testdata[[#This Row],[varM+]]</f>
        <v>0.20644444646072027</v>
      </c>
      <c r="O218" s="15">
        <f>IF(testdata[[#This Row],[mkt-dir]]="DN",testdata[[#This Row],[mRet]],"")</f>
        <v>-3.6247935881429205E-3</v>
      </c>
      <c r="P218" s="15">
        <f>IF(testdata[[#This Row],[mkt-dir]]="DN",testdata[[#This Row],[eRet]],"")</f>
        <v>-4.5993626597456462E-3</v>
      </c>
      <c r="Q218" s="20">
        <f t="shared" si="22"/>
        <v>1.9738066193406725E-6</v>
      </c>
      <c r="R218" s="20">
        <f t="shared" si="23"/>
        <v>1.9072049664160249E-5</v>
      </c>
      <c r="S218" s="6">
        <f>testdata[[#This Row],[cov-]]/testdata[[#This Row],[varM-]]</f>
        <v>9.662572552589296</v>
      </c>
      <c r="T218" s="6">
        <f>testdata[[#This Row],[beta+]]/testdata[[#This Row],[beta-]]</f>
        <v>2.1365370902741529E-2</v>
      </c>
      <c r="U218" s="6">
        <f>(testdata[[#This Row],[beta+]]-testdata[[#This Row],[beta-]])^2</f>
        <v>89.418358759514803</v>
      </c>
      <c r="W218" s="12">
        <v>43048</v>
      </c>
      <c r="X218" s="6">
        <v>1.0478000000000001</v>
      </c>
      <c r="Y218" s="6">
        <v>0.2064</v>
      </c>
      <c r="Z218" s="6">
        <v>9.6625999999999994</v>
      </c>
      <c r="AA218" s="6">
        <v>2.1399999999999999E-2</v>
      </c>
      <c r="AB218" s="6">
        <v>89.418400000000005</v>
      </c>
    </row>
    <row r="219" spans="1:28" x14ac:dyDescent="0.25">
      <c r="A219" s="3">
        <v>217</v>
      </c>
      <c r="B219" s="1">
        <v>247.31</v>
      </c>
      <c r="C219" s="1">
        <v>302.99</v>
      </c>
      <c r="D219" s="15">
        <f>(testdata[[#This Row],[mrkt]]-B218)/B218</f>
        <v>-3.233760459193342E-4</v>
      </c>
      <c r="E219" s="15">
        <f>(testdata[[#This Row],[eval]]-C218)/C218</f>
        <v>0</v>
      </c>
      <c r="F219" s="20">
        <f t="shared" si="24"/>
        <v>9.0929759265881256E-6</v>
      </c>
      <c r="G219" s="20">
        <f t="shared" si="25"/>
        <v>8.9033241873988235E-6</v>
      </c>
      <c r="H219" s="6">
        <f>testdata[[#This Row],[cov]]/testdata[[#This Row],[varM]]</f>
        <v>0.97914305055677597</v>
      </c>
      <c r="I219" s="2" t="str">
        <f>IF(testdata[[#This Row],[mrkt]]&gt;B218,"UP",IF(testdata[[#This Row],[mrkt]]&lt;B218,"DN",""))</f>
        <v>DN</v>
      </c>
      <c r="J219" s="15" t="str">
        <f>IF(testdata[[#This Row],[mkt-dir]]="UP",testdata[[#This Row],[mRet]],"")</f>
        <v/>
      </c>
      <c r="K219" s="15" t="str">
        <f>IF(testdata[[#This Row],[mkt-dir]]="UP",testdata[[#This Row],[eRet]],"")</f>
        <v/>
      </c>
      <c r="L219" s="20">
        <f t="shared" si="20"/>
        <v>4.2863338643369073E-6</v>
      </c>
      <c r="M219" s="20">
        <f t="shared" si="21"/>
        <v>1.2998526979550956E-6</v>
      </c>
      <c r="N219" s="6">
        <f>testdata[[#This Row],[cov+]]/testdata[[#This Row],[varM+]]</f>
        <v>0.30325512176503822</v>
      </c>
      <c r="O219" s="15">
        <f>IF(testdata[[#This Row],[mkt-dir]]="DN",testdata[[#This Row],[mRet]],"")</f>
        <v>-3.233760459193342E-4</v>
      </c>
      <c r="P219" s="15">
        <f>IF(testdata[[#This Row],[mkt-dir]]="DN",testdata[[#This Row],[eRet]],"")</f>
        <v>0</v>
      </c>
      <c r="Q219" s="20">
        <f t="shared" si="22"/>
        <v>2.9415477033580337E-6</v>
      </c>
      <c r="R219" s="20">
        <f t="shared" si="23"/>
        <v>2.0456753823919487E-5</v>
      </c>
      <c r="S219" s="6">
        <f>testdata[[#This Row],[cov-]]/testdata[[#This Row],[varM-]]</f>
        <v>6.9544185193958663</v>
      </c>
      <c r="T219" s="6">
        <f>testdata[[#This Row],[beta+]]/testdata[[#This Row],[beta-]]</f>
        <v>4.3606107529948042E-2</v>
      </c>
      <c r="U219" s="6">
        <f>(testdata[[#This Row],[beta+]]-testdata[[#This Row],[beta-]])^2</f>
        <v>44.237974541984066</v>
      </c>
      <c r="W219" s="12">
        <v>43049</v>
      </c>
      <c r="X219" s="6">
        <v>0.97909999999999997</v>
      </c>
      <c r="Y219" s="6">
        <v>0.30330000000000001</v>
      </c>
      <c r="Z219" s="6">
        <v>6.9543999999999997</v>
      </c>
      <c r="AA219" s="6">
        <v>4.36E-2</v>
      </c>
      <c r="AB219" s="6">
        <v>44.238</v>
      </c>
    </row>
    <row r="220" spans="1:28" x14ac:dyDescent="0.25">
      <c r="A220" s="3">
        <v>218</v>
      </c>
      <c r="B220" s="1">
        <v>247.54</v>
      </c>
      <c r="C220" s="1">
        <v>315.39999999999998</v>
      </c>
      <c r="D220" s="15">
        <f>(testdata[[#This Row],[mrkt]]-B219)/B219</f>
        <v>9.3000687396380967E-4</v>
      </c>
      <c r="E220" s="15">
        <f>(testdata[[#This Row],[eval]]-C219)/C219</f>
        <v>4.0958447473513869E-2</v>
      </c>
      <c r="F220" s="20">
        <f t="shared" si="24"/>
        <v>9.0705093896018337E-6</v>
      </c>
      <c r="G220" s="20">
        <f t="shared" si="25"/>
        <v>9.9525405996418091E-6</v>
      </c>
      <c r="H220" s="6">
        <f>testdata[[#This Row],[cov]]/testdata[[#This Row],[varM]]</f>
        <v>1.0972416401499028</v>
      </c>
      <c r="I220" s="2" t="str">
        <f>IF(testdata[[#This Row],[mrkt]]&gt;B219,"UP",IF(testdata[[#This Row],[mrkt]]&lt;B219,"DN",""))</f>
        <v>UP</v>
      </c>
      <c r="J220" s="15">
        <f>IF(testdata[[#This Row],[mkt-dir]]="UP",testdata[[#This Row],[mRet]],"")</f>
        <v>9.3000687396380967E-4</v>
      </c>
      <c r="K220" s="15">
        <f>IF(testdata[[#This Row],[mkt-dir]]="UP",testdata[[#This Row],[eRet]],"")</f>
        <v>4.0958447473513869E-2</v>
      </c>
      <c r="L220" s="20">
        <f t="shared" si="20"/>
        <v>4.3437938744651789E-6</v>
      </c>
      <c r="M220" s="20">
        <f t="shared" si="21"/>
        <v>-3.0134598257314315E-6</v>
      </c>
      <c r="N220" s="6">
        <f>testdata[[#This Row],[cov+]]/testdata[[#This Row],[varM+]]</f>
        <v>-0.69373913975198875</v>
      </c>
      <c r="O220" s="15" t="str">
        <f>IF(testdata[[#This Row],[mkt-dir]]="DN",testdata[[#This Row],[mRet]],"")</f>
        <v/>
      </c>
      <c r="P220" s="15" t="str">
        <f>IF(testdata[[#This Row],[mkt-dir]]="DN",testdata[[#This Row],[eRet]],"")</f>
        <v/>
      </c>
      <c r="Q220" s="20">
        <f t="shared" si="22"/>
        <v>2.9415477033580337E-6</v>
      </c>
      <c r="R220" s="20">
        <f t="shared" si="23"/>
        <v>2.0456753823919487E-5</v>
      </c>
      <c r="S220" s="6">
        <f>testdata[[#This Row],[cov-]]/testdata[[#This Row],[varM-]]</f>
        <v>6.9544185193958663</v>
      </c>
      <c r="T220" s="6">
        <f>testdata[[#This Row],[beta+]]/testdata[[#This Row],[beta-]]</f>
        <v>-9.9755161098969092E-2</v>
      </c>
      <c r="U220" s="6">
        <f>(testdata[[#This Row],[beta+]]-testdata[[#This Row],[beta-]])^2</f>
        <v>58.494315579181993</v>
      </c>
      <c r="W220" s="12">
        <v>43052</v>
      </c>
      <c r="X220" s="6">
        <v>1.0972</v>
      </c>
      <c r="Y220" s="6">
        <v>-0.69369999999999998</v>
      </c>
      <c r="Z220" s="6">
        <v>6.9543999999999997</v>
      </c>
      <c r="AA220" s="6">
        <v>-9.98E-2</v>
      </c>
      <c r="AB220" s="6">
        <v>58.494300000000003</v>
      </c>
    </row>
    <row r="221" spans="1:28" x14ac:dyDescent="0.25">
      <c r="A221" s="3">
        <v>219</v>
      </c>
      <c r="B221" s="1">
        <v>246.96</v>
      </c>
      <c r="C221" s="1">
        <v>308.7</v>
      </c>
      <c r="D221" s="15">
        <f>(testdata[[#This Row],[mrkt]]-B220)/B220</f>
        <v>-2.343055667770801E-3</v>
      </c>
      <c r="E221" s="15">
        <f>(testdata[[#This Row],[eval]]-C220)/C220</f>
        <v>-2.1242866201648666E-2</v>
      </c>
      <c r="F221" s="20">
        <f t="shared" si="24"/>
        <v>9.478840361631995E-6</v>
      </c>
      <c r="G221" s="20">
        <f t="shared" si="25"/>
        <v>1.1973424946800628E-5</v>
      </c>
      <c r="H221" s="6">
        <f>testdata[[#This Row],[cov]]/testdata[[#This Row],[varM]]</f>
        <v>1.2631740265682811</v>
      </c>
      <c r="I221" s="2" t="str">
        <f>IF(testdata[[#This Row],[mrkt]]&gt;B220,"UP",IF(testdata[[#This Row],[mrkt]]&lt;B220,"DN",""))</f>
        <v>DN</v>
      </c>
      <c r="J221" s="15" t="str">
        <f>IF(testdata[[#This Row],[mkt-dir]]="UP",testdata[[#This Row],[mRet]],"")</f>
        <v/>
      </c>
      <c r="K221" s="15" t="str">
        <f>IF(testdata[[#This Row],[mkt-dir]]="UP",testdata[[#This Row],[eRet]],"")</f>
        <v/>
      </c>
      <c r="L221" s="20">
        <f t="shared" si="20"/>
        <v>4.5187241897309445E-6</v>
      </c>
      <c r="M221" s="20">
        <f t="shared" si="21"/>
        <v>-1.1837018788674827E-6</v>
      </c>
      <c r="N221" s="6">
        <f>testdata[[#This Row],[cov+]]/testdata[[#This Row],[varM+]]</f>
        <v>-0.26195488575237941</v>
      </c>
      <c r="O221" s="15">
        <f>IF(testdata[[#This Row],[mkt-dir]]="DN",testdata[[#This Row],[mRet]],"")</f>
        <v>-2.343055667770801E-3</v>
      </c>
      <c r="P221" s="15">
        <f>IF(testdata[[#This Row],[mkt-dir]]="DN",testdata[[#This Row],[eRet]],"")</f>
        <v>-2.1242866201648666E-2</v>
      </c>
      <c r="Q221" s="20">
        <f t="shared" si="22"/>
        <v>2.5552827409665438E-6</v>
      </c>
      <c r="R221" s="20">
        <f t="shared" si="23"/>
        <v>1.6742396148283983E-5</v>
      </c>
      <c r="S221" s="6">
        <f>testdata[[#This Row],[cov-]]/testdata[[#This Row],[varM-]]</f>
        <v>6.5520718626820607</v>
      </c>
      <c r="T221" s="6">
        <f>testdata[[#This Row],[beta+]]/testdata[[#This Row],[beta-]]</f>
        <v>-3.9980465910999546E-2</v>
      </c>
      <c r="U221" s="6">
        <f>(testdata[[#This Row],[beta+]]-testdata[[#This Row],[beta-]])^2</f>
        <v>46.430960528380027</v>
      </c>
      <c r="W221" s="12">
        <v>43053</v>
      </c>
      <c r="X221" s="6">
        <v>1.2632000000000001</v>
      </c>
      <c r="Y221" s="6">
        <v>-0.26200000000000001</v>
      </c>
      <c r="Z221" s="6">
        <v>6.5521000000000003</v>
      </c>
      <c r="AA221" s="6">
        <v>-0.04</v>
      </c>
      <c r="AB221" s="6">
        <v>46.430999999999997</v>
      </c>
    </row>
    <row r="222" spans="1:28" x14ac:dyDescent="0.25">
      <c r="A222" s="3">
        <v>220</v>
      </c>
      <c r="B222" s="1">
        <v>245.73</v>
      </c>
      <c r="C222" s="1">
        <v>311.3</v>
      </c>
      <c r="D222" s="15">
        <f>(testdata[[#This Row],[mrkt]]-B221)/B221</f>
        <v>-4.9805636540331153E-3</v>
      </c>
      <c r="E222" s="15">
        <f>(testdata[[#This Row],[eval]]-C221)/C221</f>
        <v>8.422416585681965E-3</v>
      </c>
      <c r="F222" s="20">
        <f t="shared" si="24"/>
        <v>1.0846959520113543E-5</v>
      </c>
      <c r="G222" s="20">
        <f t="shared" si="25"/>
        <v>7.339875314521081E-6</v>
      </c>
      <c r="H222" s="6">
        <f>testdata[[#This Row],[cov]]/testdata[[#This Row],[varM]]</f>
        <v>0.67667582799684389</v>
      </c>
      <c r="I222" s="2" t="str">
        <f>IF(testdata[[#This Row],[mrkt]]&gt;B221,"UP",IF(testdata[[#This Row],[mrkt]]&lt;B221,"DN",""))</f>
        <v>DN</v>
      </c>
      <c r="J222" s="15" t="str">
        <f>IF(testdata[[#This Row],[mkt-dir]]="UP",testdata[[#This Row],[mRet]],"")</f>
        <v/>
      </c>
      <c r="K222" s="15" t="str">
        <f>IF(testdata[[#This Row],[mkt-dir]]="UP",testdata[[#This Row],[eRet]],"")</f>
        <v/>
      </c>
      <c r="L222" s="20">
        <f t="shared" si="20"/>
        <v>4.7636571923504052E-6</v>
      </c>
      <c r="M222" s="20">
        <f t="shared" si="21"/>
        <v>4.1882557173817463E-7</v>
      </c>
      <c r="N222" s="6">
        <f>testdata[[#This Row],[cov+]]/testdata[[#This Row],[varM+]]</f>
        <v>8.7921014217969912E-2</v>
      </c>
      <c r="O222" s="15">
        <f>IF(testdata[[#This Row],[mkt-dir]]="DN",testdata[[#This Row],[mRet]],"")</f>
        <v>-4.9805636540331153E-3</v>
      </c>
      <c r="P222" s="15">
        <f>IF(testdata[[#This Row],[mkt-dir]]="DN",testdata[[#This Row],[eRet]],"")</f>
        <v>8.422416585681965E-3</v>
      </c>
      <c r="Q222" s="20">
        <f t="shared" si="22"/>
        <v>2.7585962873804668E-6</v>
      </c>
      <c r="R222" s="20">
        <f t="shared" si="23"/>
        <v>1.0073569634168063E-5</v>
      </c>
      <c r="S222" s="6">
        <f>testdata[[#This Row],[cov-]]/testdata[[#This Row],[varM-]]</f>
        <v>3.6517012946949974</v>
      </c>
      <c r="T222" s="6">
        <f>testdata[[#This Row],[beta+]]/testdata[[#This Row],[beta-]]</f>
        <v>2.4076726742599953E-2</v>
      </c>
      <c r="U222" s="6">
        <f>(testdata[[#This Row],[beta+]]-testdata[[#This Row],[beta-]])^2</f>
        <v>12.70052988751692</v>
      </c>
      <c r="W222" s="12">
        <v>43054</v>
      </c>
      <c r="X222" s="6">
        <v>0.67669999999999997</v>
      </c>
      <c r="Y222" s="6">
        <v>8.7900000000000006E-2</v>
      </c>
      <c r="Z222" s="6">
        <v>3.6516999999999999</v>
      </c>
      <c r="AA222" s="6">
        <v>2.41E-2</v>
      </c>
      <c r="AB222" s="6">
        <v>12.7005</v>
      </c>
    </row>
    <row r="223" spans="1:28" x14ac:dyDescent="0.25">
      <c r="A223" s="3">
        <v>221</v>
      </c>
      <c r="B223" s="1">
        <v>247.82</v>
      </c>
      <c r="C223" s="1">
        <v>312.5</v>
      </c>
      <c r="D223" s="15">
        <f>(testdata[[#This Row],[mrkt]]-B222)/B222</f>
        <v>8.5052700118015846E-3</v>
      </c>
      <c r="E223" s="15">
        <f>(testdata[[#This Row],[eval]]-C222)/C222</f>
        <v>3.854802441374843E-3</v>
      </c>
      <c r="F223" s="20">
        <f t="shared" si="24"/>
        <v>1.4169734601774482E-5</v>
      </c>
      <c r="G223" s="20">
        <f t="shared" si="25"/>
        <v>1.1376907796988484E-5</v>
      </c>
      <c r="H223" s="6">
        <f>testdata[[#This Row],[cov]]/testdata[[#This Row],[varM]]</f>
        <v>0.80290196794255764</v>
      </c>
      <c r="I223" s="2" t="str">
        <f>IF(testdata[[#This Row],[mrkt]]&gt;B222,"UP",IF(testdata[[#This Row],[mrkt]]&lt;B222,"DN",""))</f>
        <v>UP</v>
      </c>
      <c r="J223" s="15">
        <f>IF(testdata[[#This Row],[mkt-dir]]="UP",testdata[[#This Row],[mRet]],"")</f>
        <v>8.5052700118015846E-3</v>
      </c>
      <c r="K223" s="15">
        <f>IF(testdata[[#This Row],[mkt-dir]]="UP",testdata[[#This Row],[eRet]],"")</f>
        <v>3.854802441374843E-3</v>
      </c>
      <c r="L223" s="20">
        <f t="shared" si="20"/>
        <v>7.1624486010450781E-6</v>
      </c>
      <c r="M223" s="20">
        <f t="shared" si="21"/>
        <v>1.3230887601810007E-6</v>
      </c>
      <c r="N223" s="6">
        <f>testdata[[#This Row],[cov+]]/testdata[[#This Row],[varM+]]</f>
        <v>0.18472575984530595</v>
      </c>
      <c r="O223" s="15" t="str">
        <f>IF(testdata[[#This Row],[mkt-dir]]="DN",testdata[[#This Row],[mRet]],"")</f>
        <v/>
      </c>
      <c r="P223" s="15" t="str">
        <f>IF(testdata[[#This Row],[mkt-dir]]="DN",testdata[[#This Row],[eRet]],"")</f>
        <v/>
      </c>
      <c r="Q223" s="20">
        <f t="shared" si="22"/>
        <v>2.7585962873804668E-6</v>
      </c>
      <c r="R223" s="20">
        <f t="shared" si="23"/>
        <v>1.0073569634168063E-5</v>
      </c>
      <c r="S223" s="6">
        <f>testdata[[#This Row],[cov-]]/testdata[[#This Row],[varM-]]</f>
        <v>3.6517012946949974</v>
      </c>
      <c r="T223" s="6">
        <f>testdata[[#This Row],[beta+]]/testdata[[#This Row],[beta-]]</f>
        <v>5.0586218569866594E-2</v>
      </c>
      <c r="U223" s="6">
        <f>(testdata[[#This Row],[beta+]]-testdata[[#This Row],[beta-]])^2</f>
        <v>12.019919359246304</v>
      </c>
      <c r="W223" s="12">
        <v>43055</v>
      </c>
      <c r="X223" s="6">
        <v>0.80289999999999995</v>
      </c>
      <c r="Y223" s="6">
        <v>0.1847</v>
      </c>
      <c r="Z223" s="6">
        <v>3.6516999999999999</v>
      </c>
      <c r="AA223" s="6">
        <v>5.0599999999999999E-2</v>
      </c>
      <c r="AB223" s="6">
        <v>12.0199</v>
      </c>
    </row>
    <row r="224" spans="1:28" x14ac:dyDescent="0.25">
      <c r="A224" s="3">
        <v>222</v>
      </c>
      <c r="B224" s="1">
        <v>247.09</v>
      </c>
      <c r="C224" s="1">
        <v>315.05</v>
      </c>
      <c r="D224" s="15">
        <f>(testdata[[#This Row],[mrkt]]-B223)/B223</f>
        <v>-2.9456863852795972E-3</v>
      </c>
      <c r="E224" s="15">
        <f>(testdata[[#This Row],[eval]]-C223)/C223</f>
        <v>8.160000000000037E-3</v>
      </c>
      <c r="F224" s="20">
        <f t="shared" si="24"/>
        <v>1.3550379716240898E-5</v>
      </c>
      <c r="G224" s="20">
        <f t="shared" si="25"/>
        <v>1.262773367274109E-5</v>
      </c>
      <c r="H224" s="6">
        <f>testdata[[#This Row],[cov]]/testdata[[#This Row],[varM]]</f>
        <v>0.9319099491806887</v>
      </c>
      <c r="I224" s="2" t="str">
        <f>IF(testdata[[#This Row],[mrkt]]&gt;B223,"UP",IF(testdata[[#This Row],[mrkt]]&lt;B223,"DN",""))</f>
        <v>DN</v>
      </c>
      <c r="J224" s="15" t="str">
        <f>IF(testdata[[#This Row],[mkt-dir]]="UP",testdata[[#This Row],[mRet]],"")</f>
        <v/>
      </c>
      <c r="K224" s="15" t="str">
        <f>IF(testdata[[#This Row],[mkt-dir]]="UP",testdata[[#This Row],[eRet]],"")</f>
        <v/>
      </c>
      <c r="L224" s="20">
        <f t="shared" si="20"/>
        <v>7.3315327481347704E-6</v>
      </c>
      <c r="M224" s="20">
        <f t="shared" si="21"/>
        <v>4.7814830297833124E-6</v>
      </c>
      <c r="N224" s="6">
        <f>testdata[[#This Row],[cov+]]/testdata[[#This Row],[varM+]]</f>
        <v>0.65218054587559182</v>
      </c>
      <c r="O224" s="15">
        <f>IF(testdata[[#This Row],[mkt-dir]]="DN",testdata[[#This Row],[mRet]],"")</f>
        <v>-2.9456863852795972E-3</v>
      </c>
      <c r="P224" s="15">
        <f>IF(testdata[[#This Row],[mkt-dir]]="DN",testdata[[#This Row],[eRet]],"")</f>
        <v>8.160000000000037E-3</v>
      </c>
      <c r="Q224" s="20">
        <f t="shared" si="22"/>
        <v>2.4535558164511153E-6</v>
      </c>
      <c r="R224" s="20">
        <f t="shared" si="23"/>
        <v>9.1529103462451586E-6</v>
      </c>
      <c r="S224" s="6">
        <f>testdata[[#This Row],[cov-]]/testdata[[#This Row],[varM-]]</f>
        <v>3.7304675462750052</v>
      </c>
      <c r="T224" s="6">
        <f>testdata[[#This Row],[beta+]]/testdata[[#This Row],[beta-]]</f>
        <v>0.17482541740024399</v>
      </c>
      <c r="U224" s="6">
        <f>(testdata[[#This Row],[beta+]]-testdata[[#This Row],[beta-]])^2</f>
        <v>9.4758508568280178</v>
      </c>
      <c r="W224" s="12">
        <v>43056</v>
      </c>
      <c r="X224" s="6">
        <v>0.93189999999999995</v>
      </c>
      <c r="Y224" s="6">
        <v>0.6522</v>
      </c>
      <c r="Z224" s="6">
        <v>3.7305000000000001</v>
      </c>
      <c r="AA224" s="6">
        <v>0.17480000000000001</v>
      </c>
      <c r="AB224" s="6">
        <v>9.4758999999999993</v>
      </c>
    </row>
    <row r="225" spans="1:28" x14ac:dyDescent="0.25">
      <c r="A225" s="3">
        <v>223</v>
      </c>
      <c r="B225" s="1">
        <v>247.51</v>
      </c>
      <c r="C225" s="1">
        <v>308.74</v>
      </c>
      <c r="D225" s="15">
        <f>(testdata[[#This Row],[mrkt]]-B224)/B224</f>
        <v>1.6997855032578717E-3</v>
      </c>
      <c r="E225" s="15">
        <f>(testdata[[#This Row],[eval]]-C224)/C224</f>
        <v>-2.0028566894143795E-2</v>
      </c>
      <c r="F225" s="20">
        <f t="shared" si="24"/>
        <v>1.2771932177230937E-5</v>
      </c>
      <c r="G225" s="20">
        <f t="shared" si="25"/>
        <v>7.4802079358346015E-6</v>
      </c>
      <c r="H225" s="6">
        <f>testdata[[#This Row],[cov]]/testdata[[#This Row],[varM]]</f>
        <v>0.58567551346458635</v>
      </c>
      <c r="I225" s="2" t="str">
        <f>IF(testdata[[#This Row],[mrkt]]&gt;B224,"UP",IF(testdata[[#This Row],[mrkt]]&lt;B224,"DN",""))</f>
        <v>UP</v>
      </c>
      <c r="J225" s="15">
        <f>IF(testdata[[#This Row],[mkt-dir]]="UP",testdata[[#This Row],[mRet]],"")</f>
        <v>1.6997855032578717E-3</v>
      </c>
      <c r="K225" s="15">
        <f>IF(testdata[[#This Row],[mkt-dir]]="UP",testdata[[#This Row],[eRet]],"")</f>
        <v>-2.0028566894143795E-2</v>
      </c>
      <c r="L225" s="20">
        <f t="shared" si="20"/>
        <v>6.8091213773851735E-6</v>
      </c>
      <c r="M225" s="20">
        <f t="shared" si="21"/>
        <v>5.8314278695742536E-6</v>
      </c>
      <c r="N225" s="6">
        <f>testdata[[#This Row],[cov+]]/testdata[[#This Row],[varM+]]</f>
        <v>0.85641414602211541</v>
      </c>
      <c r="O225" s="15" t="str">
        <f>IF(testdata[[#This Row],[mkt-dir]]="DN",testdata[[#This Row],[mRet]],"")</f>
        <v/>
      </c>
      <c r="P225" s="15" t="str">
        <f>IF(testdata[[#This Row],[mkt-dir]]="DN",testdata[[#This Row],[eRet]],"")</f>
        <v/>
      </c>
      <c r="Q225" s="20">
        <f t="shared" si="22"/>
        <v>2.6604480060837921E-6</v>
      </c>
      <c r="R225" s="20">
        <f t="shared" si="23"/>
        <v>8.2923349130536071E-6</v>
      </c>
      <c r="S225" s="6">
        <f>testdata[[#This Row],[cov-]]/testdata[[#This Row],[varM-]]</f>
        <v>3.1168941825177829</v>
      </c>
      <c r="T225" s="6">
        <f>testdata[[#This Row],[beta+]]/testdata[[#This Row],[beta-]]</f>
        <v>0.27476522970385736</v>
      </c>
      <c r="U225" s="6">
        <f>(testdata[[#This Row],[beta+]]-testdata[[#This Row],[beta-]])^2</f>
        <v>5.109769995395455</v>
      </c>
      <c r="W225" s="12">
        <v>43059</v>
      </c>
      <c r="X225" s="6">
        <v>0.5857</v>
      </c>
      <c r="Y225" s="6">
        <v>0.85640000000000005</v>
      </c>
      <c r="Z225" s="6">
        <v>3.1168999999999998</v>
      </c>
      <c r="AA225" s="6">
        <v>0.27479999999999999</v>
      </c>
      <c r="AB225" s="6">
        <v>5.1097999999999999</v>
      </c>
    </row>
    <row r="226" spans="1:28" x14ac:dyDescent="0.25">
      <c r="A226" s="3">
        <v>224</v>
      </c>
      <c r="B226" s="1">
        <v>249.13</v>
      </c>
      <c r="C226" s="1">
        <v>317.81</v>
      </c>
      <c r="D226" s="15">
        <f>(testdata[[#This Row],[mrkt]]-B225)/B225</f>
        <v>6.5451900933295813E-3</v>
      </c>
      <c r="E226" s="15">
        <f>(testdata[[#This Row],[eval]]-C225)/C225</f>
        <v>2.9377469715618297E-2</v>
      </c>
      <c r="F226" s="20">
        <f t="shared" si="24"/>
        <v>1.4495671783600972E-5</v>
      </c>
      <c r="G226" s="20">
        <f t="shared" si="25"/>
        <v>1.7033887001587469E-5</v>
      </c>
      <c r="H226" s="6">
        <f>testdata[[#This Row],[cov]]/testdata[[#This Row],[varM]]</f>
        <v>1.175101592798065</v>
      </c>
      <c r="I226" s="2" t="str">
        <f>IF(testdata[[#This Row],[mrkt]]&gt;B225,"UP",IF(testdata[[#This Row],[mrkt]]&lt;B225,"DN",""))</f>
        <v>UP</v>
      </c>
      <c r="J226" s="15">
        <f>IF(testdata[[#This Row],[mkt-dir]]="UP",testdata[[#This Row],[mRet]],"")</f>
        <v>6.5451900933295813E-3</v>
      </c>
      <c r="K226" s="15">
        <f>IF(testdata[[#This Row],[mkt-dir]]="UP",testdata[[#This Row],[eRet]],"")</f>
        <v>2.9377469715618297E-2</v>
      </c>
      <c r="L226" s="20">
        <f t="shared" si="20"/>
        <v>7.8174508482494704E-6</v>
      </c>
      <c r="M226" s="20">
        <f t="shared" si="21"/>
        <v>1.5957005694570639E-5</v>
      </c>
      <c r="N226" s="6">
        <f>testdata[[#This Row],[cov+]]/testdata[[#This Row],[varM+]]</f>
        <v>2.0412032009313914</v>
      </c>
      <c r="O226" s="15" t="str">
        <f>IF(testdata[[#This Row],[mkt-dir]]="DN",testdata[[#This Row],[mRet]],"")</f>
        <v/>
      </c>
      <c r="P226" s="15" t="str">
        <f>IF(testdata[[#This Row],[mkt-dir]]="DN",testdata[[#This Row],[eRet]],"")</f>
        <v/>
      </c>
      <c r="Q226" s="20">
        <f t="shared" si="22"/>
        <v>2.6604480060837921E-6</v>
      </c>
      <c r="R226" s="20">
        <f t="shared" si="23"/>
        <v>8.2923349130536071E-6</v>
      </c>
      <c r="S226" s="6">
        <f>testdata[[#This Row],[cov-]]/testdata[[#This Row],[varM-]]</f>
        <v>3.1168941825177829</v>
      </c>
      <c r="T226" s="6">
        <f>testdata[[#This Row],[beta+]]/testdata[[#This Row],[beta-]]</f>
        <v>0.65488370198135393</v>
      </c>
      <c r="U226" s="6">
        <f>(testdata[[#This Row],[beta+]]-testdata[[#This Row],[beta-]])^2</f>
        <v>1.1571110878662945</v>
      </c>
      <c r="W226" s="12">
        <v>43060</v>
      </c>
      <c r="X226" s="6">
        <v>1.1751</v>
      </c>
      <c r="Y226" s="6">
        <v>2.0411999999999999</v>
      </c>
      <c r="Z226" s="6">
        <v>3.1168999999999998</v>
      </c>
      <c r="AA226" s="6">
        <v>0.65490000000000004</v>
      </c>
      <c r="AB226" s="6">
        <v>1.1571</v>
      </c>
    </row>
    <row r="227" spans="1:28" x14ac:dyDescent="0.25">
      <c r="A227" s="3">
        <v>225</v>
      </c>
      <c r="B227" s="1">
        <v>248.91</v>
      </c>
      <c r="C227" s="1">
        <v>312.60000000000002</v>
      </c>
      <c r="D227" s="15">
        <f>(testdata[[#This Row],[mrkt]]-B226)/B226</f>
        <v>-8.8307309436839749E-4</v>
      </c>
      <c r="E227" s="15">
        <f>(testdata[[#This Row],[eval]]-C226)/C226</f>
        <v>-1.6393442622950755E-2</v>
      </c>
      <c r="F227" s="20">
        <f t="shared" si="24"/>
        <v>1.3011156683798709E-5</v>
      </c>
      <c r="G227" s="20">
        <f t="shared" si="25"/>
        <v>9.1320889087910028E-6</v>
      </c>
      <c r="H227" s="6">
        <f>testdata[[#This Row],[cov]]/testdata[[#This Row],[varM]]</f>
        <v>0.70186603164668204</v>
      </c>
      <c r="I227" s="2" t="str">
        <f>IF(testdata[[#This Row],[mrkt]]&gt;B226,"UP",IF(testdata[[#This Row],[mrkt]]&lt;B226,"DN",""))</f>
        <v>DN</v>
      </c>
      <c r="J227" s="15" t="str">
        <f>IF(testdata[[#This Row],[mkt-dir]]="UP",testdata[[#This Row],[mRet]],"")</f>
        <v/>
      </c>
      <c r="K227" s="15" t="str">
        <f>IF(testdata[[#This Row],[mkt-dir]]="UP",testdata[[#This Row],[eRet]],"")</f>
        <v/>
      </c>
      <c r="L227" s="20">
        <f t="shared" si="20"/>
        <v>7.8174508482494704E-6</v>
      </c>
      <c r="M227" s="20">
        <f t="shared" si="21"/>
        <v>1.5957005694570639E-5</v>
      </c>
      <c r="N227" s="6">
        <f>testdata[[#This Row],[cov+]]/testdata[[#This Row],[varM+]]</f>
        <v>2.0412032009313914</v>
      </c>
      <c r="O227" s="15">
        <f>IF(testdata[[#This Row],[mkt-dir]]="DN",testdata[[#This Row],[mRet]],"")</f>
        <v>-8.8307309436839749E-4</v>
      </c>
      <c r="P227" s="15">
        <f>IF(testdata[[#This Row],[mkt-dir]]="DN",testdata[[#This Row],[eRet]],"")</f>
        <v>-1.6393442622950755E-2</v>
      </c>
      <c r="Q227" s="20">
        <f t="shared" si="22"/>
        <v>2.4523674701254765E-6</v>
      </c>
      <c r="R227" s="20">
        <f t="shared" si="23"/>
        <v>-3.255853802546326E-6</v>
      </c>
      <c r="S227" s="6">
        <f>testdata[[#This Row],[cov-]]/testdata[[#This Row],[varM-]]</f>
        <v>-1.3276370047347508</v>
      </c>
      <c r="T227" s="6">
        <f>testdata[[#This Row],[beta+]]/testdata[[#This Row],[beta-]]</f>
        <v>-1.5374708550995868</v>
      </c>
      <c r="U227" s="6">
        <f>(testdata[[#This Row],[beta+]]-testdata[[#This Row],[beta-]])^2</f>
        <v>11.349084331312696</v>
      </c>
      <c r="W227" s="12">
        <v>43061</v>
      </c>
      <c r="X227" s="6">
        <v>0.70189999999999997</v>
      </c>
      <c r="Y227" s="6">
        <v>2.0411999999999999</v>
      </c>
      <c r="Z227" s="6">
        <v>-1.3275999999999999</v>
      </c>
      <c r="AA227" s="6">
        <v>-1.5375000000000001</v>
      </c>
      <c r="AB227" s="6">
        <v>11.3491</v>
      </c>
    </row>
    <row r="228" spans="1:28" x14ac:dyDescent="0.25">
      <c r="A228" s="3">
        <v>226</v>
      </c>
      <c r="B228" s="1">
        <v>249.48</v>
      </c>
      <c r="C228" s="1">
        <v>315.55</v>
      </c>
      <c r="D228" s="15">
        <f>(testdata[[#This Row],[mrkt]]-B227)/B227</f>
        <v>2.2899843316861244E-3</v>
      </c>
      <c r="E228" s="15">
        <f>(testdata[[#This Row],[eval]]-C227)/C227</f>
        <v>9.4369801663467326E-3</v>
      </c>
      <c r="F228" s="20">
        <f t="shared" si="24"/>
        <v>1.3101051526292761E-5</v>
      </c>
      <c r="G228" s="20">
        <f t="shared" si="25"/>
        <v>9.8495265309955159E-6</v>
      </c>
      <c r="H228" s="6">
        <f>testdata[[#This Row],[cov]]/testdata[[#This Row],[varM]]</f>
        <v>0.75181190694718703</v>
      </c>
      <c r="I228" s="2" t="str">
        <f>IF(testdata[[#This Row],[mrkt]]&gt;B227,"UP",IF(testdata[[#This Row],[mrkt]]&lt;B227,"DN",""))</f>
        <v>UP</v>
      </c>
      <c r="J228" s="15">
        <f>IF(testdata[[#This Row],[mkt-dir]]="UP",testdata[[#This Row],[mRet]],"")</f>
        <v>2.2899843316861244E-3</v>
      </c>
      <c r="K228" s="15">
        <f>IF(testdata[[#This Row],[mkt-dir]]="UP",testdata[[#This Row],[eRet]],"")</f>
        <v>9.4369801663467326E-3</v>
      </c>
      <c r="L228" s="20">
        <f t="shared" si="20"/>
        <v>7.5873024375569797E-6</v>
      </c>
      <c r="M228" s="20">
        <f t="shared" si="21"/>
        <v>1.5553807889282567E-5</v>
      </c>
      <c r="N228" s="6">
        <f>testdata[[#This Row],[cov+]]/testdata[[#This Row],[varM+]]</f>
        <v>2.0499786343419713</v>
      </c>
      <c r="O228" s="15" t="str">
        <f>IF(testdata[[#This Row],[mkt-dir]]="DN",testdata[[#This Row],[mRet]],"")</f>
        <v/>
      </c>
      <c r="P228" s="15" t="str">
        <f>IF(testdata[[#This Row],[mkt-dir]]="DN",testdata[[#This Row],[eRet]],"")</f>
        <v/>
      </c>
      <c r="Q228" s="20">
        <f t="shared" si="22"/>
        <v>2.4523674701254765E-6</v>
      </c>
      <c r="R228" s="20">
        <f t="shared" si="23"/>
        <v>-3.255853802546326E-6</v>
      </c>
      <c r="S228" s="6">
        <f>testdata[[#This Row],[cov-]]/testdata[[#This Row],[varM-]]</f>
        <v>-1.3276370047347508</v>
      </c>
      <c r="T228" s="6">
        <f>testdata[[#This Row],[beta+]]/testdata[[#This Row],[beta-]]</f>
        <v>-1.544080668911106</v>
      </c>
      <c r="U228" s="6">
        <f>(testdata[[#This Row],[beta+]]-testdata[[#This Row],[beta-]])^2</f>
        <v>11.408287405335653</v>
      </c>
      <c r="W228" s="12">
        <v>43063</v>
      </c>
      <c r="X228" s="6">
        <v>0.75180000000000002</v>
      </c>
      <c r="Y228" s="6">
        <v>2.0499999999999998</v>
      </c>
      <c r="Z228" s="6">
        <v>-1.3275999999999999</v>
      </c>
      <c r="AA228" s="6">
        <v>-1.5441</v>
      </c>
      <c r="AB228" s="6">
        <v>11.408300000000001</v>
      </c>
    </row>
    <row r="229" spans="1:28" x14ac:dyDescent="0.25">
      <c r="A229" s="3">
        <v>227</v>
      </c>
      <c r="B229" s="1">
        <v>249.36</v>
      </c>
      <c r="C229" s="1">
        <v>316.81</v>
      </c>
      <c r="D229" s="15">
        <f>(testdata[[#This Row],[mrkt]]-B228)/B228</f>
        <v>-4.8100048100038534E-4</v>
      </c>
      <c r="E229" s="15">
        <f>(testdata[[#This Row],[eval]]-C228)/C228</f>
        <v>3.9930280462683911E-3</v>
      </c>
      <c r="F229" s="20">
        <f t="shared" si="24"/>
        <v>1.0392126844583165E-5</v>
      </c>
      <c r="G229" s="20">
        <f t="shared" si="25"/>
        <v>1.530306029373129E-5</v>
      </c>
      <c r="H229" s="6">
        <f>testdata[[#This Row],[cov]]/testdata[[#This Row],[varM]]</f>
        <v>1.4725628855952544</v>
      </c>
      <c r="I229" s="2" t="str">
        <f>IF(testdata[[#This Row],[mrkt]]&gt;B228,"UP",IF(testdata[[#This Row],[mrkt]]&lt;B228,"DN",""))</f>
        <v>DN</v>
      </c>
      <c r="J229" s="15" t="str">
        <f>IF(testdata[[#This Row],[mkt-dir]]="UP",testdata[[#This Row],[mRet]],"")</f>
        <v/>
      </c>
      <c r="K229" s="15" t="str">
        <f>IF(testdata[[#This Row],[mkt-dir]]="UP",testdata[[#This Row],[eRet]],"")</f>
        <v/>
      </c>
      <c r="L229" s="20">
        <f t="shared" si="20"/>
        <v>5.8037714508710809E-6</v>
      </c>
      <c r="M229" s="20">
        <f t="shared" si="21"/>
        <v>2.4612124452966566E-5</v>
      </c>
      <c r="N229" s="6">
        <f>testdata[[#This Row],[cov+]]/testdata[[#This Row],[varM+]]</f>
        <v>4.2407122095189607</v>
      </c>
      <c r="O229" s="15">
        <f>IF(testdata[[#This Row],[mkt-dir]]="DN",testdata[[#This Row],[mRet]],"")</f>
        <v>-4.8100048100038534E-4</v>
      </c>
      <c r="P229" s="15">
        <f>IF(testdata[[#This Row],[mkt-dir]]="DN",testdata[[#This Row],[eRet]],"")</f>
        <v>3.9930280462683911E-3</v>
      </c>
      <c r="Q229" s="20">
        <f t="shared" si="22"/>
        <v>2.5604538697369599E-6</v>
      </c>
      <c r="R229" s="20">
        <f t="shared" si="23"/>
        <v>-1.7003193049317134E-6</v>
      </c>
      <c r="S229" s="6">
        <f>testdata[[#This Row],[cov-]]/testdata[[#This Row],[varM-]]</f>
        <v>-0.66406949370518842</v>
      </c>
      <c r="T229" s="6">
        <f>testdata[[#This Row],[beta+]]/testdata[[#This Row],[beta-]]</f>
        <v>-6.3859464253625413</v>
      </c>
      <c r="U229" s="6">
        <f>(testdata[[#This Row],[beta+]]-testdata[[#This Row],[beta-]])^2</f>
        <v>24.056883556282383</v>
      </c>
      <c r="W229" s="12">
        <v>43066</v>
      </c>
      <c r="X229" s="6">
        <v>1.4725999999999999</v>
      </c>
      <c r="Y229" s="6">
        <v>4.2407000000000004</v>
      </c>
      <c r="Z229" s="6">
        <v>-0.66410000000000002</v>
      </c>
      <c r="AA229" s="6">
        <v>-6.3859000000000004</v>
      </c>
      <c r="AB229" s="6">
        <v>24.056899999999999</v>
      </c>
    </row>
    <row r="230" spans="1:28" x14ac:dyDescent="0.25">
      <c r="A230" s="3">
        <v>228</v>
      </c>
      <c r="B230" s="1">
        <v>251.89</v>
      </c>
      <c r="C230" s="1">
        <v>317.55</v>
      </c>
      <c r="D230" s="15">
        <f>(testdata[[#This Row],[mrkt]]-B229)/B229</f>
        <v>1.0145973692653082E-2</v>
      </c>
      <c r="E230" s="15">
        <f>(testdata[[#This Row],[eval]]-C229)/C229</f>
        <v>2.3357848552760618E-3</v>
      </c>
      <c r="F230" s="20">
        <f t="shared" si="24"/>
        <v>1.3680354146894374E-5</v>
      </c>
      <c r="G230" s="20">
        <f t="shared" si="25"/>
        <v>1.5982093863867325E-5</v>
      </c>
      <c r="H230" s="6">
        <f>testdata[[#This Row],[cov]]/testdata[[#This Row],[varM]]</f>
        <v>1.1682514715816386</v>
      </c>
      <c r="I230" s="2" t="str">
        <f>IF(testdata[[#This Row],[mrkt]]&gt;B229,"UP",IF(testdata[[#This Row],[mrkt]]&lt;B229,"DN",""))</f>
        <v>UP</v>
      </c>
      <c r="J230" s="15">
        <f>IF(testdata[[#This Row],[mkt-dir]]="UP",testdata[[#This Row],[mRet]],"")</f>
        <v>1.0145973692653082E-2</v>
      </c>
      <c r="K230" s="15">
        <f>IF(testdata[[#This Row],[mkt-dir]]="UP",testdata[[#This Row],[eRet]],"")</f>
        <v>2.3357848552760618E-3</v>
      </c>
      <c r="L230" s="20">
        <f t="shared" si="20"/>
        <v>9.5355663571647416E-6</v>
      </c>
      <c r="M230" s="20">
        <f t="shared" si="21"/>
        <v>2.355240088110015E-5</v>
      </c>
      <c r="N230" s="6">
        <f>testdata[[#This Row],[cov+]]/testdata[[#This Row],[varM+]]</f>
        <v>2.4699530157853262</v>
      </c>
      <c r="O230" s="15" t="str">
        <f>IF(testdata[[#This Row],[mkt-dir]]="DN",testdata[[#This Row],[mRet]],"")</f>
        <v/>
      </c>
      <c r="P230" s="15" t="str">
        <f>IF(testdata[[#This Row],[mkt-dir]]="DN",testdata[[#This Row],[eRet]],"")</f>
        <v/>
      </c>
      <c r="Q230" s="20">
        <f t="shared" si="22"/>
        <v>2.5642181292966792E-6</v>
      </c>
      <c r="R230" s="20">
        <f t="shared" si="23"/>
        <v>-2.1199191085966819E-6</v>
      </c>
      <c r="S230" s="6">
        <f>testdata[[#This Row],[cov-]]/testdata[[#This Row],[varM-]]</f>
        <v>-0.82673119122597383</v>
      </c>
      <c r="T230" s="6">
        <f>testdata[[#This Row],[beta+]]/testdata[[#This Row],[beta-]]</f>
        <v>-2.9876131951941849</v>
      </c>
      <c r="U230" s="6">
        <f>(testdata[[#This Row],[beta+]]-testdata[[#This Row],[beta-]])^2</f>
        <v>10.868126760757724</v>
      </c>
      <c r="W230" s="12">
        <v>43067</v>
      </c>
      <c r="X230" s="6">
        <v>1.1682999999999999</v>
      </c>
      <c r="Y230" s="6">
        <v>2.4700000000000002</v>
      </c>
      <c r="Z230" s="6">
        <v>-0.82669999999999999</v>
      </c>
      <c r="AA230" s="6">
        <v>-2.9876</v>
      </c>
      <c r="AB230" s="6">
        <v>10.8681</v>
      </c>
    </row>
    <row r="231" spans="1:28" x14ac:dyDescent="0.25">
      <c r="A231" s="3">
        <v>229</v>
      </c>
      <c r="B231" s="1">
        <v>251.74</v>
      </c>
      <c r="C231" s="1">
        <v>307.54000000000002</v>
      </c>
      <c r="D231" s="15">
        <f>(testdata[[#This Row],[mrkt]]-B230)/B230</f>
        <v>-5.9549803485639476E-4</v>
      </c>
      <c r="E231" s="15">
        <f>(testdata[[#This Row],[eval]]-C230)/C230</f>
        <v>-3.1522594866950054E-2</v>
      </c>
      <c r="F231" s="20">
        <f t="shared" si="24"/>
        <v>1.3819290739274398E-5</v>
      </c>
      <c r="G231" s="20">
        <f t="shared" si="25"/>
        <v>1.7699517997457009E-5</v>
      </c>
      <c r="H231" s="6">
        <f>testdata[[#This Row],[cov]]/testdata[[#This Row],[varM]]</f>
        <v>1.2807833868893874</v>
      </c>
      <c r="I231" s="2" t="str">
        <f>IF(testdata[[#This Row],[mrkt]]&gt;B230,"UP",IF(testdata[[#This Row],[mrkt]]&lt;B230,"DN",""))</f>
        <v>DN</v>
      </c>
      <c r="J231" s="15" t="str">
        <f>IF(testdata[[#This Row],[mkt-dir]]="UP",testdata[[#This Row],[mRet]],"")</f>
        <v/>
      </c>
      <c r="K231" s="15" t="str">
        <f>IF(testdata[[#This Row],[mkt-dir]]="UP",testdata[[#This Row],[eRet]],"")</f>
        <v/>
      </c>
      <c r="L231" s="20">
        <f t="shared" si="20"/>
        <v>1.0098302321496036E-5</v>
      </c>
      <c r="M231" s="20">
        <f t="shared" si="21"/>
        <v>3.1778623468132698E-5</v>
      </c>
      <c r="N231" s="6">
        <f>testdata[[#This Row],[cov+]]/testdata[[#This Row],[varM+]]</f>
        <v>3.1469273206929285</v>
      </c>
      <c r="O231" s="15">
        <f>IF(testdata[[#This Row],[mkt-dir]]="DN",testdata[[#This Row],[mRet]],"")</f>
        <v>-5.9549803485639476E-4</v>
      </c>
      <c r="P231" s="15">
        <f>IF(testdata[[#This Row],[mkt-dir]]="DN",testdata[[#This Row],[eRet]],"")</f>
        <v>-3.1522594866950054E-2</v>
      </c>
      <c r="Q231" s="20">
        <f t="shared" si="22"/>
        <v>2.4849326487142622E-6</v>
      </c>
      <c r="R231" s="20">
        <f t="shared" si="23"/>
        <v>-6.1831739183666026E-6</v>
      </c>
      <c r="S231" s="6">
        <f>testdata[[#This Row],[cov-]]/testdata[[#This Row],[varM-]]</f>
        <v>-2.4882661997160609</v>
      </c>
      <c r="T231" s="6">
        <f>testdata[[#This Row],[beta+]]/testdata[[#This Row],[beta-]]</f>
        <v>-1.264706855340489</v>
      </c>
      <c r="U231" s="6">
        <f>(testdata[[#This Row],[beta+]]-testdata[[#This Row],[beta-]])^2</f>
        <v>31.755406012459463</v>
      </c>
      <c r="W231" s="12">
        <v>43068</v>
      </c>
      <c r="X231" s="6">
        <v>1.2807999999999999</v>
      </c>
      <c r="Y231" s="6">
        <v>3.1469</v>
      </c>
      <c r="Z231" s="6">
        <v>-2.4883000000000002</v>
      </c>
      <c r="AA231" s="6">
        <v>-1.2646999999999999</v>
      </c>
      <c r="AB231" s="6">
        <v>31.755400000000002</v>
      </c>
    </row>
    <row r="232" spans="1:28" x14ac:dyDescent="0.25">
      <c r="A232" s="3">
        <v>230</v>
      </c>
      <c r="B232" s="1">
        <v>253.94</v>
      </c>
      <c r="C232" s="1">
        <v>308.85000000000002</v>
      </c>
      <c r="D232" s="15">
        <f>(testdata[[#This Row],[mrkt]]-B231)/B231</f>
        <v>8.7391753396360867E-3</v>
      </c>
      <c r="E232" s="15">
        <f>(testdata[[#This Row],[eval]]-C231)/C231</f>
        <v>4.2596085062105811E-3</v>
      </c>
      <c r="F232" s="20">
        <f t="shared" si="24"/>
        <v>1.6613534943341385E-5</v>
      </c>
      <c r="G232" s="20">
        <f t="shared" si="25"/>
        <v>2.0304196915847659E-5</v>
      </c>
      <c r="H232" s="6">
        <f>testdata[[#This Row],[cov]]/testdata[[#This Row],[varM]]</f>
        <v>1.2221479044100407</v>
      </c>
      <c r="I232" s="2" t="str">
        <f>IF(testdata[[#This Row],[mrkt]]&gt;B231,"UP",IF(testdata[[#This Row],[mrkt]]&lt;B231,"DN",""))</f>
        <v>UP</v>
      </c>
      <c r="J232" s="15">
        <f>IF(testdata[[#This Row],[mkt-dir]]="UP",testdata[[#This Row],[mRet]],"")</f>
        <v>8.7391753396360867E-3</v>
      </c>
      <c r="K232" s="15">
        <f>IF(testdata[[#This Row],[mkt-dir]]="UP",testdata[[#This Row],[eRet]],"")</f>
        <v>4.2596085062105811E-3</v>
      </c>
      <c r="L232" s="20">
        <f t="shared" si="20"/>
        <v>1.1701499682924646E-5</v>
      </c>
      <c r="M232" s="20">
        <f t="shared" si="21"/>
        <v>2.6971204508870582E-5</v>
      </c>
      <c r="N232" s="6">
        <f>testdata[[#This Row],[cov+]]/testdata[[#This Row],[varM+]]</f>
        <v>2.3049357124906114</v>
      </c>
      <c r="O232" s="15" t="str">
        <f>IF(testdata[[#This Row],[mkt-dir]]="DN",testdata[[#This Row],[mRet]],"")</f>
        <v/>
      </c>
      <c r="P232" s="15" t="str">
        <f>IF(testdata[[#This Row],[mkt-dir]]="DN",testdata[[#This Row],[eRet]],"")</f>
        <v/>
      </c>
      <c r="Q232" s="20">
        <f t="shared" si="22"/>
        <v>2.4849326487142622E-6</v>
      </c>
      <c r="R232" s="20">
        <f t="shared" si="23"/>
        <v>-6.1831739183666026E-6</v>
      </c>
      <c r="S232" s="6">
        <f>testdata[[#This Row],[cov-]]/testdata[[#This Row],[varM-]]</f>
        <v>-2.4882661997160609</v>
      </c>
      <c r="T232" s="6">
        <f>testdata[[#This Row],[beta+]]/testdata[[#This Row],[beta-]]</f>
        <v>-0.92632199591572251</v>
      </c>
      <c r="U232" s="6">
        <f>(testdata[[#This Row],[beta+]]-testdata[[#This Row],[beta-]])^2</f>
        <v>22.974784571181704</v>
      </c>
      <c r="W232" s="12">
        <v>43069</v>
      </c>
      <c r="X232" s="6">
        <v>1.2221</v>
      </c>
      <c r="Y232" s="6">
        <v>2.3048999999999999</v>
      </c>
      <c r="Z232" s="6">
        <v>-2.4883000000000002</v>
      </c>
      <c r="AA232" s="6">
        <v>-0.92630000000000001</v>
      </c>
      <c r="AB232" s="6">
        <v>22.974799999999998</v>
      </c>
    </row>
    <row r="233" spans="1:28" x14ac:dyDescent="0.25">
      <c r="A233" s="3">
        <v>231</v>
      </c>
      <c r="B233" s="1">
        <v>253.41</v>
      </c>
      <c r="C233" s="1">
        <v>306.52999999999997</v>
      </c>
      <c r="D233" s="15">
        <f>(testdata[[#This Row],[mrkt]]-B232)/B232</f>
        <v>-2.0871071906749671E-3</v>
      </c>
      <c r="E233" s="15">
        <f>(testdata[[#This Row],[eval]]-C232)/C232</f>
        <v>-7.5117370892020391E-3</v>
      </c>
      <c r="F233" s="20">
        <f t="shared" si="24"/>
        <v>1.7168863292534456E-5</v>
      </c>
      <c r="G233" s="20">
        <f t="shared" si="25"/>
        <v>1.8251972623652908E-5</v>
      </c>
      <c r="H233" s="6">
        <f>testdata[[#This Row],[cov]]/testdata[[#This Row],[varM]]</f>
        <v>1.0630856750772442</v>
      </c>
      <c r="I233" s="2" t="str">
        <f>IF(testdata[[#This Row],[mrkt]]&gt;B232,"UP",IF(testdata[[#This Row],[mrkt]]&lt;B232,"DN",""))</f>
        <v>DN</v>
      </c>
      <c r="J233" s="15" t="str">
        <f>IF(testdata[[#This Row],[mkt-dir]]="UP",testdata[[#This Row],[mRet]],"")</f>
        <v/>
      </c>
      <c r="K233" s="15" t="str">
        <f>IF(testdata[[#This Row],[mkt-dir]]="UP",testdata[[#This Row],[eRet]],"")</f>
        <v/>
      </c>
      <c r="L233" s="20">
        <f t="shared" si="20"/>
        <v>1.1310932539810468E-5</v>
      </c>
      <c r="M233" s="20">
        <f t="shared" si="21"/>
        <v>1.178160213667402E-6</v>
      </c>
      <c r="N233" s="6">
        <f>testdata[[#This Row],[cov+]]/testdata[[#This Row],[varM+]]</f>
        <v>0.1041611917956982</v>
      </c>
      <c r="O233" s="15">
        <f>IF(testdata[[#This Row],[mkt-dir]]="DN",testdata[[#This Row],[mRet]],"")</f>
        <v>-2.0871071906749671E-3</v>
      </c>
      <c r="P233" s="15">
        <f>IF(testdata[[#This Row],[mkt-dir]]="DN",testdata[[#This Row],[eRet]],"")</f>
        <v>-7.5117370892020391E-3</v>
      </c>
      <c r="Q233" s="20">
        <f t="shared" si="22"/>
        <v>2.2403716284446141E-6</v>
      </c>
      <c r="R233" s="20">
        <f t="shared" si="23"/>
        <v>-5.5121346150987175E-6</v>
      </c>
      <c r="S233" s="6">
        <f>testdata[[#This Row],[cov-]]/testdata[[#This Row],[varM-]]</f>
        <v>-2.4603661933201395</v>
      </c>
      <c r="T233" s="6">
        <f>testdata[[#This Row],[beta+]]/testdata[[#This Row],[beta-]]</f>
        <v>-4.233564583942602E-2</v>
      </c>
      <c r="U233" s="6">
        <f>(testdata[[#This Row],[beta+]]-testdata[[#This Row],[beta-]])^2</f>
        <v>6.5768007090090768</v>
      </c>
      <c r="W233" s="12">
        <v>43070</v>
      </c>
      <c r="X233" s="6">
        <v>1.0630999999999999</v>
      </c>
      <c r="Y233" s="6">
        <v>0.1042</v>
      </c>
      <c r="Z233" s="6">
        <v>-2.4603999999999999</v>
      </c>
      <c r="AA233" s="6">
        <v>-4.2299999999999997E-2</v>
      </c>
      <c r="AB233" s="6">
        <v>6.5768000000000004</v>
      </c>
    </row>
    <row r="234" spans="1:28" x14ac:dyDescent="0.25">
      <c r="A234" s="3">
        <v>232</v>
      </c>
      <c r="B234" s="1">
        <v>253.11</v>
      </c>
      <c r="C234" s="1">
        <v>305.2</v>
      </c>
      <c r="D234" s="15">
        <f>(testdata[[#This Row],[mrkt]]-B233)/B233</f>
        <v>-1.183852255238479E-3</v>
      </c>
      <c r="E234" s="15">
        <f>(testdata[[#This Row],[eval]]-C233)/C233</f>
        <v>-4.3388901575701702E-3</v>
      </c>
      <c r="F234" s="20">
        <f t="shared" si="24"/>
        <v>1.7233335012865094E-5</v>
      </c>
      <c r="G234" s="20">
        <f t="shared" si="25"/>
        <v>1.6513939629544747E-5</v>
      </c>
      <c r="H234" s="6">
        <f>testdata[[#This Row],[cov]]/testdata[[#This Row],[varM]]</f>
        <v>0.95825559110971259</v>
      </c>
      <c r="I234" s="2" t="str">
        <f>IF(testdata[[#This Row],[mrkt]]&gt;B233,"UP",IF(testdata[[#This Row],[mrkt]]&lt;B233,"DN",""))</f>
        <v>DN</v>
      </c>
      <c r="J234" s="15" t="str">
        <f>IF(testdata[[#This Row],[mkt-dir]]="UP",testdata[[#This Row],[mRet]],"")</f>
        <v/>
      </c>
      <c r="K234" s="15" t="str">
        <f>IF(testdata[[#This Row],[mkt-dir]]="UP",testdata[[#This Row],[eRet]],"")</f>
        <v/>
      </c>
      <c r="L234" s="20">
        <f t="shared" si="20"/>
        <v>1.2381958679144137E-5</v>
      </c>
      <c r="M234" s="20">
        <f t="shared" si="21"/>
        <v>3.6024893827979131E-6</v>
      </c>
      <c r="N234" s="6">
        <f>testdata[[#This Row],[cov+]]/testdata[[#This Row],[varM+]]</f>
        <v>0.29094664876130272</v>
      </c>
      <c r="O234" s="15">
        <f>IF(testdata[[#This Row],[mkt-dir]]="DN",testdata[[#This Row],[mRet]],"")</f>
        <v>-1.183852255238479E-3</v>
      </c>
      <c r="P234" s="15">
        <f>IF(testdata[[#This Row],[mkt-dir]]="DN",testdata[[#This Row],[eRet]],"")</f>
        <v>-4.3388901575701702E-3</v>
      </c>
      <c r="Q234" s="20">
        <f t="shared" si="22"/>
        <v>2.0789670936006784E-6</v>
      </c>
      <c r="R234" s="20">
        <f t="shared" si="23"/>
        <v>-4.9725813773577343E-6</v>
      </c>
      <c r="S234" s="6">
        <f>testdata[[#This Row],[cov-]]/testdata[[#This Row],[varM-]]</f>
        <v>-2.3918518925402736</v>
      </c>
      <c r="T234" s="6">
        <f>testdata[[#This Row],[beta+]]/testdata[[#This Row],[beta-]]</f>
        <v>-0.12164074609665816</v>
      </c>
      <c r="U234" s="6">
        <f>(testdata[[#This Row],[beta+]]-testdata[[#This Row],[beta-]])^2</f>
        <v>7.1974080132098663</v>
      </c>
      <c r="W234" s="12">
        <v>43073</v>
      </c>
      <c r="X234" s="6">
        <v>0.95830000000000004</v>
      </c>
      <c r="Y234" s="6">
        <v>0.29089999999999999</v>
      </c>
      <c r="Z234" s="6">
        <v>-2.3919000000000001</v>
      </c>
      <c r="AA234" s="6">
        <v>-0.1216</v>
      </c>
      <c r="AB234" s="6">
        <v>7.1974</v>
      </c>
    </row>
    <row r="235" spans="1:28" x14ac:dyDescent="0.25">
      <c r="A235" s="3">
        <v>233</v>
      </c>
      <c r="B235" s="1">
        <v>252.2</v>
      </c>
      <c r="C235" s="1">
        <v>303.7</v>
      </c>
      <c r="D235" s="15">
        <f>(testdata[[#This Row],[mrkt]]-B234)/B234</f>
        <v>-3.5952747817155585E-3</v>
      </c>
      <c r="E235" s="15">
        <f>(testdata[[#This Row],[eval]]-C234)/C234</f>
        <v>-4.9148099606815205E-3</v>
      </c>
      <c r="F235" s="20">
        <f t="shared" si="24"/>
        <v>1.8257295336995756E-5</v>
      </c>
      <c r="G235" s="20">
        <f t="shared" si="25"/>
        <v>1.7997276594487528E-5</v>
      </c>
      <c r="H235" s="6">
        <f>testdata[[#This Row],[cov]]/testdata[[#This Row],[varM]]</f>
        <v>0.9857580907955551</v>
      </c>
      <c r="I235" s="2" t="str">
        <f>IF(testdata[[#This Row],[mrkt]]&gt;B234,"UP",IF(testdata[[#This Row],[mrkt]]&lt;B234,"DN",""))</f>
        <v>DN</v>
      </c>
      <c r="J235" s="15" t="str">
        <f>IF(testdata[[#This Row],[mkt-dir]]="UP",testdata[[#This Row],[mRet]],"")</f>
        <v/>
      </c>
      <c r="K235" s="15" t="str">
        <f>IF(testdata[[#This Row],[mkt-dir]]="UP",testdata[[#This Row],[eRet]],"")</f>
        <v/>
      </c>
      <c r="L235" s="20">
        <f t="shared" si="20"/>
        <v>1.256938844237083E-5</v>
      </c>
      <c r="M235" s="20">
        <f t="shared" si="21"/>
        <v>-3.2989900293501493E-6</v>
      </c>
      <c r="N235" s="6">
        <f>testdata[[#This Row],[cov+]]/testdata[[#This Row],[varM+]]</f>
        <v>-0.26246225458586397</v>
      </c>
      <c r="O235" s="15">
        <f>IF(testdata[[#This Row],[mkt-dir]]="DN",testdata[[#This Row],[mRet]],"")</f>
        <v>-3.5952747817155585E-3</v>
      </c>
      <c r="P235" s="15">
        <f>IF(testdata[[#This Row],[mkt-dir]]="DN",testdata[[#This Row],[eRet]],"")</f>
        <v>-4.9148099606815205E-3</v>
      </c>
      <c r="Q235" s="20">
        <f t="shared" si="22"/>
        <v>2.1426923981891776E-6</v>
      </c>
      <c r="R235" s="20">
        <f t="shared" si="23"/>
        <v>-4.5602864783328184E-6</v>
      </c>
      <c r="S235" s="6">
        <f>testdata[[#This Row],[cov-]]/testdata[[#This Row],[varM-]]</f>
        <v>-2.1282973151847586</v>
      </c>
      <c r="T235" s="6">
        <f>testdata[[#This Row],[beta+]]/testdata[[#This Row],[beta-]]</f>
        <v>0.12332029585964097</v>
      </c>
      <c r="U235" s="6">
        <f>(testdata[[#This Row],[beta+]]-testdata[[#This Row],[beta-]])^2</f>
        <v>3.4813404733600812</v>
      </c>
      <c r="W235" s="12">
        <v>43074</v>
      </c>
      <c r="X235" s="6">
        <v>0.98580000000000001</v>
      </c>
      <c r="Y235" s="6">
        <v>-0.26250000000000001</v>
      </c>
      <c r="Z235" s="6">
        <v>-2.1282999999999999</v>
      </c>
      <c r="AA235" s="6">
        <v>0.12330000000000001</v>
      </c>
      <c r="AB235" s="6">
        <v>3.4813000000000001</v>
      </c>
    </row>
    <row r="236" spans="1:28" x14ac:dyDescent="0.25">
      <c r="A236" s="3">
        <v>234</v>
      </c>
      <c r="B236" s="1">
        <v>252.24</v>
      </c>
      <c r="C236" s="1">
        <v>313.26</v>
      </c>
      <c r="D236" s="15">
        <f>(testdata[[#This Row],[mrkt]]-B235)/B235</f>
        <v>1.5860428231570368E-4</v>
      </c>
      <c r="E236" s="15">
        <f>(testdata[[#This Row],[eval]]-C235)/C235</f>
        <v>3.1478432663812984E-2</v>
      </c>
      <c r="F236" s="20">
        <f t="shared" si="24"/>
        <v>1.8155892214154471E-5</v>
      </c>
      <c r="G236" s="20">
        <f t="shared" si="25"/>
        <v>1.7711035888387938E-5</v>
      </c>
      <c r="H236" s="6">
        <f>testdata[[#This Row],[cov]]/testdata[[#This Row],[varM]]</f>
        <v>0.9754979639381357</v>
      </c>
      <c r="I236" s="2" t="str">
        <f>IF(testdata[[#This Row],[mrkt]]&gt;B235,"UP",IF(testdata[[#This Row],[mrkt]]&lt;B235,"DN",""))</f>
        <v>UP</v>
      </c>
      <c r="J236" s="15">
        <f>IF(testdata[[#This Row],[mkt-dir]]="UP",testdata[[#This Row],[mRet]],"")</f>
        <v>1.5860428231570368E-4</v>
      </c>
      <c r="K236" s="15">
        <f>IF(testdata[[#This Row],[mkt-dir]]="UP",testdata[[#This Row],[eRet]],"")</f>
        <v>3.1478432663812984E-2</v>
      </c>
      <c r="L236" s="20">
        <f t="shared" si="20"/>
        <v>1.3558858627624251E-5</v>
      </c>
      <c r="M236" s="20">
        <f t="shared" si="21"/>
        <v>-1.4283267324636559E-5</v>
      </c>
      <c r="N236" s="6">
        <f>testdata[[#This Row],[cov+]]/testdata[[#This Row],[varM+]]</f>
        <v>-1.0534269673360579</v>
      </c>
      <c r="O236" s="15" t="str">
        <f>IF(testdata[[#This Row],[mkt-dir]]="DN",testdata[[#This Row],[mRet]],"")</f>
        <v/>
      </c>
      <c r="P236" s="15" t="str">
        <f>IF(testdata[[#This Row],[mkt-dir]]="DN",testdata[[#This Row],[eRet]],"")</f>
        <v/>
      </c>
      <c r="Q236" s="20">
        <f t="shared" si="22"/>
        <v>2.1812673159616343E-6</v>
      </c>
      <c r="R236" s="20">
        <f t="shared" si="23"/>
        <v>-6.9326178537989763E-6</v>
      </c>
      <c r="S236" s="6">
        <f>testdata[[#This Row],[cov-]]/testdata[[#This Row],[varM-]]</f>
        <v>-3.1782522953829986</v>
      </c>
      <c r="T236" s="6">
        <f>testdata[[#This Row],[beta+]]/testdata[[#This Row],[beta-]]</f>
        <v>0.33144850358996236</v>
      </c>
      <c r="U236" s="6">
        <f>(testdata[[#This Row],[beta+]]-testdata[[#This Row],[beta-]])^2</f>
        <v>4.5148826747097894</v>
      </c>
      <c r="W236" s="12">
        <v>43075</v>
      </c>
      <c r="X236" s="6">
        <v>0.97550000000000003</v>
      </c>
      <c r="Y236" s="6">
        <v>-1.0533999999999999</v>
      </c>
      <c r="Z236" s="6">
        <v>-3.1783000000000001</v>
      </c>
      <c r="AA236" s="6">
        <v>0.33139999999999997</v>
      </c>
      <c r="AB236" s="6">
        <v>4.5148999999999999</v>
      </c>
    </row>
    <row r="237" spans="1:28" x14ac:dyDescent="0.25">
      <c r="A237" s="3">
        <v>235</v>
      </c>
      <c r="B237" s="1">
        <v>253.04</v>
      </c>
      <c r="C237" s="1">
        <v>311.24</v>
      </c>
      <c r="D237" s="15">
        <f>(testdata[[#This Row],[mrkt]]-B236)/B236</f>
        <v>3.1715826197271763E-3</v>
      </c>
      <c r="E237" s="15">
        <f>(testdata[[#This Row],[eval]]-C236)/C236</f>
        <v>-6.4483176913745196E-3</v>
      </c>
      <c r="F237" s="20">
        <f t="shared" si="24"/>
        <v>1.8376002504620234E-5</v>
      </c>
      <c r="G237" s="20">
        <f t="shared" si="25"/>
        <v>1.7113508375993961E-5</v>
      </c>
      <c r="H237" s="6">
        <f>testdata[[#This Row],[cov]]/testdata[[#This Row],[varM]]</f>
        <v>0.93129658486339195</v>
      </c>
      <c r="I237" s="2" t="str">
        <f>IF(testdata[[#This Row],[mrkt]]&gt;B236,"UP",IF(testdata[[#This Row],[mrkt]]&lt;B236,"DN",""))</f>
        <v>UP</v>
      </c>
      <c r="J237" s="15">
        <f>IF(testdata[[#This Row],[mkt-dir]]="UP",testdata[[#This Row],[mRet]],"")</f>
        <v>3.1715826197271763E-3</v>
      </c>
      <c r="K237" s="15">
        <f>IF(testdata[[#This Row],[mkt-dir]]="UP",testdata[[#This Row],[eRet]],"")</f>
        <v>-6.4483176913745196E-3</v>
      </c>
      <c r="L237" s="20">
        <f t="shared" si="20"/>
        <v>1.2871062650655845E-5</v>
      </c>
      <c r="M237" s="20">
        <f t="shared" si="21"/>
        <v>-1.6683825461551749E-5</v>
      </c>
      <c r="N237" s="6">
        <f>testdata[[#This Row],[cov+]]/testdata[[#This Row],[varM+]]</f>
        <v>-1.2962275077343071</v>
      </c>
      <c r="O237" s="15" t="str">
        <f>IF(testdata[[#This Row],[mkt-dir]]="DN",testdata[[#This Row],[mRet]],"")</f>
        <v/>
      </c>
      <c r="P237" s="15" t="str">
        <f>IF(testdata[[#This Row],[mkt-dir]]="DN",testdata[[#This Row],[eRet]],"")</f>
        <v/>
      </c>
      <c r="Q237" s="20">
        <f t="shared" si="22"/>
        <v>2.1812673159616343E-6</v>
      </c>
      <c r="R237" s="20">
        <f t="shared" si="23"/>
        <v>-6.9326178537989763E-6</v>
      </c>
      <c r="S237" s="6">
        <f>testdata[[#This Row],[cov-]]/testdata[[#This Row],[varM-]]</f>
        <v>-3.1782522953829986</v>
      </c>
      <c r="T237" s="6">
        <f>testdata[[#This Row],[beta+]]/testdata[[#This Row],[beta-]]</f>
        <v>0.40784286056123303</v>
      </c>
      <c r="U237" s="6">
        <f>(testdata[[#This Row],[beta+]]-testdata[[#This Row],[beta-]])^2</f>
        <v>3.5420173013241025</v>
      </c>
      <c r="W237" s="12">
        <v>43076</v>
      </c>
      <c r="X237" s="6">
        <v>0.93130000000000002</v>
      </c>
      <c r="Y237" s="6">
        <v>-1.2962</v>
      </c>
      <c r="Z237" s="6">
        <v>-3.1783000000000001</v>
      </c>
      <c r="AA237" s="6">
        <v>0.4078</v>
      </c>
      <c r="AB237" s="6">
        <v>3.5419999999999998</v>
      </c>
    </row>
    <row r="238" spans="1:28" x14ac:dyDescent="0.25">
      <c r="A238" s="3">
        <v>236</v>
      </c>
      <c r="B238" s="1">
        <v>254.42</v>
      </c>
      <c r="C238" s="1">
        <v>315.13</v>
      </c>
      <c r="D238" s="15">
        <f>(testdata[[#This Row],[mrkt]]-B237)/B237</f>
        <v>5.4536832121403556E-3</v>
      </c>
      <c r="E238" s="15">
        <f>(testdata[[#This Row],[eval]]-C237)/C237</f>
        <v>1.2498393522683416E-2</v>
      </c>
      <c r="F238" s="20">
        <f t="shared" si="24"/>
        <v>1.813121800359004E-5</v>
      </c>
      <c r="G238" s="20">
        <f t="shared" si="25"/>
        <v>1.7908078140583334E-5</v>
      </c>
      <c r="H238" s="6">
        <f>testdata[[#This Row],[cov]]/testdata[[#This Row],[varM]]</f>
        <v>0.98769305719215761</v>
      </c>
      <c r="I238" s="2" t="str">
        <f>IF(testdata[[#This Row],[mrkt]]&gt;B237,"UP",IF(testdata[[#This Row],[mrkt]]&lt;B237,"DN",""))</f>
        <v>UP</v>
      </c>
      <c r="J238" s="15">
        <f>IF(testdata[[#This Row],[mkt-dir]]="UP",testdata[[#This Row],[mRet]],"")</f>
        <v>5.4536832121403556E-3</v>
      </c>
      <c r="K238" s="15">
        <f>IF(testdata[[#This Row],[mkt-dir]]="UP",testdata[[#This Row],[eRet]],"")</f>
        <v>1.2498393522683416E-2</v>
      </c>
      <c r="L238" s="20">
        <f t="shared" si="20"/>
        <v>1.1636819226585049E-5</v>
      </c>
      <c r="M238" s="20">
        <f t="shared" si="21"/>
        <v>-1.4883155831418498E-5</v>
      </c>
      <c r="N238" s="6">
        <f>testdata[[#This Row],[cov+]]/testdata[[#This Row],[varM+]]</f>
        <v>-1.2789711296207977</v>
      </c>
      <c r="O238" s="15" t="str">
        <f>IF(testdata[[#This Row],[mkt-dir]]="DN",testdata[[#This Row],[mRet]],"")</f>
        <v/>
      </c>
      <c r="P238" s="15" t="str">
        <f>IF(testdata[[#This Row],[mkt-dir]]="DN",testdata[[#This Row],[eRet]],"")</f>
        <v/>
      </c>
      <c r="Q238" s="20">
        <f t="shared" si="22"/>
        <v>2.141911929589577E-6</v>
      </c>
      <c r="R238" s="20">
        <f t="shared" si="23"/>
        <v>-7.3297537209474618E-6</v>
      </c>
      <c r="S238" s="6">
        <f>testdata[[#This Row],[cov-]]/testdata[[#This Row],[varM-]]</f>
        <v>-3.4220612060141775</v>
      </c>
      <c r="T238" s="6">
        <f>testdata[[#This Row],[beta+]]/testdata[[#This Row],[beta-]]</f>
        <v>0.37374291475939747</v>
      </c>
      <c r="U238" s="6">
        <f>(testdata[[#This Row],[beta+]]-testdata[[#This Row],[beta-]])^2</f>
        <v>4.5928350755357812</v>
      </c>
      <c r="W238" s="12">
        <v>43077</v>
      </c>
      <c r="X238" s="6">
        <v>0.98770000000000002</v>
      </c>
      <c r="Y238" s="6">
        <v>-1.2789999999999999</v>
      </c>
      <c r="Z238" s="6">
        <v>-3.4220999999999999</v>
      </c>
      <c r="AA238" s="6">
        <v>0.37369999999999998</v>
      </c>
      <c r="AB238" s="6">
        <v>4.5928000000000004</v>
      </c>
    </row>
    <row r="239" spans="1:28" x14ac:dyDescent="0.25">
      <c r="A239" s="3">
        <v>237</v>
      </c>
      <c r="B239" s="1">
        <v>255.19</v>
      </c>
      <c r="C239" s="1">
        <v>328.91</v>
      </c>
      <c r="D239" s="15">
        <f>(testdata[[#This Row],[mrkt]]-B238)/B238</f>
        <v>3.0264916280167056E-3</v>
      </c>
      <c r="E239" s="15">
        <f>(testdata[[#This Row],[eval]]-C238)/C238</f>
        <v>4.3727985275917973E-2</v>
      </c>
      <c r="F239" s="20">
        <f t="shared" si="24"/>
        <v>1.8083238746901168E-5</v>
      </c>
      <c r="G239" s="20">
        <f t="shared" si="25"/>
        <v>2.0719027045934471E-5</v>
      </c>
      <c r="H239" s="6">
        <f>testdata[[#This Row],[cov]]/testdata[[#This Row],[varM]]</f>
        <v>1.1457586406906775</v>
      </c>
      <c r="I239" s="2" t="str">
        <f>IF(testdata[[#This Row],[mrkt]]&gt;B238,"UP",IF(testdata[[#This Row],[mrkt]]&lt;B238,"DN",""))</f>
        <v>UP</v>
      </c>
      <c r="J239" s="15">
        <f>IF(testdata[[#This Row],[mkt-dir]]="UP",testdata[[#This Row],[mRet]],"")</f>
        <v>3.0264916280167056E-3</v>
      </c>
      <c r="K239" s="15">
        <f>IF(testdata[[#This Row],[mkt-dir]]="UP",testdata[[#This Row],[eRet]],"")</f>
        <v>4.3727985275917973E-2</v>
      </c>
      <c r="L239" s="20">
        <f t="shared" si="20"/>
        <v>1.0828403990554987E-5</v>
      </c>
      <c r="M239" s="20">
        <f t="shared" si="21"/>
        <v>-1.826223430947384E-5</v>
      </c>
      <c r="N239" s="6">
        <f>testdata[[#This Row],[cov+]]/testdata[[#This Row],[varM+]]</f>
        <v>-1.6865120959102533</v>
      </c>
      <c r="O239" s="15" t="str">
        <f>IF(testdata[[#This Row],[mkt-dir]]="DN",testdata[[#This Row],[mRet]],"")</f>
        <v/>
      </c>
      <c r="P239" s="15" t="str">
        <f>IF(testdata[[#This Row],[mkt-dir]]="DN",testdata[[#This Row],[eRet]],"")</f>
        <v/>
      </c>
      <c r="Q239" s="20">
        <f t="shared" si="22"/>
        <v>2.0565127707459375E-6</v>
      </c>
      <c r="R239" s="20">
        <f t="shared" si="23"/>
        <v>-9.4499165472720508E-6</v>
      </c>
      <c r="S239" s="6">
        <f>testdata[[#This Row],[cov-]]/testdata[[#This Row],[varM-]]</f>
        <v>-4.5951168802342917</v>
      </c>
      <c r="T239" s="6">
        <f>testdata[[#This Row],[beta+]]/testdata[[#This Row],[beta-]]</f>
        <v>0.3670226764339154</v>
      </c>
      <c r="U239" s="6">
        <f>(testdata[[#This Row],[beta+]]-testdata[[#This Row],[beta-]])^2</f>
        <v>8.4599817913926838</v>
      </c>
      <c r="W239" s="12">
        <v>43080</v>
      </c>
      <c r="X239" s="6">
        <v>1.1457999999999999</v>
      </c>
      <c r="Y239" s="6">
        <v>-1.6865000000000001</v>
      </c>
      <c r="Z239" s="6">
        <v>-4.5951000000000004</v>
      </c>
      <c r="AA239" s="6">
        <v>0.36699999999999999</v>
      </c>
      <c r="AB239" s="6">
        <v>8.4600000000000009</v>
      </c>
    </row>
    <row r="240" spans="1:28" x14ac:dyDescent="0.25">
      <c r="A240" s="3">
        <v>238</v>
      </c>
      <c r="B240" s="1">
        <v>255.64</v>
      </c>
      <c r="C240" s="1">
        <v>341.03</v>
      </c>
      <c r="D240" s="15">
        <f>(testdata[[#This Row],[mrkt]]-B239)/B239</f>
        <v>1.7633919824444086E-3</v>
      </c>
      <c r="E240" s="15">
        <f>(testdata[[#This Row],[eval]]-C239)/C239</f>
        <v>3.6848986044814527E-2</v>
      </c>
      <c r="F240" s="20">
        <f t="shared" si="24"/>
        <v>1.8062181855240093E-5</v>
      </c>
      <c r="G240" s="20">
        <f t="shared" si="25"/>
        <v>2.2216922606958979E-5</v>
      </c>
      <c r="H240" s="6">
        <f>testdata[[#This Row],[cov]]/testdata[[#This Row],[varM]]</f>
        <v>1.2300243007748002</v>
      </c>
      <c r="I240" s="2" t="str">
        <f>IF(testdata[[#This Row],[mrkt]]&gt;B239,"UP",IF(testdata[[#This Row],[mrkt]]&lt;B239,"DN",""))</f>
        <v>UP</v>
      </c>
      <c r="J240" s="15">
        <f>IF(testdata[[#This Row],[mkt-dir]]="UP",testdata[[#This Row],[mRet]],"")</f>
        <v>1.7633919824444086E-3</v>
      </c>
      <c r="K240" s="15">
        <f>IF(testdata[[#This Row],[mkt-dir]]="UP",testdata[[#This Row],[eRet]],"")</f>
        <v>3.6848986044814527E-2</v>
      </c>
      <c r="L240" s="20">
        <f t="shared" si="20"/>
        <v>1.0328803442123196E-5</v>
      </c>
      <c r="M240" s="20">
        <f t="shared" si="21"/>
        <v>-1.5111986936933144E-5</v>
      </c>
      <c r="N240" s="6">
        <f>testdata[[#This Row],[cov+]]/testdata[[#This Row],[varM+]]</f>
        <v>-1.4630917338694862</v>
      </c>
      <c r="O240" s="15" t="str">
        <f>IF(testdata[[#This Row],[mkt-dir]]="DN",testdata[[#This Row],[mRet]],"")</f>
        <v/>
      </c>
      <c r="P240" s="15" t="str">
        <f>IF(testdata[[#This Row],[mkt-dir]]="DN",testdata[[#This Row],[eRet]],"")</f>
        <v/>
      </c>
      <c r="Q240" s="20">
        <f t="shared" si="22"/>
        <v>2.0565127707459375E-6</v>
      </c>
      <c r="R240" s="20">
        <f t="shared" si="23"/>
        <v>-9.4499165472720508E-6</v>
      </c>
      <c r="S240" s="6">
        <f>testdata[[#This Row],[cov-]]/testdata[[#This Row],[varM-]]</f>
        <v>-4.5951168802342917</v>
      </c>
      <c r="T240" s="6">
        <f>testdata[[#This Row],[beta+]]/testdata[[#This Row],[beta-]]</f>
        <v>0.31840141872406247</v>
      </c>
      <c r="U240" s="6">
        <f>(testdata[[#This Row],[beta+]]-testdata[[#This Row],[beta-]])^2</f>
        <v>9.8095815174614795</v>
      </c>
      <c r="W240" s="12">
        <v>43081</v>
      </c>
      <c r="X240" s="6">
        <v>1.23</v>
      </c>
      <c r="Y240" s="6">
        <v>-1.4631000000000001</v>
      </c>
      <c r="Z240" s="6">
        <v>-4.5951000000000004</v>
      </c>
      <c r="AA240" s="6">
        <v>0.31840000000000002</v>
      </c>
      <c r="AB240" s="6">
        <v>9.8095999999999997</v>
      </c>
    </row>
    <row r="241" spans="1:28" x14ac:dyDescent="0.25">
      <c r="A241" s="3">
        <v>239</v>
      </c>
      <c r="B241" s="1">
        <v>255.61</v>
      </c>
      <c r="C241" s="1">
        <v>339.03</v>
      </c>
      <c r="D241" s="15">
        <f>(testdata[[#This Row],[mrkt]]-B240)/B240</f>
        <v>-1.1735252699097448E-4</v>
      </c>
      <c r="E241" s="15">
        <f>(testdata[[#This Row],[eval]]-C240)/C240</f>
        <v>-5.8645866932527935E-3</v>
      </c>
      <c r="F241" s="20">
        <f t="shared" si="24"/>
        <v>1.7415381898468515E-5</v>
      </c>
      <c r="G241" s="20">
        <f t="shared" si="25"/>
        <v>1.797508064378594E-5</v>
      </c>
      <c r="H241" s="6">
        <f>testdata[[#This Row],[cov]]/testdata[[#This Row],[varM]]</f>
        <v>1.0321381838526691</v>
      </c>
      <c r="I241" s="2" t="str">
        <f>IF(testdata[[#This Row],[mrkt]]&gt;B240,"UP",IF(testdata[[#This Row],[mrkt]]&lt;B240,"DN",""))</f>
        <v>DN</v>
      </c>
      <c r="J241" s="15" t="str">
        <f>IF(testdata[[#This Row],[mkt-dir]]="UP",testdata[[#This Row],[mRet]],"")</f>
        <v/>
      </c>
      <c r="K241" s="15" t="str">
        <f>IF(testdata[[#This Row],[mkt-dir]]="UP",testdata[[#This Row],[eRet]],"")</f>
        <v/>
      </c>
      <c r="L241" s="20">
        <f t="shared" si="20"/>
        <v>1.0328803442123196E-5</v>
      </c>
      <c r="M241" s="20">
        <f t="shared" si="21"/>
        <v>-1.5111986936933144E-5</v>
      </c>
      <c r="N241" s="6">
        <f>testdata[[#This Row],[cov+]]/testdata[[#This Row],[varM+]]</f>
        <v>-1.4630917338694862</v>
      </c>
      <c r="O241" s="15">
        <f>IF(testdata[[#This Row],[mkt-dir]]="DN",testdata[[#This Row],[mRet]],"")</f>
        <v>-1.1735252699097448E-4</v>
      </c>
      <c r="P241" s="15">
        <f>IF(testdata[[#This Row],[mkt-dir]]="DN",testdata[[#This Row],[eRet]],"")</f>
        <v>-5.8645866932527935E-3</v>
      </c>
      <c r="Q241" s="20">
        <f t="shared" si="22"/>
        <v>2.4362794471311888E-6</v>
      </c>
      <c r="R241" s="20">
        <f t="shared" si="23"/>
        <v>-9.9054131475045576E-6</v>
      </c>
      <c r="S241" s="6">
        <f>testdata[[#This Row],[cov-]]/testdata[[#This Row],[varM-]]</f>
        <v>-4.0657951447928342</v>
      </c>
      <c r="T241" s="6">
        <f>testdata[[#This Row],[beta+]]/testdata[[#This Row],[beta-]]</f>
        <v>0.35985377564910137</v>
      </c>
      <c r="U241" s="6">
        <f>(testdata[[#This Row],[beta+]]-testdata[[#This Row],[beta-]])^2</f>
        <v>6.774065045232029</v>
      </c>
      <c r="W241" s="12">
        <v>43082</v>
      </c>
      <c r="X241" s="6">
        <v>1.0321</v>
      </c>
      <c r="Y241" s="6">
        <v>-1.4631000000000001</v>
      </c>
      <c r="Z241" s="6">
        <v>-4.0658000000000003</v>
      </c>
      <c r="AA241" s="6">
        <v>0.3599</v>
      </c>
      <c r="AB241" s="6">
        <v>6.7740999999999998</v>
      </c>
    </row>
    <row r="242" spans="1:28" x14ac:dyDescent="0.25">
      <c r="A242" s="3">
        <v>240</v>
      </c>
      <c r="B242" s="1">
        <v>254.56</v>
      </c>
      <c r="C242" s="1">
        <v>337.89</v>
      </c>
      <c r="D242" s="15">
        <f>(testdata[[#This Row],[mrkt]]-B241)/B241</f>
        <v>-4.107820507804903E-3</v>
      </c>
      <c r="E242" s="15">
        <f>(testdata[[#This Row],[eval]]-C241)/C241</f>
        <v>-3.3625342890009333E-3</v>
      </c>
      <c r="F242" s="20">
        <f t="shared" si="24"/>
        <v>1.6865772174931843E-5</v>
      </c>
      <c r="G242" s="20">
        <f t="shared" si="25"/>
        <v>2.1596671637002502E-5</v>
      </c>
      <c r="H242" s="6">
        <f>testdata[[#This Row],[cov]]/testdata[[#This Row],[varM]]</f>
        <v>1.2805029863442807</v>
      </c>
      <c r="I242" s="2" t="str">
        <f>IF(testdata[[#This Row],[mrkt]]&gt;B241,"UP",IF(testdata[[#This Row],[mrkt]]&lt;B241,"DN",""))</f>
        <v>DN</v>
      </c>
      <c r="J242" s="15" t="str">
        <f>IF(testdata[[#This Row],[mkt-dir]]="UP",testdata[[#This Row],[mRet]],"")</f>
        <v/>
      </c>
      <c r="K242" s="15" t="str">
        <f>IF(testdata[[#This Row],[mkt-dir]]="UP",testdata[[#This Row],[eRet]],"")</f>
        <v/>
      </c>
      <c r="L242" s="20">
        <f t="shared" si="20"/>
        <v>1.0328803442123196E-5</v>
      </c>
      <c r="M242" s="20">
        <f t="shared" si="21"/>
        <v>-1.5111986936933144E-5</v>
      </c>
      <c r="N242" s="6">
        <f>testdata[[#This Row],[cov+]]/testdata[[#This Row],[varM+]]</f>
        <v>-1.4630917338694862</v>
      </c>
      <c r="O242" s="15">
        <f>IF(testdata[[#This Row],[mkt-dir]]="DN",testdata[[#This Row],[mRet]],"")</f>
        <v>-4.107820507804903E-3</v>
      </c>
      <c r="P242" s="15">
        <f>IF(testdata[[#This Row],[mkt-dir]]="DN",testdata[[#This Row],[eRet]],"")</f>
        <v>-3.3625342890009333E-3</v>
      </c>
      <c r="Q242" s="20">
        <f t="shared" si="22"/>
        <v>1.9090845785413115E-6</v>
      </c>
      <c r="R242" s="20">
        <f t="shared" si="23"/>
        <v>-5.4987313920425379E-6</v>
      </c>
      <c r="S242" s="6">
        <f>testdata[[#This Row],[cov-]]/testdata[[#This Row],[varM-]]</f>
        <v>-2.8802974230947873</v>
      </c>
      <c r="T242" s="6">
        <f>testdata[[#This Row],[beta+]]/testdata[[#This Row],[beta-]]</f>
        <v>0.50796550458231537</v>
      </c>
      <c r="U242" s="6">
        <f>(testdata[[#This Row],[beta+]]-testdata[[#This Row],[beta-]])^2</f>
        <v>2.0084719655725607</v>
      </c>
      <c r="W242" s="12">
        <v>43083</v>
      </c>
      <c r="X242" s="6">
        <v>1.2805</v>
      </c>
      <c r="Y242" s="6">
        <v>-1.4631000000000001</v>
      </c>
      <c r="Z242" s="6">
        <v>-2.8803000000000001</v>
      </c>
      <c r="AA242" s="6">
        <v>0.50800000000000001</v>
      </c>
      <c r="AB242" s="6">
        <v>2.0085000000000002</v>
      </c>
    </row>
    <row r="243" spans="1:28" x14ac:dyDescent="0.25">
      <c r="A243" s="3">
        <v>241</v>
      </c>
      <c r="B243" s="1">
        <v>256.68</v>
      </c>
      <c r="C243" s="1">
        <v>343.45</v>
      </c>
      <c r="D243" s="15">
        <f>(testdata[[#This Row],[mrkt]]-B242)/B242</f>
        <v>8.3280955373978803E-3</v>
      </c>
      <c r="E243" s="15">
        <f>(testdata[[#This Row],[eval]]-C242)/C242</f>
        <v>1.6455059338838091E-2</v>
      </c>
      <c r="F243" s="20">
        <f t="shared" si="24"/>
        <v>1.6748022218307417E-5</v>
      </c>
      <c r="G243" s="20">
        <f t="shared" si="25"/>
        <v>2.5734469885654832E-5</v>
      </c>
      <c r="H243" s="6">
        <f>testdata[[#This Row],[cov]]/testdata[[#This Row],[varM]]</f>
        <v>1.53656769439464</v>
      </c>
      <c r="I243" s="2" t="str">
        <f>IF(testdata[[#This Row],[mrkt]]&gt;B242,"UP",IF(testdata[[#This Row],[mrkt]]&lt;B242,"DN",""))</f>
        <v>UP</v>
      </c>
      <c r="J243" s="15">
        <f>IF(testdata[[#This Row],[mkt-dir]]="UP",testdata[[#This Row],[mRet]],"")</f>
        <v>8.3280955373978803E-3</v>
      </c>
      <c r="K243" s="15">
        <f>IF(testdata[[#This Row],[mkt-dir]]="UP",testdata[[#This Row],[eRet]],"")</f>
        <v>1.6455059338838091E-2</v>
      </c>
      <c r="L243" s="20">
        <f t="shared" si="20"/>
        <v>1.0208228261225876E-5</v>
      </c>
      <c r="M243" s="20">
        <f t="shared" si="21"/>
        <v>-1.0763059811535746E-5</v>
      </c>
      <c r="N243" s="6">
        <f>testdata[[#This Row],[cov+]]/testdata[[#This Row],[varM+]]</f>
        <v>-1.054351405171581</v>
      </c>
      <c r="O243" s="15" t="str">
        <f>IF(testdata[[#This Row],[mkt-dir]]="DN",testdata[[#This Row],[mRet]],"")</f>
        <v/>
      </c>
      <c r="P243" s="15" t="str">
        <f>IF(testdata[[#This Row],[mkt-dir]]="DN",testdata[[#This Row],[eRet]],"")</f>
        <v/>
      </c>
      <c r="Q243" s="20">
        <f t="shared" si="22"/>
        <v>1.9090845785413115E-6</v>
      </c>
      <c r="R243" s="20">
        <f t="shared" si="23"/>
        <v>-5.4987313920425379E-6</v>
      </c>
      <c r="S243" s="6">
        <f>testdata[[#This Row],[cov-]]/testdata[[#This Row],[varM-]]</f>
        <v>-2.8802974230947873</v>
      </c>
      <c r="T243" s="6">
        <f>testdata[[#This Row],[beta+]]/testdata[[#This Row],[beta-]]</f>
        <v>0.36605643456039832</v>
      </c>
      <c r="U243" s="6">
        <f>(testdata[[#This Row],[beta+]]-testdata[[#This Row],[beta-]])^2</f>
        <v>3.3340788603696141</v>
      </c>
      <c r="W243" s="12">
        <v>43084</v>
      </c>
      <c r="X243" s="6">
        <v>1.5366</v>
      </c>
      <c r="Y243" s="6">
        <v>-1.0544</v>
      </c>
      <c r="Z243" s="6">
        <v>-2.8803000000000001</v>
      </c>
      <c r="AA243" s="6">
        <v>0.36609999999999998</v>
      </c>
      <c r="AB243" s="6">
        <v>3.3340999999999998</v>
      </c>
    </row>
    <row r="244" spans="1:28" x14ac:dyDescent="0.25">
      <c r="A244" s="3">
        <v>242</v>
      </c>
      <c r="B244" s="1">
        <v>258.31</v>
      </c>
      <c r="C244" s="1">
        <v>338.87</v>
      </c>
      <c r="D244" s="15">
        <f>(testdata[[#This Row],[mrkt]]-B243)/B243</f>
        <v>6.3503194639239341E-3</v>
      </c>
      <c r="E244" s="15">
        <f>(testdata[[#This Row],[eval]]-C243)/C243</f>
        <v>-1.33352744213131E-2</v>
      </c>
      <c r="F244" s="20">
        <f t="shared" si="24"/>
        <v>1.6472536706987583E-5</v>
      </c>
      <c r="G244" s="20">
        <f t="shared" si="25"/>
        <v>2.2818165116434164E-5</v>
      </c>
      <c r="H244" s="6">
        <f>testdata[[#This Row],[cov]]/testdata[[#This Row],[varM]]</f>
        <v>1.3852247241771081</v>
      </c>
      <c r="I244" s="2" t="str">
        <f>IF(testdata[[#This Row],[mrkt]]&gt;B243,"UP",IF(testdata[[#This Row],[mrkt]]&lt;B243,"DN",""))</f>
        <v>UP</v>
      </c>
      <c r="J244" s="15">
        <f>IF(testdata[[#This Row],[mkt-dir]]="UP",testdata[[#This Row],[mRet]],"")</f>
        <v>6.3503194639239341E-3</v>
      </c>
      <c r="K244" s="15">
        <f>IF(testdata[[#This Row],[mkt-dir]]="UP",testdata[[#This Row],[eRet]],"")</f>
        <v>-1.33352744213131E-2</v>
      </c>
      <c r="L244" s="20">
        <f t="shared" si="20"/>
        <v>9.5743472213726259E-6</v>
      </c>
      <c r="M244" s="20">
        <f t="shared" si="21"/>
        <v>-1.345346638404849E-5</v>
      </c>
      <c r="N244" s="6">
        <f>testdata[[#This Row],[cov+]]/testdata[[#This Row],[varM+]]</f>
        <v>-1.405157560404388</v>
      </c>
      <c r="O244" s="15" t="str">
        <f>IF(testdata[[#This Row],[mkt-dir]]="DN",testdata[[#This Row],[mRet]],"")</f>
        <v/>
      </c>
      <c r="P244" s="15" t="str">
        <f>IF(testdata[[#This Row],[mkt-dir]]="DN",testdata[[#This Row],[eRet]],"")</f>
        <v/>
      </c>
      <c r="Q244" s="20">
        <f t="shared" si="22"/>
        <v>1.9557844442521213E-6</v>
      </c>
      <c r="R244" s="20">
        <f t="shared" si="23"/>
        <v>-3.7181640546541725E-6</v>
      </c>
      <c r="S244" s="6">
        <f>testdata[[#This Row],[cov-]]/testdata[[#This Row],[varM-]]</f>
        <v>-1.9011113753264222</v>
      </c>
      <c r="T244" s="6">
        <f>testdata[[#This Row],[beta+]]/testdata[[#This Row],[beta-]]</f>
        <v>0.73912427153991511</v>
      </c>
      <c r="U244" s="6">
        <f>(testdata[[#This Row],[beta+]]-testdata[[#This Row],[beta-]])^2</f>
        <v>0.24597018653571931</v>
      </c>
      <c r="W244" s="12">
        <v>43087</v>
      </c>
      <c r="X244" s="6">
        <v>1.3852</v>
      </c>
      <c r="Y244" s="6">
        <v>-1.4052</v>
      </c>
      <c r="Z244" s="6">
        <v>-1.9011</v>
      </c>
      <c r="AA244" s="6">
        <v>0.73909999999999998</v>
      </c>
      <c r="AB244" s="6">
        <v>0.246</v>
      </c>
    </row>
    <row r="245" spans="1:28" x14ac:dyDescent="0.25">
      <c r="A245" s="3">
        <v>243</v>
      </c>
      <c r="B245" s="1">
        <v>257.32</v>
      </c>
      <c r="C245" s="1">
        <v>331.1</v>
      </c>
      <c r="D245" s="15">
        <f>(testdata[[#This Row],[mrkt]]-B244)/B244</f>
        <v>-3.8326042352212811E-3</v>
      </c>
      <c r="E245" s="15">
        <f>(testdata[[#This Row],[eval]]-C244)/C244</f>
        <v>-2.2929146870481251E-2</v>
      </c>
      <c r="F245" s="20">
        <f t="shared" si="24"/>
        <v>1.8220309668156611E-5</v>
      </c>
      <c r="G245" s="20">
        <f t="shared" si="25"/>
        <v>3.025845792337515E-5</v>
      </c>
      <c r="H245" s="6">
        <f>testdata[[#This Row],[cov]]/testdata[[#This Row],[varM]]</f>
        <v>1.6606994323624173</v>
      </c>
      <c r="I245" s="2" t="str">
        <f>IF(testdata[[#This Row],[mrkt]]&gt;B244,"UP",IF(testdata[[#This Row],[mrkt]]&lt;B244,"DN",""))</f>
        <v>DN</v>
      </c>
      <c r="J245" s="15" t="str">
        <f>IF(testdata[[#This Row],[mkt-dir]]="UP",testdata[[#This Row],[mRet]],"")</f>
        <v/>
      </c>
      <c r="K245" s="15" t="str">
        <f>IF(testdata[[#This Row],[mkt-dir]]="UP",testdata[[#This Row],[eRet]],"")</f>
        <v/>
      </c>
      <c r="L245" s="20">
        <f t="shared" si="20"/>
        <v>9.4878453397493119E-6</v>
      </c>
      <c r="M245" s="20">
        <f t="shared" si="21"/>
        <v>-2.4610034530311709E-5</v>
      </c>
      <c r="N245" s="6">
        <f>testdata[[#This Row],[cov+]]/testdata[[#This Row],[varM+]]</f>
        <v>-2.593848618843734</v>
      </c>
      <c r="O245" s="15">
        <f>IF(testdata[[#This Row],[mkt-dir]]="DN",testdata[[#This Row],[mRet]],"")</f>
        <v>-3.8326042352212811E-3</v>
      </c>
      <c r="P245" s="15">
        <f>IF(testdata[[#This Row],[mkt-dir]]="DN",testdata[[#This Row],[eRet]],"")</f>
        <v>-2.2929146870481251E-2</v>
      </c>
      <c r="Q245" s="20">
        <f t="shared" si="22"/>
        <v>2.2170352366226205E-6</v>
      </c>
      <c r="R245" s="20">
        <f t="shared" si="23"/>
        <v>-2.2011402686463188E-7</v>
      </c>
      <c r="S245" s="6">
        <f>testdata[[#This Row],[cov-]]/testdata[[#This Row],[varM-]]</f>
        <v>-9.928305298383458E-2</v>
      </c>
      <c r="T245" s="6">
        <f>testdata[[#This Row],[beta+]]/testdata[[#This Row],[beta-]]</f>
        <v>26.125794291056586</v>
      </c>
      <c r="U245" s="6">
        <f>(testdata[[#This Row],[beta+]]-testdata[[#This Row],[beta-]])^2</f>
        <v>6.2228573623739205</v>
      </c>
      <c r="W245" s="12">
        <v>43088</v>
      </c>
      <c r="X245" s="6">
        <v>1.6607000000000001</v>
      </c>
      <c r="Y245" s="6">
        <v>-2.5937999999999999</v>
      </c>
      <c r="Z245" s="6">
        <v>-9.9299999999999999E-2</v>
      </c>
      <c r="AA245" s="6">
        <v>26.125800000000002</v>
      </c>
      <c r="AB245" s="6">
        <v>6.2229000000000001</v>
      </c>
    </row>
    <row r="246" spans="1:28" x14ac:dyDescent="0.25">
      <c r="A246" s="3">
        <v>244</v>
      </c>
      <c r="B246" s="1">
        <v>257.18</v>
      </c>
      <c r="C246" s="1">
        <v>328.98</v>
      </c>
      <c r="D246" s="15">
        <f>(testdata[[#This Row],[mrkt]]-B245)/B245</f>
        <v>-5.4406964091398399E-4</v>
      </c>
      <c r="E246" s="15">
        <f>(testdata[[#This Row],[eval]]-C245)/C245</f>
        <v>-6.4028994261552535E-3</v>
      </c>
      <c r="F246" s="20">
        <f t="shared" si="24"/>
        <v>1.7353047725843617E-5</v>
      </c>
      <c r="G246" s="20">
        <f t="shared" si="25"/>
        <v>2.4988779223107444E-5</v>
      </c>
      <c r="H246" s="6">
        <f>testdata[[#This Row],[cov]]/testdata[[#This Row],[varM]]</f>
        <v>1.440022503130217</v>
      </c>
      <c r="I246" s="2" t="str">
        <f>IF(testdata[[#This Row],[mrkt]]&gt;B245,"UP",IF(testdata[[#This Row],[mrkt]]&lt;B245,"DN",""))</f>
        <v>DN</v>
      </c>
      <c r="J246" s="15" t="str">
        <f>IF(testdata[[#This Row],[mkt-dir]]="UP",testdata[[#This Row],[mRet]],"")</f>
        <v/>
      </c>
      <c r="K246" s="15" t="str">
        <f>IF(testdata[[#This Row],[mkt-dir]]="UP",testdata[[#This Row],[eRet]],"")</f>
        <v/>
      </c>
      <c r="L246" s="20">
        <f t="shared" si="20"/>
        <v>1.0203186448187488E-5</v>
      </c>
      <c r="M246" s="20">
        <f t="shared" si="21"/>
        <v>-2.9351149875100663E-5</v>
      </c>
      <c r="N246" s="6">
        <f>testdata[[#This Row],[cov+]]/testdata[[#This Row],[varM+]]</f>
        <v>-2.876665052054856</v>
      </c>
      <c r="O246" s="15">
        <f>IF(testdata[[#This Row],[mkt-dir]]="DN",testdata[[#This Row],[mRet]],"")</f>
        <v>-5.4406964091398399E-4</v>
      </c>
      <c r="P246" s="15">
        <f>IF(testdata[[#This Row],[mkt-dir]]="DN",testdata[[#This Row],[eRet]],"")</f>
        <v>-6.4028994261552535E-3</v>
      </c>
      <c r="Q246" s="20">
        <f t="shared" si="22"/>
        <v>2.1549840710587663E-6</v>
      </c>
      <c r="R246" s="20">
        <f t="shared" si="23"/>
        <v>2.7096854949736089E-7</v>
      </c>
      <c r="S246" s="6">
        <f>testdata[[#This Row],[cov-]]/testdata[[#This Row],[varM-]]</f>
        <v>0.12574039554929572</v>
      </c>
      <c r="T246" s="6">
        <f>testdata[[#This Row],[beta+]]/testdata[[#This Row],[beta-]]</f>
        <v>-22.877811378659754</v>
      </c>
      <c r="U246" s="6">
        <f>(testdata[[#This Row],[beta+]]-testdata[[#This Row],[beta-]])^2</f>
        <v>9.0144384718030857</v>
      </c>
      <c r="W246" s="12">
        <v>43089</v>
      </c>
      <c r="X246" s="6">
        <v>1.44</v>
      </c>
      <c r="Y246" s="6">
        <v>-2.8767</v>
      </c>
      <c r="Z246" s="6">
        <v>0.12570000000000001</v>
      </c>
      <c r="AA246" s="6">
        <v>-22.877800000000001</v>
      </c>
      <c r="AB246" s="6">
        <v>9.0144000000000002</v>
      </c>
    </row>
    <row r="247" spans="1:28" x14ac:dyDescent="0.25">
      <c r="A247" s="3">
        <v>245</v>
      </c>
      <c r="B247" s="1">
        <v>257.70999999999998</v>
      </c>
      <c r="C247" s="1">
        <v>331.66</v>
      </c>
      <c r="D247" s="15">
        <f>(testdata[[#This Row],[mrkt]]-B246)/B246</f>
        <v>2.0608134380588408E-3</v>
      </c>
      <c r="E247" s="15">
        <f>(testdata[[#This Row],[eval]]-C246)/C246</f>
        <v>8.1463918779257297E-3</v>
      </c>
      <c r="F247" s="20">
        <f t="shared" si="24"/>
        <v>1.7033721569189305E-5</v>
      </c>
      <c r="G247" s="20">
        <f t="shared" si="25"/>
        <v>2.2680844045725747E-5</v>
      </c>
      <c r="H247" s="6">
        <f>testdata[[#This Row],[cov]]/testdata[[#This Row],[varM]]</f>
        <v>1.3315260528122632</v>
      </c>
      <c r="I247" s="2" t="str">
        <f>IF(testdata[[#This Row],[mrkt]]&gt;B246,"UP",IF(testdata[[#This Row],[mrkt]]&lt;B246,"DN",""))</f>
        <v>UP</v>
      </c>
      <c r="J247" s="15">
        <f>IF(testdata[[#This Row],[mkt-dir]]="UP",testdata[[#This Row],[mRet]],"")</f>
        <v>2.0608134380588408E-3</v>
      </c>
      <c r="K247" s="15">
        <f>IF(testdata[[#This Row],[mkt-dir]]="UP",testdata[[#This Row],[eRet]],"")</f>
        <v>8.1463918779257297E-3</v>
      </c>
      <c r="L247" s="20">
        <f t="shared" si="20"/>
        <v>9.9620243970793873E-6</v>
      </c>
      <c r="M247" s="20">
        <f t="shared" si="21"/>
        <v>-2.5353996945232788E-5</v>
      </c>
      <c r="N247" s="6">
        <f>testdata[[#This Row],[cov+]]/testdata[[#This Row],[varM+]]</f>
        <v>-2.5450647312875421</v>
      </c>
      <c r="O247" s="15" t="str">
        <f>IF(testdata[[#This Row],[mkt-dir]]="DN",testdata[[#This Row],[mRet]],"")</f>
        <v/>
      </c>
      <c r="P247" s="15" t="str">
        <f>IF(testdata[[#This Row],[mkt-dir]]="DN",testdata[[#This Row],[eRet]],"")</f>
        <v/>
      </c>
      <c r="Q247" s="20">
        <f t="shared" si="22"/>
        <v>2.3031834560862512E-6</v>
      </c>
      <c r="R247" s="20">
        <f t="shared" si="23"/>
        <v>9.8762859470118811E-7</v>
      </c>
      <c r="S247" s="6">
        <f>testdata[[#This Row],[cov-]]/testdata[[#This Row],[varM-]]</f>
        <v>0.42881021574349254</v>
      </c>
      <c r="T247" s="6">
        <f>testdata[[#This Row],[beta+]]/testdata[[#This Row],[beta-]]</f>
        <v>-5.9351774697689557</v>
      </c>
      <c r="U247" s="6">
        <f>(testdata[[#This Row],[beta+]]-testdata[[#This Row],[beta-]])^2</f>
        <v>8.8439322005788377</v>
      </c>
      <c r="W247" s="12">
        <v>43090</v>
      </c>
      <c r="X247" s="6">
        <v>1.3314999999999999</v>
      </c>
      <c r="Y247" s="6">
        <v>-2.5451000000000001</v>
      </c>
      <c r="Z247" s="6">
        <v>0.42880000000000001</v>
      </c>
      <c r="AA247" s="6">
        <v>-5.9352</v>
      </c>
      <c r="AB247" s="6">
        <v>8.8438999999999997</v>
      </c>
    </row>
    <row r="248" spans="1:28" x14ac:dyDescent="0.25">
      <c r="A248" s="3">
        <v>246</v>
      </c>
      <c r="B248" s="1">
        <v>257.64999999999998</v>
      </c>
      <c r="C248" s="1">
        <v>325.2</v>
      </c>
      <c r="D248" s="15">
        <f>(testdata[[#This Row],[mrkt]]-B247)/B247</f>
        <v>-2.3281983625005734E-4</v>
      </c>
      <c r="E248" s="15">
        <f>(testdata[[#This Row],[eval]]-C247)/C247</f>
        <v>-1.9477778447808104E-2</v>
      </c>
      <c r="F248" s="20">
        <f t="shared" si="24"/>
        <v>1.7199097548575618E-5</v>
      </c>
      <c r="G248" s="20">
        <f t="shared" si="25"/>
        <v>2.4565154559015437E-5</v>
      </c>
      <c r="H248" s="6">
        <f>testdata[[#This Row],[cov]]/testdata[[#This Row],[varM]]</f>
        <v>1.42828159963834</v>
      </c>
      <c r="I248" s="2" t="str">
        <f>IF(testdata[[#This Row],[mrkt]]&gt;B247,"UP",IF(testdata[[#This Row],[mrkt]]&lt;B247,"DN",""))</f>
        <v>DN</v>
      </c>
      <c r="J248" s="15" t="str">
        <f>IF(testdata[[#This Row],[mkt-dir]]="UP",testdata[[#This Row],[mRet]],"")</f>
        <v/>
      </c>
      <c r="K248" s="15" t="str">
        <f>IF(testdata[[#This Row],[mkt-dir]]="UP",testdata[[#This Row],[eRet]],"")</f>
        <v/>
      </c>
      <c r="L248" s="20">
        <f t="shared" si="20"/>
        <v>1.0329499613704976E-5</v>
      </c>
      <c r="M248" s="20">
        <f t="shared" si="21"/>
        <v>-2.8883884286148512E-5</v>
      </c>
      <c r="N248" s="6">
        <f>testdata[[#This Row],[cov+]]/testdata[[#This Row],[varM+]]</f>
        <v>-2.796252032172589</v>
      </c>
      <c r="O248" s="15">
        <f>IF(testdata[[#This Row],[mkt-dir]]="DN",testdata[[#This Row],[mRet]],"")</f>
        <v>-2.3281983625005734E-4</v>
      </c>
      <c r="P248" s="15">
        <f>IF(testdata[[#This Row],[mkt-dir]]="DN",testdata[[#This Row],[eRet]],"")</f>
        <v>-1.9477778447808104E-2</v>
      </c>
      <c r="Q248" s="20">
        <f t="shared" si="22"/>
        <v>2.3048422363022983E-6</v>
      </c>
      <c r="R248" s="20">
        <f t="shared" si="23"/>
        <v>-5.9532144185496499E-7</v>
      </c>
      <c r="S248" s="6">
        <f>testdata[[#This Row],[cov-]]/testdata[[#This Row],[varM-]]</f>
        <v>-0.25829162294858427</v>
      </c>
      <c r="T248" s="6">
        <f>testdata[[#This Row],[beta+]]/testdata[[#This Row],[beta-]]</f>
        <v>10.825949367816753</v>
      </c>
      <c r="U248" s="6">
        <f>(testdata[[#This Row],[beta+]]-testdata[[#This Row],[beta-]])^2</f>
        <v>6.4412430387884783</v>
      </c>
      <c r="W248" s="12">
        <v>43091</v>
      </c>
      <c r="X248" s="6">
        <v>1.4282999999999999</v>
      </c>
      <c r="Y248" s="6">
        <v>-2.7963</v>
      </c>
      <c r="Z248" s="6">
        <v>-0.25829999999999997</v>
      </c>
      <c r="AA248" s="6">
        <v>10.825900000000001</v>
      </c>
      <c r="AB248" s="6">
        <v>6.4412000000000003</v>
      </c>
    </row>
    <row r="249" spans="1:28" x14ac:dyDescent="0.25">
      <c r="A249" s="3">
        <v>247</v>
      </c>
      <c r="B249" s="1">
        <v>257.33999999999997</v>
      </c>
      <c r="C249" s="1">
        <v>317.29000000000002</v>
      </c>
      <c r="D249" s="15">
        <f>(testdata[[#This Row],[mrkt]]-B248)/B248</f>
        <v>-1.2031826120706473E-3</v>
      </c>
      <c r="E249" s="15">
        <f>(testdata[[#This Row],[eval]]-C248)/C248</f>
        <v>-2.4323493234932252E-2</v>
      </c>
      <c r="F249" s="20">
        <f t="shared" si="24"/>
        <v>1.7375676393333059E-5</v>
      </c>
      <c r="G249" s="20">
        <f t="shared" si="25"/>
        <v>2.8429175490729687E-5</v>
      </c>
      <c r="H249" s="6">
        <f>testdata[[#This Row],[cov]]/testdata[[#This Row],[varM]]</f>
        <v>1.6361478452509501</v>
      </c>
      <c r="I249" s="2" t="str">
        <f>IF(testdata[[#This Row],[mrkt]]&gt;B248,"UP",IF(testdata[[#This Row],[mrkt]]&lt;B248,"DN",""))</f>
        <v>DN</v>
      </c>
      <c r="J249" s="15" t="str">
        <f>IF(testdata[[#This Row],[mkt-dir]]="UP",testdata[[#This Row],[mRet]],"")</f>
        <v/>
      </c>
      <c r="K249" s="15" t="str">
        <f>IF(testdata[[#This Row],[mkt-dir]]="UP",testdata[[#This Row],[eRet]],"")</f>
        <v/>
      </c>
      <c r="L249" s="20">
        <f t="shared" si="20"/>
        <v>1.0329499613704976E-5</v>
      </c>
      <c r="M249" s="20">
        <f t="shared" si="21"/>
        <v>-2.8883884286148512E-5</v>
      </c>
      <c r="N249" s="6">
        <f>testdata[[#This Row],[cov+]]/testdata[[#This Row],[varM+]]</f>
        <v>-2.796252032172589</v>
      </c>
      <c r="O249" s="15">
        <f>IF(testdata[[#This Row],[mkt-dir]]="DN",testdata[[#This Row],[mRet]],"")</f>
        <v>-1.2031826120706473E-3</v>
      </c>
      <c r="P249" s="15">
        <f>IF(testdata[[#This Row],[mkt-dir]]="DN",testdata[[#This Row],[eRet]],"")</f>
        <v>-2.4323493234932252E-2</v>
      </c>
      <c r="Q249" s="20">
        <f t="shared" si="22"/>
        <v>2.1789286971648379E-6</v>
      </c>
      <c r="R249" s="20">
        <f t="shared" si="23"/>
        <v>-3.1709919978013138E-6</v>
      </c>
      <c r="S249" s="6">
        <f>testdata[[#This Row],[cov-]]/testdata[[#This Row],[varM-]]</f>
        <v>-1.4552986529239444</v>
      </c>
      <c r="T249" s="6">
        <f>testdata[[#This Row],[beta+]]/testdata[[#This Row],[beta-]]</f>
        <v>1.9214283106456804</v>
      </c>
      <c r="U249" s="6">
        <f>(testdata[[#This Row],[beta+]]-testdata[[#This Row],[beta-]])^2</f>
        <v>1.7981559653183592</v>
      </c>
      <c r="W249" s="12">
        <v>43095</v>
      </c>
      <c r="X249" s="6">
        <v>1.6361000000000001</v>
      </c>
      <c r="Y249" s="6">
        <v>-2.7963</v>
      </c>
      <c r="Z249" s="6">
        <v>-1.4553</v>
      </c>
      <c r="AA249" s="6">
        <v>1.9214</v>
      </c>
      <c r="AB249" s="6">
        <v>1.7982</v>
      </c>
    </row>
    <row r="250" spans="1:28" x14ac:dyDescent="0.25">
      <c r="A250" s="3">
        <v>248</v>
      </c>
      <c r="B250" s="1">
        <v>257.45999999999998</v>
      </c>
      <c r="C250" s="1">
        <v>311.64</v>
      </c>
      <c r="D250" s="15">
        <f>(testdata[[#This Row],[mrkt]]-B249)/B249</f>
        <v>4.6630916297507016E-4</v>
      </c>
      <c r="E250" s="15">
        <f>(testdata[[#This Row],[eval]]-C249)/C249</f>
        <v>-1.7807053484194375E-2</v>
      </c>
      <c r="F250" s="20">
        <f t="shared" si="24"/>
        <v>1.3539426362784952E-5</v>
      </c>
      <c r="G250" s="20">
        <f t="shared" si="25"/>
        <v>2.8066567550192934E-5</v>
      </c>
      <c r="H250" s="6">
        <f>testdata[[#This Row],[cov]]/testdata[[#This Row],[varM]]</f>
        <v>2.0729510097516322</v>
      </c>
      <c r="I250" s="2" t="str">
        <f>IF(testdata[[#This Row],[mrkt]]&gt;B249,"UP",IF(testdata[[#This Row],[mrkt]]&lt;B249,"DN",""))</f>
        <v>UP</v>
      </c>
      <c r="J250" s="15">
        <f>IF(testdata[[#This Row],[mkt-dir]]="UP",testdata[[#This Row],[mRet]],"")</f>
        <v>4.6630916297507016E-4</v>
      </c>
      <c r="K250" s="15">
        <f>IF(testdata[[#This Row],[mkt-dir]]="UP",testdata[[#This Row],[eRet]],"")</f>
        <v>-1.7807053484194375E-2</v>
      </c>
      <c r="L250" s="20">
        <f t="shared" si="20"/>
        <v>8.644634875328657E-6</v>
      </c>
      <c r="M250" s="20">
        <f t="shared" si="21"/>
        <v>-1.0962829512844118E-5</v>
      </c>
      <c r="N250" s="6">
        <f>testdata[[#This Row],[cov+]]/testdata[[#This Row],[varM+]]</f>
        <v>-1.268165708667635</v>
      </c>
      <c r="O250" s="15" t="str">
        <f>IF(testdata[[#This Row],[mkt-dir]]="DN",testdata[[#This Row],[mRet]],"")</f>
        <v/>
      </c>
      <c r="P250" s="15" t="str">
        <f>IF(testdata[[#This Row],[mkt-dir]]="DN",testdata[[#This Row],[eRet]],"")</f>
        <v/>
      </c>
      <c r="Q250" s="20">
        <f t="shared" si="22"/>
        <v>2.1789286971648379E-6</v>
      </c>
      <c r="R250" s="20">
        <f t="shared" si="23"/>
        <v>-3.1709919978013138E-6</v>
      </c>
      <c r="S250" s="6">
        <f>testdata[[#This Row],[cov-]]/testdata[[#This Row],[varM-]]</f>
        <v>-1.4552986529239444</v>
      </c>
      <c r="T250" s="6">
        <f>testdata[[#This Row],[beta+]]/testdata[[#This Row],[beta-]]</f>
        <v>0.87141268640610137</v>
      </c>
      <c r="U250" s="6">
        <f>(testdata[[#This Row],[beta+]]-testdata[[#This Row],[beta-]])^2</f>
        <v>3.5018738826035019E-2</v>
      </c>
      <c r="W250" s="12">
        <v>43096</v>
      </c>
      <c r="X250" s="6">
        <v>2.073</v>
      </c>
      <c r="Y250" s="6">
        <v>-1.2682</v>
      </c>
      <c r="Z250" s="6">
        <v>-1.4553</v>
      </c>
      <c r="AA250" s="6">
        <v>0.87139999999999995</v>
      </c>
      <c r="AB250" s="6">
        <v>3.5000000000000003E-2</v>
      </c>
    </row>
    <row r="251" spans="1:28" x14ac:dyDescent="0.25">
      <c r="A251" s="3">
        <v>249</v>
      </c>
      <c r="B251" s="1">
        <v>257.99</v>
      </c>
      <c r="C251" s="1">
        <v>315.36</v>
      </c>
      <c r="D251" s="15">
        <f>(testdata[[#This Row],[mrkt]]-B250)/B250</f>
        <v>2.0585722053912438E-3</v>
      </c>
      <c r="E251" s="15">
        <f>(testdata[[#This Row],[eval]]-C250)/C250</f>
        <v>1.1936850211782915E-2</v>
      </c>
      <c r="F251" s="20">
        <f t="shared" si="24"/>
        <v>1.3423772883843612E-5</v>
      </c>
      <c r="G251" s="20">
        <f t="shared" si="25"/>
        <v>2.5774307990069494E-5</v>
      </c>
      <c r="H251" s="13">
        <f>testdata[[#This Row],[cov]]/testdata[[#This Row],[varM]]</f>
        <v>1.9200494684389779</v>
      </c>
      <c r="I251" s="2" t="str">
        <f>IF(testdata[[#This Row],[mrkt]]&gt;B250,"UP",IF(testdata[[#This Row],[mrkt]]&lt;B250,"DN",""))</f>
        <v>UP</v>
      </c>
      <c r="J251" s="15">
        <f>IF(testdata[[#This Row],[mkt-dir]]="UP",testdata[[#This Row],[mRet]],"")</f>
        <v>2.0585722053912438E-3</v>
      </c>
      <c r="K251" s="15">
        <f>IF(testdata[[#This Row],[mkt-dir]]="UP",testdata[[#This Row],[eRet]],"")</f>
        <v>1.1936850211782915E-2</v>
      </c>
      <c r="L251" s="20">
        <f t="shared" si="20"/>
        <v>8.1549976706050806E-6</v>
      </c>
      <c r="M251" s="20">
        <f t="shared" si="21"/>
        <v>-1.0021665793971097E-5</v>
      </c>
      <c r="N251" s="13">
        <f>testdata[[#This Row],[cov+]]/testdata[[#This Row],[varM+]]</f>
        <v>-1.2288986703324851</v>
      </c>
      <c r="O251" s="15" t="str">
        <f>IF(testdata[[#This Row],[mkt-dir]]="DN",testdata[[#This Row],[mRet]],"")</f>
        <v/>
      </c>
      <c r="P251" s="15" t="str">
        <f>IF(testdata[[#This Row],[mkt-dir]]="DN",testdata[[#This Row],[eRet]],"")</f>
        <v/>
      </c>
      <c r="Q251" s="20">
        <f t="shared" si="22"/>
        <v>2.256491369002222E-6</v>
      </c>
      <c r="R251" s="20">
        <f t="shared" si="23"/>
        <v>-8.9261656140092926E-7</v>
      </c>
      <c r="S251" s="13">
        <f>testdata[[#This Row],[cov-]]/testdata[[#This Row],[varM-]]</f>
        <v>-0.3955772105592531</v>
      </c>
      <c r="T251" s="13">
        <f>testdata[[#This Row],[beta+]]/testdata[[#This Row],[beta-]]</f>
        <v>3.1065962283194009</v>
      </c>
      <c r="U251" s="13">
        <f>(testdata[[#This Row],[beta+]]-testdata[[#This Row],[beta-]])^2</f>
        <v>0.69442465531859032</v>
      </c>
      <c r="W251" s="12">
        <v>43097</v>
      </c>
      <c r="X251" s="6">
        <v>1.92</v>
      </c>
      <c r="Y251" s="6">
        <v>-1.2289000000000001</v>
      </c>
      <c r="Z251" s="6">
        <v>-0.39560000000000001</v>
      </c>
      <c r="AA251" s="6">
        <v>3.1065999999999998</v>
      </c>
      <c r="AB251" s="6">
        <v>0.69440000000000002</v>
      </c>
    </row>
    <row r="252" spans="1:28" x14ac:dyDescent="0.25">
      <c r="A252" s="3">
        <v>250</v>
      </c>
      <c r="B252" s="1">
        <v>257.02</v>
      </c>
      <c r="C252" s="1">
        <v>311.35000000000002</v>
      </c>
      <c r="D252" s="15">
        <f>(testdata[[#This Row],[mrkt]]-B251)/B251</f>
        <v>-3.7598356525447778E-3</v>
      </c>
      <c r="E252" s="15">
        <f>(testdata[[#This Row],[eval]]-C251)/C251</f>
        <v>-1.2715626585489569E-2</v>
      </c>
      <c r="F252" s="20">
        <f t="shared" si="24"/>
        <v>1.1463306316842297E-5</v>
      </c>
      <c r="G252" s="20">
        <f t="shared" si="25"/>
        <v>2.771488568563418E-5</v>
      </c>
      <c r="H252" s="6">
        <f>testdata[[#This Row],[cov]]/testdata[[#This Row],[varM]]</f>
        <v>2.4177043620403378</v>
      </c>
      <c r="I252" s="2" t="str">
        <f>IF(testdata[[#This Row],[mrkt]]&gt;B251,"UP",IF(testdata[[#This Row],[mrkt]]&lt;B251,"DN",""))</f>
        <v>DN</v>
      </c>
      <c r="J252" s="15" t="str">
        <f>IF(testdata[[#This Row],[mkt-dir]]="UP",testdata[[#This Row],[mRet]],"")</f>
        <v/>
      </c>
      <c r="K252" s="15" t="str">
        <f>IF(testdata[[#This Row],[mkt-dir]]="UP",testdata[[#This Row],[eRet]],"")</f>
        <v/>
      </c>
      <c r="L252" s="20">
        <f t="shared" si="20"/>
        <v>6.2649275292200204E-6</v>
      </c>
      <c r="M252" s="20">
        <f t="shared" si="21"/>
        <v>-7.0113755093902208E-6</v>
      </c>
      <c r="N252" s="6">
        <f>testdata[[#This Row],[cov+]]/testdata[[#This Row],[varM+]]</f>
        <v>-1.1191471053238398</v>
      </c>
      <c r="O252" s="15">
        <f>IF(testdata[[#This Row],[mkt-dir]]="DN",testdata[[#This Row],[mRet]],"")</f>
        <v>-3.7598356525447778E-3</v>
      </c>
      <c r="P252" s="15">
        <f>IF(testdata[[#This Row],[mkt-dir]]="DN",testdata[[#This Row],[eRet]],"")</f>
        <v>-1.2715626585489569E-2</v>
      </c>
      <c r="Q252" s="20">
        <f t="shared" si="22"/>
        <v>2.3494813056511299E-6</v>
      </c>
      <c r="R252" s="20">
        <f t="shared" si="23"/>
        <v>-5.1519168829118513E-7</v>
      </c>
      <c r="S252" s="6">
        <f>testdata[[#This Row],[cov-]]/testdata[[#This Row],[varM-]]</f>
        <v>-0.21927890511493389</v>
      </c>
      <c r="T252" s="6">
        <f>testdata[[#This Row],[beta+]]/testdata[[#This Row],[beta-]]</f>
        <v>5.1037609146089302</v>
      </c>
      <c r="U252" s="6">
        <f>(testdata[[#This Row],[beta+]]-testdata[[#This Row],[beta-]])^2</f>
        <v>0.8097627777472155</v>
      </c>
      <c r="W252" s="12">
        <v>43098</v>
      </c>
      <c r="X252" s="6">
        <v>2.4177</v>
      </c>
      <c r="Y252" s="6">
        <v>-1.1191</v>
      </c>
      <c r="Z252" s="6">
        <v>-0.21929999999999999</v>
      </c>
      <c r="AA252" s="6">
        <v>5.1037999999999997</v>
      </c>
      <c r="AB252" s="6">
        <v>0.80979999999999996</v>
      </c>
    </row>
    <row r="253" spans="1:28" x14ac:dyDescent="0.25">
      <c r="A253" s="3">
        <v>251</v>
      </c>
      <c r="B253" s="1">
        <v>258.86</v>
      </c>
      <c r="C253" s="1">
        <v>320.52999999999997</v>
      </c>
      <c r="D253" s="15">
        <f>(testdata[[#This Row],[mrkt]]-B252)/B252</f>
        <v>7.1589759551787093E-3</v>
      </c>
      <c r="E253" s="15">
        <f>(testdata[[#This Row],[eval]]-C252)/C252</f>
        <v>2.9484502970932872E-2</v>
      </c>
      <c r="F253" s="20">
        <f t="shared" si="24"/>
        <v>1.303152069233643E-5</v>
      </c>
      <c r="G253" s="20">
        <f t="shared" si="25"/>
        <v>3.523426467743168E-5</v>
      </c>
      <c r="H253" s="6">
        <f>testdata[[#This Row],[cov]]/testdata[[#This Row],[varM]]</f>
        <v>2.7037723002007148</v>
      </c>
      <c r="I253" s="2" t="str">
        <f>IF(testdata[[#This Row],[mrkt]]&gt;B252,"UP",IF(testdata[[#This Row],[mrkt]]&lt;B252,"DN",""))</f>
        <v>UP</v>
      </c>
      <c r="J253" s="15">
        <f>IF(testdata[[#This Row],[mkt-dir]]="UP",testdata[[#This Row],[mRet]],"")</f>
        <v>7.1589759551787093E-3</v>
      </c>
      <c r="K253" s="15">
        <f>IF(testdata[[#This Row],[mkt-dir]]="UP",testdata[[#This Row],[eRet]],"")</f>
        <v>2.9484502970932872E-2</v>
      </c>
      <c r="L253" s="20">
        <f t="shared" si="20"/>
        <v>6.9364708489587436E-6</v>
      </c>
      <c r="M253" s="20">
        <f t="shared" si="21"/>
        <v>-8.8646661589317912E-7</v>
      </c>
      <c r="N253" s="6">
        <f>testdata[[#This Row],[cov+]]/testdata[[#This Row],[varM+]]</f>
        <v>-0.12779792998427283</v>
      </c>
      <c r="O253" s="15" t="str">
        <f>IF(testdata[[#This Row],[mkt-dir]]="DN",testdata[[#This Row],[mRet]],"")</f>
        <v/>
      </c>
      <c r="P253" s="15" t="str">
        <f>IF(testdata[[#This Row],[mkt-dir]]="DN",testdata[[#This Row],[eRet]],"")</f>
        <v/>
      </c>
      <c r="Q253" s="20">
        <f t="shared" si="22"/>
        <v>2.6104818059980723E-6</v>
      </c>
      <c r="R253" s="20">
        <f t="shared" si="23"/>
        <v>-5.6304323159454234E-7</v>
      </c>
      <c r="S253" s="6">
        <f>testdata[[#This Row],[cov-]]/testdata[[#This Row],[varM-]]</f>
        <v>-0.21568556053554741</v>
      </c>
      <c r="T253" s="6">
        <f>testdata[[#This Row],[beta+]]/testdata[[#This Row],[beta-]]</f>
        <v>0.5925196367663671</v>
      </c>
      <c r="U253" s="6">
        <f>(testdata[[#This Row],[beta+]]-testdata[[#This Row],[beta-]])^2</f>
        <v>7.7242356039173322E-3</v>
      </c>
      <c r="W253" s="12">
        <v>43102</v>
      </c>
      <c r="X253" s="6">
        <v>2.7038000000000002</v>
      </c>
      <c r="Y253" s="6">
        <v>-0.1278</v>
      </c>
      <c r="Z253" s="6">
        <v>-0.2157</v>
      </c>
      <c r="AA253" s="6">
        <v>0.59250000000000003</v>
      </c>
      <c r="AB253" s="6">
        <v>7.7000000000000002E-3</v>
      </c>
    </row>
    <row r="254" spans="1:28" x14ac:dyDescent="0.25">
      <c r="A254" s="3">
        <v>252</v>
      </c>
      <c r="B254" s="1">
        <v>260.5</v>
      </c>
      <c r="C254" s="1">
        <v>317.25</v>
      </c>
      <c r="D254" s="15">
        <f>(testdata[[#This Row],[mrkt]]-B253)/B253</f>
        <v>6.3354709109170451E-3</v>
      </c>
      <c r="E254" s="15">
        <f>(testdata[[#This Row],[eval]]-C253)/C253</f>
        <v>-1.0233051508439063E-2</v>
      </c>
      <c r="F254" s="20">
        <f t="shared" si="24"/>
        <v>1.4021683872483853E-5</v>
      </c>
      <c r="G254" s="20">
        <f t="shared" si="25"/>
        <v>3.1247653375349932E-5</v>
      </c>
      <c r="H254" s="6">
        <f>testdata[[#This Row],[cov]]/testdata[[#This Row],[varM]]</f>
        <v>2.2285235967036967</v>
      </c>
      <c r="I254" s="2" t="str">
        <f>IF(testdata[[#This Row],[mrkt]]&gt;B253,"UP",IF(testdata[[#This Row],[mrkt]]&lt;B253,"DN",""))</f>
        <v>UP</v>
      </c>
      <c r="J254" s="15">
        <f>IF(testdata[[#This Row],[mkt-dir]]="UP",testdata[[#This Row],[mRet]],"")</f>
        <v>6.3354709109170451E-3</v>
      </c>
      <c r="K254" s="15">
        <f>IF(testdata[[#This Row],[mkt-dir]]="UP",testdata[[#This Row],[eRet]],"")</f>
        <v>-1.0233051508439063E-2</v>
      </c>
      <c r="L254" s="20">
        <f t="shared" si="20"/>
        <v>6.9150569095127136E-6</v>
      </c>
      <c r="M254" s="20">
        <f t="shared" si="21"/>
        <v>-5.7905315265612475E-6</v>
      </c>
      <c r="N254" s="6">
        <f>testdata[[#This Row],[cov+]]/testdata[[#This Row],[varM+]]</f>
        <v>-0.83738016943801141</v>
      </c>
      <c r="O254" s="15" t="str">
        <f>IF(testdata[[#This Row],[mkt-dir]]="DN",testdata[[#This Row],[mRet]],"")</f>
        <v/>
      </c>
      <c r="P254" s="15" t="str">
        <f>IF(testdata[[#This Row],[mkt-dir]]="DN",testdata[[#This Row],[eRet]],"")</f>
        <v/>
      </c>
      <c r="Q254" s="20">
        <f t="shared" si="22"/>
        <v>2.8278331256149951E-6</v>
      </c>
      <c r="R254" s="20">
        <f t="shared" si="23"/>
        <v>-1.5312629873781203E-6</v>
      </c>
      <c r="S254" s="6">
        <f>testdata[[#This Row],[cov-]]/testdata[[#This Row],[varM-]]</f>
        <v>-0.54149694107041846</v>
      </c>
      <c r="T254" s="6">
        <f>testdata[[#This Row],[beta+]]/testdata[[#This Row],[beta-]]</f>
        <v>1.5464171741814421</v>
      </c>
      <c r="U254" s="6">
        <f>(testdata[[#This Row],[beta+]]-testdata[[#This Row],[beta-]])^2</f>
        <v>8.7546884829229163E-2</v>
      </c>
      <c r="W254" s="12">
        <v>43103</v>
      </c>
      <c r="X254" s="6">
        <v>2.2284999999999999</v>
      </c>
      <c r="Y254" s="6">
        <v>-0.83740000000000003</v>
      </c>
      <c r="Z254" s="6">
        <v>-0.54149999999999998</v>
      </c>
      <c r="AA254" s="6">
        <v>1.5464</v>
      </c>
      <c r="AB254" s="6">
        <v>8.7499999999999994E-2</v>
      </c>
    </row>
    <row r="255" spans="1:28" x14ac:dyDescent="0.25">
      <c r="A255" s="3">
        <v>253</v>
      </c>
      <c r="B255" s="1">
        <v>261.58999999999997</v>
      </c>
      <c r="C255" s="1">
        <v>314.62</v>
      </c>
      <c r="D255" s="15">
        <f>(testdata[[#This Row],[mrkt]]-B254)/B254</f>
        <v>4.1842610364682337E-3</v>
      </c>
      <c r="E255" s="15">
        <f>(testdata[[#This Row],[eval]]-C254)/C254</f>
        <v>-8.2899921197793387E-3</v>
      </c>
      <c r="F255" s="20">
        <f t="shared" si="24"/>
        <v>1.2973809338949257E-5</v>
      </c>
      <c r="G255" s="20">
        <f t="shared" si="25"/>
        <v>2.8107934688474999E-5</v>
      </c>
      <c r="H255" s="6">
        <f>testdata[[#This Row],[cov]]/testdata[[#This Row],[varM]]</f>
        <v>2.1665136240356873</v>
      </c>
      <c r="I255" s="2" t="str">
        <f>IF(testdata[[#This Row],[mrkt]]&gt;B254,"UP",IF(testdata[[#This Row],[mrkt]]&lt;B254,"DN",""))</f>
        <v>UP</v>
      </c>
      <c r="J255" s="15">
        <f>IF(testdata[[#This Row],[mkt-dir]]="UP",testdata[[#This Row],[mRet]],"")</f>
        <v>4.1842610364682337E-3</v>
      </c>
      <c r="K255" s="15">
        <f>IF(testdata[[#This Row],[mkt-dir]]="UP",testdata[[#This Row],[eRet]],"")</f>
        <v>-8.2899921197793387E-3</v>
      </c>
      <c r="L255" s="20">
        <f t="shared" si="20"/>
        <v>6.3905482223959852E-6</v>
      </c>
      <c r="M255" s="20">
        <f t="shared" si="21"/>
        <v>-5.8084087675924524E-6</v>
      </c>
      <c r="N255" s="6">
        <f>testdata[[#This Row],[cov+]]/testdata[[#This Row],[varM+]]</f>
        <v>-0.90890617916575656</v>
      </c>
      <c r="O255" s="15" t="str">
        <f>IF(testdata[[#This Row],[mkt-dir]]="DN",testdata[[#This Row],[mRet]],"")</f>
        <v/>
      </c>
      <c r="P255" s="15" t="str">
        <f>IF(testdata[[#This Row],[mkt-dir]]="DN",testdata[[#This Row],[eRet]],"")</f>
        <v/>
      </c>
      <c r="Q255" s="20">
        <f t="shared" si="22"/>
        <v>2.9020654518121109E-6</v>
      </c>
      <c r="R255" s="20">
        <f t="shared" si="23"/>
        <v>9.6763206920436919E-9</v>
      </c>
      <c r="S255" s="6">
        <f>testdata[[#This Row],[cov-]]/testdata[[#This Row],[varM-]]</f>
        <v>3.3342875454451218E-3</v>
      </c>
      <c r="T255" s="6">
        <f>testdata[[#This Row],[beta+]]/testdata[[#This Row],[beta-]]</f>
        <v>-272.59382005231919</v>
      </c>
      <c r="U255" s="6">
        <f>(testdata[[#This Row],[beta+]]-testdata[[#This Row],[beta-]])^2</f>
        <v>0.83218266910547101</v>
      </c>
      <c r="W255" s="12">
        <v>43104</v>
      </c>
      <c r="X255" s="6">
        <v>2.1665000000000001</v>
      </c>
      <c r="Y255" s="6">
        <v>-0.90890000000000004</v>
      </c>
      <c r="Z255" s="6">
        <v>3.3E-3</v>
      </c>
      <c r="AA255" s="6">
        <v>-272.59379999999999</v>
      </c>
      <c r="AB255" s="6">
        <v>0.83220000000000005</v>
      </c>
    </row>
    <row r="256" spans="1:28" x14ac:dyDescent="0.25">
      <c r="A256" s="3">
        <v>254</v>
      </c>
      <c r="B256" s="1">
        <v>263.33999999999997</v>
      </c>
      <c r="C256" s="1">
        <v>316.58</v>
      </c>
      <c r="D256" s="15">
        <f>(testdata[[#This Row],[mrkt]]-B255)/B255</f>
        <v>6.6898581750066905E-3</v>
      </c>
      <c r="E256" s="15">
        <f>(testdata[[#This Row],[eval]]-C255)/C255</f>
        <v>6.2297374610640758E-3</v>
      </c>
      <c r="F256" s="20">
        <f t="shared" si="24"/>
        <v>1.390451665015636E-5</v>
      </c>
      <c r="G256" s="20">
        <f t="shared" si="25"/>
        <v>3.2029017260631531E-5</v>
      </c>
      <c r="H256" s="6">
        <f>testdata[[#This Row],[cov]]/testdata[[#This Row],[varM]]</f>
        <v>2.3034973502851934</v>
      </c>
      <c r="I256" s="2" t="str">
        <f>IF(testdata[[#This Row],[mrkt]]&gt;B255,"UP",IF(testdata[[#This Row],[mrkt]]&lt;B255,"DN",""))</f>
        <v>UP</v>
      </c>
      <c r="J256" s="15">
        <f>IF(testdata[[#This Row],[mkt-dir]]="UP",testdata[[#This Row],[mRet]],"")</f>
        <v>6.6898581750066905E-3</v>
      </c>
      <c r="K256" s="15">
        <f>IF(testdata[[#This Row],[mkt-dir]]="UP",testdata[[#This Row],[eRet]],"")</f>
        <v>6.2297374610640758E-3</v>
      </c>
      <c r="L256" s="20">
        <f t="shared" si="20"/>
        <v>5.6742596248377326E-6</v>
      </c>
      <c r="M256" s="20">
        <f t="shared" si="21"/>
        <v>3.3985471167257185E-7</v>
      </c>
      <c r="N256" s="6">
        <f>testdata[[#This Row],[cov+]]/testdata[[#This Row],[varM+]]</f>
        <v>5.9894106745651543E-2</v>
      </c>
      <c r="O256" s="15" t="str">
        <f>IF(testdata[[#This Row],[mkt-dir]]="DN",testdata[[#This Row],[mRet]],"")</f>
        <v/>
      </c>
      <c r="P256" s="15" t="str">
        <f>IF(testdata[[#This Row],[mkt-dir]]="DN",testdata[[#This Row],[eRet]],"")</f>
        <v/>
      </c>
      <c r="Q256" s="20">
        <f t="shared" si="22"/>
        <v>2.9020654518121109E-6</v>
      </c>
      <c r="R256" s="20">
        <f t="shared" si="23"/>
        <v>9.6763206920436919E-9</v>
      </c>
      <c r="S256" s="6">
        <f>testdata[[#This Row],[cov-]]/testdata[[#This Row],[varM-]]</f>
        <v>3.3342875454451218E-3</v>
      </c>
      <c r="T256" s="6">
        <f>testdata[[#This Row],[beta+]]/testdata[[#This Row],[beta-]]</f>
        <v>17.963089844327083</v>
      </c>
      <c r="U256" s="6">
        <f>(testdata[[#This Row],[beta+]]-testdata[[#This Row],[beta-]])^2</f>
        <v>3.1990131479600384E-3</v>
      </c>
      <c r="W256" s="12">
        <v>43105</v>
      </c>
      <c r="X256" s="6">
        <v>2.3035000000000001</v>
      </c>
      <c r="Y256" s="6">
        <v>5.9900000000000002E-2</v>
      </c>
      <c r="Z256" s="6">
        <v>3.3E-3</v>
      </c>
      <c r="AA256" s="6">
        <v>17.963100000000001</v>
      </c>
      <c r="AB256" s="6">
        <v>3.2000000000000002E-3</v>
      </c>
    </row>
    <row r="257" spans="1:28" x14ac:dyDescent="0.25">
      <c r="A257" s="3">
        <v>255</v>
      </c>
      <c r="B257" s="1">
        <v>263.82</v>
      </c>
      <c r="C257" s="1">
        <v>336.41</v>
      </c>
      <c r="D257" s="15">
        <f>(testdata[[#This Row],[mrkt]]-B256)/B256</f>
        <v>1.8227386648439973E-3</v>
      </c>
      <c r="E257" s="15">
        <f>(testdata[[#This Row],[eval]]-C256)/C256</f>
        <v>6.2638195716722606E-2</v>
      </c>
      <c r="F257" s="20">
        <f t="shared" si="24"/>
        <v>1.3854828648012297E-5</v>
      </c>
      <c r="G257" s="20">
        <f t="shared" si="25"/>
        <v>3.1570878157669938E-5</v>
      </c>
      <c r="H257" s="6">
        <f>testdata[[#This Row],[cov]]/testdata[[#This Row],[varM]]</f>
        <v>2.2786913472364958</v>
      </c>
      <c r="I257" s="2" t="str">
        <f>IF(testdata[[#This Row],[mrkt]]&gt;B256,"UP",IF(testdata[[#This Row],[mrkt]]&lt;B256,"DN",""))</f>
        <v>UP</v>
      </c>
      <c r="J257" s="15">
        <f>IF(testdata[[#This Row],[mkt-dir]]="UP",testdata[[#This Row],[mRet]],"")</f>
        <v>1.8227386648439973E-3</v>
      </c>
      <c r="K257" s="15">
        <f>IF(testdata[[#This Row],[mkt-dir]]="UP",testdata[[#This Row],[eRet]],"")</f>
        <v>6.2638195716722606E-2</v>
      </c>
      <c r="L257" s="20">
        <f t="shared" si="20"/>
        <v>6.0559316230361505E-6</v>
      </c>
      <c r="M257" s="20">
        <f t="shared" si="21"/>
        <v>-1.1202262745742647E-5</v>
      </c>
      <c r="N257" s="6">
        <f>testdata[[#This Row],[cov+]]/testdata[[#This Row],[varM+]]</f>
        <v>-1.8498000709140068</v>
      </c>
      <c r="O257" s="15" t="str">
        <f>IF(testdata[[#This Row],[mkt-dir]]="DN",testdata[[#This Row],[mRet]],"")</f>
        <v/>
      </c>
      <c r="P257" s="15" t="str">
        <f>IF(testdata[[#This Row],[mkt-dir]]="DN",testdata[[#This Row],[eRet]],"")</f>
        <v/>
      </c>
      <c r="Q257" s="20">
        <f t="shared" si="22"/>
        <v>2.9020654518121109E-6</v>
      </c>
      <c r="R257" s="20">
        <f t="shared" si="23"/>
        <v>9.6763206920436919E-9</v>
      </c>
      <c r="S257" s="6">
        <f>testdata[[#This Row],[cov-]]/testdata[[#This Row],[varM-]]</f>
        <v>3.3342875454451218E-3</v>
      </c>
      <c r="T257" s="6">
        <f>testdata[[#This Row],[beta+]]/testdata[[#This Row],[beta-]]</f>
        <v>-554.78120758989951</v>
      </c>
      <c r="U257" s="6">
        <f>(testdata[[#This Row],[beta+]]-testdata[[#This Row],[beta-]])^2</f>
        <v>3.4341069505029247</v>
      </c>
      <c r="W257" s="12">
        <v>43108</v>
      </c>
      <c r="X257" s="6">
        <v>2.2787000000000002</v>
      </c>
      <c r="Y257" s="6">
        <v>-1.8498000000000001</v>
      </c>
      <c r="Z257" s="6">
        <v>3.3E-3</v>
      </c>
      <c r="AA257" s="6">
        <v>-554.78120000000001</v>
      </c>
      <c r="AB257" s="6">
        <v>3.4340999999999999</v>
      </c>
    </row>
    <row r="258" spans="1:28" x14ac:dyDescent="0.25">
      <c r="A258" s="3">
        <v>256</v>
      </c>
      <c r="B258" s="1">
        <v>264.42</v>
      </c>
      <c r="C258" s="1">
        <v>333.69</v>
      </c>
      <c r="D258" s="15">
        <f>(testdata[[#This Row],[mrkt]]-B257)/B257</f>
        <v>2.2742779167615147E-3</v>
      </c>
      <c r="E258" s="15">
        <f>(testdata[[#This Row],[eval]]-C257)/C257</f>
        <v>-8.0853720162897269E-3</v>
      </c>
      <c r="F258" s="20">
        <f t="shared" si="24"/>
        <v>1.3267147093812445E-5</v>
      </c>
      <c r="G258" s="20">
        <f t="shared" si="25"/>
        <v>2.9897463231246657E-5</v>
      </c>
      <c r="H258" s="6">
        <f>testdata[[#This Row],[cov]]/testdata[[#This Row],[varM]]</f>
        <v>2.2534960244158508</v>
      </c>
      <c r="I258" s="2" t="str">
        <f>IF(testdata[[#This Row],[mrkt]]&gt;B257,"UP",IF(testdata[[#This Row],[mrkt]]&lt;B257,"DN",""))</f>
        <v>UP</v>
      </c>
      <c r="J258" s="15">
        <f>IF(testdata[[#This Row],[mkt-dir]]="UP",testdata[[#This Row],[mRet]],"")</f>
        <v>2.2742779167615147E-3</v>
      </c>
      <c r="K258" s="15">
        <f>IF(testdata[[#This Row],[mkt-dir]]="UP",testdata[[#This Row],[eRet]],"")</f>
        <v>-8.0853720162897269E-3</v>
      </c>
      <c r="L258" s="20">
        <f t="shared" si="20"/>
        <v>6.2018279996692713E-6</v>
      </c>
      <c r="M258" s="20">
        <f t="shared" si="21"/>
        <v>-8.1088762210666907E-6</v>
      </c>
      <c r="N258" s="6">
        <f>testdata[[#This Row],[cov+]]/testdata[[#This Row],[varM+]]</f>
        <v>-1.3074977605794804</v>
      </c>
      <c r="O258" s="15" t="str">
        <f>IF(testdata[[#This Row],[mkt-dir]]="DN",testdata[[#This Row],[mRet]],"")</f>
        <v/>
      </c>
      <c r="P258" s="15" t="str">
        <f>IF(testdata[[#This Row],[mkt-dir]]="DN",testdata[[#This Row],[eRet]],"")</f>
        <v/>
      </c>
      <c r="Q258" s="20">
        <f t="shared" si="22"/>
        <v>2.9020654518121109E-6</v>
      </c>
      <c r="R258" s="20">
        <f t="shared" si="23"/>
        <v>9.6763206920436919E-9</v>
      </c>
      <c r="S258" s="6">
        <f>testdata[[#This Row],[cov-]]/testdata[[#This Row],[varM-]]</f>
        <v>3.3342875454451218E-3</v>
      </c>
      <c r="T258" s="6">
        <f>testdata[[#This Row],[beta+]]/testdata[[#This Row],[beta-]]</f>
        <v>-392.13707359031378</v>
      </c>
      <c r="U258" s="6">
        <f>(testdata[[#This Row],[beta+]]-testdata[[#This Row],[beta-]])^2</f>
        <v>1.7182806583913872</v>
      </c>
      <c r="W258" s="12">
        <v>43109</v>
      </c>
      <c r="X258" s="6">
        <v>2.2534999999999998</v>
      </c>
      <c r="Y258" s="6">
        <v>-1.3075000000000001</v>
      </c>
      <c r="Z258" s="6">
        <v>3.3E-3</v>
      </c>
      <c r="AA258" s="6">
        <v>-392.13709999999998</v>
      </c>
      <c r="AB258" s="6">
        <v>1.7182999999999999</v>
      </c>
    </row>
    <row r="259" spans="1:28" x14ac:dyDescent="0.25">
      <c r="A259" s="3">
        <v>257</v>
      </c>
      <c r="B259" s="1">
        <v>264.01</v>
      </c>
      <c r="C259" s="1">
        <v>334.8</v>
      </c>
      <c r="D259" s="15">
        <f>(testdata[[#This Row],[mrkt]]-B258)/B258</f>
        <v>-1.5505634974662468E-3</v>
      </c>
      <c r="E259" s="15">
        <f>(testdata[[#This Row],[eval]]-C258)/C258</f>
        <v>3.3264407084420081E-3</v>
      </c>
      <c r="F259" s="20">
        <f t="shared" si="24"/>
        <v>1.3763164438869849E-5</v>
      </c>
      <c r="G259" s="20">
        <f t="shared" si="25"/>
        <v>2.718798869312094E-5</v>
      </c>
      <c r="H259" s="6">
        <f>testdata[[#This Row],[cov]]/testdata[[#This Row],[varM]]</f>
        <v>1.975416977242296</v>
      </c>
      <c r="I259" s="2" t="str">
        <f>IF(testdata[[#This Row],[mrkt]]&gt;B258,"UP",IF(testdata[[#This Row],[mrkt]]&lt;B258,"DN",""))</f>
        <v>DN</v>
      </c>
      <c r="J259" s="15" t="str">
        <f>IF(testdata[[#This Row],[mkt-dir]]="UP",testdata[[#This Row],[mRet]],"")</f>
        <v/>
      </c>
      <c r="K259" s="15" t="str">
        <f>IF(testdata[[#This Row],[mkt-dir]]="UP",testdata[[#This Row],[eRet]],"")</f>
        <v/>
      </c>
      <c r="L259" s="20">
        <f t="shared" si="20"/>
        <v>6.62591970397069E-6</v>
      </c>
      <c r="M259" s="20">
        <f t="shared" si="21"/>
        <v>-5.8937688911059894E-6</v>
      </c>
      <c r="N259" s="6">
        <f>testdata[[#This Row],[cov+]]/testdata[[#This Row],[varM+]]</f>
        <v>-0.88950200944542879</v>
      </c>
      <c r="O259" s="15">
        <f>IF(testdata[[#This Row],[mkt-dir]]="DN",testdata[[#This Row],[mRet]],"")</f>
        <v>-1.5505634974662468E-3</v>
      </c>
      <c r="P259" s="15">
        <f>IF(testdata[[#This Row],[mkt-dir]]="DN",testdata[[#This Row],[eRet]],"")</f>
        <v>3.3264407084420081E-3</v>
      </c>
      <c r="Q259" s="20">
        <f t="shared" si="22"/>
        <v>2.5586501460168796E-6</v>
      </c>
      <c r="R259" s="20">
        <f t="shared" si="23"/>
        <v>7.862000749521592E-7</v>
      </c>
      <c r="S259" s="6">
        <f>testdata[[#This Row],[cov-]]/testdata[[#This Row],[varM-]]</f>
        <v>0.30727142441730781</v>
      </c>
      <c r="T259" s="6">
        <f>testdata[[#This Row],[beta+]]/testdata[[#This Row],[beta-]]</f>
        <v>-2.8948412991290362</v>
      </c>
      <c r="U259" s="6">
        <f>(testdata[[#This Row],[beta+]]-testdata[[#This Row],[beta-]])^2</f>
        <v>1.4322666519996063</v>
      </c>
      <c r="W259" s="12">
        <v>43110</v>
      </c>
      <c r="X259" s="6">
        <v>1.9754</v>
      </c>
      <c r="Y259" s="6">
        <v>-0.88949999999999996</v>
      </c>
      <c r="Z259" s="6">
        <v>0.30730000000000002</v>
      </c>
      <c r="AA259" s="6">
        <v>-2.8948</v>
      </c>
      <c r="AB259" s="6">
        <v>1.4322999999999999</v>
      </c>
    </row>
    <row r="260" spans="1:28" x14ac:dyDescent="0.25">
      <c r="A260" s="3">
        <v>258</v>
      </c>
      <c r="B260" s="1">
        <v>265.94</v>
      </c>
      <c r="C260" s="1">
        <v>337.95</v>
      </c>
      <c r="D260" s="15">
        <f>(testdata[[#This Row],[mrkt]]-B259)/B259</f>
        <v>7.310329154198731E-3</v>
      </c>
      <c r="E260" s="15">
        <f>(testdata[[#This Row],[eval]]-C259)/C259</f>
        <v>9.4086021505375653E-3</v>
      </c>
      <c r="F260" s="20">
        <f t="shared" si="24"/>
        <v>1.5255814913352211E-5</v>
      </c>
      <c r="G260" s="20">
        <f t="shared" si="25"/>
        <v>2.9792520259091002E-5</v>
      </c>
      <c r="H260" s="6">
        <f>testdata[[#This Row],[cov]]/testdata[[#This Row],[varM]]</f>
        <v>1.9528632477715733</v>
      </c>
      <c r="I260" s="2" t="str">
        <f>IF(testdata[[#This Row],[mrkt]]&gt;B259,"UP",IF(testdata[[#This Row],[mrkt]]&lt;B259,"DN",""))</f>
        <v>UP</v>
      </c>
      <c r="J260" s="15">
        <f>IF(testdata[[#This Row],[mkt-dir]]="UP",testdata[[#This Row],[mRet]],"")</f>
        <v>7.310329154198731E-3</v>
      </c>
      <c r="K260" s="15">
        <f>IF(testdata[[#This Row],[mkt-dir]]="UP",testdata[[#This Row],[eRet]],"")</f>
        <v>9.4086021505375653E-3</v>
      </c>
      <c r="L260" s="20">
        <f t="shared" si="20"/>
        <v>6.7935430440151959E-6</v>
      </c>
      <c r="M260" s="20">
        <f t="shared" si="21"/>
        <v>5.2038997476335443E-7</v>
      </c>
      <c r="N260" s="6">
        <f>testdata[[#This Row],[cov+]]/testdata[[#This Row],[varM+]]</f>
        <v>7.6600673815085993E-2</v>
      </c>
      <c r="O260" s="15" t="str">
        <f>IF(testdata[[#This Row],[mkt-dir]]="DN",testdata[[#This Row],[mRet]],"")</f>
        <v/>
      </c>
      <c r="P260" s="15" t="str">
        <f>IF(testdata[[#This Row],[mkt-dir]]="DN",testdata[[#This Row],[eRet]],"")</f>
        <v/>
      </c>
      <c r="Q260" s="20">
        <f t="shared" si="22"/>
        <v>2.5586501460168796E-6</v>
      </c>
      <c r="R260" s="20">
        <f t="shared" si="23"/>
        <v>7.862000749521592E-7</v>
      </c>
      <c r="S260" s="6">
        <f>testdata[[#This Row],[cov-]]/testdata[[#This Row],[varM-]]</f>
        <v>0.30727142441730781</v>
      </c>
      <c r="T260" s="6">
        <f>testdata[[#This Row],[beta+]]/testdata[[#This Row],[beta-]]</f>
        <v>0.24929319073632436</v>
      </c>
      <c r="U260" s="6">
        <f>(testdata[[#This Row],[beta+]]-testdata[[#This Row],[beta-]])^2</f>
        <v>5.3208995183392414E-2</v>
      </c>
      <c r="W260" s="12">
        <v>43111</v>
      </c>
      <c r="X260" s="6">
        <v>1.9529000000000001</v>
      </c>
      <c r="Y260" s="6">
        <v>7.6600000000000001E-2</v>
      </c>
      <c r="Z260" s="6">
        <v>0.30730000000000002</v>
      </c>
      <c r="AA260" s="6">
        <v>0.24929999999999999</v>
      </c>
      <c r="AB260" s="6">
        <v>5.3199999999999997E-2</v>
      </c>
    </row>
    <row r="261" spans="1:28" x14ac:dyDescent="0.25">
      <c r="A261" s="3">
        <v>259</v>
      </c>
      <c r="B261" s="1">
        <v>267.67</v>
      </c>
      <c r="C261" s="1">
        <v>336.22</v>
      </c>
      <c r="D261" s="15">
        <f>(testdata[[#This Row],[mrkt]]-B260)/B260</f>
        <v>6.5052267428744011E-3</v>
      </c>
      <c r="E261" s="15">
        <f>(testdata[[#This Row],[eval]]-C260)/C260</f>
        <v>-5.1191004586476144E-3</v>
      </c>
      <c r="F261" s="20">
        <f t="shared" si="24"/>
        <v>1.5947069121944952E-5</v>
      </c>
      <c r="G261" s="20">
        <f t="shared" si="25"/>
        <v>2.8092857376593585E-5</v>
      </c>
      <c r="H261" s="6">
        <f>testdata[[#This Row],[cov]]/testdata[[#This Row],[varM]]</f>
        <v>1.7616313795200567</v>
      </c>
      <c r="I261" s="2" t="str">
        <f>IF(testdata[[#This Row],[mrkt]]&gt;B260,"UP",IF(testdata[[#This Row],[mrkt]]&lt;B260,"DN",""))</f>
        <v>UP</v>
      </c>
      <c r="J261" s="15">
        <f>IF(testdata[[#This Row],[mkt-dir]]="UP",testdata[[#This Row],[mRet]],"")</f>
        <v>6.5052267428744011E-3</v>
      </c>
      <c r="K261" s="15">
        <f>IF(testdata[[#This Row],[mkt-dir]]="UP",testdata[[#This Row],[eRet]],"")</f>
        <v>-5.1191004586476144E-3</v>
      </c>
      <c r="L261" s="20">
        <f t="shared" si="20"/>
        <v>6.5323260656555342E-6</v>
      </c>
      <c r="M261" s="20">
        <f t="shared" si="21"/>
        <v>-1.1995455608735819E-6</v>
      </c>
      <c r="N261" s="6">
        <f>testdata[[#This Row],[cov+]]/testdata[[#This Row],[varM+]]</f>
        <v>-0.18363222362403686</v>
      </c>
      <c r="O261" s="15" t="str">
        <f>IF(testdata[[#This Row],[mkt-dir]]="DN",testdata[[#This Row],[mRet]],"")</f>
        <v/>
      </c>
      <c r="P261" s="15" t="str">
        <f>IF(testdata[[#This Row],[mkt-dir]]="DN",testdata[[#This Row],[eRet]],"")</f>
        <v/>
      </c>
      <c r="Q261" s="20">
        <f t="shared" si="22"/>
        <v>2.3944990859050954E-6</v>
      </c>
      <c r="R261" s="20">
        <f t="shared" si="23"/>
        <v>-7.4948794658922088E-7</v>
      </c>
      <c r="S261" s="6">
        <f>testdata[[#This Row],[cov-]]/testdata[[#This Row],[varM-]]</f>
        <v>-0.31300406460832803</v>
      </c>
      <c r="T261" s="6">
        <f>testdata[[#This Row],[beta+]]/testdata[[#This Row],[beta-]]</f>
        <v>0.58667680195725802</v>
      </c>
      <c r="U261" s="6">
        <f>(testdata[[#This Row],[beta+]]-testdata[[#This Row],[beta-]])^2</f>
        <v>1.673707323966472E-2</v>
      </c>
      <c r="W261" s="12">
        <v>43112</v>
      </c>
      <c r="X261" s="6">
        <v>1.7616000000000001</v>
      </c>
      <c r="Y261" s="6">
        <v>-0.18360000000000001</v>
      </c>
      <c r="Z261" s="6">
        <v>-0.313</v>
      </c>
      <c r="AA261" s="6">
        <v>0.5867</v>
      </c>
      <c r="AB261" s="6">
        <v>1.67E-2</v>
      </c>
    </row>
    <row r="262" spans="1:28" x14ac:dyDescent="0.25">
      <c r="A262" s="3">
        <v>260</v>
      </c>
      <c r="B262" s="1">
        <v>266.76</v>
      </c>
      <c r="C262" s="1">
        <v>340.06</v>
      </c>
      <c r="D262" s="15">
        <f>(testdata[[#This Row],[mrkt]]-B261)/B261</f>
        <v>-3.3997085964061154E-3</v>
      </c>
      <c r="E262" s="15">
        <f>(testdata[[#This Row],[eval]]-C261)/C261</f>
        <v>1.1421093331746995E-2</v>
      </c>
      <c r="F262" s="20">
        <f t="shared" si="24"/>
        <v>1.5516028303602949E-5</v>
      </c>
      <c r="G262" s="20">
        <f t="shared" si="25"/>
        <v>2.3730784603911848E-5</v>
      </c>
      <c r="H262" s="6">
        <f>testdata[[#This Row],[cov]]/testdata[[#This Row],[varM]]</f>
        <v>1.5294367952655361</v>
      </c>
      <c r="I262" s="2" t="str">
        <f>IF(testdata[[#This Row],[mrkt]]&gt;B261,"UP",IF(testdata[[#This Row],[mrkt]]&lt;B261,"DN",""))</f>
        <v>DN</v>
      </c>
      <c r="J262" s="15" t="str">
        <f>IF(testdata[[#This Row],[mkt-dir]]="UP",testdata[[#This Row],[mRet]],"")</f>
        <v/>
      </c>
      <c r="K262" s="15" t="str">
        <f>IF(testdata[[#This Row],[mkt-dir]]="UP",testdata[[#This Row],[eRet]],"")</f>
        <v/>
      </c>
      <c r="L262" s="20">
        <f t="shared" si="20"/>
        <v>6.5323260656555342E-6</v>
      </c>
      <c r="M262" s="20">
        <f t="shared" si="21"/>
        <v>-1.1995455608735819E-6</v>
      </c>
      <c r="N262" s="6">
        <f>testdata[[#This Row],[cov+]]/testdata[[#This Row],[varM+]]</f>
        <v>-0.18363222362403686</v>
      </c>
      <c r="O262" s="15">
        <f>IF(testdata[[#This Row],[mkt-dir]]="DN",testdata[[#This Row],[mRet]],"")</f>
        <v>-3.3997085964061154E-3</v>
      </c>
      <c r="P262" s="15">
        <f>IF(testdata[[#This Row],[mkt-dir]]="DN",testdata[[#This Row],[eRet]],"")</f>
        <v>1.1421093331746995E-2</v>
      </c>
      <c r="Q262" s="20">
        <f t="shared" si="22"/>
        <v>2.0650243872627739E-6</v>
      </c>
      <c r="R262" s="20">
        <f t="shared" si="23"/>
        <v>-2.6468733587102737E-6</v>
      </c>
      <c r="S262" s="6">
        <f>testdata[[#This Row],[cov-]]/testdata[[#This Row],[varM-]]</f>
        <v>-1.2817637288142396</v>
      </c>
      <c r="T262" s="6">
        <f>testdata[[#This Row],[beta+]]/testdata[[#This Row],[beta-]]</f>
        <v>0.14326526761208569</v>
      </c>
      <c r="U262" s="6">
        <f>(testdata[[#This Row],[beta+]]-testdata[[#This Row],[beta-]])^2</f>
        <v>1.2058928026913003</v>
      </c>
      <c r="W262" s="12">
        <v>43116</v>
      </c>
      <c r="X262" s="6">
        <v>1.5294000000000001</v>
      </c>
      <c r="Y262" s="6">
        <v>-0.18360000000000001</v>
      </c>
      <c r="Z262" s="6">
        <v>-1.2818000000000001</v>
      </c>
      <c r="AA262" s="6">
        <v>0.14330000000000001</v>
      </c>
      <c r="AB262" s="6">
        <v>1.2059</v>
      </c>
    </row>
    <row r="263" spans="1:28" x14ac:dyDescent="0.25">
      <c r="A263" s="3">
        <v>261</v>
      </c>
      <c r="B263" s="1">
        <v>269.3</v>
      </c>
      <c r="C263" s="1">
        <v>347.16</v>
      </c>
      <c r="D263" s="15">
        <f>(testdata[[#This Row],[mrkt]]-B262)/B262</f>
        <v>9.5216674164043356E-3</v>
      </c>
      <c r="E263" s="15">
        <f>(testdata[[#This Row],[eval]]-C262)/C262</f>
        <v>2.087866847027002E-2</v>
      </c>
      <c r="F263" s="20">
        <f t="shared" si="24"/>
        <v>1.6297092069147255E-5</v>
      </c>
      <c r="G263" s="20">
        <f t="shared" si="25"/>
        <v>2.6254765630244591E-5</v>
      </c>
      <c r="H263" s="6">
        <f>testdata[[#This Row],[cov]]/testdata[[#This Row],[varM]]</f>
        <v>1.6110092229244166</v>
      </c>
      <c r="I263" s="2" t="str">
        <f>IF(testdata[[#This Row],[mrkt]]&gt;B262,"UP",IF(testdata[[#This Row],[mrkt]]&lt;B262,"DN",""))</f>
        <v>UP</v>
      </c>
      <c r="J263" s="15">
        <f>IF(testdata[[#This Row],[mkt-dir]]="UP",testdata[[#This Row],[mRet]],"")</f>
        <v>9.5216674164043356E-3</v>
      </c>
      <c r="K263" s="15">
        <f>IF(testdata[[#This Row],[mkt-dir]]="UP",testdata[[#This Row],[eRet]],"")</f>
        <v>2.087866847027002E-2</v>
      </c>
      <c r="L263" s="20">
        <f t="shared" si="20"/>
        <v>7.293407172838016E-6</v>
      </c>
      <c r="M263" s="20">
        <f t="shared" si="21"/>
        <v>1.3339552022993977E-6</v>
      </c>
      <c r="N263" s="6">
        <f>testdata[[#This Row],[cov+]]/testdata[[#This Row],[varM+]]</f>
        <v>0.18289877017524694</v>
      </c>
      <c r="O263" s="15" t="str">
        <f>IF(testdata[[#This Row],[mkt-dir]]="DN",testdata[[#This Row],[mRet]],"")</f>
        <v/>
      </c>
      <c r="P263" s="15" t="str">
        <f>IF(testdata[[#This Row],[mkt-dir]]="DN",testdata[[#This Row],[eRet]],"")</f>
        <v/>
      </c>
      <c r="Q263" s="20">
        <f t="shared" si="22"/>
        <v>2.0650243872627739E-6</v>
      </c>
      <c r="R263" s="20">
        <f t="shared" si="23"/>
        <v>-2.6468733587102737E-6</v>
      </c>
      <c r="S263" s="6">
        <f>testdata[[#This Row],[cov-]]/testdata[[#This Row],[varM-]]</f>
        <v>-1.2817637288142396</v>
      </c>
      <c r="T263" s="6">
        <f>testdata[[#This Row],[beta+]]/testdata[[#This Row],[beta-]]</f>
        <v>-0.14269304557747683</v>
      </c>
      <c r="U263" s="6">
        <f>(testdata[[#This Row],[beta+]]-testdata[[#This Row],[beta-]])^2</f>
        <v>2.1452362359461277</v>
      </c>
      <c r="W263" s="12">
        <v>43117</v>
      </c>
      <c r="X263" s="6">
        <v>1.611</v>
      </c>
      <c r="Y263" s="6">
        <v>0.18290000000000001</v>
      </c>
      <c r="Z263" s="6">
        <v>-1.2818000000000001</v>
      </c>
      <c r="AA263" s="6">
        <v>-0.14269999999999999</v>
      </c>
      <c r="AB263" s="6">
        <v>2.1452</v>
      </c>
    </row>
    <row r="264" spans="1:28" x14ac:dyDescent="0.25">
      <c r="A264" s="3">
        <v>262</v>
      </c>
      <c r="B264" s="1">
        <v>268.85000000000002</v>
      </c>
      <c r="C264" s="1">
        <v>344.57</v>
      </c>
      <c r="D264" s="15">
        <f>(testdata[[#This Row],[mrkt]]-B263)/B263</f>
        <v>-1.6709988860007005E-3</v>
      </c>
      <c r="E264" s="15">
        <f>(testdata[[#This Row],[eval]]-C263)/C263</f>
        <v>-7.460536928217628E-3</v>
      </c>
      <c r="F264" s="20">
        <f t="shared" si="24"/>
        <v>1.619330307666705E-5</v>
      </c>
      <c r="G264" s="20">
        <f t="shared" si="25"/>
        <v>3.0817742262202813E-5</v>
      </c>
      <c r="H264" s="6">
        <f>testdata[[#This Row],[cov]]/testdata[[#This Row],[varM]]</f>
        <v>1.9031164992278897</v>
      </c>
      <c r="I264" s="2" t="str">
        <f>IF(testdata[[#This Row],[mrkt]]&gt;B263,"UP",IF(testdata[[#This Row],[mrkt]]&lt;B263,"DN",""))</f>
        <v>DN</v>
      </c>
      <c r="J264" s="15" t="str">
        <f>IF(testdata[[#This Row],[mkt-dir]]="UP",testdata[[#This Row],[mRet]],"")</f>
        <v/>
      </c>
      <c r="K264" s="15" t="str">
        <f>IF(testdata[[#This Row],[mkt-dir]]="UP",testdata[[#This Row],[eRet]],"")</f>
        <v/>
      </c>
      <c r="L264" s="20">
        <f t="shared" si="20"/>
        <v>7.6914435539615176E-6</v>
      </c>
      <c r="M264" s="20">
        <f t="shared" si="21"/>
        <v>4.1889031516942298E-6</v>
      </c>
      <c r="N264" s="6">
        <f>testdata[[#This Row],[cov+]]/testdata[[#This Row],[varM+]]</f>
        <v>0.54461859107536625</v>
      </c>
      <c r="O264" s="15">
        <f>IF(testdata[[#This Row],[mkt-dir]]="DN",testdata[[#This Row],[mRet]],"")</f>
        <v>-1.6709988860007005E-3</v>
      </c>
      <c r="P264" s="15">
        <f>IF(testdata[[#This Row],[mkt-dir]]="DN",testdata[[#This Row],[eRet]],"")</f>
        <v>-7.460536928217628E-3</v>
      </c>
      <c r="Q264" s="20">
        <f t="shared" si="22"/>
        <v>1.8247202220829664E-6</v>
      </c>
      <c r="R264" s="20">
        <f t="shared" si="23"/>
        <v>-2.1969420558320797E-6</v>
      </c>
      <c r="S264" s="6">
        <f>testdata[[#This Row],[cov-]]/testdata[[#This Row],[varM-]]</f>
        <v>-1.2039884412111201</v>
      </c>
      <c r="T264" s="6">
        <f>testdata[[#This Row],[beta+]]/testdata[[#This Row],[beta-]]</f>
        <v>-0.45234536514945417</v>
      </c>
      <c r="U264" s="6">
        <f>(testdata[[#This Row],[beta+]]-testdata[[#This Row],[beta-]])^2</f>
        <v>3.0576265533617533</v>
      </c>
      <c r="W264" s="12">
        <v>43118</v>
      </c>
      <c r="X264" s="6">
        <v>1.9031</v>
      </c>
      <c r="Y264" s="6">
        <v>0.54459999999999997</v>
      </c>
      <c r="Z264" s="6">
        <v>-1.204</v>
      </c>
      <c r="AA264" s="6">
        <v>-0.45229999999999998</v>
      </c>
      <c r="AB264" s="6">
        <v>3.0575999999999999</v>
      </c>
    </row>
    <row r="265" spans="1:28" x14ac:dyDescent="0.25">
      <c r="A265" s="3">
        <v>263</v>
      </c>
      <c r="B265" s="1">
        <v>270.07</v>
      </c>
      <c r="C265" s="1">
        <v>350.02</v>
      </c>
      <c r="D265" s="15">
        <f>(testdata[[#This Row],[mrkt]]-B264)/B264</f>
        <v>4.5378463827411954E-3</v>
      </c>
      <c r="E265" s="15">
        <f>(testdata[[#This Row],[eval]]-C264)/C264</f>
        <v>1.5816815160925177E-2</v>
      </c>
      <c r="F265" s="20">
        <f t="shared" si="24"/>
        <v>1.4631062193105222E-5</v>
      </c>
      <c r="G265" s="20">
        <f t="shared" si="25"/>
        <v>2.4876647111643422E-5</v>
      </c>
      <c r="H265" s="6">
        <f>testdata[[#This Row],[cov]]/testdata[[#This Row],[varM]]</f>
        <v>1.7002625498623303</v>
      </c>
      <c r="I265" s="2" t="str">
        <f>IF(testdata[[#This Row],[mrkt]]&gt;B264,"UP",IF(testdata[[#This Row],[mrkt]]&lt;B264,"DN",""))</f>
        <v>UP</v>
      </c>
      <c r="J265" s="15">
        <f>IF(testdata[[#This Row],[mkt-dir]]="UP",testdata[[#This Row],[mRet]],"")</f>
        <v>4.5378463827411954E-3</v>
      </c>
      <c r="K265" s="15">
        <f>IF(testdata[[#This Row],[mkt-dir]]="UP",testdata[[#This Row],[eRet]],"")</f>
        <v>1.5816815160925177E-2</v>
      </c>
      <c r="L265" s="20">
        <f t="shared" si="20"/>
        <v>7.1016390633365802E-6</v>
      </c>
      <c r="M265" s="20">
        <f t="shared" si="21"/>
        <v>3.7802510805460356E-6</v>
      </c>
      <c r="N265" s="6">
        <f>testdata[[#This Row],[cov+]]/testdata[[#This Row],[varM+]]</f>
        <v>0.532306844494847</v>
      </c>
      <c r="O265" s="15" t="str">
        <f>IF(testdata[[#This Row],[mkt-dir]]="DN",testdata[[#This Row],[mRet]],"")</f>
        <v/>
      </c>
      <c r="P265" s="15" t="str">
        <f>IF(testdata[[#This Row],[mkt-dir]]="DN",testdata[[#This Row],[eRet]],"")</f>
        <v/>
      </c>
      <c r="Q265" s="20">
        <f t="shared" si="22"/>
        <v>1.551477288340873E-6</v>
      </c>
      <c r="R265" s="20">
        <f t="shared" si="23"/>
        <v>-6.3811414029850958E-6</v>
      </c>
      <c r="S265" s="6">
        <f>testdata[[#This Row],[cov-]]/testdata[[#This Row],[varM-]]</f>
        <v>-4.1129454172087785</v>
      </c>
      <c r="T265" s="6">
        <f>testdata[[#This Row],[beta+]]/testdata[[#This Row],[beta-]]</f>
        <v>-0.12942229728302432</v>
      </c>
      <c r="U265" s="6">
        <f>(testdata[[#This Row],[beta+]]-testdata[[#This Row],[beta-]])^2</f>
        <v>21.578368574862644</v>
      </c>
      <c r="W265" s="12">
        <v>43119</v>
      </c>
      <c r="X265" s="6">
        <v>1.7002999999999999</v>
      </c>
      <c r="Y265" s="6">
        <v>0.5323</v>
      </c>
      <c r="Z265" s="6">
        <v>-4.1128999999999998</v>
      </c>
      <c r="AA265" s="6">
        <v>-0.12939999999999999</v>
      </c>
      <c r="AB265" s="6">
        <v>21.578399999999998</v>
      </c>
    </row>
    <row r="266" spans="1:28" x14ac:dyDescent="0.25">
      <c r="A266" s="3">
        <v>264</v>
      </c>
      <c r="B266" s="1">
        <v>272.27</v>
      </c>
      <c r="C266" s="1">
        <v>351.56</v>
      </c>
      <c r="D266" s="15">
        <f>(testdata[[#This Row],[mrkt]]-B265)/B265</f>
        <v>8.146036212833668E-3</v>
      </c>
      <c r="E266" s="15">
        <f>(testdata[[#This Row],[eval]]-C265)/C265</f>
        <v>4.3997485857951565E-3</v>
      </c>
      <c r="F266" s="20">
        <f t="shared" si="24"/>
        <v>1.5635179781312835E-5</v>
      </c>
      <c r="G266" s="20">
        <f t="shared" si="25"/>
        <v>2.3658339111488181E-5</v>
      </c>
      <c r="H266" s="6">
        <f>testdata[[#This Row],[cov]]/testdata[[#This Row],[varM]]</f>
        <v>1.5131478782076191</v>
      </c>
      <c r="I266" s="2" t="str">
        <f>IF(testdata[[#This Row],[mrkt]]&gt;B265,"UP",IF(testdata[[#This Row],[mrkt]]&lt;B265,"DN",""))</f>
        <v>UP</v>
      </c>
      <c r="J266" s="15">
        <f>IF(testdata[[#This Row],[mkt-dir]]="UP",testdata[[#This Row],[mRet]],"")</f>
        <v>8.146036212833668E-3</v>
      </c>
      <c r="K266" s="15">
        <f>IF(testdata[[#This Row],[mkt-dir]]="UP",testdata[[#This Row],[eRet]],"")</f>
        <v>4.3997485857951565E-3</v>
      </c>
      <c r="L266" s="20">
        <f t="shared" si="20"/>
        <v>7.3881357635005311E-6</v>
      </c>
      <c r="M266" s="20">
        <f t="shared" si="21"/>
        <v>2.4899155107254374E-6</v>
      </c>
      <c r="N266" s="6">
        <f>testdata[[#This Row],[cov+]]/testdata[[#This Row],[varM+]]</f>
        <v>0.33701539744658193</v>
      </c>
      <c r="O266" s="15" t="str">
        <f>IF(testdata[[#This Row],[mkt-dir]]="DN",testdata[[#This Row],[mRet]],"")</f>
        <v/>
      </c>
      <c r="P266" s="15" t="str">
        <f>IF(testdata[[#This Row],[mkt-dir]]="DN",testdata[[#This Row],[eRet]],"")</f>
        <v/>
      </c>
      <c r="Q266" s="20">
        <f t="shared" si="22"/>
        <v>1.5197849024072023E-6</v>
      </c>
      <c r="R266" s="20">
        <f t="shared" si="23"/>
        <v>-7.8116332769660028E-6</v>
      </c>
      <c r="S266" s="6">
        <f>testdata[[#This Row],[cov-]]/testdata[[#This Row],[varM-]]</f>
        <v>-5.139959782856824</v>
      </c>
      <c r="T266" s="6">
        <f>testdata[[#This Row],[beta+]]/testdata[[#This Row],[beta-]]</f>
        <v>-6.5567710971323301E-2</v>
      </c>
      <c r="U266" s="6">
        <f>(testdata[[#This Row],[beta+]]-testdata[[#This Row],[beta-]])^2</f>
        <v>29.99725712565952</v>
      </c>
      <c r="W266" s="12">
        <v>43122</v>
      </c>
      <c r="X266" s="6">
        <v>1.5130999999999999</v>
      </c>
      <c r="Y266" s="6">
        <v>0.33700000000000002</v>
      </c>
      <c r="Z266" s="6">
        <v>-5.14</v>
      </c>
      <c r="AA266" s="6">
        <v>-6.5600000000000006E-2</v>
      </c>
      <c r="AB266" s="6">
        <v>29.997299999999999</v>
      </c>
    </row>
    <row r="267" spans="1:28" x14ac:dyDescent="0.25">
      <c r="A267" s="3">
        <v>265</v>
      </c>
      <c r="B267" s="1">
        <v>272.83999999999997</v>
      </c>
      <c r="C267" s="1">
        <v>352.79</v>
      </c>
      <c r="D267" s="15">
        <f>(testdata[[#This Row],[mrkt]]-B266)/B266</f>
        <v>2.093510118632215E-3</v>
      </c>
      <c r="E267" s="15">
        <f>(testdata[[#This Row],[eval]]-C266)/C266</f>
        <v>3.4986915462510474E-3</v>
      </c>
      <c r="F267" s="20">
        <f t="shared" si="24"/>
        <v>1.5632608451073473E-5</v>
      </c>
      <c r="G267" s="20">
        <f t="shared" si="25"/>
        <v>2.3845063803432284E-5</v>
      </c>
      <c r="H267" s="6">
        <f>testdata[[#This Row],[cov]]/testdata[[#This Row],[varM]]</f>
        <v>1.5253413323862066</v>
      </c>
      <c r="I267" s="2" t="str">
        <f>IF(testdata[[#This Row],[mrkt]]&gt;B266,"UP",IF(testdata[[#This Row],[mrkt]]&lt;B266,"DN",""))</f>
        <v>UP</v>
      </c>
      <c r="J267" s="15">
        <f>IF(testdata[[#This Row],[mkt-dir]]="UP",testdata[[#This Row],[mRet]],"")</f>
        <v>2.093510118632215E-3</v>
      </c>
      <c r="K267" s="15">
        <f>IF(testdata[[#This Row],[mkt-dir]]="UP",testdata[[#This Row],[eRet]],"")</f>
        <v>3.4986915462510474E-3</v>
      </c>
      <c r="L267" s="20">
        <f t="shared" si="20"/>
        <v>7.3747873547272487E-6</v>
      </c>
      <c r="M267" s="20">
        <f t="shared" si="21"/>
        <v>3.4326935230565539E-6</v>
      </c>
      <c r="N267" s="6">
        <f>testdata[[#This Row],[cov+]]/testdata[[#This Row],[varM+]]</f>
        <v>0.46546339005370679</v>
      </c>
      <c r="O267" s="15" t="str">
        <f>IF(testdata[[#This Row],[mkt-dir]]="DN",testdata[[#This Row],[mRet]],"")</f>
        <v/>
      </c>
      <c r="P267" s="15" t="str">
        <f>IF(testdata[[#This Row],[mkt-dir]]="DN",testdata[[#This Row],[eRet]],"")</f>
        <v/>
      </c>
      <c r="Q267" s="20">
        <f t="shared" si="22"/>
        <v>1.5197849024072023E-6</v>
      </c>
      <c r="R267" s="20">
        <f t="shared" si="23"/>
        <v>-7.8116332769660028E-6</v>
      </c>
      <c r="S267" s="6">
        <f>testdata[[#This Row],[cov-]]/testdata[[#This Row],[varM-]]</f>
        <v>-5.139959782856824</v>
      </c>
      <c r="T267" s="6">
        <f>testdata[[#This Row],[beta+]]/testdata[[#This Row],[beta-]]</f>
        <v>-9.0557788332538108E-2</v>
      </c>
      <c r="U267" s="6">
        <f>(testdata[[#This Row],[beta+]]-testdata[[#This Row],[beta-]])^2</f>
        <v>31.420768947402358</v>
      </c>
      <c r="W267" s="12">
        <v>43123</v>
      </c>
      <c r="X267" s="6">
        <v>1.5253000000000001</v>
      </c>
      <c r="Y267" s="6">
        <v>0.46550000000000002</v>
      </c>
      <c r="Z267" s="6">
        <v>-5.14</v>
      </c>
      <c r="AA267" s="6">
        <v>-9.06E-2</v>
      </c>
      <c r="AB267" s="6">
        <v>31.4208</v>
      </c>
    </row>
    <row r="268" spans="1:28" x14ac:dyDescent="0.25">
      <c r="A268" s="3">
        <v>266</v>
      </c>
      <c r="B268" s="1">
        <v>272.74</v>
      </c>
      <c r="C268" s="1">
        <v>345.89</v>
      </c>
      <c r="D268" s="15">
        <f>(testdata[[#This Row],[mrkt]]-B267)/B267</f>
        <v>-3.665151737280674E-4</v>
      </c>
      <c r="E268" s="15">
        <f>(testdata[[#This Row],[eval]]-C267)/C267</f>
        <v>-1.9558377505031418E-2</v>
      </c>
      <c r="F268" s="20">
        <f t="shared" si="24"/>
        <v>1.5674865852850697E-5</v>
      </c>
      <c r="G268" s="20">
        <f t="shared" si="25"/>
        <v>2.4010163452381898E-5</v>
      </c>
      <c r="H268" s="6">
        <f>testdata[[#This Row],[cov]]/testdata[[#This Row],[varM]]</f>
        <v>1.5317619734535277</v>
      </c>
      <c r="I268" s="2" t="str">
        <f>IF(testdata[[#This Row],[mrkt]]&gt;B267,"UP",IF(testdata[[#This Row],[mrkt]]&lt;B267,"DN",""))</f>
        <v>DN</v>
      </c>
      <c r="J268" s="15" t="str">
        <f>IF(testdata[[#This Row],[mkt-dir]]="UP",testdata[[#This Row],[mRet]],"")</f>
        <v/>
      </c>
      <c r="K268" s="15" t="str">
        <f>IF(testdata[[#This Row],[mkt-dir]]="UP",testdata[[#This Row],[eRet]],"")</f>
        <v/>
      </c>
      <c r="L268" s="20">
        <f t="shared" si="20"/>
        <v>7.3747873547272487E-6</v>
      </c>
      <c r="M268" s="20">
        <f t="shared" si="21"/>
        <v>3.4326935230565539E-6</v>
      </c>
      <c r="N268" s="6">
        <f>testdata[[#This Row],[cov+]]/testdata[[#This Row],[varM+]]</f>
        <v>0.46546339005370679</v>
      </c>
      <c r="O268" s="15">
        <f>IF(testdata[[#This Row],[mkt-dir]]="DN",testdata[[#This Row],[mRet]],"")</f>
        <v>-3.665151737280674E-4</v>
      </c>
      <c r="P268" s="15">
        <f>IF(testdata[[#This Row],[mkt-dir]]="DN",testdata[[#This Row],[eRet]],"")</f>
        <v>-1.9558377505031418E-2</v>
      </c>
      <c r="Q268" s="20">
        <f t="shared" si="22"/>
        <v>1.4448713069110223E-6</v>
      </c>
      <c r="R268" s="20">
        <f t="shared" si="23"/>
        <v>-7.5822793374129677E-6</v>
      </c>
      <c r="S268" s="6">
        <f>testdata[[#This Row],[cov-]]/testdata[[#This Row],[varM-]]</f>
        <v>-5.2477195035612247</v>
      </c>
      <c r="T268" s="6">
        <f>testdata[[#This Row],[beta+]]/testdata[[#This Row],[beta-]]</f>
        <v>-8.8698222101587648E-2</v>
      </c>
      <c r="U268" s="6">
        <f>(testdata[[#This Row],[beta+]]-testdata[[#This Row],[beta-]])^2</f>
        <v>32.640458775894281</v>
      </c>
      <c r="W268" s="12">
        <v>43124</v>
      </c>
      <c r="X268" s="6">
        <v>1.5318000000000001</v>
      </c>
      <c r="Y268" s="6">
        <v>0.46550000000000002</v>
      </c>
      <c r="Z268" s="6">
        <v>-5.2477</v>
      </c>
      <c r="AA268" s="6">
        <v>-8.8700000000000001E-2</v>
      </c>
      <c r="AB268" s="6">
        <v>32.640500000000003</v>
      </c>
    </row>
    <row r="269" spans="1:28" x14ac:dyDescent="0.25">
      <c r="A269" s="3">
        <v>267</v>
      </c>
      <c r="B269" s="1">
        <v>272.85000000000002</v>
      </c>
      <c r="C269" s="1">
        <v>337.64</v>
      </c>
      <c r="D269" s="15">
        <f>(testdata[[#This Row],[mrkt]]-B268)/B268</f>
        <v>4.0331451198949051E-4</v>
      </c>
      <c r="E269" s="15">
        <f>(testdata[[#This Row],[eval]]-C268)/C268</f>
        <v>-2.3851513486946717E-2</v>
      </c>
      <c r="F269" s="20">
        <f t="shared" si="24"/>
        <v>1.5145073583013294E-5</v>
      </c>
      <c r="G269" s="20">
        <f t="shared" si="25"/>
        <v>2.1733715424312779E-5</v>
      </c>
      <c r="H269" s="6">
        <f>testdata[[#This Row],[cov]]/testdata[[#This Row],[varM]]</f>
        <v>1.4350353139709604</v>
      </c>
      <c r="I269" s="2" t="str">
        <f>IF(testdata[[#This Row],[mrkt]]&gt;B268,"UP",IF(testdata[[#This Row],[mrkt]]&lt;B268,"DN",""))</f>
        <v>UP</v>
      </c>
      <c r="J269" s="15">
        <f>IF(testdata[[#This Row],[mkt-dir]]="UP",testdata[[#This Row],[mRet]],"")</f>
        <v>4.0331451198949051E-4</v>
      </c>
      <c r="K269" s="15">
        <f>IF(testdata[[#This Row],[mkt-dir]]="UP",testdata[[#This Row],[eRet]],"")</f>
        <v>-2.3851513486946717E-2</v>
      </c>
      <c r="L269" s="20">
        <f t="shared" si="20"/>
        <v>8.1615487286330973E-6</v>
      </c>
      <c r="M269" s="20">
        <f t="shared" si="21"/>
        <v>1.2242748752045778E-5</v>
      </c>
      <c r="N269" s="6">
        <f>testdata[[#This Row],[cov+]]/testdata[[#This Row],[varM+]]</f>
        <v>1.5000521542063014</v>
      </c>
      <c r="O269" s="15" t="str">
        <f>IF(testdata[[#This Row],[mkt-dir]]="DN",testdata[[#This Row],[mRet]],"")</f>
        <v/>
      </c>
      <c r="P269" s="15" t="str">
        <f>IF(testdata[[#This Row],[mkt-dir]]="DN",testdata[[#This Row],[eRet]],"")</f>
        <v/>
      </c>
      <c r="Q269" s="20">
        <f t="shared" si="22"/>
        <v>1.5845851172598209E-6</v>
      </c>
      <c r="R269" s="20">
        <f t="shared" si="23"/>
        <v>-6.0505539456408713E-6</v>
      </c>
      <c r="S269" s="6">
        <f>testdata[[#This Row],[cov-]]/testdata[[#This Row],[varM-]]</f>
        <v>-3.8183836764186743</v>
      </c>
      <c r="T269" s="6">
        <f>testdata[[#This Row],[beta+]]/testdata[[#This Row],[beta-]]</f>
        <v>-0.39285003324056356</v>
      </c>
      <c r="U269" s="6">
        <f>(testdata[[#This Row],[beta+]]-testdata[[#This Row],[beta-]])^2</f>
        <v>28.285759684475579</v>
      </c>
      <c r="W269" s="12">
        <v>43125</v>
      </c>
      <c r="X269" s="6">
        <v>1.4350000000000001</v>
      </c>
      <c r="Y269" s="6">
        <v>1.5001</v>
      </c>
      <c r="Z269" s="6">
        <v>-3.8184</v>
      </c>
      <c r="AA269" s="6">
        <v>-0.39290000000000003</v>
      </c>
      <c r="AB269" s="6">
        <v>28.285799999999998</v>
      </c>
    </row>
    <row r="270" spans="1:28" x14ac:dyDescent="0.25">
      <c r="A270" s="3">
        <v>268</v>
      </c>
      <c r="B270" s="1">
        <v>276.01</v>
      </c>
      <c r="C270" s="1">
        <v>342.85</v>
      </c>
      <c r="D270" s="15">
        <f>(testdata[[#This Row],[mrkt]]-B269)/B269</f>
        <v>1.1581455011911188E-2</v>
      </c>
      <c r="E270" s="15">
        <f>(testdata[[#This Row],[eval]]-C269)/C269</f>
        <v>1.5430636180547437E-2</v>
      </c>
      <c r="F270" s="20">
        <f t="shared" si="24"/>
        <v>1.826616741560043E-5</v>
      </c>
      <c r="G270" s="20">
        <f t="shared" si="25"/>
        <v>2.3446330197422792E-5</v>
      </c>
      <c r="H270" s="6">
        <f>testdata[[#This Row],[cov]]/testdata[[#This Row],[varM]]</f>
        <v>1.2835933047125248</v>
      </c>
      <c r="I270" s="2" t="str">
        <f>IF(testdata[[#This Row],[mrkt]]&gt;B269,"UP",IF(testdata[[#This Row],[mrkt]]&lt;B269,"DN",""))</f>
        <v>UP</v>
      </c>
      <c r="J270" s="15">
        <f>IF(testdata[[#This Row],[mkt-dir]]="UP",testdata[[#This Row],[mRet]],"")</f>
        <v>1.1581455011911188E-2</v>
      </c>
      <c r="K270" s="15">
        <f>IF(testdata[[#This Row],[mkt-dir]]="UP",testdata[[#This Row],[eRet]],"")</f>
        <v>1.5430636180547437E-2</v>
      </c>
      <c r="L270" s="20">
        <f t="shared" si="20"/>
        <v>9.6724442194712403E-6</v>
      </c>
      <c r="M270" s="20">
        <f t="shared" si="21"/>
        <v>8.3095110162463248E-6</v>
      </c>
      <c r="N270" s="6">
        <f>testdata[[#This Row],[cov+]]/testdata[[#This Row],[varM+]]</f>
        <v>0.85909112812651378</v>
      </c>
      <c r="O270" s="15" t="str">
        <f>IF(testdata[[#This Row],[mkt-dir]]="DN",testdata[[#This Row],[mRet]],"")</f>
        <v/>
      </c>
      <c r="P270" s="15" t="str">
        <f>IF(testdata[[#This Row],[mkt-dir]]="DN",testdata[[#This Row],[eRet]],"")</f>
        <v/>
      </c>
      <c r="Q270" s="20">
        <f t="shared" si="22"/>
        <v>1.5845851172598209E-6</v>
      </c>
      <c r="R270" s="20">
        <f t="shared" si="23"/>
        <v>-6.0505539456408713E-6</v>
      </c>
      <c r="S270" s="6">
        <f>testdata[[#This Row],[cov-]]/testdata[[#This Row],[varM-]]</f>
        <v>-3.8183836764186743</v>
      </c>
      <c r="T270" s="6">
        <f>testdata[[#This Row],[beta+]]/testdata[[#This Row],[beta-]]</f>
        <v>-0.22498816277474495</v>
      </c>
      <c r="U270" s="6">
        <f>(testdata[[#This Row],[beta+]]-testdata[[#This Row],[beta-]])^2</f>
        <v>21.878770547155042</v>
      </c>
      <c r="W270" s="12">
        <v>43126</v>
      </c>
      <c r="X270" s="6">
        <v>1.2836000000000001</v>
      </c>
      <c r="Y270" s="6">
        <v>0.85909999999999997</v>
      </c>
      <c r="Z270" s="6">
        <v>-3.8184</v>
      </c>
      <c r="AA270" s="6">
        <v>-0.22500000000000001</v>
      </c>
      <c r="AB270" s="6">
        <v>21.878799999999998</v>
      </c>
    </row>
    <row r="271" spans="1:28" x14ac:dyDescent="0.25">
      <c r="A271" s="3">
        <v>269</v>
      </c>
      <c r="B271" s="1">
        <v>274.18</v>
      </c>
      <c r="C271" s="1">
        <v>349.53</v>
      </c>
      <c r="D271" s="15">
        <f>(testdata[[#This Row],[mrkt]]-B270)/B270</f>
        <v>-6.6301945581681253E-3</v>
      </c>
      <c r="E271" s="15">
        <f>(testdata[[#This Row],[eval]]-C270)/C270</f>
        <v>1.948373924456745E-2</v>
      </c>
      <c r="F271" s="20">
        <f t="shared" si="24"/>
        <v>2.3099196559598273E-5</v>
      </c>
      <c r="G271" s="20">
        <f t="shared" si="25"/>
        <v>1.6758073425456011E-5</v>
      </c>
      <c r="H271" s="6">
        <f>testdata[[#This Row],[cov]]/testdata[[#This Row],[varM]]</f>
        <v>0.72548295704651367</v>
      </c>
      <c r="I271" s="2" t="str">
        <f>IF(testdata[[#This Row],[mrkt]]&gt;B270,"UP",IF(testdata[[#This Row],[mrkt]]&lt;B270,"DN",""))</f>
        <v>DN</v>
      </c>
      <c r="J271" s="15" t="str">
        <f>IF(testdata[[#This Row],[mkt-dir]]="UP",testdata[[#This Row],[mRet]],"")</f>
        <v/>
      </c>
      <c r="K271" s="15" t="str">
        <f>IF(testdata[[#This Row],[mkt-dir]]="UP",testdata[[#This Row],[eRet]],"")</f>
        <v/>
      </c>
      <c r="L271" s="20">
        <f t="shared" si="20"/>
        <v>9.5216457520561849E-6</v>
      </c>
      <c r="M271" s="20">
        <f t="shared" si="21"/>
        <v>9.832116392461248E-6</v>
      </c>
      <c r="N271" s="6">
        <f>testdata[[#This Row],[cov+]]/testdata[[#This Row],[varM+]]</f>
        <v>1.0326068253839435</v>
      </c>
      <c r="O271" s="15">
        <f>IF(testdata[[#This Row],[mkt-dir]]="DN",testdata[[#This Row],[mRet]],"")</f>
        <v>-6.6301945581681253E-3</v>
      </c>
      <c r="P271" s="15">
        <f>IF(testdata[[#This Row],[mkt-dir]]="DN",testdata[[#This Row],[eRet]],"")</f>
        <v>1.948373924456745E-2</v>
      </c>
      <c r="Q271" s="20">
        <f t="shared" si="22"/>
        <v>4.1088772385133057E-6</v>
      </c>
      <c r="R271" s="20">
        <f t="shared" si="23"/>
        <v>-2.0277116795528726E-5</v>
      </c>
      <c r="S271" s="6">
        <f>testdata[[#This Row],[cov-]]/testdata[[#This Row],[varM-]]</f>
        <v>-4.9349531802671942</v>
      </c>
      <c r="T271" s="6">
        <f>testdata[[#This Row],[beta+]]/testdata[[#This Row],[beta-]]</f>
        <v>-0.20924348978890109</v>
      </c>
      <c r="U271" s="6">
        <f>(testdata[[#This Row],[beta+]]-testdata[[#This Row],[beta-]])^2</f>
        <v>35.611772421047007</v>
      </c>
      <c r="W271" s="12">
        <v>43129</v>
      </c>
      <c r="X271" s="6">
        <v>0.72550000000000003</v>
      </c>
      <c r="Y271" s="6">
        <v>1.0326</v>
      </c>
      <c r="Z271" s="6">
        <v>-4.9349999999999996</v>
      </c>
      <c r="AA271" s="6">
        <v>-0.2092</v>
      </c>
      <c r="AB271" s="6">
        <v>35.611800000000002</v>
      </c>
    </row>
    <row r="272" spans="1:28" x14ac:dyDescent="0.25">
      <c r="A272" s="3">
        <v>270</v>
      </c>
      <c r="B272" s="1">
        <v>271.37</v>
      </c>
      <c r="C272" s="1">
        <v>345.82</v>
      </c>
      <c r="D272" s="15">
        <f>(testdata[[#This Row],[mrkt]]-B271)/B271</f>
        <v>-1.0248741702531192E-2</v>
      </c>
      <c r="E272" s="15">
        <f>(testdata[[#This Row],[eval]]-C271)/C271</f>
        <v>-1.0614253426029181E-2</v>
      </c>
      <c r="F272" s="20">
        <f t="shared" si="24"/>
        <v>2.9524137321826396E-5</v>
      </c>
      <c r="G272" s="20">
        <f t="shared" si="25"/>
        <v>2.1250392876107306E-5</v>
      </c>
      <c r="H272" s="6">
        <f>testdata[[#This Row],[cov]]/testdata[[#This Row],[varM]]</f>
        <v>0.71976338019527719</v>
      </c>
      <c r="I272" s="2" t="str">
        <f>IF(testdata[[#This Row],[mrkt]]&gt;B271,"UP",IF(testdata[[#This Row],[mrkt]]&lt;B271,"DN",""))</f>
        <v>DN</v>
      </c>
      <c r="J272" s="15" t="str">
        <f>IF(testdata[[#This Row],[mkt-dir]]="UP",testdata[[#This Row],[mRet]],"")</f>
        <v/>
      </c>
      <c r="K272" s="15" t="str">
        <f>IF(testdata[[#This Row],[mkt-dir]]="UP",testdata[[#This Row],[eRet]],"")</f>
        <v/>
      </c>
      <c r="L272" s="20">
        <f t="shared" si="20"/>
        <v>9.5216457520561849E-6</v>
      </c>
      <c r="M272" s="20">
        <f t="shared" si="21"/>
        <v>9.832116392461248E-6</v>
      </c>
      <c r="N272" s="6">
        <f>testdata[[#This Row],[cov+]]/testdata[[#This Row],[varM+]]</f>
        <v>1.0326068253839435</v>
      </c>
      <c r="O272" s="15">
        <f>IF(testdata[[#This Row],[mkt-dir]]="DN",testdata[[#This Row],[mRet]],"")</f>
        <v>-1.0248741702531192E-2</v>
      </c>
      <c r="P272" s="15">
        <f>IF(testdata[[#This Row],[mkt-dir]]="DN",testdata[[#This Row],[eRet]],"")</f>
        <v>-1.0614253426029181E-2</v>
      </c>
      <c r="Q272" s="20">
        <f t="shared" si="22"/>
        <v>1.1824713818982194E-5</v>
      </c>
      <c r="R272" s="20">
        <f t="shared" si="23"/>
        <v>-9.7135846877501016E-6</v>
      </c>
      <c r="S272" s="6">
        <f>testdata[[#This Row],[cov-]]/testdata[[#This Row],[varM-]]</f>
        <v>-0.82146467444792615</v>
      </c>
      <c r="T272" s="6">
        <f>testdata[[#This Row],[beta+]]/testdata[[#This Row],[beta-]]</f>
        <v>-1.2570313216182032</v>
      </c>
      <c r="U272" s="6">
        <f>(testdata[[#This Row],[beta+]]-testdata[[#This Row],[beta-]])^2</f>
        <v>3.4375811264887988</v>
      </c>
      <c r="W272" s="12">
        <v>43130</v>
      </c>
      <c r="X272" s="6">
        <v>0.7198</v>
      </c>
      <c r="Y272" s="6">
        <v>1.0326</v>
      </c>
      <c r="Z272" s="6">
        <v>-0.82150000000000001</v>
      </c>
      <c r="AA272" s="6">
        <v>-1.2569999999999999</v>
      </c>
      <c r="AB272" s="6">
        <v>3.4376000000000002</v>
      </c>
    </row>
    <row r="273" spans="1:28" x14ac:dyDescent="0.25">
      <c r="A273" s="3">
        <v>271</v>
      </c>
      <c r="B273" s="1">
        <v>271.51</v>
      </c>
      <c r="C273" s="1">
        <v>354.31</v>
      </c>
      <c r="D273" s="15">
        <f>(testdata[[#This Row],[mrkt]]-B272)/B272</f>
        <v>5.1590079964618913E-4</v>
      </c>
      <c r="E273" s="15">
        <f>(testdata[[#This Row],[eval]]-C272)/C272</f>
        <v>2.4550344109652449E-2</v>
      </c>
      <c r="F273" s="20">
        <f t="shared" si="24"/>
        <v>2.8681394836942105E-5</v>
      </c>
      <c r="G273" s="20">
        <f t="shared" si="25"/>
        <v>1.3729501276091205E-5</v>
      </c>
      <c r="H273" s="6">
        <f>testdata[[#This Row],[cov]]/testdata[[#This Row],[varM]]</f>
        <v>0.4786901527678627</v>
      </c>
      <c r="I273" s="2" t="str">
        <f>IF(testdata[[#This Row],[mrkt]]&gt;B272,"UP",IF(testdata[[#This Row],[mrkt]]&lt;B272,"DN",""))</f>
        <v>UP</v>
      </c>
      <c r="J273" s="15">
        <f>IF(testdata[[#This Row],[mkt-dir]]="UP",testdata[[#This Row],[mRet]],"")</f>
        <v>5.1590079964618913E-4</v>
      </c>
      <c r="K273" s="15">
        <f>IF(testdata[[#This Row],[mkt-dir]]="UP",testdata[[#This Row],[eRet]],"")</f>
        <v>2.4550344109652449E-2</v>
      </c>
      <c r="L273" s="20">
        <f t="shared" si="20"/>
        <v>1.0980362925656456E-5</v>
      </c>
      <c r="M273" s="20">
        <f t="shared" si="21"/>
        <v>1.27336351074092E-6</v>
      </c>
      <c r="N273" s="6">
        <f>testdata[[#This Row],[cov+]]/testdata[[#This Row],[varM+]]</f>
        <v>0.11596734273378241</v>
      </c>
      <c r="O273" s="15" t="str">
        <f>IF(testdata[[#This Row],[mkt-dir]]="DN",testdata[[#This Row],[mRet]],"")</f>
        <v/>
      </c>
      <c r="P273" s="15" t="str">
        <f>IF(testdata[[#This Row],[mkt-dir]]="DN",testdata[[#This Row],[eRet]],"")</f>
        <v/>
      </c>
      <c r="Q273" s="20">
        <f t="shared" si="22"/>
        <v>1.1824713818982194E-5</v>
      </c>
      <c r="R273" s="20">
        <f t="shared" si="23"/>
        <v>-9.7135846877501016E-6</v>
      </c>
      <c r="S273" s="6">
        <f>testdata[[#This Row],[cov-]]/testdata[[#This Row],[varM-]]</f>
        <v>-0.82146467444792615</v>
      </c>
      <c r="T273" s="6">
        <f>testdata[[#This Row],[beta+]]/testdata[[#This Row],[beta-]]</f>
        <v>-0.14117142993607054</v>
      </c>
      <c r="U273" s="6">
        <f>(testdata[[#This Row],[beta+]]-testdata[[#This Row],[beta-]])^2</f>
        <v>0.8787787868373671</v>
      </c>
      <c r="W273" s="12">
        <v>43131</v>
      </c>
      <c r="X273" s="6">
        <v>0.47870000000000001</v>
      </c>
      <c r="Y273" s="6">
        <v>0.11600000000000001</v>
      </c>
      <c r="Z273" s="6">
        <v>-0.82150000000000001</v>
      </c>
      <c r="AA273" s="6">
        <v>-0.14119999999999999</v>
      </c>
      <c r="AB273" s="6">
        <v>0.87880000000000003</v>
      </c>
    </row>
    <row r="274" spans="1:28" x14ac:dyDescent="0.25">
      <c r="A274" s="3">
        <v>272</v>
      </c>
      <c r="B274" s="1">
        <v>271.2</v>
      </c>
      <c r="C274" s="1">
        <v>349.25</v>
      </c>
      <c r="D274" s="15">
        <f>(testdata[[#This Row],[mrkt]]-B273)/B273</f>
        <v>-1.141762734337602E-3</v>
      </c>
      <c r="E274" s="15">
        <f>(testdata[[#This Row],[eval]]-C273)/C273</f>
        <v>-1.4281279105867749E-2</v>
      </c>
      <c r="F274" s="20">
        <f t="shared" si="24"/>
        <v>2.8396492497124101E-5</v>
      </c>
      <c r="G274" s="20">
        <f t="shared" si="25"/>
        <v>2.0138684987070858E-5</v>
      </c>
      <c r="H274" s="6">
        <f>testdata[[#This Row],[cov]]/testdata[[#This Row],[varM]]</f>
        <v>0.70919621460680171</v>
      </c>
      <c r="I274" s="2" t="str">
        <f>IF(testdata[[#This Row],[mrkt]]&gt;B273,"UP",IF(testdata[[#This Row],[mrkt]]&lt;B273,"DN",""))</f>
        <v>DN</v>
      </c>
      <c r="J274" s="15" t="str">
        <f>IF(testdata[[#This Row],[mkt-dir]]="UP",testdata[[#This Row],[mRet]],"")</f>
        <v/>
      </c>
      <c r="K274" s="15" t="str">
        <f>IF(testdata[[#This Row],[mkt-dir]]="UP",testdata[[#This Row],[eRet]],"")</f>
        <v/>
      </c>
      <c r="L274" s="20">
        <f t="shared" si="20"/>
        <v>1.1706075310493511E-5</v>
      </c>
      <c r="M274" s="20">
        <f t="shared" si="21"/>
        <v>3.1475831826209941E-6</v>
      </c>
      <c r="N274" s="6">
        <f>testdata[[#This Row],[cov+]]/testdata[[#This Row],[varM+]]</f>
        <v>0.26888458335813464</v>
      </c>
      <c r="O274" s="15">
        <f>IF(testdata[[#This Row],[mkt-dir]]="DN",testdata[[#This Row],[mRet]],"")</f>
        <v>-1.141762734337602E-3</v>
      </c>
      <c r="P274" s="15">
        <f>IF(testdata[[#This Row],[mkt-dir]]="DN",testdata[[#This Row],[eRet]],"")</f>
        <v>-1.4281279105867749E-2</v>
      </c>
      <c r="Q274" s="20">
        <f t="shared" si="22"/>
        <v>1.1120330297137553E-5</v>
      </c>
      <c r="R274" s="20">
        <f t="shared" si="23"/>
        <v>-1.3088470031396013E-5</v>
      </c>
      <c r="S274" s="6">
        <f>testdata[[#This Row],[cov-]]/testdata[[#This Row],[varM-]]</f>
        <v>-1.1769857262931365</v>
      </c>
      <c r="T274" s="6">
        <f>testdata[[#This Row],[beta+]]/testdata[[#This Row],[beta-]]</f>
        <v>-0.22845186424220668</v>
      </c>
      <c r="U274" s="6">
        <f>(testdata[[#This Row],[beta+]]-testdata[[#This Row],[beta-]])^2</f>
        <v>2.0905409523310623</v>
      </c>
      <c r="W274" s="12">
        <v>43132</v>
      </c>
      <c r="X274" s="6">
        <v>0.70920000000000005</v>
      </c>
      <c r="Y274" s="6">
        <v>0.26889999999999997</v>
      </c>
      <c r="Z274" s="6">
        <v>-1.177</v>
      </c>
      <c r="AA274" s="6">
        <v>-0.22850000000000001</v>
      </c>
      <c r="AB274" s="6">
        <v>2.0905</v>
      </c>
    </row>
    <row r="275" spans="1:28" x14ac:dyDescent="0.25">
      <c r="A275" s="3">
        <v>273</v>
      </c>
      <c r="B275" s="1">
        <v>265.29000000000002</v>
      </c>
      <c r="C275" s="1">
        <v>343.75</v>
      </c>
      <c r="D275" s="15">
        <f>(testdata[[#This Row],[mrkt]]-B274)/B274</f>
        <v>-2.1792035398229971E-2</v>
      </c>
      <c r="E275" s="15">
        <f>(testdata[[#This Row],[eval]]-C274)/C274</f>
        <v>-1.5748031496062992E-2</v>
      </c>
      <c r="F275" s="20">
        <f t="shared" si="24"/>
        <v>5.4849133475326565E-5</v>
      </c>
      <c r="G275" s="20">
        <f t="shared" si="25"/>
        <v>4.5786924889427833E-5</v>
      </c>
      <c r="H275" s="6">
        <f>testdata[[#This Row],[cov]]/testdata[[#This Row],[varM]]</f>
        <v>0.83477936638734151</v>
      </c>
      <c r="I275" s="2" t="str">
        <f>IF(testdata[[#This Row],[mrkt]]&gt;B274,"UP",IF(testdata[[#This Row],[mrkt]]&lt;B274,"DN",""))</f>
        <v>DN</v>
      </c>
      <c r="J275" s="15" t="str">
        <f>IF(testdata[[#This Row],[mkt-dir]]="UP",testdata[[#This Row],[mRet]],"")</f>
        <v/>
      </c>
      <c r="K275" s="15" t="str">
        <f>IF(testdata[[#This Row],[mkt-dir]]="UP",testdata[[#This Row],[eRet]],"")</f>
        <v/>
      </c>
      <c r="L275" s="20">
        <f t="shared" si="20"/>
        <v>1.2614680345610601E-5</v>
      </c>
      <c r="M275" s="20">
        <f t="shared" si="21"/>
        <v>2.0631600933167166E-6</v>
      </c>
      <c r="N275" s="6">
        <f>testdata[[#This Row],[cov+]]/testdata[[#This Row],[varM+]]</f>
        <v>0.16355230864289105</v>
      </c>
      <c r="O275" s="15">
        <f>IF(testdata[[#This Row],[mkt-dir]]="DN",testdata[[#This Row],[mRet]],"")</f>
        <v>-2.1792035398229971E-2</v>
      </c>
      <c r="P275" s="15">
        <f>IF(testdata[[#This Row],[mkt-dir]]="DN",testdata[[#This Row],[eRet]],"")</f>
        <v>-1.5748031496062992E-2</v>
      </c>
      <c r="Q275" s="20">
        <f t="shared" si="22"/>
        <v>4.6036920152638537E-5</v>
      </c>
      <c r="R275" s="20">
        <f t="shared" si="23"/>
        <v>1.489540882785152E-5</v>
      </c>
      <c r="S275" s="6">
        <f>testdata[[#This Row],[cov-]]/testdata[[#This Row],[varM-]]</f>
        <v>0.32355354742378029</v>
      </c>
      <c r="T275" s="6">
        <f>testdata[[#This Row],[beta+]]/testdata[[#This Row],[beta-]]</f>
        <v>0.50548760767773426</v>
      </c>
      <c r="U275" s="6">
        <f>(testdata[[#This Row],[beta+]]-testdata[[#This Row],[beta-]])^2</f>
        <v>2.5600396411419132E-2</v>
      </c>
      <c r="W275" s="12">
        <v>43133</v>
      </c>
      <c r="X275" s="6">
        <v>0.83479999999999999</v>
      </c>
      <c r="Y275" s="6">
        <v>0.1636</v>
      </c>
      <c r="Z275" s="6">
        <v>0.3236</v>
      </c>
      <c r="AA275" s="6">
        <v>0.50549999999999995</v>
      </c>
      <c r="AB275" s="6">
        <v>2.5600000000000001E-2</v>
      </c>
    </row>
    <row r="276" spans="1:28" x14ac:dyDescent="0.25">
      <c r="A276" s="3">
        <v>274</v>
      </c>
      <c r="B276" s="1">
        <v>254.2</v>
      </c>
      <c r="C276" s="1">
        <v>333.13</v>
      </c>
      <c r="D276" s="15">
        <f>(testdata[[#This Row],[mrkt]]-B275)/B275</f>
        <v>-4.1803309585736484E-2</v>
      </c>
      <c r="E276" s="15">
        <f>(testdata[[#This Row],[eval]]-C275)/C275</f>
        <v>-3.0894545454545466E-2</v>
      </c>
      <c r="F276" s="20">
        <f t="shared" si="24"/>
        <v>1.3764868869913611E-4</v>
      </c>
      <c r="G276" s="20">
        <f t="shared" si="25"/>
        <v>1.1632992514506741E-4</v>
      </c>
      <c r="H276" s="6">
        <f>testdata[[#This Row],[cov]]/testdata[[#This Row],[varM]]</f>
        <v>0.84512192774559647</v>
      </c>
      <c r="I276" s="2" t="str">
        <f>IF(testdata[[#This Row],[mrkt]]&gt;B275,"UP",IF(testdata[[#This Row],[mrkt]]&lt;B275,"DN",""))</f>
        <v>DN</v>
      </c>
      <c r="J276" s="15" t="str">
        <f>IF(testdata[[#This Row],[mkt-dir]]="UP",testdata[[#This Row],[mRet]],"")</f>
        <v/>
      </c>
      <c r="K276" s="15" t="str">
        <f>IF(testdata[[#This Row],[mkt-dir]]="UP",testdata[[#This Row],[eRet]],"")</f>
        <v/>
      </c>
      <c r="L276" s="20">
        <f t="shared" si="20"/>
        <v>1.3516077906127752E-5</v>
      </c>
      <c r="M276" s="20">
        <f t="shared" si="21"/>
        <v>2.9142267676854786E-6</v>
      </c>
      <c r="N276" s="6">
        <f>testdata[[#This Row],[cov+]]/testdata[[#This Row],[varM+]]</f>
        <v>0.21561186521159828</v>
      </c>
      <c r="O276" s="15">
        <f>IF(testdata[[#This Row],[mkt-dir]]="DN",testdata[[#This Row],[mRet]],"")</f>
        <v>-4.1803309585736484E-2</v>
      </c>
      <c r="P276" s="15">
        <f>IF(testdata[[#This Row],[mkt-dir]]="DN",testdata[[#This Row],[eRet]],"")</f>
        <v>-3.0894545454545466E-2</v>
      </c>
      <c r="Q276" s="20">
        <f t="shared" si="22"/>
        <v>1.6858943927902385E-4</v>
      </c>
      <c r="R276" s="20">
        <f t="shared" si="23"/>
        <v>1.081059545337019E-4</v>
      </c>
      <c r="S276" s="6">
        <f>testdata[[#This Row],[cov-]]/testdata[[#This Row],[varM-]]</f>
        <v>0.64123799803842518</v>
      </c>
      <c r="T276" s="6">
        <f>testdata[[#This Row],[beta+]]/testdata[[#This Row],[beta-]]</f>
        <v>0.33624312013817698</v>
      </c>
      <c r="U276" s="6">
        <f>(testdata[[#This Row],[beta+]]-testdata[[#This Row],[beta-]])^2</f>
        <v>0.18115760494511973</v>
      </c>
      <c r="W276" s="12">
        <v>43136</v>
      </c>
      <c r="X276" s="6">
        <v>0.84509999999999996</v>
      </c>
      <c r="Y276" s="6">
        <v>0.21560000000000001</v>
      </c>
      <c r="Z276" s="6">
        <v>0.64119999999999999</v>
      </c>
      <c r="AA276" s="6">
        <v>0.3362</v>
      </c>
      <c r="AB276" s="6">
        <v>0.1812</v>
      </c>
    </row>
    <row r="277" spans="1:28" x14ac:dyDescent="0.25">
      <c r="A277" s="3">
        <v>275</v>
      </c>
      <c r="B277" s="1">
        <v>259.20999999999998</v>
      </c>
      <c r="C277" s="1">
        <v>333.97</v>
      </c>
      <c r="D277" s="15">
        <f>(testdata[[#This Row],[mrkt]]-B276)/B276</f>
        <v>1.9708890637293437E-2</v>
      </c>
      <c r="E277" s="15">
        <f>(testdata[[#This Row],[eval]]-C276)/C276</f>
        <v>2.521538138264437E-3</v>
      </c>
      <c r="F277" s="20">
        <f t="shared" si="24"/>
        <v>1.5913574734417325E-4</v>
      </c>
      <c r="G277" s="20">
        <f t="shared" si="25"/>
        <v>1.0823055786195741E-4</v>
      </c>
      <c r="H277" s="6">
        <f>testdata[[#This Row],[cov]]/testdata[[#This Row],[varM]]</f>
        <v>0.68011467987692376</v>
      </c>
      <c r="I277" s="2" t="str">
        <f>IF(testdata[[#This Row],[mrkt]]&gt;B276,"UP",IF(testdata[[#This Row],[mrkt]]&lt;B276,"DN",""))</f>
        <v>UP</v>
      </c>
      <c r="J277" s="15">
        <f>IF(testdata[[#This Row],[mkt-dir]]="UP",testdata[[#This Row],[mRet]],"")</f>
        <v>1.9708890637293437E-2</v>
      </c>
      <c r="K277" s="15">
        <f>IF(testdata[[#This Row],[mkt-dir]]="UP",testdata[[#This Row],[eRet]],"")</f>
        <v>2.521538138264437E-3</v>
      </c>
      <c r="L277" s="20">
        <f t="shared" si="20"/>
        <v>2.9707799977341388E-5</v>
      </c>
      <c r="M277" s="20">
        <f t="shared" si="21"/>
        <v>1.544783113022111E-5</v>
      </c>
      <c r="N277" s="6">
        <f>testdata[[#This Row],[cov+]]/testdata[[#This Row],[varM+]]</f>
        <v>0.51999243101149928</v>
      </c>
      <c r="O277" s="15" t="str">
        <f>IF(testdata[[#This Row],[mkt-dir]]="DN",testdata[[#This Row],[mRet]],"")</f>
        <v/>
      </c>
      <c r="P277" s="15" t="str">
        <f>IF(testdata[[#This Row],[mkt-dir]]="DN",testdata[[#This Row],[eRet]],"")</f>
        <v/>
      </c>
      <c r="Q277" s="20">
        <f t="shared" si="22"/>
        <v>1.6858943927902385E-4</v>
      </c>
      <c r="R277" s="20">
        <f t="shared" si="23"/>
        <v>1.081059545337019E-4</v>
      </c>
      <c r="S277" s="6">
        <f>testdata[[#This Row],[cov-]]/testdata[[#This Row],[varM-]]</f>
        <v>0.64123799803842518</v>
      </c>
      <c r="T277" s="6">
        <f>testdata[[#This Row],[beta+]]/testdata[[#This Row],[beta-]]</f>
        <v>0.81091955342973854</v>
      </c>
      <c r="U277" s="6">
        <f>(testdata[[#This Row],[beta+]]-testdata[[#This Row],[beta-]])^2</f>
        <v>1.4700487523680783E-2</v>
      </c>
      <c r="W277" s="12">
        <v>43137</v>
      </c>
      <c r="X277" s="6">
        <v>0.68010000000000004</v>
      </c>
      <c r="Y277" s="6">
        <v>0.52</v>
      </c>
      <c r="Z277" s="6">
        <v>0.64119999999999999</v>
      </c>
      <c r="AA277" s="6">
        <v>0.81089999999999995</v>
      </c>
      <c r="AB277" s="6">
        <v>1.47E-2</v>
      </c>
    </row>
    <row r="278" spans="1:28" x14ac:dyDescent="0.25">
      <c r="A278" s="3">
        <v>276</v>
      </c>
      <c r="B278" s="1">
        <v>257.8</v>
      </c>
      <c r="C278" s="1">
        <v>345</v>
      </c>
      <c r="D278" s="15">
        <f>(testdata[[#This Row],[mrkt]]-B277)/B277</f>
        <v>-5.4396049535124736E-3</v>
      </c>
      <c r="E278" s="15">
        <f>(testdata[[#This Row],[eval]]-C277)/C277</f>
        <v>3.3026918585501608E-2</v>
      </c>
      <c r="F278" s="20">
        <f t="shared" si="24"/>
        <v>1.5959051752322131E-4</v>
      </c>
      <c r="G278" s="20">
        <f t="shared" si="25"/>
        <v>1.0251114451376071E-4</v>
      </c>
      <c r="H278" s="6">
        <f>testdata[[#This Row],[cov]]/testdata[[#This Row],[varM]]</f>
        <v>0.64233856813481893</v>
      </c>
      <c r="I278" s="2" t="str">
        <f>IF(testdata[[#This Row],[mrkt]]&gt;B277,"UP",IF(testdata[[#This Row],[mrkt]]&lt;B277,"DN",""))</f>
        <v>DN</v>
      </c>
      <c r="J278" s="15" t="str">
        <f>IF(testdata[[#This Row],[mkt-dir]]="UP",testdata[[#This Row],[mRet]],"")</f>
        <v/>
      </c>
      <c r="K278" s="15" t="str">
        <f>IF(testdata[[#This Row],[mkt-dir]]="UP",testdata[[#This Row],[eRet]],"")</f>
        <v/>
      </c>
      <c r="L278" s="20">
        <f t="shared" ref="L278:L341" si="26">_xlfn.VAR.P(J259:J278)</f>
        <v>3.0620407776355835E-5</v>
      </c>
      <c r="M278" s="20">
        <f t="shared" ref="M278:M341" si="27">_xlfn.COVARIANCE.P(J259:J278,K259:K278)</f>
        <v>1.0573963676258841E-5</v>
      </c>
      <c r="N278" s="6">
        <f>testdata[[#This Row],[cov+]]/testdata[[#This Row],[varM+]]</f>
        <v>0.34532406470509974</v>
      </c>
      <c r="O278" s="15">
        <f>IF(testdata[[#This Row],[mkt-dir]]="DN",testdata[[#This Row],[mRet]],"")</f>
        <v>-5.4396049535124736E-3</v>
      </c>
      <c r="P278" s="15">
        <f>IF(testdata[[#This Row],[mkt-dir]]="DN",testdata[[#This Row],[eRet]],"")</f>
        <v>3.3026918585501608E-2</v>
      </c>
      <c r="Q278" s="20">
        <f t="shared" ref="Q278:Q341" si="28">_xlfn.VAR.P(O259:O278)</f>
        <v>1.5347706777448704E-4</v>
      </c>
      <c r="R278" s="20">
        <f t="shared" ref="R278:R341" si="29">_xlfn.COVARIANCE.P(O259:O278,P259:P278)</f>
        <v>1.1322338864545354E-4</v>
      </c>
      <c r="S278" s="6">
        <f>testdata[[#This Row],[cov-]]/testdata[[#This Row],[varM-]]</f>
        <v>0.73772186481839352</v>
      </c>
      <c r="T278" s="6">
        <f>testdata[[#This Row],[beta+]]/testdata[[#This Row],[beta-]]</f>
        <v>0.46809520115024494</v>
      </c>
      <c r="U278" s="6">
        <f>(testdata[[#This Row],[beta+]]-testdata[[#This Row],[beta-]])^2</f>
        <v>0.15397603353375247</v>
      </c>
      <c r="W278" s="12">
        <v>43138</v>
      </c>
      <c r="X278" s="6">
        <v>0.64229999999999998</v>
      </c>
      <c r="Y278" s="6">
        <v>0.3453</v>
      </c>
      <c r="Z278" s="6">
        <v>0.73770000000000002</v>
      </c>
      <c r="AA278" s="6">
        <v>0.46810000000000002</v>
      </c>
      <c r="AB278" s="6">
        <v>0.154</v>
      </c>
    </row>
    <row r="279" spans="1:28" x14ac:dyDescent="0.25">
      <c r="A279" s="3">
        <v>277</v>
      </c>
      <c r="B279" s="1">
        <v>248.13</v>
      </c>
      <c r="C279" s="1">
        <v>315.23</v>
      </c>
      <c r="D279" s="15">
        <f>(testdata[[#This Row],[mrkt]]-B278)/B278</f>
        <v>-3.7509697439875936E-2</v>
      </c>
      <c r="E279" s="15">
        <f>(testdata[[#This Row],[eval]]-C278)/C278</f>
        <v>-8.6289855072463714E-2</v>
      </c>
      <c r="F279" s="20">
        <f t="shared" ref="F279:F342" si="30">_xlfn.VAR.P(D260:D279)</f>
        <v>2.2232190708733945E-4</v>
      </c>
      <c r="G279" s="20">
        <f t="shared" ref="G279:G342" si="31">_xlfn.COVARIANCE.P(D260:D279,E260:E279)</f>
        <v>2.5449146594017043E-4</v>
      </c>
      <c r="H279" s="6">
        <f>testdata[[#This Row],[cov]]/testdata[[#This Row],[varM]]</f>
        <v>1.144698105887483</v>
      </c>
      <c r="I279" s="2" t="str">
        <f>IF(testdata[[#This Row],[mrkt]]&gt;B278,"UP",IF(testdata[[#This Row],[mrkt]]&lt;B278,"DN",""))</f>
        <v>DN</v>
      </c>
      <c r="J279" s="15" t="str">
        <f>IF(testdata[[#This Row],[mkt-dir]]="UP",testdata[[#This Row],[mRet]],"")</f>
        <v/>
      </c>
      <c r="K279" s="15" t="str">
        <f>IF(testdata[[#This Row],[mkt-dir]]="UP",testdata[[#This Row],[eRet]],"")</f>
        <v/>
      </c>
      <c r="L279" s="20">
        <f t="shared" si="26"/>
        <v>3.0620407776355835E-5</v>
      </c>
      <c r="M279" s="20">
        <f t="shared" si="27"/>
        <v>1.0573963676258841E-5</v>
      </c>
      <c r="N279" s="6">
        <f>testdata[[#This Row],[cov+]]/testdata[[#This Row],[varM+]]</f>
        <v>0.34532406470509974</v>
      </c>
      <c r="O279" s="15">
        <f>IF(testdata[[#This Row],[mkt-dir]]="DN",testdata[[#This Row],[mRet]],"")</f>
        <v>-3.7509697439875936E-2</v>
      </c>
      <c r="P279" s="15">
        <f>IF(testdata[[#This Row],[mkt-dir]]="DN",testdata[[#This Row],[eRet]],"")</f>
        <v>-8.6289855072463714E-2</v>
      </c>
      <c r="Q279" s="20">
        <f t="shared" si="28"/>
        <v>2.1336938054942157E-4</v>
      </c>
      <c r="R279" s="20">
        <f t="shared" si="29"/>
        <v>3.0965153426820843E-4</v>
      </c>
      <c r="S279" s="6">
        <f>testdata[[#This Row],[cov-]]/testdata[[#This Row],[varM-]]</f>
        <v>1.4512463478633268</v>
      </c>
      <c r="T279" s="6">
        <f>testdata[[#This Row],[beta+]]/testdata[[#This Row],[beta-]]</f>
        <v>0.23794999740293651</v>
      </c>
      <c r="U279" s="6">
        <f>(testdata[[#This Row],[beta+]]-testdata[[#This Row],[beta-]])^2</f>
        <v>1.2230640963859061</v>
      </c>
      <c r="W279" s="12">
        <v>43139</v>
      </c>
      <c r="X279" s="6">
        <v>1.1447000000000001</v>
      </c>
      <c r="Y279" s="6">
        <v>0.3453</v>
      </c>
      <c r="Z279" s="6">
        <v>1.4512</v>
      </c>
      <c r="AA279" s="6">
        <v>0.2379</v>
      </c>
      <c r="AB279" s="6">
        <v>1.2231000000000001</v>
      </c>
    </row>
    <row r="280" spans="1:28" x14ac:dyDescent="0.25">
      <c r="A280" s="3">
        <v>278</v>
      </c>
      <c r="B280" s="1">
        <v>251.86</v>
      </c>
      <c r="C280" s="1">
        <v>310.42</v>
      </c>
      <c r="D280" s="15">
        <f>(testdata[[#This Row],[mrkt]]-B279)/B279</f>
        <v>1.5032442671180504E-2</v>
      </c>
      <c r="E280" s="15">
        <f>(testdata[[#This Row],[eval]]-C279)/C279</f>
        <v>-1.525869999682772E-2</v>
      </c>
      <c r="F280" s="20">
        <f t="shared" si="30"/>
        <v>2.3310371709961577E-4</v>
      </c>
      <c r="G280" s="20">
        <f t="shared" si="31"/>
        <v>2.3741016682412162E-4</v>
      </c>
      <c r="H280" s="6">
        <f>testdata[[#This Row],[cov]]/testdata[[#This Row],[varM]]</f>
        <v>1.0184743931932476</v>
      </c>
      <c r="I280" s="2" t="str">
        <f>IF(testdata[[#This Row],[mrkt]]&gt;B279,"UP",IF(testdata[[#This Row],[mrkt]]&lt;B279,"DN",""))</f>
        <v>UP</v>
      </c>
      <c r="J280" s="15">
        <f>IF(testdata[[#This Row],[mkt-dir]]="UP",testdata[[#This Row],[mRet]],"")</f>
        <v>1.5032442671180504E-2</v>
      </c>
      <c r="K280" s="15">
        <f>IF(testdata[[#This Row],[mkt-dir]]="UP",testdata[[#This Row],[eRet]],"")</f>
        <v>-1.525869999682772E-2</v>
      </c>
      <c r="L280" s="20">
        <f t="shared" si="26"/>
        <v>3.6416413882750234E-5</v>
      </c>
      <c r="M280" s="20">
        <f t="shared" si="27"/>
        <v>-5.2047585622522913E-6</v>
      </c>
      <c r="N280" s="6">
        <f>testdata[[#This Row],[cov+]]/testdata[[#This Row],[varM+]]</f>
        <v>-0.14292342400902047</v>
      </c>
      <c r="O280" s="15" t="str">
        <f>IF(testdata[[#This Row],[mkt-dir]]="DN",testdata[[#This Row],[mRet]],"")</f>
        <v/>
      </c>
      <c r="P280" s="15" t="str">
        <f>IF(testdata[[#This Row],[mkt-dir]]="DN",testdata[[#This Row],[eRet]],"")</f>
        <v/>
      </c>
      <c r="Q280" s="20">
        <f t="shared" si="28"/>
        <v>2.1336938054942157E-4</v>
      </c>
      <c r="R280" s="20">
        <f t="shared" si="29"/>
        <v>3.0965153426820843E-4</v>
      </c>
      <c r="S280" s="6">
        <f>testdata[[#This Row],[cov-]]/testdata[[#This Row],[varM-]]</f>
        <v>1.4512463478633268</v>
      </c>
      <c r="T280" s="6">
        <f>testdata[[#This Row],[beta+]]/testdata[[#This Row],[beta-]]</f>
        <v>-9.8483227344170018E-2</v>
      </c>
      <c r="U280" s="6">
        <f>(testdata[[#This Row],[beta+]]-testdata[[#This Row],[beta-]])^2</f>
        <v>2.5413772615515318</v>
      </c>
      <c r="W280" s="12">
        <v>43140</v>
      </c>
      <c r="X280" s="6">
        <v>1.0185</v>
      </c>
      <c r="Y280" s="6">
        <v>-0.1429</v>
      </c>
      <c r="Z280" s="6">
        <v>1.4512</v>
      </c>
      <c r="AA280" s="6">
        <v>-9.8500000000000004E-2</v>
      </c>
      <c r="AB280" s="6">
        <v>2.5413999999999999</v>
      </c>
    </row>
    <row r="281" spans="1:28" x14ac:dyDescent="0.25">
      <c r="A281" s="3">
        <v>279</v>
      </c>
      <c r="B281" s="1">
        <v>255.56</v>
      </c>
      <c r="C281" s="1">
        <v>315.73</v>
      </c>
      <c r="D281" s="15">
        <f>(testdata[[#This Row],[mrkt]]-B280)/B280</f>
        <v>1.4690701183196968E-2</v>
      </c>
      <c r="E281" s="15">
        <f>(testdata[[#This Row],[eval]]-C280)/C280</f>
        <v>1.7105856581405843E-2</v>
      </c>
      <c r="F281" s="20">
        <f t="shared" si="30"/>
        <v>2.4373758238329396E-4</v>
      </c>
      <c r="G281" s="20">
        <f t="shared" si="31"/>
        <v>2.5566922402528561E-4</v>
      </c>
      <c r="H281" s="6">
        <f>testdata[[#This Row],[cov]]/testdata[[#This Row],[varM]]</f>
        <v>1.0489528185408368</v>
      </c>
      <c r="I281" s="2" t="str">
        <f>IF(testdata[[#This Row],[mrkt]]&gt;B280,"UP",IF(testdata[[#This Row],[mrkt]]&lt;B280,"DN",""))</f>
        <v>UP</v>
      </c>
      <c r="J281" s="15">
        <f>IF(testdata[[#This Row],[mkt-dir]]="UP",testdata[[#This Row],[mRet]],"")</f>
        <v>1.4690701183196968E-2</v>
      </c>
      <c r="K281" s="15">
        <f>IF(testdata[[#This Row],[mkt-dir]]="UP",testdata[[#This Row],[eRet]],"")</f>
        <v>1.7105856581405843E-2</v>
      </c>
      <c r="L281" s="20">
        <f t="shared" si="26"/>
        <v>4.031934827049986E-5</v>
      </c>
      <c r="M281" s="20">
        <f t="shared" si="27"/>
        <v>5.8118456982303743E-7</v>
      </c>
      <c r="N281" s="6">
        <f>testdata[[#This Row],[cov+]]/testdata[[#This Row],[varM+]]</f>
        <v>1.4414532842245076E-2</v>
      </c>
      <c r="O281" s="15" t="str">
        <f>IF(testdata[[#This Row],[mkt-dir]]="DN",testdata[[#This Row],[mRet]],"")</f>
        <v/>
      </c>
      <c r="P281" s="15" t="str">
        <f>IF(testdata[[#This Row],[mkt-dir]]="DN",testdata[[#This Row],[eRet]],"")</f>
        <v/>
      </c>
      <c r="Q281" s="20">
        <f t="shared" si="28"/>
        <v>2.1336938054942157E-4</v>
      </c>
      <c r="R281" s="20">
        <f t="shared" si="29"/>
        <v>3.0965153426820843E-4</v>
      </c>
      <c r="S281" s="6">
        <f>testdata[[#This Row],[cov-]]/testdata[[#This Row],[varM-]]</f>
        <v>1.4512463478633268</v>
      </c>
      <c r="T281" s="6">
        <f>testdata[[#This Row],[beta+]]/testdata[[#This Row],[beta-]]</f>
        <v>9.9325196328436064E-3</v>
      </c>
      <c r="U281" s="6">
        <f>(testdata[[#This Row],[beta+]]-testdata[[#This Row],[beta-]])^2</f>
        <v>2.0644856646567757</v>
      </c>
      <c r="W281" s="12">
        <v>43143</v>
      </c>
      <c r="X281" s="6">
        <v>1.0489999999999999</v>
      </c>
      <c r="Y281" s="6">
        <v>1.44E-2</v>
      </c>
      <c r="Z281" s="6">
        <v>1.4512</v>
      </c>
      <c r="AA281" s="6">
        <v>9.9000000000000008E-3</v>
      </c>
      <c r="AB281" s="6">
        <v>2.0644999999999998</v>
      </c>
    </row>
    <row r="282" spans="1:28" x14ac:dyDescent="0.25">
      <c r="A282" s="3">
        <v>280</v>
      </c>
      <c r="B282" s="1">
        <v>256.19</v>
      </c>
      <c r="C282" s="1">
        <v>323.66000000000003</v>
      </c>
      <c r="D282" s="15">
        <f>(testdata[[#This Row],[mrkt]]-B281)/B281</f>
        <v>2.4651745187040048E-3</v>
      </c>
      <c r="E282" s="15">
        <f>(testdata[[#This Row],[eval]]-C281)/C281</f>
        <v>2.5116396921420221E-2</v>
      </c>
      <c r="F282" s="20">
        <f t="shared" si="30"/>
        <v>2.4466109684076573E-4</v>
      </c>
      <c r="G282" s="20">
        <f t="shared" si="31"/>
        <v>2.6282278035668494E-4</v>
      </c>
      <c r="H282" s="6">
        <f>testdata[[#This Row],[cov]]/testdata[[#This Row],[varM]]</f>
        <v>1.0742320039860669</v>
      </c>
      <c r="I282" s="2" t="str">
        <f>IF(testdata[[#This Row],[mrkt]]&gt;B281,"UP",IF(testdata[[#This Row],[mrkt]]&lt;B281,"DN",""))</f>
        <v>UP</v>
      </c>
      <c r="J282" s="15">
        <f>IF(testdata[[#This Row],[mkt-dir]]="UP",testdata[[#This Row],[mRet]],"")</f>
        <v>2.4651745187040048E-3</v>
      </c>
      <c r="K282" s="15">
        <f>IF(testdata[[#This Row],[mkt-dir]]="UP",testdata[[#This Row],[eRet]],"")</f>
        <v>2.5116396921420221E-2</v>
      </c>
      <c r="L282" s="20">
        <f t="shared" si="26"/>
        <v>3.9787918951274942E-5</v>
      </c>
      <c r="M282" s="20">
        <f t="shared" si="27"/>
        <v>-8.9413283155727007E-6</v>
      </c>
      <c r="N282" s="6">
        <f>testdata[[#This Row],[cov+]]/testdata[[#This Row],[varM+]]</f>
        <v>-0.22472470416264859</v>
      </c>
      <c r="O282" s="15" t="str">
        <f>IF(testdata[[#This Row],[mkt-dir]]="DN",testdata[[#This Row],[mRet]],"")</f>
        <v/>
      </c>
      <c r="P282" s="15" t="str">
        <f>IF(testdata[[#This Row],[mkt-dir]]="DN",testdata[[#This Row],[eRet]],"")</f>
        <v/>
      </c>
      <c r="Q282" s="20">
        <f t="shared" si="28"/>
        <v>2.2569801199510891E-4</v>
      </c>
      <c r="R282" s="20">
        <f t="shared" si="29"/>
        <v>3.1618887624719152E-4</v>
      </c>
      <c r="S282" s="6">
        <f>testdata[[#This Row],[cov-]]/testdata[[#This Row],[varM-]]</f>
        <v>1.4009377993725689</v>
      </c>
      <c r="T282" s="6">
        <f>testdata[[#This Row],[beta+]]/testdata[[#This Row],[beta-]]</f>
        <v>-0.16041019398812348</v>
      </c>
      <c r="U282" s="6">
        <f>(testdata[[#This Row],[beta+]]-testdata[[#This Row],[beta-]])^2</f>
        <v>2.6427785754003907</v>
      </c>
      <c r="W282" s="12">
        <v>43144</v>
      </c>
      <c r="X282" s="6">
        <v>1.0742</v>
      </c>
      <c r="Y282" s="6">
        <v>-0.22470000000000001</v>
      </c>
      <c r="Z282" s="6">
        <v>1.4009</v>
      </c>
      <c r="AA282" s="6">
        <v>-0.16039999999999999</v>
      </c>
      <c r="AB282" s="6">
        <v>2.6427999999999998</v>
      </c>
    </row>
    <row r="283" spans="1:28" x14ac:dyDescent="0.25">
      <c r="A283" s="3">
        <v>281</v>
      </c>
      <c r="B283" s="1">
        <v>259.64999999999998</v>
      </c>
      <c r="C283" s="1">
        <v>322.31</v>
      </c>
      <c r="D283" s="15">
        <f>(testdata[[#This Row],[mrkt]]-B282)/B282</f>
        <v>1.3505601311526522E-2</v>
      </c>
      <c r="E283" s="15">
        <f>(testdata[[#This Row],[eval]]-C282)/C282</f>
        <v>-4.1710436878206227E-3</v>
      </c>
      <c r="F283" s="20">
        <f t="shared" si="30"/>
        <v>2.4996344675427151E-4</v>
      </c>
      <c r="G283" s="20">
        <f t="shared" si="31"/>
        <v>2.4836141612589194E-4</v>
      </c>
      <c r="H283" s="6">
        <f>testdata[[#This Row],[cov]]/testdata[[#This Row],[varM]]</f>
        <v>0.99359094039875973</v>
      </c>
      <c r="I283" s="2" t="str">
        <f>IF(testdata[[#This Row],[mrkt]]&gt;B282,"UP",IF(testdata[[#This Row],[mrkt]]&lt;B282,"DN",""))</f>
        <v>UP</v>
      </c>
      <c r="J283" s="15">
        <f>IF(testdata[[#This Row],[mkt-dir]]="UP",testdata[[#This Row],[mRet]],"")</f>
        <v>1.3505601311526522E-2</v>
      </c>
      <c r="K283" s="15">
        <f>IF(testdata[[#This Row],[mkt-dir]]="UP",testdata[[#This Row],[eRet]],"")</f>
        <v>-4.1710436878206227E-3</v>
      </c>
      <c r="L283" s="20">
        <f t="shared" si="26"/>
        <v>4.2155960802818652E-5</v>
      </c>
      <c r="M283" s="20">
        <f t="shared" si="27"/>
        <v>-1.5918266528618328E-5</v>
      </c>
      <c r="N283" s="6">
        <f>testdata[[#This Row],[cov+]]/testdata[[#This Row],[varM+]]</f>
        <v>-0.37760416855577855</v>
      </c>
      <c r="O283" s="15" t="str">
        <f>IF(testdata[[#This Row],[mkt-dir]]="DN",testdata[[#This Row],[mRet]],"")</f>
        <v/>
      </c>
      <c r="P283" s="15" t="str">
        <f>IF(testdata[[#This Row],[mkt-dir]]="DN",testdata[[#This Row],[eRet]],"")</f>
        <v/>
      </c>
      <c r="Q283" s="20">
        <f t="shared" si="28"/>
        <v>2.2569801199510891E-4</v>
      </c>
      <c r="R283" s="20">
        <f t="shared" si="29"/>
        <v>3.1618887624719152E-4</v>
      </c>
      <c r="S283" s="6">
        <f>testdata[[#This Row],[cov-]]/testdata[[#This Row],[varM-]]</f>
        <v>1.4009377993725689</v>
      </c>
      <c r="T283" s="6">
        <f>testdata[[#This Row],[beta+]]/testdata[[#This Row],[beta-]]</f>
        <v>-0.26953671228293952</v>
      </c>
      <c r="U283" s="6">
        <f>(testdata[[#This Row],[beta+]]-testdata[[#This Row],[beta-]])^2</f>
        <v>3.1632115316824385</v>
      </c>
      <c r="W283" s="12">
        <v>43145</v>
      </c>
      <c r="X283" s="6">
        <v>0.99360000000000004</v>
      </c>
      <c r="Y283" s="6">
        <v>-0.37759999999999999</v>
      </c>
      <c r="Z283" s="6">
        <v>1.4009</v>
      </c>
      <c r="AA283" s="6">
        <v>-0.26950000000000002</v>
      </c>
      <c r="AB283" s="6">
        <v>3.1631999999999998</v>
      </c>
    </row>
    <row r="284" spans="1:28" x14ac:dyDescent="0.25">
      <c r="A284" s="3">
        <v>282</v>
      </c>
      <c r="B284" s="1">
        <v>262.95999999999998</v>
      </c>
      <c r="C284" s="1">
        <v>334.07</v>
      </c>
      <c r="D284" s="15">
        <f>(testdata[[#This Row],[mrkt]]-B283)/B283</f>
        <v>1.2747929905642221E-2</v>
      </c>
      <c r="E284" s="15">
        <f>(testdata[[#This Row],[eval]]-C283)/C283</f>
        <v>3.6486612267692564E-2</v>
      </c>
      <c r="F284" s="20">
        <f t="shared" si="30"/>
        <v>2.5987515054597745E-4</v>
      </c>
      <c r="G284" s="20">
        <f t="shared" si="31"/>
        <v>2.7555885420508006E-4</v>
      </c>
      <c r="H284" s="6">
        <f>testdata[[#This Row],[cov]]/testdata[[#This Row],[varM]]</f>
        <v>1.060350917069802</v>
      </c>
      <c r="I284" s="2" t="str">
        <f>IF(testdata[[#This Row],[mrkt]]&gt;B283,"UP",IF(testdata[[#This Row],[mrkt]]&lt;B283,"DN",""))</f>
        <v>UP</v>
      </c>
      <c r="J284" s="15">
        <f>IF(testdata[[#This Row],[mkt-dir]]="UP",testdata[[#This Row],[mRet]],"")</f>
        <v>1.2747929905642221E-2</v>
      </c>
      <c r="K284" s="15">
        <f>IF(testdata[[#This Row],[mkt-dir]]="UP",testdata[[#This Row],[eRet]],"")</f>
        <v>3.6486612267692564E-2</v>
      </c>
      <c r="L284" s="20">
        <f t="shared" si="26"/>
        <v>4.007014584391629E-5</v>
      </c>
      <c r="M284" s="20">
        <f t="shared" si="27"/>
        <v>-4.5003315615007891E-6</v>
      </c>
      <c r="N284" s="6">
        <f>testdata[[#This Row],[cov+]]/testdata[[#This Row],[varM+]]</f>
        <v>-0.11231133470366589</v>
      </c>
      <c r="O284" s="15" t="str">
        <f>IF(testdata[[#This Row],[mkt-dir]]="DN",testdata[[#This Row],[mRet]],"")</f>
        <v/>
      </c>
      <c r="P284" s="15" t="str">
        <f>IF(testdata[[#This Row],[mkt-dir]]="DN",testdata[[#This Row],[eRet]],"")</f>
        <v/>
      </c>
      <c r="Q284" s="20">
        <f t="shared" si="28"/>
        <v>2.3230176142575629E-4</v>
      </c>
      <c r="R284" s="20">
        <f t="shared" si="29"/>
        <v>3.4308574332056398E-4</v>
      </c>
      <c r="S284" s="6">
        <f>testdata[[#This Row],[cov-]]/testdata[[#This Row],[varM-]]</f>
        <v>1.476896865589262</v>
      </c>
      <c r="T284" s="6">
        <f>testdata[[#This Row],[beta+]]/testdata[[#This Row],[beta-]]</f>
        <v>-7.6045482471015446E-2</v>
      </c>
      <c r="U284" s="6">
        <f>(testdata[[#This Row],[beta+]]-testdata[[#This Row],[beta-]])^2</f>
        <v>2.5255827038782872</v>
      </c>
      <c r="W284" s="12">
        <v>43146</v>
      </c>
      <c r="X284" s="6">
        <v>1.0604</v>
      </c>
      <c r="Y284" s="6">
        <v>-0.1123</v>
      </c>
      <c r="Z284" s="6">
        <v>1.4769000000000001</v>
      </c>
      <c r="AA284" s="6">
        <v>-7.5999999999999998E-2</v>
      </c>
      <c r="AB284" s="6">
        <v>2.5255999999999998</v>
      </c>
    </row>
    <row r="285" spans="1:28" x14ac:dyDescent="0.25">
      <c r="A285" s="3">
        <v>283</v>
      </c>
      <c r="B285" s="1">
        <v>263.04000000000002</v>
      </c>
      <c r="C285" s="1">
        <v>335.49</v>
      </c>
      <c r="D285" s="15">
        <f>(testdata[[#This Row],[mrkt]]-B284)/B284</f>
        <v>3.0422878004274771E-4</v>
      </c>
      <c r="E285" s="15">
        <f>(testdata[[#This Row],[eval]]-C284)/C284</f>
        <v>4.250606160385596E-3</v>
      </c>
      <c r="F285" s="20">
        <f t="shared" si="30"/>
        <v>2.5839252456460446E-4</v>
      </c>
      <c r="G285" s="20">
        <f t="shared" si="31"/>
        <v>2.7110256924486821E-4</v>
      </c>
      <c r="H285" s="6">
        <f>testdata[[#This Row],[cov]]/testdata[[#This Row],[varM]]</f>
        <v>1.0491889024331504</v>
      </c>
      <c r="I285" s="2" t="str">
        <f>IF(testdata[[#This Row],[mrkt]]&gt;B284,"UP",IF(testdata[[#This Row],[mrkt]]&lt;B284,"DN",""))</f>
        <v>UP</v>
      </c>
      <c r="J285" s="15">
        <f>IF(testdata[[#This Row],[mkt-dir]]="UP",testdata[[#This Row],[mRet]],"")</f>
        <v>3.0422878004274771E-4</v>
      </c>
      <c r="K285" s="15">
        <f>IF(testdata[[#This Row],[mkt-dir]]="UP",testdata[[#This Row],[eRet]],"")</f>
        <v>4.250606160385596E-3</v>
      </c>
      <c r="L285" s="20">
        <f t="shared" si="26"/>
        <v>4.4436625156082269E-5</v>
      </c>
      <c r="M285" s="20">
        <f t="shared" si="27"/>
        <v>7.4271634261049803E-7</v>
      </c>
      <c r="N285" s="6">
        <f>testdata[[#This Row],[cov+]]/testdata[[#This Row],[varM+]]</f>
        <v>1.6714058279667501E-2</v>
      </c>
      <c r="O285" s="15" t="str">
        <f>IF(testdata[[#This Row],[mkt-dir]]="DN",testdata[[#This Row],[mRet]],"")</f>
        <v/>
      </c>
      <c r="P285" s="15" t="str">
        <f>IF(testdata[[#This Row],[mkt-dir]]="DN",testdata[[#This Row],[eRet]],"")</f>
        <v/>
      </c>
      <c r="Q285" s="20">
        <f t="shared" si="28"/>
        <v>2.3230176142575629E-4</v>
      </c>
      <c r="R285" s="20">
        <f t="shared" si="29"/>
        <v>3.4308574332056398E-4</v>
      </c>
      <c r="S285" s="6">
        <f>testdata[[#This Row],[cov-]]/testdata[[#This Row],[varM-]]</f>
        <v>1.476896865589262</v>
      </c>
      <c r="T285" s="6">
        <f>testdata[[#This Row],[beta+]]/testdata[[#This Row],[beta-]]</f>
        <v>1.1317011139433095E-2</v>
      </c>
      <c r="U285" s="6">
        <f>(testdata[[#This Row],[beta+]]-testdata[[#This Row],[beta-]])^2</f>
        <v>2.1321338307625286</v>
      </c>
      <c r="W285" s="12">
        <v>43147</v>
      </c>
      <c r="X285" s="6">
        <v>1.0491999999999999</v>
      </c>
      <c r="Y285" s="6">
        <v>1.67E-2</v>
      </c>
      <c r="Z285" s="6">
        <v>1.4769000000000001</v>
      </c>
      <c r="AA285" s="6">
        <v>1.1299999999999999E-2</v>
      </c>
      <c r="AB285" s="6">
        <v>2.1320999999999999</v>
      </c>
    </row>
    <row r="286" spans="1:28" x14ac:dyDescent="0.25">
      <c r="A286" s="3">
        <v>284</v>
      </c>
      <c r="B286" s="1">
        <v>261.39</v>
      </c>
      <c r="C286" s="1">
        <v>334.77</v>
      </c>
      <c r="D286" s="15">
        <f>(testdata[[#This Row],[mrkt]]-B285)/B285</f>
        <v>-6.2728102189782316E-3</v>
      </c>
      <c r="E286" s="15">
        <f>(testdata[[#This Row],[eval]]-C285)/C285</f>
        <v>-2.1461146382903431E-3</v>
      </c>
      <c r="F286" s="20">
        <f t="shared" si="30"/>
        <v>2.5481100141483919E-4</v>
      </c>
      <c r="G286" s="20">
        <f t="shared" si="31"/>
        <v>2.6810493622747534E-4</v>
      </c>
      <c r="H286" s="6">
        <f>testdata[[#This Row],[cov]]/testdata[[#This Row],[varM]]</f>
        <v>1.0521717458776172</v>
      </c>
      <c r="I286" s="2" t="str">
        <f>IF(testdata[[#This Row],[mrkt]]&gt;B285,"UP",IF(testdata[[#This Row],[mrkt]]&lt;B285,"DN",""))</f>
        <v>DN</v>
      </c>
      <c r="J286" s="15" t="str">
        <f>IF(testdata[[#This Row],[mkt-dir]]="UP",testdata[[#This Row],[mRet]],"")</f>
        <v/>
      </c>
      <c r="K286" s="15" t="str">
        <f>IF(testdata[[#This Row],[mkt-dir]]="UP",testdata[[#This Row],[eRet]],"")</f>
        <v/>
      </c>
      <c r="L286" s="20">
        <f t="shared" si="26"/>
        <v>4.8468155449062386E-5</v>
      </c>
      <c r="M286" s="20">
        <f t="shared" si="27"/>
        <v>7.2183841924402081E-7</v>
      </c>
      <c r="N286" s="6">
        <f>testdata[[#This Row],[cov+]]/testdata[[#This Row],[varM+]]</f>
        <v>1.489304498089755E-2</v>
      </c>
      <c r="O286" s="15">
        <f>IF(testdata[[#This Row],[mkt-dir]]="DN",testdata[[#This Row],[mRet]],"")</f>
        <v>-6.2728102189782316E-3</v>
      </c>
      <c r="P286" s="15">
        <f>IF(testdata[[#This Row],[mkt-dir]]="DN",testdata[[#This Row],[eRet]],"")</f>
        <v>-2.1461146382903431E-3</v>
      </c>
      <c r="Q286" s="20">
        <f t="shared" si="28"/>
        <v>2.1511309314948651E-4</v>
      </c>
      <c r="R286" s="20">
        <f t="shared" si="29"/>
        <v>3.1738950955985038E-4</v>
      </c>
      <c r="S286" s="6">
        <f>testdata[[#This Row],[cov-]]/testdata[[#This Row],[varM-]]</f>
        <v>1.4754541665173764</v>
      </c>
      <c r="T286" s="6">
        <f>testdata[[#This Row],[beta+]]/testdata[[#This Row],[beta-]]</f>
        <v>1.0093871649060239E-2</v>
      </c>
      <c r="U286" s="6">
        <f>(testdata[[#This Row],[beta+]]-testdata[[#This Row],[beta-]])^2</f>
        <v>2.1332387897438969</v>
      </c>
      <c r="W286" s="12">
        <v>43151</v>
      </c>
      <c r="X286" s="6">
        <v>1.0522</v>
      </c>
      <c r="Y286" s="6">
        <v>1.49E-2</v>
      </c>
      <c r="Z286" s="6">
        <v>1.4755</v>
      </c>
      <c r="AA286" s="6">
        <v>1.01E-2</v>
      </c>
      <c r="AB286" s="6">
        <v>2.1332</v>
      </c>
    </row>
    <row r="287" spans="1:28" x14ac:dyDescent="0.25">
      <c r="A287" s="3">
        <v>285</v>
      </c>
      <c r="B287" s="1">
        <v>260.08999999999997</v>
      </c>
      <c r="C287" s="1">
        <v>333.3</v>
      </c>
      <c r="D287" s="15">
        <f>(testdata[[#This Row],[mrkt]]-B286)/B286</f>
        <v>-4.973411377634995E-3</v>
      </c>
      <c r="E287" s="15">
        <f>(testdata[[#This Row],[eval]]-C286)/C286</f>
        <v>-4.3910744690383559E-3</v>
      </c>
      <c r="F287" s="20">
        <f t="shared" si="30"/>
        <v>2.5435553936771417E-4</v>
      </c>
      <c r="G287" s="20">
        <f t="shared" si="31"/>
        <v>2.6720824537401885E-4</v>
      </c>
      <c r="H287" s="6">
        <f>testdata[[#This Row],[cov]]/testdata[[#This Row],[varM]]</f>
        <v>1.0505304741475432</v>
      </c>
      <c r="I287" s="2" t="str">
        <f>IF(testdata[[#This Row],[mrkt]]&gt;B286,"UP",IF(testdata[[#This Row],[mrkt]]&lt;B286,"DN",""))</f>
        <v>DN</v>
      </c>
      <c r="J287" s="15" t="str">
        <f>IF(testdata[[#This Row],[mkt-dir]]="UP",testdata[[#This Row],[mRet]],"")</f>
        <v/>
      </c>
      <c r="K287" s="15" t="str">
        <f>IF(testdata[[#This Row],[mkt-dir]]="UP",testdata[[#This Row],[eRet]],"")</f>
        <v/>
      </c>
      <c r="L287" s="20">
        <f t="shared" si="26"/>
        <v>4.8857811210251401E-5</v>
      </c>
      <c r="M287" s="20">
        <f t="shared" si="27"/>
        <v>-2.2101018426779765E-6</v>
      </c>
      <c r="N287" s="6">
        <f>testdata[[#This Row],[cov+]]/testdata[[#This Row],[varM+]]</f>
        <v>-4.5235383819532432E-2</v>
      </c>
      <c r="O287" s="15">
        <f>IF(testdata[[#This Row],[mkt-dir]]="DN",testdata[[#This Row],[mRet]],"")</f>
        <v>-4.973411377634995E-3</v>
      </c>
      <c r="P287" s="15">
        <f>IF(testdata[[#This Row],[mkt-dir]]="DN",testdata[[#This Row],[eRet]],"")</f>
        <v>-4.3910744690383559E-3</v>
      </c>
      <c r="Q287" s="20">
        <f t="shared" si="28"/>
        <v>2.0190462810100028E-4</v>
      </c>
      <c r="R287" s="20">
        <f t="shared" si="29"/>
        <v>2.9405503785746964E-4</v>
      </c>
      <c r="S287" s="6">
        <f>testdata[[#This Row],[cov-]]/testdata[[#This Row],[varM-]]</f>
        <v>1.4564056338043536</v>
      </c>
      <c r="T287" s="6">
        <f>testdata[[#This Row],[beta+]]/testdata[[#This Row],[beta-]]</f>
        <v>-3.1059605078133837E-2</v>
      </c>
      <c r="U287" s="6">
        <f>(testdata[[#This Row],[beta+]]-testdata[[#This Row],[beta-]])^2</f>
        <v>2.2549257458105001</v>
      </c>
      <c r="W287" s="12">
        <v>43152</v>
      </c>
      <c r="X287" s="6">
        <v>1.0505</v>
      </c>
      <c r="Y287" s="6">
        <v>-4.5199999999999997E-2</v>
      </c>
      <c r="Z287" s="6">
        <v>1.4563999999999999</v>
      </c>
      <c r="AA287" s="6">
        <v>-3.1099999999999999E-2</v>
      </c>
      <c r="AB287" s="6">
        <v>2.2549000000000001</v>
      </c>
    </row>
    <row r="288" spans="1:28" x14ac:dyDescent="0.25">
      <c r="A288" s="3">
        <v>286</v>
      </c>
      <c r="B288" s="1">
        <v>260.43</v>
      </c>
      <c r="C288" s="1">
        <v>346.17</v>
      </c>
      <c r="D288" s="15">
        <f>(testdata[[#This Row],[mrkt]]-B287)/B287</f>
        <v>1.3072398016072584E-3</v>
      </c>
      <c r="E288" s="15">
        <f>(testdata[[#This Row],[eval]]-C287)/C287</f>
        <v>3.8613861386138627E-2</v>
      </c>
      <c r="F288" s="20">
        <f t="shared" si="30"/>
        <v>2.5480571930636966E-4</v>
      </c>
      <c r="G288" s="20">
        <f t="shared" si="31"/>
        <v>2.7591302026720444E-4</v>
      </c>
      <c r="H288" s="6">
        <f>testdata[[#This Row],[cov]]/testdata[[#This Row],[varM]]</f>
        <v>1.0828368414111462</v>
      </c>
      <c r="I288" s="2" t="str">
        <f>IF(testdata[[#This Row],[mrkt]]&gt;B287,"UP",IF(testdata[[#This Row],[mrkt]]&lt;B287,"DN",""))</f>
        <v>UP</v>
      </c>
      <c r="J288" s="15">
        <f>IF(testdata[[#This Row],[mkt-dir]]="UP",testdata[[#This Row],[mRet]],"")</f>
        <v>1.3072398016072584E-3</v>
      </c>
      <c r="K288" s="15">
        <f>IF(testdata[[#This Row],[mkt-dir]]="UP",testdata[[#This Row],[eRet]],"")</f>
        <v>3.8613861386138627E-2</v>
      </c>
      <c r="L288" s="20">
        <f t="shared" si="26"/>
        <v>4.9429249263650021E-5</v>
      </c>
      <c r="M288" s="20">
        <f t="shared" si="27"/>
        <v>-2.1573832228977838E-5</v>
      </c>
      <c r="N288" s="6">
        <f>testdata[[#This Row],[cov+]]/testdata[[#This Row],[varM+]]</f>
        <v>-0.43645882853501294</v>
      </c>
      <c r="O288" s="15" t="str">
        <f>IF(testdata[[#This Row],[mkt-dir]]="DN",testdata[[#This Row],[mRet]],"")</f>
        <v/>
      </c>
      <c r="P288" s="15" t="str">
        <f>IF(testdata[[#This Row],[mkt-dir]]="DN",testdata[[#This Row],[eRet]],"")</f>
        <v/>
      </c>
      <c r="Q288" s="20">
        <f t="shared" si="28"/>
        <v>2.0265986210028905E-4</v>
      </c>
      <c r="R288" s="20">
        <f t="shared" si="29"/>
        <v>3.372259362575934E-4</v>
      </c>
      <c r="S288" s="6">
        <f>testdata[[#This Row],[cov-]]/testdata[[#This Row],[varM-]]</f>
        <v>1.6639996334879201</v>
      </c>
      <c r="T288" s="6">
        <f>testdata[[#This Row],[beta+]]/testdata[[#This Row],[beta-]]</f>
        <v>-0.26229502684453654</v>
      </c>
      <c r="U288" s="6">
        <f>(testdata[[#This Row],[beta+]]-testdata[[#This Row],[beta-]])^2</f>
        <v>4.4119257506837446</v>
      </c>
      <c r="W288" s="12">
        <v>43153</v>
      </c>
      <c r="X288" s="6">
        <v>1.0828</v>
      </c>
      <c r="Y288" s="6">
        <v>-0.4365</v>
      </c>
      <c r="Z288" s="6">
        <v>1.6639999999999999</v>
      </c>
      <c r="AA288" s="6">
        <v>-0.26229999999999998</v>
      </c>
      <c r="AB288" s="6">
        <v>4.4119000000000002</v>
      </c>
    </row>
    <row r="289" spans="1:28" x14ac:dyDescent="0.25">
      <c r="A289" s="3">
        <v>287</v>
      </c>
      <c r="B289" s="1">
        <v>264.58</v>
      </c>
      <c r="C289" s="1">
        <v>352.05</v>
      </c>
      <c r="D289" s="15">
        <f>(testdata[[#This Row],[mrkt]]-B288)/B288</f>
        <v>1.5935184118573042E-2</v>
      </c>
      <c r="E289" s="15">
        <f>(testdata[[#This Row],[eval]]-C288)/C288</f>
        <v>1.6985873992547001E-2</v>
      </c>
      <c r="F289" s="20">
        <f t="shared" si="30"/>
        <v>2.7027295617025463E-4</v>
      </c>
      <c r="G289" s="20">
        <f t="shared" si="31"/>
        <v>2.9244084795486928E-4</v>
      </c>
      <c r="H289" s="6">
        <f>testdata[[#This Row],[cov]]/testdata[[#This Row],[varM]]</f>
        <v>1.0820203844984413</v>
      </c>
      <c r="I289" s="2" t="str">
        <f>IF(testdata[[#This Row],[mrkt]]&gt;B288,"UP",IF(testdata[[#This Row],[mrkt]]&lt;B288,"DN",""))</f>
        <v>UP</v>
      </c>
      <c r="J289" s="15">
        <f>IF(testdata[[#This Row],[mkt-dir]]="UP",testdata[[#This Row],[mRet]],"")</f>
        <v>1.5935184118573042E-2</v>
      </c>
      <c r="K289" s="15">
        <f>IF(testdata[[#This Row],[mkt-dir]]="UP",testdata[[#This Row],[eRet]],"")</f>
        <v>1.6985873992547001E-2</v>
      </c>
      <c r="L289" s="20">
        <f t="shared" si="26"/>
        <v>4.6819106646776696E-5</v>
      </c>
      <c r="M289" s="20">
        <f t="shared" si="27"/>
        <v>-4.7978809200325691E-5</v>
      </c>
      <c r="N289" s="6">
        <f>testdata[[#This Row],[cov+]]/testdata[[#This Row],[varM+]]</f>
        <v>-1.0247698565096144</v>
      </c>
      <c r="O289" s="15" t="str">
        <f>IF(testdata[[#This Row],[mkt-dir]]="DN",testdata[[#This Row],[mRet]],"")</f>
        <v/>
      </c>
      <c r="P289" s="15" t="str">
        <f>IF(testdata[[#This Row],[mkt-dir]]="DN",testdata[[#This Row],[eRet]],"")</f>
        <v/>
      </c>
      <c r="Q289" s="20">
        <f t="shared" si="28"/>
        <v>2.0265986210028905E-4</v>
      </c>
      <c r="R289" s="20">
        <f t="shared" si="29"/>
        <v>3.372259362575934E-4</v>
      </c>
      <c r="S289" s="6">
        <f>testdata[[#This Row],[cov-]]/testdata[[#This Row],[varM-]]</f>
        <v>1.6639996334879201</v>
      </c>
      <c r="T289" s="6">
        <f>testdata[[#This Row],[beta+]]/testdata[[#This Row],[beta-]]</f>
        <v>-0.61584740518337</v>
      </c>
      <c r="U289" s="6">
        <f>(testdata[[#This Row],[beta+]]-testdata[[#This Row],[beta-]])^2</f>
        <v>7.2294813703416034</v>
      </c>
      <c r="W289" s="12">
        <v>43154</v>
      </c>
      <c r="X289" s="6">
        <v>1.0820000000000001</v>
      </c>
      <c r="Y289" s="6">
        <v>-1.0247999999999999</v>
      </c>
      <c r="Z289" s="6">
        <v>1.6639999999999999</v>
      </c>
      <c r="AA289" s="6">
        <v>-0.61580000000000001</v>
      </c>
      <c r="AB289" s="6">
        <v>7.2294999999999998</v>
      </c>
    </row>
    <row r="290" spans="1:28" x14ac:dyDescent="0.25">
      <c r="A290" s="3">
        <v>288</v>
      </c>
      <c r="B290" s="1">
        <v>267.64999999999998</v>
      </c>
      <c r="C290" s="1">
        <v>357.42</v>
      </c>
      <c r="D290" s="15">
        <f>(testdata[[#This Row],[mrkt]]-B289)/B289</f>
        <v>1.160329578955323E-2</v>
      </c>
      <c r="E290" s="15">
        <f>(testdata[[#This Row],[eval]]-C289)/C289</f>
        <v>1.5253515125692386E-2</v>
      </c>
      <c r="F290" s="20">
        <f t="shared" si="30"/>
        <v>2.7030133317264786E-4</v>
      </c>
      <c r="G290" s="20">
        <f t="shared" si="31"/>
        <v>2.9233982521224648E-4</v>
      </c>
      <c r="H290" s="6">
        <f>testdata[[#This Row],[cov]]/testdata[[#This Row],[varM]]</f>
        <v>1.081533049729807</v>
      </c>
      <c r="I290" s="2" t="str">
        <f>IF(testdata[[#This Row],[mrkt]]&gt;B289,"UP",IF(testdata[[#This Row],[mrkt]]&lt;B289,"DN",""))</f>
        <v>UP</v>
      </c>
      <c r="J290" s="15">
        <f>IF(testdata[[#This Row],[mkt-dir]]="UP",testdata[[#This Row],[mRet]],"")</f>
        <v>1.160329578955323E-2</v>
      </c>
      <c r="K290" s="15">
        <f>IF(testdata[[#This Row],[mkt-dir]]="UP",testdata[[#This Row],[eRet]],"")</f>
        <v>1.5253515125692386E-2</v>
      </c>
      <c r="L290" s="20">
        <f t="shared" si="26"/>
        <v>4.6826222213391556E-5</v>
      </c>
      <c r="M290" s="20">
        <f t="shared" si="27"/>
        <v>-4.8006358456305546E-5</v>
      </c>
      <c r="N290" s="6">
        <f>testdata[[#This Row],[cov+]]/testdata[[#This Row],[varM+]]</f>
        <v>-1.0252024653523404</v>
      </c>
      <c r="O290" s="15" t="str">
        <f>IF(testdata[[#This Row],[mkt-dir]]="DN",testdata[[#This Row],[mRet]],"")</f>
        <v/>
      </c>
      <c r="P290" s="15" t="str">
        <f>IF(testdata[[#This Row],[mkt-dir]]="DN",testdata[[#This Row],[eRet]],"")</f>
        <v/>
      </c>
      <c r="Q290" s="20">
        <f t="shared" si="28"/>
        <v>2.0265986210028905E-4</v>
      </c>
      <c r="R290" s="20">
        <f t="shared" si="29"/>
        <v>3.372259362575934E-4</v>
      </c>
      <c r="S290" s="6">
        <f>testdata[[#This Row],[cov-]]/testdata[[#This Row],[varM-]]</f>
        <v>1.6639996334879201</v>
      </c>
      <c r="T290" s="6">
        <f>testdata[[#This Row],[beta+]]/testdata[[#This Row],[beta-]]</f>
        <v>-0.61610738651631014</v>
      </c>
      <c r="U290" s="6">
        <f>(testdata[[#This Row],[beta+]]-testdata[[#This Row],[beta-]])^2</f>
        <v>7.2318079284068615</v>
      </c>
      <c r="W290" s="12">
        <v>43157</v>
      </c>
      <c r="X290" s="6">
        <v>1.0814999999999999</v>
      </c>
      <c r="Y290" s="6">
        <v>-1.0251999999999999</v>
      </c>
      <c r="Z290" s="6">
        <v>1.6639999999999999</v>
      </c>
      <c r="AA290" s="6">
        <v>-0.61609999999999998</v>
      </c>
      <c r="AB290" s="6">
        <v>7.2317999999999998</v>
      </c>
    </row>
    <row r="291" spans="1:28" x14ac:dyDescent="0.25">
      <c r="A291" s="3">
        <v>289</v>
      </c>
      <c r="B291" s="1">
        <v>264.31</v>
      </c>
      <c r="C291" s="1">
        <v>350.99</v>
      </c>
      <c r="D291" s="15">
        <f>(testdata[[#This Row],[mrkt]]-B290)/B290</f>
        <v>-1.2478983747431255E-2</v>
      </c>
      <c r="E291" s="15">
        <f>(testdata[[#This Row],[eval]]-C290)/C290</f>
        <v>-1.7990039729170182E-2</v>
      </c>
      <c r="F291" s="20">
        <f t="shared" si="30"/>
        <v>2.7498540647305161E-4</v>
      </c>
      <c r="G291" s="20">
        <f t="shared" si="31"/>
        <v>3.0757836550599816E-4</v>
      </c>
      <c r="H291" s="6">
        <f>testdata[[#This Row],[cov]]/testdata[[#This Row],[varM]]</f>
        <v>1.1185261408995559</v>
      </c>
      <c r="I291" s="2" t="str">
        <f>IF(testdata[[#This Row],[mrkt]]&gt;B290,"UP",IF(testdata[[#This Row],[mrkt]]&lt;B290,"DN",""))</f>
        <v>DN</v>
      </c>
      <c r="J291" s="15" t="str">
        <f>IF(testdata[[#This Row],[mkt-dir]]="UP",testdata[[#This Row],[mRet]],"")</f>
        <v/>
      </c>
      <c r="K291" s="15" t="str">
        <f>IF(testdata[[#This Row],[mkt-dir]]="UP",testdata[[#This Row],[eRet]],"")</f>
        <v/>
      </c>
      <c r="L291" s="20">
        <f t="shared" si="26"/>
        <v>4.6826222213391556E-5</v>
      </c>
      <c r="M291" s="20">
        <f t="shared" si="27"/>
        <v>-4.8006358456305546E-5</v>
      </c>
      <c r="N291" s="6">
        <f>testdata[[#This Row],[cov+]]/testdata[[#This Row],[varM+]]</f>
        <v>-1.0252024653523404</v>
      </c>
      <c r="O291" s="15">
        <f>IF(testdata[[#This Row],[mkt-dir]]="DN",testdata[[#This Row],[mRet]],"")</f>
        <v>-1.2478983747431255E-2</v>
      </c>
      <c r="P291" s="15">
        <f>IF(testdata[[#This Row],[mkt-dir]]="DN",testdata[[#This Row],[eRet]],"")</f>
        <v>-1.7990039729170182E-2</v>
      </c>
      <c r="Q291" s="20">
        <f t="shared" si="28"/>
        <v>1.9504276584593095E-4</v>
      </c>
      <c r="R291" s="20">
        <f t="shared" si="29"/>
        <v>3.0290918660683797E-4</v>
      </c>
      <c r="S291" s="6">
        <f>testdata[[#This Row],[cov-]]/testdata[[#This Row],[varM-]]</f>
        <v>1.5530398438161677</v>
      </c>
      <c r="T291" s="6">
        <f>testdata[[#This Row],[beta+]]/testdata[[#This Row],[beta-]]</f>
        <v>-0.66012631255691911</v>
      </c>
      <c r="U291" s="6">
        <f>(testdata[[#This Row],[beta+]]-testdata[[#This Row],[beta-]])^2</f>
        <v>6.6473334047865604</v>
      </c>
      <c r="W291" s="12">
        <v>43158</v>
      </c>
      <c r="X291" s="6">
        <v>1.1185</v>
      </c>
      <c r="Y291" s="6">
        <v>-1.0251999999999999</v>
      </c>
      <c r="Z291" s="6">
        <v>1.5529999999999999</v>
      </c>
      <c r="AA291" s="6">
        <v>-0.66010000000000002</v>
      </c>
      <c r="AB291" s="6">
        <v>6.6473000000000004</v>
      </c>
    </row>
    <row r="292" spans="1:28" x14ac:dyDescent="0.25">
      <c r="A292" s="3">
        <v>290</v>
      </c>
      <c r="B292" s="1">
        <v>261.63</v>
      </c>
      <c r="C292" s="1">
        <v>343.06</v>
      </c>
      <c r="D292" s="15">
        <f>(testdata[[#This Row],[mrkt]]-B291)/B291</f>
        <v>-1.0139608792705561E-2</v>
      </c>
      <c r="E292" s="15">
        <f>(testdata[[#This Row],[eval]]-C291)/C291</f>
        <v>-2.2593236274537756E-2</v>
      </c>
      <c r="F292" s="20">
        <f t="shared" si="30"/>
        <v>2.7489259204147791E-4</v>
      </c>
      <c r="G292" s="20">
        <f t="shared" si="31"/>
        <v>3.1257998222760172E-4</v>
      </c>
      <c r="H292" s="6">
        <f>testdata[[#This Row],[cov]]/testdata[[#This Row],[varM]]</f>
        <v>1.1370986024259149</v>
      </c>
      <c r="I292" s="2" t="str">
        <f>IF(testdata[[#This Row],[mrkt]]&gt;B291,"UP",IF(testdata[[#This Row],[mrkt]]&lt;B291,"DN",""))</f>
        <v>DN</v>
      </c>
      <c r="J292" s="15" t="str">
        <f>IF(testdata[[#This Row],[mkt-dir]]="UP",testdata[[#This Row],[mRet]],"")</f>
        <v/>
      </c>
      <c r="K292" s="15" t="str">
        <f>IF(testdata[[#This Row],[mkt-dir]]="UP",testdata[[#This Row],[eRet]],"")</f>
        <v/>
      </c>
      <c r="L292" s="20">
        <f t="shared" si="26"/>
        <v>4.6826222213391556E-5</v>
      </c>
      <c r="M292" s="20">
        <f t="shared" si="27"/>
        <v>-4.8006358456305546E-5</v>
      </c>
      <c r="N292" s="6">
        <f>testdata[[#This Row],[cov+]]/testdata[[#This Row],[varM+]]</f>
        <v>-1.0252024653523404</v>
      </c>
      <c r="O292" s="15">
        <f>IF(testdata[[#This Row],[mkt-dir]]="DN",testdata[[#This Row],[mRet]],"")</f>
        <v>-1.0139608792705561E-2</v>
      </c>
      <c r="P292" s="15">
        <f>IF(testdata[[#This Row],[mkt-dir]]="DN",testdata[[#This Row],[eRet]],"")</f>
        <v>-2.2593236274537756E-2</v>
      </c>
      <c r="Q292" s="20">
        <f t="shared" si="28"/>
        <v>1.9517711576976337E-4</v>
      </c>
      <c r="R292" s="20">
        <f t="shared" si="29"/>
        <v>2.9554364908583678E-4</v>
      </c>
      <c r="S292" s="6">
        <f>testdata[[#This Row],[cov-]]/testdata[[#This Row],[varM-]]</f>
        <v>1.5142331001267009</v>
      </c>
      <c r="T292" s="6">
        <f>testdata[[#This Row],[beta+]]/testdata[[#This Row],[beta-]]</f>
        <v>-0.67704402001683772</v>
      </c>
      <c r="U292" s="6">
        <f>(testdata[[#This Row],[beta+]]-testdata[[#This Row],[beta-]])^2</f>
        <v>6.4487329912198588</v>
      </c>
      <c r="W292" s="12">
        <v>43159</v>
      </c>
      <c r="X292" s="6">
        <v>1.1371</v>
      </c>
      <c r="Y292" s="6">
        <v>-1.0251999999999999</v>
      </c>
      <c r="Z292" s="6">
        <v>1.5142</v>
      </c>
      <c r="AA292" s="6">
        <v>-0.67700000000000005</v>
      </c>
      <c r="AB292" s="6">
        <v>6.4486999999999997</v>
      </c>
    </row>
    <row r="293" spans="1:28" x14ac:dyDescent="0.25">
      <c r="A293" s="3">
        <v>291</v>
      </c>
      <c r="B293" s="1">
        <v>257.83</v>
      </c>
      <c r="C293" s="1">
        <v>330.93</v>
      </c>
      <c r="D293" s="15">
        <f>(testdata[[#This Row],[mrkt]]-B292)/B292</f>
        <v>-1.452432824981849E-2</v>
      </c>
      <c r="E293" s="15">
        <f>(testdata[[#This Row],[eval]]-C292)/C292</f>
        <v>-3.5358246370897205E-2</v>
      </c>
      <c r="F293" s="20">
        <f t="shared" si="30"/>
        <v>2.8232468552418985E-4</v>
      </c>
      <c r="G293" s="20">
        <f t="shared" si="31"/>
        <v>3.3032491057142306E-4</v>
      </c>
      <c r="H293" s="6">
        <f>testdata[[#This Row],[cov]]/testdata[[#This Row],[varM]]</f>
        <v>1.1700178110819874</v>
      </c>
      <c r="I293" s="2" t="str">
        <f>IF(testdata[[#This Row],[mrkt]]&gt;B292,"UP",IF(testdata[[#This Row],[mrkt]]&lt;B292,"DN",""))</f>
        <v>DN</v>
      </c>
      <c r="J293" s="15" t="str">
        <f>IF(testdata[[#This Row],[mkt-dir]]="UP",testdata[[#This Row],[mRet]],"")</f>
        <v/>
      </c>
      <c r="K293" s="15" t="str">
        <f>IF(testdata[[#This Row],[mkt-dir]]="UP",testdata[[#This Row],[eRet]],"")</f>
        <v/>
      </c>
      <c r="L293" s="20">
        <f t="shared" si="26"/>
        <v>4.2024369034292765E-5</v>
      </c>
      <c r="M293" s="20">
        <f t="shared" si="27"/>
        <v>-4.2722924626441522E-5</v>
      </c>
      <c r="N293" s="6">
        <f>testdata[[#This Row],[cov+]]/testdata[[#This Row],[varM+]]</f>
        <v>-1.0166226313018221</v>
      </c>
      <c r="O293" s="15">
        <f>IF(testdata[[#This Row],[mkt-dir]]="DN",testdata[[#This Row],[mRet]],"")</f>
        <v>-1.452432824981849E-2</v>
      </c>
      <c r="P293" s="15">
        <f>IF(testdata[[#This Row],[mkt-dir]]="DN",testdata[[#This Row],[eRet]],"")</f>
        <v>-3.5358246370897205E-2</v>
      </c>
      <c r="Q293" s="20">
        <f t="shared" si="28"/>
        <v>1.7578977982984765E-4</v>
      </c>
      <c r="R293" s="20">
        <f t="shared" si="29"/>
        <v>2.6410065431627111E-4</v>
      </c>
      <c r="S293" s="6">
        <f>testdata[[#This Row],[cov-]]/testdata[[#This Row],[varM-]]</f>
        <v>1.5023663751777963</v>
      </c>
      <c r="T293" s="6">
        <f>testdata[[#This Row],[beta+]]/testdata[[#This Row],[beta-]]</f>
        <v>-0.67668090027741123</v>
      </c>
      <c r="U293" s="6">
        <f>(testdata[[#This Row],[beta+]]-testdata[[#This Row],[beta-]])^2</f>
        <v>6.3453056147651736</v>
      </c>
      <c r="W293" s="12">
        <v>43160</v>
      </c>
      <c r="X293" s="6">
        <v>1.17</v>
      </c>
      <c r="Y293" s="6">
        <v>-1.0165999999999999</v>
      </c>
      <c r="Z293" s="6">
        <v>1.5024</v>
      </c>
      <c r="AA293" s="6">
        <v>-0.67669999999999997</v>
      </c>
      <c r="AB293" s="6">
        <v>6.3452999999999999</v>
      </c>
    </row>
    <row r="294" spans="1:28" x14ac:dyDescent="0.25">
      <c r="A294" s="3">
        <v>292</v>
      </c>
      <c r="B294" s="1">
        <v>259.16000000000003</v>
      </c>
      <c r="C294" s="1">
        <v>335.12</v>
      </c>
      <c r="D294" s="15">
        <f>(testdata[[#This Row],[mrkt]]-B293)/B293</f>
        <v>5.1584377302875579E-3</v>
      </c>
      <c r="E294" s="15">
        <f>(testdata[[#This Row],[eval]]-C293)/C293</f>
        <v>1.266128788565557E-2</v>
      </c>
      <c r="F294" s="20">
        <f t="shared" si="30"/>
        <v>2.8502720419051387E-4</v>
      </c>
      <c r="G294" s="20">
        <f t="shared" si="31"/>
        <v>3.3657744886642001E-4</v>
      </c>
      <c r="H294" s="6">
        <f>testdata[[#This Row],[cov]]/testdata[[#This Row],[varM]]</f>
        <v>1.1808607877353687</v>
      </c>
      <c r="I294" s="2" t="str">
        <f>IF(testdata[[#This Row],[mrkt]]&gt;B293,"UP",IF(testdata[[#This Row],[mrkt]]&lt;B293,"DN",""))</f>
        <v>UP</v>
      </c>
      <c r="J294" s="15">
        <f>IF(testdata[[#This Row],[mkt-dir]]="UP",testdata[[#This Row],[mRet]],"")</f>
        <v>5.1584377302875579E-3</v>
      </c>
      <c r="K294" s="15">
        <f>IF(testdata[[#This Row],[mkt-dir]]="UP",testdata[[#This Row],[eRet]],"")</f>
        <v>1.266128788565557E-2</v>
      </c>
      <c r="L294" s="20">
        <f t="shared" si="26"/>
        <v>4.0769515120126779E-5</v>
      </c>
      <c r="M294" s="20">
        <f t="shared" si="27"/>
        <v>-3.8365128082240448E-5</v>
      </c>
      <c r="N294" s="6">
        <f>testdata[[#This Row],[cov+]]/testdata[[#This Row],[varM+]]</f>
        <v>-0.94102488021253528</v>
      </c>
      <c r="O294" s="15" t="str">
        <f>IF(testdata[[#This Row],[mkt-dir]]="DN",testdata[[#This Row],[mRet]],"")</f>
        <v/>
      </c>
      <c r="P294" s="15" t="str">
        <f>IF(testdata[[#This Row],[mkt-dir]]="DN",testdata[[#This Row],[eRet]],"")</f>
        <v/>
      </c>
      <c r="Q294" s="20">
        <f t="shared" si="28"/>
        <v>1.6948751424289695E-4</v>
      </c>
      <c r="R294" s="20">
        <f t="shared" si="29"/>
        <v>2.8382761378138315E-4</v>
      </c>
      <c r="S294" s="6">
        <f>testdata[[#This Row],[cov-]]/testdata[[#This Row],[varM-]]</f>
        <v>1.6746225528720802</v>
      </c>
      <c r="T294" s="6">
        <f>testdata[[#This Row],[beta+]]/testdata[[#This Row],[beta-]]</f>
        <v>-0.56193252539124117</v>
      </c>
      <c r="U294" s="6">
        <f>(testdata[[#This Row],[beta+]]-testdata[[#This Row],[beta-]])^2</f>
        <v>6.8416114942021373</v>
      </c>
      <c r="W294" s="12">
        <v>43161</v>
      </c>
      <c r="X294" s="6">
        <v>1.1809000000000001</v>
      </c>
      <c r="Y294" s="6">
        <v>-0.94099999999999995</v>
      </c>
      <c r="Z294" s="6">
        <v>1.6746000000000001</v>
      </c>
      <c r="AA294" s="6">
        <v>-0.56189999999999996</v>
      </c>
      <c r="AB294" s="6">
        <v>6.8415999999999997</v>
      </c>
    </row>
    <row r="295" spans="1:28" x14ac:dyDescent="0.25">
      <c r="A295" s="3">
        <v>293</v>
      </c>
      <c r="B295" s="1">
        <v>262.14999999999998</v>
      </c>
      <c r="C295" s="1">
        <v>333.35</v>
      </c>
      <c r="D295" s="15">
        <f>(testdata[[#This Row],[mrkt]]-B294)/B294</f>
        <v>1.1537274270720604E-2</v>
      </c>
      <c r="E295" s="15">
        <f>(testdata[[#This Row],[eval]]-C294)/C294</f>
        <v>-5.2816901408450157E-3</v>
      </c>
      <c r="F295" s="20">
        <f t="shared" si="30"/>
        <v>2.7223914755676755E-4</v>
      </c>
      <c r="G295" s="20">
        <f t="shared" si="31"/>
        <v>3.1934538468965411E-4</v>
      </c>
      <c r="H295" s="6">
        <f>testdata[[#This Row],[cov]]/testdata[[#This Row],[varM]]</f>
        <v>1.1730325618326582</v>
      </c>
      <c r="I295" s="2" t="str">
        <f>IF(testdata[[#This Row],[mrkt]]&gt;B294,"UP",IF(testdata[[#This Row],[mrkt]]&lt;B294,"DN",""))</f>
        <v>UP</v>
      </c>
      <c r="J295" s="15">
        <f>IF(testdata[[#This Row],[mkt-dir]]="UP",testdata[[#This Row],[mRet]],"")</f>
        <v>1.1537274270720604E-2</v>
      </c>
      <c r="K295" s="15">
        <f>IF(testdata[[#This Row],[mkt-dir]]="UP",testdata[[#This Row],[eRet]],"")</f>
        <v>-5.2816901408450157E-3</v>
      </c>
      <c r="L295" s="20">
        <f t="shared" si="26"/>
        <v>3.7503891535065245E-5</v>
      </c>
      <c r="M295" s="20">
        <f t="shared" si="27"/>
        <v>-3.7062564036448175E-5</v>
      </c>
      <c r="N295" s="6">
        <f>testdata[[#This Row],[cov+]]/testdata[[#This Row],[varM+]]</f>
        <v>-0.98823248786850726</v>
      </c>
      <c r="O295" s="15" t="str">
        <f>IF(testdata[[#This Row],[mkt-dir]]="DN",testdata[[#This Row],[mRet]],"")</f>
        <v/>
      </c>
      <c r="P295" s="15" t="str">
        <f>IF(testdata[[#This Row],[mkt-dir]]="DN",testdata[[#This Row],[eRet]],"")</f>
        <v/>
      </c>
      <c r="Q295" s="20">
        <f t="shared" si="28"/>
        <v>1.8772729170951982E-4</v>
      </c>
      <c r="R295" s="20">
        <f t="shared" si="29"/>
        <v>3.2221342240311917E-4</v>
      </c>
      <c r="S295" s="6">
        <f>testdata[[#This Row],[cov-]]/testdata[[#This Row],[varM-]]</f>
        <v>1.7163909385199927</v>
      </c>
      <c r="T295" s="6">
        <f>testdata[[#This Row],[beta+]]/testdata[[#This Row],[beta-]]</f>
        <v>-0.57576188832635011</v>
      </c>
      <c r="U295" s="6">
        <f>(testdata[[#This Row],[beta+]]-testdata[[#This Row],[beta-]])^2</f>
        <v>7.3149878785694691</v>
      </c>
      <c r="W295" s="12">
        <v>43164</v>
      </c>
      <c r="X295" s="6">
        <v>1.173</v>
      </c>
      <c r="Y295" s="6">
        <v>-0.98819999999999997</v>
      </c>
      <c r="Z295" s="6">
        <v>1.7163999999999999</v>
      </c>
      <c r="AA295" s="6">
        <v>-0.57579999999999998</v>
      </c>
      <c r="AB295" s="6">
        <v>7.3150000000000004</v>
      </c>
    </row>
    <row r="296" spans="1:28" x14ac:dyDescent="0.25">
      <c r="A296" s="3">
        <v>294</v>
      </c>
      <c r="B296" s="1">
        <v>262.82</v>
      </c>
      <c r="C296" s="1">
        <v>328.2</v>
      </c>
      <c r="D296" s="15">
        <f>(testdata[[#This Row],[mrkt]]-B295)/B295</f>
        <v>2.5557886706084913E-3</v>
      </c>
      <c r="E296" s="15">
        <f>(testdata[[#This Row],[eval]]-C295)/C295</f>
        <v>-1.544922753862317E-2</v>
      </c>
      <c r="F296" s="20">
        <f t="shared" si="30"/>
        <v>1.8229898993703413E-4</v>
      </c>
      <c r="G296" s="20">
        <f t="shared" si="31"/>
        <v>2.5391550069359093E-4</v>
      </c>
      <c r="H296" s="6">
        <f>testdata[[#This Row],[cov]]/testdata[[#This Row],[varM]]</f>
        <v>1.3928519339645988</v>
      </c>
      <c r="I296" s="2" t="str">
        <f>IF(testdata[[#This Row],[mrkt]]&gt;B295,"UP",IF(testdata[[#This Row],[mrkt]]&lt;B295,"DN",""))</f>
        <v>UP</v>
      </c>
      <c r="J296" s="15">
        <f>IF(testdata[[#This Row],[mkt-dir]]="UP",testdata[[#This Row],[mRet]],"")</f>
        <v>2.5557886706084913E-3</v>
      </c>
      <c r="K296" s="15">
        <f>IF(testdata[[#This Row],[mkt-dir]]="UP",testdata[[#This Row],[eRet]],"")</f>
        <v>-1.544922753862317E-2</v>
      </c>
      <c r="L296" s="20">
        <f t="shared" si="26"/>
        <v>3.8913807722899319E-5</v>
      </c>
      <c r="M296" s="20">
        <f t="shared" si="27"/>
        <v>-1.9040225091624966E-5</v>
      </c>
      <c r="N296" s="6">
        <f>testdata[[#This Row],[cov+]]/testdata[[#This Row],[varM+]]</f>
        <v>-0.48929226425766881</v>
      </c>
      <c r="O296" s="15" t="str">
        <f>IF(testdata[[#This Row],[mkt-dir]]="DN",testdata[[#This Row],[mRet]],"")</f>
        <v/>
      </c>
      <c r="P296" s="15" t="str">
        <f>IF(testdata[[#This Row],[mkt-dir]]="DN",testdata[[#This Row],[eRet]],"")</f>
        <v/>
      </c>
      <c r="Q296" s="20">
        <f t="shared" si="28"/>
        <v>1.1118950828149348E-4</v>
      </c>
      <c r="R296" s="20">
        <f t="shared" si="29"/>
        <v>3.2689829881151584E-4</v>
      </c>
      <c r="S296" s="6">
        <f>testdata[[#This Row],[cov-]]/testdata[[#This Row],[varM-]]</f>
        <v>2.9400102929129077</v>
      </c>
      <c r="T296" s="6">
        <f>testdata[[#This Row],[beta+]]/testdata[[#This Row],[beta-]]</f>
        <v>-0.16642535757005364</v>
      </c>
      <c r="U296" s="6">
        <f>(testdata[[#This Row],[beta+]]-testdata[[#This Row],[beta-]])^2</f>
        <v>11.760116028616656</v>
      </c>
      <c r="W296" s="12">
        <v>43165</v>
      </c>
      <c r="X296" s="6">
        <v>1.3929</v>
      </c>
      <c r="Y296" s="6">
        <v>-0.48930000000000001</v>
      </c>
      <c r="Z296" s="6">
        <v>2.94</v>
      </c>
      <c r="AA296" s="6">
        <v>-0.16639999999999999</v>
      </c>
      <c r="AB296" s="6">
        <v>11.7601</v>
      </c>
    </row>
    <row r="297" spans="1:28" x14ac:dyDescent="0.25">
      <c r="A297" s="3">
        <v>295</v>
      </c>
      <c r="B297" s="1">
        <v>262.72000000000003</v>
      </c>
      <c r="C297" s="1">
        <v>332.3</v>
      </c>
      <c r="D297" s="15">
        <f>(testdata[[#This Row],[mrkt]]-B296)/B296</f>
        <v>-3.8048854729459669E-4</v>
      </c>
      <c r="E297" s="15">
        <f>(testdata[[#This Row],[eval]]-C296)/C296</f>
        <v>1.2492382693479655E-2</v>
      </c>
      <c r="F297" s="20">
        <f t="shared" si="30"/>
        <v>1.654123634558654E-4</v>
      </c>
      <c r="G297" s="20">
        <f t="shared" si="31"/>
        <v>2.5046911620925014E-4</v>
      </c>
      <c r="H297" s="6">
        <f>testdata[[#This Row],[cov]]/testdata[[#This Row],[varM]]</f>
        <v>1.5142103708353045</v>
      </c>
      <c r="I297" s="2" t="str">
        <f>IF(testdata[[#This Row],[mrkt]]&gt;B296,"UP",IF(testdata[[#This Row],[mrkt]]&lt;B296,"DN",""))</f>
        <v>DN</v>
      </c>
      <c r="J297" s="15" t="str">
        <f>IF(testdata[[#This Row],[mkt-dir]]="UP",testdata[[#This Row],[mRet]],"")</f>
        <v/>
      </c>
      <c r="K297" s="15" t="str">
        <f>IF(testdata[[#This Row],[mkt-dir]]="UP",testdata[[#This Row],[eRet]],"")</f>
        <v/>
      </c>
      <c r="L297" s="20">
        <f t="shared" si="26"/>
        <v>3.317553827033982E-5</v>
      </c>
      <c r="M297" s="20">
        <f t="shared" si="27"/>
        <v>-1.3973703931697219E-5</v>
      </c>
      <c r="N297" s="6">
        <f>testdata[[#This Row],[cov+]]/testdata[[#This Row],[varM+]]</f>
        <v>-0.42120504022658878</v>
      </c>
      <c r="O297" s="15">
        <f>IF(testdata[[#This Row],[mkt-dir]]="DN",testdata[[#This Row],[mRet]],"")</f>
        <v>-3.8048854729459669E-4</v>
      </c>
      <c r="P297" s="15">
        <f>IF(testdata[[#This Row],[mkt-dir]]="DN",testdata[[#This Row],[eRet]],"")</f>
        <v>1.2492382693479655E-2</v>
      </c>
      <c r="Q297" s="20">
        <f t="shared" si="28"/>
        <v>1.1484273950007262E-4</v>
      </c>
      <c r="R297" s="20">
        <f t="shared" si="29"/>
        <v>3.3021286514167025E-4</v>
      </c>
      <c r="S297" s="6">
        <f>testdata[[#This Row],[cov-]]/testdata[[#This Row],[varM-]]</f>
        <v>2.8753482072888152</v>
      </c>
      <c r="T297" s="6">
        <f>testdata[[#This Row],[beta+]]/testdata[[#This Row],[beta-]]</f>
        <v>-0.14648835892601189</v>
      </c>
      <c r="U297" s="6">
        <f>(testdata[[#This Row],[beta+]]-testdata[[#This Row],[beta-]])^2</f>
        <v>10.867263313704356</v>
      </c>
      <c r="W297" s="12">
        <v>43166</v>
      </c>
      <c r="X297" s="6">
        <v>1.5142</v>
      </c>
      <c r="Y297" s="6">
        <v>-0.42120000000000002</v>
      </c>
      <c r="Z297" s="6">
        <v>2.8753000000000002</v>
      </c>
      <c r="AA297" s="6">
        <v>-0.14649999999999999</v>
      </c>
      <c r="AB297" s="6">
        <v>10.8673</v>
      </c>
    </row>
    <row r="298" spans="1:28" x14ac:dyDescent="0.25">
      <c r="A298" s="3">
        <v>296</v>
      </c>
      <c r="B298" s="1">
        <v>263.99</v>
      </c>
      <c r="C298" s="1">
        <v>329.1</v>
      </c>
      <c r="D298" s="15">
        <f>(testdata[[#This Row],[mrkt]]-B297)/B297</f>
        <v>4.8340438489646075E-3</v>
      </c>
      <c r="E298" s="15">
        <f>(testdata[[#This Row],[eval]]-C297)/C297</f>
        <v>-9.6298525428829031E-3</v>
      </c>
      <c r="F298" s="20">
        <f t="shared" si="30"/>
        <v>1.6406051560709294E-4</v>
      </c>
      <c r="G298" s="20">
        <f t="shared" si="31"/>
        <v>2.5975402413439669E-4</v>
      </c>
      <c r="H298" s="6">
        <f>testdata[[#This Row],[cov]]/testdata[[#This Row],[varM]]</f>
        <v>1.5832817736382061</v>
      </c>
      <c r="I298" s="2" t="str">
        <f>IF(testdata[[#This Row],[mrkt]]&gt;B297,"UP",IF(testdata[[#This Row],[mrkt]]&lt;B297,"DN",""))</f>
        <v>UP</v>
      </c>
      <c r="J298" s="15">
        <f>IF(testdata[[#This Row],[mkt-dir]]="UP",testdata[[#This Row],[mRet]],"")</f>
        <v>4.8340438489646075E-3</v>
      </c>
      <c r="K298" s="15">
        <f>IF(testdata[[#This Row],[mkt-dir]]="UP",testdata[[#This Row],[eRet]],"")</f>
        <v>-9.6298525428829031E-3</v>
      </c>
      <c r="L298" s="20">
        <f t="shared" si="26"/>
        <v>3.179952793563136E-5</v>
      </c>
      <c r="M298" s="20">
        <f t="shared" si="27"/>
        <v>-7.0744724787666259E-6</v>
      </c>
      <c r="N298" s="6">
        <f>testdata[[#This Row],[cov+]]/testdata[[#This Row],[varM+]]</f>
        <v>-0.22247099054699118</v>
      </c>
      <c r="O298" s="15" t="str">
        <f>IF(testdata[[#This Row],[mkt-dir]]="DN",testdata[[#This Row],[mRet]],"")</f>
        <v/>
      </c>
      <c r="P298" s="15" t="str">
        <f>IF(testdata[[#This Row],[mkt-dir]]="DN",testdata[[#This Row],[eRet]],"")</f>
        <v/>
      </c>
      <c r="Q298" s="20">
        <f t="shared" si="28"/>
        <v>1.2532169759961925E-4</v>
      </c>
      <c r="R298" s="20">
        <f t="shared" si="29"/>
        <v>3.2974172948033214E-4</v>
      </c>
      <c r="S298" s="6">
        <f>testdata[[#This Row],[cov-]]/testdata[[#This Row],[varM-]]</f>
        <v>2.6311623270042102</v>
      </c>
      <c r="T298" s="6">
        <f>testdata[[#This Row],[beta+]]/testdata[[#This Row],[beta-]]</f>
        <v>-8.4552362377539922E-2</v>
      </c>
      <c r="U298" s="6">
        <f>(testdata[[#This Row],[beta+]]-testdata[[#This Row],[beta-]])^2</f>
        <v>8.1432231110382745</v>
      </c>
      <c r="W298" s="12">
        <v>43167</v>
      </c>
      <c r="X298" s="6">
        <v>1.5832999999999999</v>
      </c>
      <c r="Y298" s="6">
        <v>-0.2225</v>
      </c>
      <c r="Z298" s="6">
        <v>2.6312000000000002</v>
      </c>
      <c r="AA298" s="6">
        <v>-8.4599999999999995E-2</v>
      </c>
      <c r="AB298" s="6">
        <v>8.1432000000000002</v>
      </c>
    </row>
    <row r="299" spans="1:28" x14ac:dyDescent="0.25">
      <c r="A299" s="3">
        <v>297</v>
      </c>
      <c r="B299" s="1">
        <v>268.58999999999997</v>
      </c>
      <c r="C299" s="1">
        <v>327.17</v>
      </c>
      <c r="D299" s="15">
        <f>(testdata[[#This Row],[mrkt]]-B298)/B298</f>
        <v>1.7424902458426327E-2</v>
      </c>
      <c r="E299" s="15">
        <f>(testdata[[#This Row],[eval]]-C298)/C298</f>
        <v>-5.8644788817988659E-3</v>
      </c>
      <c r="F299" s="20">
        <f t="shared" si="30"/>
        <v>9.437233237603621E-5</v>
      </c>
      <c r="G299" s="20">
        <f t="shared" si="31"/>
        <v>8.2094877046216363E-5</v>
      </c>
      <c r="H299" s="6">
        <f>testdata[[#This Row],[cov]]/testdata[[#This Row],[varM]]</f>
        <v>0.86990408077550663</v>
      </c>
      <c r="I299" s="2" t="str">
        <f>IF(testdata[[#This Row],[mrkt]]&gt;B298,"UP",IF(testdata[[#This Row],[mrkt]]&lt;B298,"DN",""))</f>
        <v>UP</v>
      </c>
      <c r="J299" s="15">
        <f>IF(testdata[[#This Row],[mkt-dir]]="UP",testdata[[#This Row],[mRet]],"")</f>
        <v>1.7424902458426327E-2</v>
      </c>
      <c r="K299" s="15">
        <f>IF(testdata[[#This Row],[mkt-dir]]="UP",testdata[[#This Row],[eRet]],"")</f>
        <v>-5.8644788817988659E-3</v>
      </c>
      <c r="L299" s="20">
        <f t="shared" si="26"/>
        <v>3.4704621760003074E-5</v>
      </c>
      <c r="M299" s="20">
        <f t="shared" si="27"/>
        <v>-1.5264742963611076E-5</v>
      </c>
      <c r="N299" s="6">
        <f>testdata[[#This Row],[cov+]]/testdata[[#This Row],[varM+]]</f>
        <v>-0.43984755313494373</v>
      </c>
      <c r="O299" s="15" t="str">
        <f>IF(testdata[[#This Row],[mkt-dir]]="DN",testdata[[#This Row],[mRet]],"")</f>
        <v/>
      </c>
      <c r="P299" s="15" t="str">
        <f>IF(testdata[[#This Row],[mkt-dir]]="DN",testdata[[#This Row],[eRet]],"")</f>
        <v/>
      </c>
      <c r="Q299" s="20">
        <f t="shared" si="28"/>
        <v>2.2884622725194469E-5</v>
      </c>
      <c r="R299" s="20">
        <f t="shared" si="29"/>
        <v>7.1469740664480204E-5</v>
      </c>
      <c r="S299" s="6">
        <f>testdata[[#This Row],[cov-]]/testdata[[#This Row],[varM-]]</f>
        <v>3.1230464894576002</v>
      </c>
      <c r="T299" s="6">
        <f>testdata[[#This Row],[beta+]]/testdata[[#This Row],[beta-]]</f>
        <v>-0.14083925891584628</v>
      </c>
      <c r="U299" s="6">
        <f>(testdata[[#This Row],[beta+]]-testdata[[#This Row],[beta-]])^2</f>
        <v>12.69421395874144</v>
      </c>
      <c r="W299" s="12">
        <v>43168</v>
      </c>
      <c r="X299" s="6">
        <v>0.86990000000000001</v>
      </c>
      <c r="Y299" s="6">
        <v>-0.43980000000000002</v>
      </c>
      <c r="Z299" s="6">
        <v>3.1230000000000002</v>
      </c>
      <c r="AA299" s="6">
        <v>-0.14080000000000001</v>
      </c>
      <c r="AB299" s="6">
        <v>12.6942</v>
      </c>
    </row>
    <row r="300" spans="1:28" x14ac:dyDescent="0.25">
      <c r="A300" s="3">
        <v>298</v>
      </c>
      <c r="B300" s="1">
        <v>268.25</v>
      </c>
      <c r="C300" s="1">
        <v>345.51</v>
      </c>
      <c r="D300" s="15">
        <f>(testdata[[#This Row],[mrkt]]-B299)/B299</f>
        <v>-1.2658699132505865E-3</v>
      </c>
      <c r="E300" s="15">
        <f>(testdata[[#This Row],[eval]]-C299)/C299</f>
        <v>5.6056484396491045E-2</v>
      </c>
      <c r="F300" s="20">
        <f t="shared" si="30"/>
        <v>8.9036079870716478E-5</v>
      </c>
      <c r="G300" s="20">
        <f t="shared" si="31"/>
        <v>8.0262857598493466E-5</v>
      </c>
      <c r="H300" s="6">
        <f>testdata[[#This Row],[cov]]/testdata[[#This Row],[varM]]</f>
        <v>0.90146441437042102</v>
      </c>
      <c r="I300" s="2" t="str">
        <f>IF(testdata[[#This Row],[mrkt]]&gt;B299,"UP",IF(testdata[[#This Row],[mrkt]]&lt;B299,"DN",""))</f>
        <v>DN</v>
      </c>
      <c r="J300" s="15" t="str">
        <f>IF(testdata[[#This Row],[mkt-dir]]="UP",testdata[[#This Row],[mRet]],"")</f>
        <v/>
      </c>
      <c r="K300" s="15" t="str">
        <f>IF(testdata[[#This Row],[mkt-dir]]="UP",testdata[[#This Row],[eRet]],"")</f>
        <v/>
      </c>
      <c r="L300" s="20">
        <f t="shared" si="26"/>
        <v>3.4577022863637366E-5</v>
      </c>
      <c r="M300" s="20">
        <f t="shared" si="27"/>
        <v>-5.283462024802262E-6</v>
      </c>
      <c r="N300" s="6">
        <f>testdata[[#This Row],[cov+]]/testdata[[#This Row],[varM+]]</f>
        <v>-0.15280268765876226</v>
      </c>
      <c r="O300" s="15">
        <f>IF(testdata[[#This Row],[mkt-dir]]="DN",testdata[[#This Row],[mRet]],"")</f>
        <v>-1.2658699132505865E-3</v>
      </c>
      <c r="P300" s="15">
        <f>IF(testdata[[#This Row],[mkt-dir]]="DN",testdata[[#This Row],[eRet]],"")</f>
        <v>5.6056484396491045E-2</v>
      </c>
      <c r="Q300" s="20">
        <f t="shared" si="28"/>
        <v>2.5381826820958846E-5</v>
      </c>
      <c r="R300" s="20">
        <f t="shared" si="29"/>
        <v>1.1816522811061559E-4</v>
      </c>
      <c r="S300" s="6">
        <f>testdata[[#This Row],[cov-]]/testdata[[#This Row],[varM-]]</f>
        <v>4.655505253587247</v>
      </c>
      <c r="T300" s="6">
        <f>testdata[[#This Row],[beta+]]/testdata[[#This Row],[beta-]]</f>
        <v>-3.2821934319808121E-2</v>
      </c>
      <c r="U300" s="6">
        <f>(testdata[[#This Row],[beta+]]-testdata[[#This Row],[beta-]])^2</f>
        <v>23.119825257849435</v>
      </c>
      <c r="W300" s="12">
        <v>43171</v>
      </c>
      <c r="X300" s="6">
        <v>0.90149999999999997</v>
      </c>
      <c r="Y300" s="6">
        <v>-0.15279999999999999</v>
      </c>
      <c r="Z300" s="6">
        <v>4.6555</v>
      </c>
      <c r="AA300" s="6">
        <v>-3.2800000000000003E-2</v>
      </c>
      <c r="AB300" s="6">
        <v>23.119800000000001</v>
      </c>
    </row>
    <row r="301" spans="1:28" x14ac:dyDescent="0.25">
      <c r="A301" s="3">
        <v>299</v>
      </c>
      <c r="B301" s="1">
        <v>266.52</v>
      </c>
      <c r="C301" s="1">
        <v>341.84</v>
      </c>
      <c r="D301" s="15">
        <f>(testdata[[#This Row],[mrkt]]-B300)/B300</f>
        <v>-6.4492078285182412E-3</v>
      </c>
      <c r="E301" s="15">
        <f>(testdata[[#This Row],[eval]]-C300)/C300</f>
        <v>-1.0621979103354507E-2</v>
      </c>
      <c r="F301" s="20">
        <f t="shared" si="30"/>
        <v>8.5976016047229156E-5</v>
      </c>
      <c r="G301" s="20">
        <f t="shared" si="31"/>
        <v>8.0023585016416321E-5</v>
      </c>
      <c r="H301" s="6">
        <f>testdata[[#This Row],[cov]]/testdata[[#This Row],[varM]]</f>
        <v>0.93076637759601477</v>
      </c>
      <c r="I301" s="2" t="str">
        <f>IF(testdata[[#This Row],[mrkt]]&gt;B300,"UP",IF(testdata[[#This Row],[mrkt]]&lt;B300,"DN",""))</f>
        <v>DN</v>
      </c>
      <c r="J301" s="15" t="str">
        <f>IF(testdata[[#This Row],[mkt-dir]]="UP",testdata[[#This Row],[mRet]],"")</f>
        <v/>
      </c>
      <c r="K301" s="15" t="str">
        <f>IF(testdata[[#This Row],[mkt-dir]]="UP",testdata[[#This Row],[eRet]],"")</f>
        <v/>
      </c>
      <c r="L301" s="20">
        <f t="shared" si="26"/>
        <v>3.4298696550369971E-5</v>
      </c>
      <c r="M301" s="20">
        <f t="shared" si="27"/>
        <v>-9.6800780765565866E-6</v>
      </c>
      <c r="N301" s="6">
        <f>testdata[[#This Row],[cov+]]/testdata[[#This Row],[varM+]]</f>
        <v>-0.28222874482535315</v>
      </c>
      <c r="O301" s="15">
        <f>IF(testdata[[#This Row],[mkt-dir]]="DN",testdata[[#This Row],[mRet]],"")</f>
        <v>-6.4492078285182412E-3</v>
      </c>
      <c r="P301" s="15">
        <f>IF(testdata[[#This Row],[mkt-dir]]="DN",testdata[[#This Row],[eRet]],"")</f>
        <v>-1.0621979103354507E-2</v>
      </c>
      <c r="Q301" s="20">
        <f t="shared" si="28"/>
        <v>2.2262496529585939E-5</v>
      </c>
      <c r="R301" s="20">
        <f t="shared" si="29"/>
        <v>1.0273489465925699E-4</v>
      </c>
      <c r="S301" s="6">
        <f>testdata[[#This Row],[cov-]]/testdata[[#This Row],[varM-]]</f>
        <v>4.6147068242201215</v>
      </c>
      <c r="T301" s="6">
        <f>testdata[[#This Row],[beta+]]/testdata[[#This Row],[beta-]]</f>
        <v>-6.1158542801481086E-2</v>
      </c>
      <c r="U301" s="6">
        <f>(testdata[[#This Row],[beta+]]-testdata[[#This Row],[beta-]])^2</f>
        <v>23.979977967382727</v>
      </c>
      <c r="W301" s="12">
        <v>43172</v>
      </c>
      <c r="X301" s="6">
        <v>0.93079999999999996</v>
      </c>
      <c r="Y301" s="6">
        <v>-0.28220000000000001</v>
      </c>
      <c r="Z301" s="6">
        <v>4.6147</v>
      </c>
      <c r="AA301" s="6">
        <v>-6.1199999999999997E-2</v>
      </c>
      <c r="AB301" s="6">
        <v>23.98</v>
      </c>
    </row>
    <row r="302" spans="1:28" x14ac:dyDescent="0.25">
      <c r="A302" s="3">
        <v>300</v>
      </c>
      <c r="B302" s="1">
        <v>265.14999999999998</v>
      </c>
      <c r="C302" s="1">
        <v>326.63</v>
      </c>
      <c r="D302" s="15">
        <f>(testdata[[#This Row],[mrkt]]-B301)/B301</f>
        <v>-5.140327179948989E-3</v>
      </c>
      <c r="E302" s="15">
        <f>(testdata[[#This Row],[eval]]-C301)/C301</f>
        <v>-4.4494500351041369E-2</v>
      </c>
      <c r="F302" s="20">
        <f t="shared" si="30"/>
        <v>8.8479867688682302E-5</v>
      </c>
      <c r="G302" s="20">
        <f t="shared" si="31"/>
        <v>9.6109954639173427E-5</v>
      </c>
      <c r="H302" s="6">
        <f>testdata[[#This Row],[cov]]/testdata[[#This Row],[varM]]</f>
        <v>1.0862352888833164</v>
      </c>
      <c r="I302" s="2" t="str">
        <f>IF(testdata[[#This Row],[mrkt]]&gt;B301,"UP",IF(testdata[[#This Row],[mrkt]]&lt;B301,"DN",""))</f>
        <v>DN</v>
      </c>
      <c r="J302" s="15" t="str">
        <f>IF(testdata[[#This Row],[mkt-dir]]="UP",testdata[[#This Row],[mRet]],"")</f>
        <v/>
      </c>
      <c r="K302" s="15" t="str">
        <f>IF(testdata[[#This Row],[mkt-dir]]="UP",testdata[[#This Row],[eRet]],"")</f>
        <v/>
      </c>
      <c r="L302" s="20">
        <f t="shared" si="26"/>
        <v>3.4061648176577669E-5</v>
      </c>
      <c r="M302" s="20">
        <f t="shared" si="27"/>
        <v>-1.3103040203610378E-6</v>
      </c>
      <c r="N302" s="6">
        <f>testdata[[#This Row],[cov+]]/testdata[[#This Row],[varM+]]</f>
        <v>-3.8468602974475623E-2</v>
      </c>
      <c r="O302" s="15">
        <f>IF(testdata[[#This Row],[mkt-dir]]="DN",testdata[[#This Row],[mRet]],"")</f>
        <v>-5.140327179948989E-3</v>
      </c>
      <c r="P302" s="15">
        <f>IF(testdata[[#This Row],[mkt-dir]]="DN",testdata[[#This Row],[eRet]],"")</f>
        <v>-4.4494500351041369E-2</v>
      </c>
      <c r="Q302" s="20">
        <f t="shared" si="28"/>
        <v>2.015307383979309E-5</v>
      </c>
      <c r="R302" s="20">
        <f t="shared" si="29"/>
        <v>8.3463330378272439E-5</v>
      </c>
      <c r="S302" s="6">
        <f>testdata[[#This Row],[cov-]]/testdata[[#This Row],[varM-]]</f>
        <v>4.1414689908727764</v>
      </c>
      <c r="T302" s="6">
        <f>testdata[[#This Row],[beta+]]/testdata[[#This Row],[beta-]]</f>
        <v>-9.288637210433083E-3</v>
      </c>
      <c r="U302" s="6">
        <f>(testdata[[#This Row],[beta+]]-testdata[[#This Row],[beta-]])^2</f>
        <v>17.471878288457557</v>
      </c>
      <c r="W302" s="12">
        <v>43173</v>
      </c>
      <c r="X302" s="6">
        <v>1.0862000000000001</v>
      </c>
      <c r="Y302" s="6">
        <v>-3.85E-2</v>
      </c>
      <c r="Z302" s="6">
        <v>4.1414999999999997</v>
      </c>
      <c r="AA302" s="6">
        <v>-9.2999999999999992E-3</v>
      </c>
      <c r="AB302" s="6">
        <v>17.471900000000002</v>
      </c>
    </row>
    <row r="303" spans="1:28" x14ac:dyDescent="0.25">
      <c r="A303" s="3">
        <v>301</v>
      </c>
      <c r="B303" s="1">
        <v>264.86</v>
      </c>
      <c r="C303" s="1">
        <v>325.60000000000002</v>
      </c>
      <c r="D303" s="15">
        <f>(testdata[[#This Row],[mrkt]]-B302)/B302</f>
        <v>-1.0937205355457803E-3</v>
      </c>
      <c r="E303" s="15">
        <f>(testdata[[#This Row],[eval]]-C302)/C302</f>
        <v>-3.153415179254731E-3</v>
      </c>
      <c r="F303" s="20">
        <f t="shared" si="30"/>
        <v>8.146273445818863E-5</v>
      </c>
      <c r="G303" s="20">
        <f t="shared" si="31"/>
        <v>9.9586897812478555E-5</v>
      </c>
      <c r="H303" s="6">
        <f>testdata[[#This Row],[cov]]/testdata[[#This Row],[varM]]</f>
        <v>1.2224841023915334</v>
      </c>
      <c r="I303" s="2" t="str">
        <f>IF(testdata[[#This Row],[mrkt]]&gt;B302,"UP",IF(testdata[[#This Row],[mrkt]]&lt;B302,"DN",""))</f>
        <v>DN</v>
      </c>
      <c r="J303" s="15" t="str">
        <f>IF(testdata[[#This Row],[mkt-dir]]="UP",testdata[[#This Row],[mRet]],"")</f>
        <v/>
      </c>
      <c r="K303" s="15" t="str">
        <f>IF(testdata[[#This Row],[mkt-dir]]="UP",testdata[[#This Row],[eRet]],"")</f>
        <v/>
      </c>
      <c r="L303" s="20">
        <f t="shared" si="26"/>
        <v>3.5042827858803381E-5</v>
      </c>
      <c r="M303" s="20">
        <f t="shared" si="27"/>
        <v>4.6501321255545365E-6</v>
      </c>
      <c r="N303" s="6">
        <f>testdata[[#This Row],[cov+]]/testdata[[#This Row],[varM+]]</f>
        <v>0.13269854089090988</v>
      </c>
      <c r="O303" s="15">
        <f>IF(testdata[[#This Row],[mkt-dir]]="DN",testdata[[#This Row],[mRet]],"")</f>
        <v>-1.0937205355457803E-3</v>
      </c>
      <c r="P303" s="15">
        <f>IF(testdata[[#This Row],[mkt-dir]]="DN",testdata[[#This Row],[eRet]],"")</f>
        <v>-3.153415179254731E-3</v>
      </c>
      <c r="Q303" s="20">
        <f t="shared" si="28"/>
        <v>2.11170209309911E-5</v>
      </c>
      <c r="R303" s="20">
        <f t="shared" si="29"/>
        <v>7.7456694207894618E-5</v>
      </c>
      <c r="S303" s="6">
        <f>testdata[[#This Row],[cov-]]/testdata[[#This Row],[varM-]]</f>
        <v>3.6679744960720315</v>
      </c>
      <c r="T303" s="6">
        <f>testdata[[#This Row],[beta+]]/testdata[[#This Row],[beta-]]</f>
        <v>3.617760729607427E-2</v>
      </c>
      <c r="U303" s="6">
        <f>(testdata[[#This Row],[beta+]]-testdata[[#This Row],[beta-]])^2</f>
        <v>12.498176079281793</v>
      </c>
      <c r="W303" s="12">
        <v>43174</v>
      </c>
      <c r="X303" s="6">
        <v>1.2224999999999999</v>
      </c>
      <c r="Y303" s="6">
        <v>0.13270000000000001</v>
      </c>
      <c r="Z303" s="6">
        <v>3.6680000000000001</v>
      </c>
      <c r="AA303" s="6">
        <v>3.6200000000000003E-2</v>
      </c>
      <c r="AB303" s="6">
        <v>12.498200000000001</v>
      </c>
    </row>
    <row r="304" spans="1:28" x14ac:dyDescent="0.25">
      <c r="A304" s="3">
        <v>302</v>
      </c>
      <c r="B304" s="1">
        <v>265.14999999999998</v>
      </c>
      <c r="C304" s="1">
        <v>321.35000000000002</v>
      </c>
      <c r="D304" s="15">
        <f>(testdata[[#This Row],[mrkt]]-B303)/B303</f>
        <v>1.0949180699235958E-3</v>
      </c>
      <c r="E304" s="15">
        <f>(testdata[[#This Row],[eval]]-C303)/C303</f>
        <v>-1.3052825552825552E-2</v>
      </c>
      <c r="F304" s="20">
        <f t="shared" si="30"/>
        <v>7.4263188142305572E-5</v>
      </c>
      <c r="G304" s="20">
        <f t="shared" si="31"/>
        <v>7.7196109009693156E-5</v>
      </c>
      <c r="H304" s="6">
        <f>testdata[[#This Row],[cov]]/testdata[[#This Row],[varM]]</f>
        <v>1.0394936029647344</v>
      </c>
      <c r="I304" s="2" t="str">
        <f>IF(testdata[[#This Row],[mrkt]]&gt;B303,"UP",IF(testdata[[#This Row],[mrkt]]&lt;B303,"DN",""))</f>
        <v>UP</v>
      </c>
      <c r="J304" s="15">
        <f>IF(testdata[[#This Row],[mkt-dir]]="UP",testdata[[#This Row],[mRet]],"")</f>
        <v>1.0949180699235958E-3</v>
      </c>
      <c r="K304" s="15">
        <f>IF(testdata[[#This Row],[mkt-dir]]="UP",testdata[[#This Row],[eRet]],"")</f>
        <v>-1.3052825552825552E-2</v>
      </c>
      <c r="L304" s="20">
        <f t="shared" si="26"/>
        <v>3.6992977936150341E-5</v>
      </c>
      <c r="M304" s="20">
        <f t="shared" si="27"/>
        <v>2.5129953970341274E-6</v>
      </c>
      <c r="N304" s="6">
        <f>testdata[[#This Row],[cov+]]/testdata[[#This Row],[varM+]]</f>
        <v>6.7931686964254195E-2</v>
      </c>
      <c r="O304" s="15" t="str">
        <f>IF(testdata[[#This Row],[mkt-dir]]="DN",testdata[[#This Row],[mRet]],"")</f>
        <v/>
      </c>
      <c r="P304" s="15" t="str">
        <f>IF(testdata[[#This Row],[mkt-dir]]="DN",testdata[[#This Row],[eRet]],"")</f>
        <v/>
      </c>
      <c r="Q304" s="20">
        <f t="shared" si="28"/>
        <v>2.11170209309911E-5</v>
      </c>
      <c r="R304" s="20">
        <f t="shared" si="29"/>
        <v>7.7456694207894618E-5</v>
      </c>
      <c r="S304" s="6">
        <f>testdata[[#This Row],[cov-]]/testdata[[#This Row],[varM-]]</f>
        <v>3.6679744960720315</v>
      </c>
      <c r="T304" s="6">
        <f>testdata[[#This Row],[beta+]]/testdata[[#This Row],[beta-]]</f>
        <v>1.852021791236581E-2</v>
      </c>
      <c r="U304" s="6">
        <f>(testdata[[#This Row],[beta+]]-testdata[[#This Row],[beta-]])^2</f>
        <v>12.960308227408618</v>
      </c>
      <c r="W304" s="12">
        <v>43175</v>
      </c>
      <c r="X304" s="6">
        <v>1.0395000000000001</v>
      </c>
      <c r="Y304" s="6">
        <v>6.7900000000000002E-2</v>
      </c>
      <c r="Z304" s="6">
        <v>3.6680000000000001</v>
      </c>
      <c r="AA304" s="6">
        <v>1.8499999999999999E-2</v>
      </c>
      <c r="AB304" s="6">
        <v>12.9603</v>
      </c>
    </row>
    <row r="305" spans="1:28" x14ac:dyDescent="0.25">
      <c r="A305" s="3">
        <v>303</v>
      </c>
      <c r="B305" s="1">
        <v>261.56</v>
      </c>
      <c r="C305" s="1">
        <v>313.56</v>
      </c>
      <c r="D305" s="15">
        <f>(testdata[[#This Row],[mrkt]]-B304)/B304</f>
        <v>-1.353950594003385E-2</v>
      </c>
      <c r="E305" s="15">
        <f>(testdata[[#This Row],[eval]]-C304)/C304</f>
        <v>-2.4241481250972523E-2</v>
      </c>
      <c r="F305" s="20">
        <f t="shared" si="30"/>
        <v>8.3570847461955823E-5</v>
      </c>
      <c r="G305" s="20">
        <f t="shared" si="31"/>
        <v>9.2033145713578063E-5</v>
      </c>
      <c r="H305" s="6">
        <f>testdata[[#This Row],[cov]]/testdata[[#This Row],[varM]]</f>
        <v>1.1012589737764062</v>
      </c>
      <c r="I305" s="2" t="str">
        <f>IF(testdata[[#This Row],[mrkt]]&gt;B304,"UP",IF(testdata[[#This Row],[mrkt]]&lt;B304,"DN",""))</f>
        <v>DN</v>
      </c>
      <c r="J305" s="15" t="str">
        <f>IF(testdata[[#This Row],[mkt-dir]]="UP",testdata[[#This Row],[mRet]],"")</f>
        <v/>
      </c>
      <c r="K305" s="15" t="str">
        <f>IF(testdata[[#This Row],[mkt-dir]]="UP",testdata[[#This Row],[eRet]],"")</f>
        <v/>
      </c>
      <c r="L305" s="20">
        <f t="shared" si="26"/>
        <v>3.5274321279538023E-5</v>
      </c>
      <c r="M305" s="20">
        <f t="shared" si="27"/>
        <v>3.1331517755187708E-6</v>
      </c>
      <c r="N305" s="6">
        <f>testdata[[#This Row],[cov+]]/testdata[[#This Row],[varM+]]</f>
        <v>8.8822453894704806E-2</v>
      </c>
      <c r="O305" s="15">
        <f>IF(testdata[[#This Row],[mkt-dir]]="DN",testdata[[#This Row],[mRet]],"")</f>
        <v>-1.353950594003385E-2</v>
      </c>
      <c r="P305" s="15">
        <f>IF(testdata[[#This Row],[mkt-dir]]="DN",testdata[[#This Row],[eRet]],"")</f>
        <v>-2.4241481250972523E-2</v>
      </c>
      <c r="Q305" s="20">
        <f t="shared" si="28"/>
        <v>2.3562452928245428E-5</v>
      </c>
      <c r="R305" s="20">
        <f t="shared" si="29"/>
        <v>8.0638814781777362E-5</v>
      </c>
      <c r="S305" s="6">
        <f>testdata[[#This Row],[cov-]]/testdata[[#This Row],[varM-]]</f>
        <v>3.4223438038198388</v>
      </c>
      <c r="T305" s="6">
        <f>testdata[[#This Row],[beta+]]/testdata[[#This Row],[beta-]]</f>
        <v>2.5953691091925333E-2</v>
      </c>
      <c r="U305" s="6">
        <f>(testdata[[#This Row],[beta+]]-testdata[[#This Row],[beta-]])^2</f>
        <v>11.112364590406687</v>
      </c>
      <c r="W305" s="12">
        <v>43178</v>
      </c>
      <c r="X305" s="6">
        <v>1.1012999999999999</v>
      </c>
      <c r="Y305" s="6">
        <v>8.8800000000000004E-2</v>
      </c>
      <c r="Z305" s="6">
        <v>3.4222999999999999</v>
      </c>
      <c r="AA305" s="6">
        <v>2.5999999999999999E-2</v>
      </c>
      <c r="AB305" s="6">
        <v>11.112399999999999</v>
      </c>
    </row>
    <row r="306" spans="1:28" x14ac:dyDescent="0.25">
      <c r="A306" s="3">
        <v>304</v>
      </c>
      <c r="B306" s="1">
        <v>262</v>
      </c>
      <c r="C306" s="1">
        <v>310.55</v>
      </c>
      <c r="D306" s="15">
        <f>(testdata[[#This Row],[mrkt]]-B305)/B305</f>
        <v>1.6822144058724489E-3</v>
      </c>
      <c r="E306" s="15">
        <f>(testdata[[#This Row],[eval]]-C305)/C305</f>
        <v>-9.5994387039162864E-3</v>
      </c>
      <c r="F306" s="20">
        <f t="shared" si="30"/>
        <v>8.1777932363027387E-5</v>
      </c>
      <c r="G306" s="20">
        <f t="shared" si="31"/>
        <v>9.1848377253760951E-5</v>
      </c>
      <c r="H306" s="6">
        <f>testdata[[#This Row],[cov]]/testdata[[#This Row],[varM]]</f>
        <v>1.1231437944166771</v>
      </c>
      <c r="I306" s="2" t="str">
        <f>IF(testdata[[#This Row],[mrkt]]&gt;B305,"UP",IF(testdata[[#This Row],[mrkt]]&lt;B305,"DN",""))</f>
        <v>UP</v>
      </c>
      <c r="J306" s="15">
        <f>IF(testdata[[#This Row],[mkt-dir]]="UP",testdata[[#This Row],[mRet]],"")</f>
        <v>1.6822144058724489E-3</v>
      </c>
      <c r="K306" s="15">
        <f>IF(testdata[[#This Row],[mkt-dir]]="UP",testdata[[#This Row],[eRet]],"")</f>
        <v>-9.5994387039162864E-3</v>
      </c>
      <c r="L306" s="20">
        <f t="shared" si="26"/>
        <v>3.5270162695307421E-5</v>
      </c>
      <c r="M306" s="20">
        <f t="shared" si="27"/>
        <v>1.0367496770868571E-5</v>
      </c>
      <c r="N306" s="6">
        <f>testdata[[#This Row],[cov+]]/testdata[[#This Row],[varM+]]</f>
        <v>0.2939452494288588</v>
      </c>
      <c r="O306" s="15" t="str">
        <f>IF(testdata[[#This Row],[mkt-dir]]="DN",testdata[[#This Row],[mRet]],"")</f>
        <v/>
      </c>
      <c r="P306" s="15" t="str">
        <f>IF(testdata[[#This Row],[mkt-dir]]="DN",testdata[[#This Row],[eRet]],"")</f>
        <v/>
      </c>
      <c r="Q306" s="20">
        <f t="shared" si="28"/>
        <v>2.5870817195709808E-5</v>
      </c>
      <c r="R306" s="20">
        <f t="shared" si="29"/>
        <v>8.8222167597636734E-5</v>
      </c>
      <c r="S306" s="6">
        <f>testdata[[#This Row],[cov-]]/testdata[[#This Row],[varM-]]</f>
        <v>3.4101036287429967</v>
      </c>
      <c r="T306" s="6">
        <f>testdata[[#This Row],[beta+]]/testdata[[#This Row],[beta-]]</f>
        <v>8.6198333373584429E-2</v>
      </c>
      <c r="U306" s="6">
        <f>(testdata[[#This Row],[beta+]]-testdata[[#This Row],[beta-]])^2</f>
        <v>9.7104430449697148</v>
      </c>
      <c r="W306" s="12">
        <v>43179</v>
      </c>
      <c r="X306" s="6">
        <v>1.1231</v>
      </c>
      <c r="Y306" s="6">
        <v>0.29389999999999999</v>
      </c>
      <c r="Z306" s="6">
        <v>3.4100999999999999</v>
      </c>
      <c r="AA306" s="6">
        <v>8.6199999999999999E-2</v>
      </c>
      <c r="AB306" s="6">
        <v>9.7103999999999999</v>
      </c>
    </row>
    <row r="307" spans="1:28" x14ac:dyDescent="0.25">
      <c r="A307" s="3">
        <v>305</v>
      </c>
      <c r="B307" s="1">
        <v>261.5</v>
      </c>
      <c r="C307" s="1">
        <v>316.52999999999997</v>
      </c>
      <c r="D307" s="15">
        <f>(testdata[[#This Row],[mrkt]]-B306)/B306</f>
        <v>-1.9083969465648854E-3</v>
      </c>
      <c r="E307" s="15">
        <f>(testdata[[#This Row],[eval]]-C306)/C306</f>
        <v>1.9256158428594305E-2</v>
      </c>
      <c r="F307" s="20">
        <f t="shared" si="30"/>
        <v>8.0651563504882808E-5</v>
      </c>
      <c r="G307" s="20">
        <f t="shared" si="31"/>
        <v>8.9085491669779168E-5</v>
      </c>
      <c r="H307" s="6">
        <f>testdata[[#This Row],[cov]]/testdata[[#This Row],[varM]]</f>
        <v>1.1045724075068397</v>
      </c>
      <c r="I307" s="2" t="str">
        <f>IF(testdata[[#This Row],[mrkt]]&gt;B306,"UP",IF(testdata[[#This Row],[mrkt]]&lt;B306,"DN",""))</f>
        <v>DN</v>
      </c>
      <c r="J307" s="15" t="str">
        <f>IF(testdata[[#This Row],[mkt-dir]]="UP",testdata[[#This Row],[mRet]],"")</f>
        <v/>
      </c>
      <c r="K307" s="15" t="str">
        <f>IF(testdata[[#This Row],[mkt-dir]]="UP",testdata[[#This Row],[eRet]],"")</f>
        <v/>
      </c>
      <c r="L307" s="20">
        <f t="shared" si="26"/>
        <v>3.5270162695307421E-5</v>
      </c>
      <c r="M307" s="20">
        <f t="shared" si="27"/>
        <v>1.0367496770868571E-5</v>
      </c>
      <c r="N307" s="6">
        <f>testdata[[#This Row],[cov+]]/testdata[[#This Row],[varM+]]</f>
        <v>0.2939452494288588</v>
      </c>
      <c r="O307" s="15">
        <f>IF(testdata[[#This Row],[mkt-dir]]="DN",testdata[[#This Row],[mRet]],"")</f>
        <v>-1.9083969465648854E-3</v>
      </c>
      <c r="P307" s="15">
        <f>IF(testdata[[#This Row],[mkt-dir]]="DN",testdata[[#This Row],[eRet]],"")</f>
        <v>1.9256158428594305E-2</v>
      </c>
      <c r="Q307" s="20">
        <f t="shared" si="28"/>
        <v>2.7957718292306138E-5</v>
      </c>
      <c r="R307" s="20">
        <f t="shared" si="29"/>
        <v>1.0107845658060532E-4</v>
      </c>
      <c r="S307" s="6">
        <f>testdata[[#This Row],[cov-]]/testdata[[#This Row],[varM-]]</f>
        <v>3.6154043589609293</v>
      </c>
      <c r="T307" s="6">
        <f>testdata[[#This Row],[beta+]]/testdata[[#This Row],[beta-]]</f>
        <v>8.1303561163304824E-2</v>
      </c>
      <c r="U307" s="6">
        <f>(testdata[[#This Row],[beta+]]-testdata[[#This Row],[beta-]])^2</f>
        <v>11.032090616293575</v>
      </c>
      <c r="W307" s="12">
        <v>43180</v>
      </c>
      <c r="X307" s="6">
        <v>1.1046</v>
      </c>
      <c r="Y307" s="6">
        <v>0.29389999999999999</v>
      </c>
      <c r="Z307" s="6">
        <v>3.6154000000000002</v>
      </c>
      <c r="AA307" s="6">
        <v>8.1299999999999997E-2</v>
      </c>
      <c r="AB307" s="6">
        <v>11.0321</v>
      </c>
    </row>
    <row r="308" spans="1:28" x14ac:dyDescent="0.25">
      <c r="A308" s="3">
        <v>306</v>
      </c>
      <c r="B308" s="1">
        <v>254.96</v>
      </c>
      <c r="C308" s="1">
        <v>309.10000000000002</v>
      </c>
      <c r="D308" s="15">
        <f>(testdata[[#This Row],[mrkt]]-B307)/B307</f>
        <v>-2.5009560229445477E-2</v>
      </c>
      <c r="E308" s="15">
        <f>(testdata[[#This Row],[eval]]-C307)/C307</f>
        <v>-2.3473288471866648E-2</v>
      </c>
      <c r="F308" s="20">
        <f t="shared" si="30"/>
        <v>1.1092610311016411E-4</v>
      </c>
      <c r="G308" s="20">
        <f t="shared" si="31"/>
        <v>1.0976680762634366E-4</v>
      </c>
      <c r="H308" s="6">
        <f>testdata[[#This Row],[cov]]/testdata[[#This Row],[varM]]</f>
        <v>0.98954893887627937</v>
      </c>
      <c r="I308" s="2" t="str">
        <f>IF(testdata[[#This Row],[mrkt]]&gt;B307,"UP",IF(testdata[[#This Row],[mrkt]]&lt;B307,"DN",""))</f>
        <v>DN</v>
      </c>
      <c r="J308" s="15" t="str">
        <f>IF(testdata[[#This Row],[mkt-dir]]="UP",testdata[[#This Row],[mRet]],"")</f>
        <v/>
      </c>
      <c r="K308" s="15" t="str">
        <f>IF(testdata[[#This Row],[mkt-dir]]="UP",testdata[[#This Row],[eRet]],"")</f>
        <v/>
      </c>
      <c r="L308" s="20">
        <f t="shared" si="26"/>
        <v>3.4735598245692655E-5</v>
      </c>
      <c r="M308" s="20">
        <f t="shared" si="27"/>
        <v>3.8324516402034613E-5</v>
      </c>
      <c r="N308" s="6">
        <f>testdata[[#This Row],[cov+]]/testdata[[#This Row],[varM+]]</f>
        <v>1.1033210405923266</v>
      </c>
      <c r="O308" s="15">
        <f>IF(testdata[[#This Row],[mkt-dir]]="DN",testdata[[#This Row],[mRet]],"")</f>
        <v>-2.5009560229445477E-2</v>
      </c>
      <c r="P308" s="15">
        <f>IF(testdata[[#This Row],[mkt-dir]]="DN",testdata[[#This Row],[eRet]],"")</f>
        <v>-2.3473288471866648E-2</v>
      </c>
      <c r="Q308" s="20">
        <f t="shared" si="28"/>
        <v>5.3145976076580076E-5</v>
      </c>
      <c r="R308" s="20">
        <f t="shared" si="29"/>
        <v>1.1672942257712305E-4</v>
      </c>
      <c r="S308" s="6">
        <f>testdata[[#This Row],[cov-]]/testdata[[#This Row],[varM-]]</f>
        <v>2.1963924871550602</v>
      </c>
      <c r="T308" s="6">
        <f>testdata[[#This Row],[beta+]]/testdata[[#This Row],[beta-]]</f>
        <v>0.50233327924984594</v>
      </c>
      <c r="U308" s="6">
        <f>(testdata[[#This Row],[beta+]]-testdata[[#This Row],[beta-]])^2</f>
        <v>1.194805187290747</v>
      </c>
      <c r="W308" s="12">
        <v>43181</v>
      </c>
      <c r="X308" s="6">
        <v>0.98950000000000005</v>
      </c>
      <c r="Y308" s="6">
        <v>1.1032999999999999</v>
      </c>
      <c r="Z308" s="6">
        <v>2.1964000000000001</v>
      </c>
      <c r="AA308" s="6">
        <v>0.50229999999999997</v>
      </c>
      <c r="AB308" s="6">
        <v>1.1948000000000001</v>
      </c>
    </row>
    <row r="309" spans="1:28" x14ac:dyDescent="0.25">
      <c r="A309" s="3">
        <v>307</v>
      </c>
      <c r="B309" s="1">
        <v>249.53</v>
      </c>
      <c r="C309" s="1">
        <v>301.54000000000002</v>
      </c>
      <c r="D309" s="15">
        <f>(testdata[[#This Row],[mrkt]]-B308)/B308</f>
        <v>-2.1297458424850983E-2</v>
      </c>
      <c r="E309" s="15">
        <f>(testdata[[#This Row],[eval]]-C308)/C308</f>
        <v>-2.4458104173406669E-2</v>
      </c>
      <c r="F309" s="20">
        <f t="shared" si="30"/>
        <v>1.1370039726822588E-4</v>
      </c>
      <c r="G309" s="20">
        <f t="shared" si="31"/>
        <v>1.0627535369619266E-4</v>
      </c>
      <c r="H309" s="6">
        <f>testdata[[#This Row],[cov]]/testdata[[#This Row],[varM]]</f>
        <v>0.93469641487252586</v>
      </c>
      <c r="I309" s="2" t="str">
        <f>IF(testdata[[#This Row],[mrkt]]&gt;B308,"UP",IF(testdata[[#This Row],[mrkt]]&lt;B308,"DN",""))</f>
        <v>DN</v>
      </c>
      <c r="J309" s="15" t="str">
        <f>IF(testdata[[#This Row],[mkt-dir]]="UP",testdata[[#This Row],[mRet]],"")</f>
        <v/>
      </c>
      <c r="K309" s="15" t="str">
        <f>IF(testdata[[#This Row],[mkt-dir]]="UP",testdata[[#This Row],[eRet]],"")</f>
        <v/>
      </c>
      <c r="L309" s="20">
        <f t="shared" si="26"/>
        <v>3.0179607610347734E-5</v>
      </c>
      <c r="M309" s="20">
        <f t="shared" si="27"/>
        <v>2.2377459574324051E-5</v>
      </c>
      <c r="N309" s="6">
        <f>testdata[[#This Row],[cov+]]/testdata[[#This Row],[varM+]]</f>
        <v>0.74147616043395648</v>
      </c>
      <c r="O309" s="15">
        <f>IF(testdata[[#This Row],[mkt-dir]]="DN",testdata[[#This Row],[mRet]],"")</f>
        <v>-2.1297458424850983E-2</v>
      </c>
      <c r="P309" s="15">
        <f>IF(testdata[[#This Row],[mkt-dir]]="DN",testdata[[#This Row],[eRet]],"")</f>
        <v>-2.4458104173406669E-2</v>
      </c>
      <c r="Q309" s="20">
        <f t="shared" si="28"/>
        <v>6.1508342784375084E-5</v>
      </c>
      <c r="R309" s="20">
        <f t="shared" si="29"/>
        <v>1.2272052095280912E-4</v>
      </c>
      <c r="S309" s="6">
        <f>testdata[[#This Row],[cov-]]/testdata[[#This Row],[varM-]]</f>
        <v>1.9951849683712128</v>
      </c>
      <c r="T309" s="6">
        <f>testdata[[#This Row],[beta+]]/testdata[[#This Row],[beta-]]</f>
        <v>0.37163279204096411</v>
      </c>
      <c r="U309" s="6">
        <f>(testdata[[#This Row],[beta+]]-testdata[[#This Row],[beta-]])^2</f>
        <v>1.5717857750994562</v>
      </c>
      <c r="W309" s="12">
        <v>43182</v>
      </c>
      <c r="X309" s="6">
        <v>0.93469999999999998</v>
      </c>
      <c r="Y309" s="6">
        <v>0.74150000000000005</v>
      </c>
      <c r="Z309" s="6">
        <v>1.9952000000000001</v>
      </c>
      <c r="AA309" s="6">
        <v>0.37159999999999999</v>
      </c>
      <c r="AB309" s="6">
        <v>1.5718000000000001</v>
      </c>
    </row>
    <row r="310" spans="1:28" x14ac:dyDescent="0.25">
      <c r="A310" s="3">
        <v>308</v>
      </c>
      <c r="B310" s="1">
        <v>256.36</v>
      </c>
      <c r="C310" s="1">
        <v>304.18</v>
      </c>
      <c r="D310" s="15">
        <f>(testdata[[#This Row],[mrkt]]-B309)/B309</f>
        <v>2.7371458341682413E-2</v>
      </c>
      <c r="E310" s="15">
        <f>(testdata[[#This Row],[eval]]-C309)/C309</f>
        <v>8.7550573721562192E-3</v>
      </c>
      <c r="F310" s="20">
        <f t="shared" si="30"/>
        <v>1.483272854752148E-4</v>
      </c>
      <c r="G310" s="20">
        <f t="shared" si="31"/>
        <v>1.1462741463656948E-4</v>
      </c>
      <c r="H310" s="6">
        <f>testdata[[#This Row],[cov]]/testdata[[#This Row],[varM]]</f>
        <v>0.77280059612311514</v>
      </c>
      <c r="I310" s="2" t="str">
        <f>IF(testdata[[#This Row],[mrkt]]&gt;B309,"UP",IF(testdata[[#This Row],[mrkt]]&lt;B309,"DN",""))</f>
        <v>UP</v>
      </c>
      <c r="J310" s="15">
        <f>IF(testdata[[#This Row],[mkt-dir]]="UP",testdata[[#This Row],[mRet]],"")</f>
        <v>2.7371458341682413E-2</v>
      </c>
      <c r="K310" s="15">
        <f>IF(testdata[[#This Row],[mkt-dir]]="UP",testdata[[#This Row],[eRet]],"")</f>
        <v>8.7550573721562192E-3</v>
      </c>
      <c r="L310" s="20">
        <f t="shared" si="26"/>
        <v>7.5574206145141205E-5</v>
      </c>
      <c r="M310" s="20">
        <f t="shared" si="27"/>
        <v>4.5113075231871859E-5</v>
      </c>
      <c r="N310" s="6">
        <f>testdata[[#This Row],[cov+]]/testdata[[#This Row],[varM+]]</f>
        <v>0.59693746759617472</v>
      </c>
      <c r="O310" s="15" t="str">
        <f>IF(testdata[[#This Row],[mkt-dir]]="DN",testdata[[#This Row],[mRet]],"")</f>
        <v/>
      </c>
      <c r="P310" s="15" t="str">
        <f>IF(testdata[[#This Row],[mkt-dir]]="DN",testdata[[#This Row],[eRet]],"")</f>
        <v/>
      </c>
      <c r="Q310" s="20">
        <f t="shared" si="28"/>
        <v>6.1508342784375084E-5</v>
      </c>
      <c r="R310" s="20">
        <f t="shared" si="29"/>
        <v>1.2272052095280912E-4</v>
      </c>
      <c r="S310" s="6">
        <f>testdata[[#This Row],[cov-]]/testdata[[#This Row],[varM-]]</f>
        <v>1.9951849683712128</v>
      </c>
      <c r="T310" s="6">
        <f>testdata[[#This Row],[beta+]]/testdata[[#This Row],[beta-]]</f>
        <v>0.29918903613407333</v>
      </c>
      <c r="U310" s="6">
        <f>(testdata[[#This Row],[beta+]]-testdata[[#This Row],[beta-]])^2</f>
        <v>1.9550960734236402</v>
      </c>
      <c r="W310" s="12">
        <v>43185</v>
      </c>
      <c r="X310" s="6">
        <v>0.77280000000000004</v>
      </c>
      <c r="Y310" s="6">
        <v>0.59689999999999999</v>
      </c>
      <c r="Z310" s="6">
        <v>1.9952000000000001</v>
      </c>
      <c r="AA310" s="6">
        <v>0.29920000000000002</v>
      </c>
      <c r="AB310" s="6">
        <v>1.9551000000000001</v>
      </c>
    </row>
    <row r="311" spans="1:28" x14ac:dyDescent="0.25">
      <c r="A311" s="3">
        <v>309</v>
      </c>
      <c r="B311" s="1">
        <v>252</v>
      </c>
      <c r="C311" s="1">
        <v>279.18</v>
      </c>
      <c r="D311" s="15">
        <f>(testdata[[#This Row],[mrkt]]-B310)/B310</f>
        <v>-1.7007333437353774E-2</v>
      </c>
      <c r="E311" s="15">
        <f>(testdata[[#This Row],[eval]]-C310)/C310</f>
        <v>-8.2188178052468933E-2</v>
      </c>
      <c r="F311" s="20">
        <f t="shared" si="30"/>
        <v>1.5401105668595664E-4</v>
      </c>
      <c r="G311" s="20">
        <f t="shared" si="31"/>
        <v>1.6412780052507412E-4</v>
      </c>
      <c r="H311" s="6">
        <f>testdata[[#This Row],[cov]]/testdata[[#This Row],[varM]]</f>
        <v>1.0656884256027572</v>
      </c>
      <c r="I311" s="2" t="str">
        <f>IF(testdata[[#This Row],[mrkt]]&gt;B310,"UP",IF(testdata[[#This Row],[mrkt]]&lt;B310,"DN",""))</f>
        <v>DN</v>
      </c>
      <c r="J311" s="15" t="str">
        <f>IF(testdata[[#This Row],[mkt-dir]]="UP",testdata[[#This Row],[mRet]],"")</f>
        <v/>
      </c>
      <c r="K311" s="15" t="str">
        <f>IF(testdata[[#This Row],[mkt-dir]]="UP",testdata[[#This Row],[eRet]],"")</f>
        <v/>
      </c>
      <c r="L311" s="20">
        <f t="shared" si="26"/>
        <v>7.5574206145141205E-5</v>
      </c>
      <c r="M311" s="20">
        <f t="shared" si="27"/>
        <v>4.5113075231871859E-5</v>
      </c>
      <c r="N311" s="6">
        <f>testdata[[#This Row],[cov+]]/testdata[[#This Row],[varM+]]</f>
        <v>0.59693746759617472</v>
      </c>
      <c r="O311" s="15">
        <f>IF(testdata[[#This Row],[mkt-dir]]="DN",testdata[[#This Row],[mRet]],"")</f>
        <v>-1.7007333437353774E-2</v>
      </c>
      <c r="P311" s="15">
        <f>IF(testdata[[#This Row],[mkt-dir]]="DN",testdata[[#This Row],[eRet]],"")</f>
        <v>-8.2188178052468933E-2</v>
      </c>
      <c r="Q311" s="20">
        <f t="shared" si="28"/>
        <v>6.5371671109927797E-5</v>
      </c>
      <c r="R311" s="20">
        <f t="shared" si="29"/>
        <v>1.6426899401520082E-4</v>
      </c>
      <c r="S311" s="6">
        <f>testdata[[#This Row],[cov-]]/testdata[[#This Row],[varM-]]</f>
        <v>2.5128467916778372</v>
      </c>
      <c r="T311" s="6">
        <f>testdata[[#This Row],[beta+]]/testdata[[#This Row],[beta-]]</f>
        <v>0.23755426298695964</v>
      </c>
      <c r="U311" s="6">
        <f>(testdata[[#This Row],[beta+]]-testdata[[#This Row],[beta-]])^2</f>
        <v>3.6707085381030526</v>
      </c>
      <c r="W311" s="12">
        <v>43186</v>
      </c>
      <c r="X311" s="6">
        <v>1.0657000000000001</v>
      </c>
      <c r="Y311" s="6">
        <v>0.59689999999999999</v>
      </c>
      <c r="Z311" s="6">
        <v>2.5127999999999999</v>
      </c>
      <c r="AA311" s="6">
        <v>0.23760000000000001</v>
      </c>
      <c r="AB311" s="6">
        <v>3.6707000000000001</v>
      </c>
    </row>
    <row r="312" spans="1:28" x14ac:dyDescent="0.25">
      <c r="A312" s="3">
        <v>310</v>
      </c>
      <c r="B312" s="1">
        <v>251.25</v>
      </c>
      <c r="C312" s="1">
        <v>257.77999999999997</v>
      </c>
      <c r="D312" s="15">
        <f>(testdata[[#This Row],[mrkt]]-B311)/B311</f>
        <v>-2.976190476190476E-3</v>
      </c>
      <c r="E312" s="15">
        <f>(testdata[[#This Row],[eval]]-C311)/C311</f>
        <v>-7.665305537645975E-2</v>
      </c>
      <c r="F312" s="20">
        <f t="shared" si="30"/>
        <v>1.5083612461439921E-4</v>
      </c>
      <c r="G312" s="20">
        <f t="shared" si="31"/>
        <v>1.6276250425001894E-4</v>
      </c>
      <c r="H312" s="6">
        <f>testdata[[#This Row],[cov]]/testdata[[#This Row],[varM]]</f>
        <v>1.0790684570165707</v>
      </c>
      <c r="I312" s="2" t="str">
        <f>IF(testdata[[#This Row],[mrkt]]&gt;B311,"UP",IF(testdata[[#This Row],[mrkt]]&lt;B311,"DN",""))</f>
        <v>DN</v>
      </c>
      <c r="J312" s="15" t="str">
        <f>IF(testdata[[#This Row],[mkt-dir]]="UP",testdata[[#This Row],[mRet]],"")</f>
        <v/>
      </c>
      <c r="K312" s="15" t="str">
        <f>IF(testdata[[#This Row],[mkt-dir]]="UP",testdata[[#This Row],[eRet]],"")</f>
        <v/>
      </c>
      <c r="L312" s="20">
        <f t="shared" si="26"/>
        <v>7.5574206145141205E-5</v>
      </c>
      <c r="M312" s="20">
        <f t="shared" si="27"/>
        <v>4.5113075231871859E-5</v>
      </c>
      <c r="N312" s="6">
        <f>testdata[[#This Row],[cov+]]/testdata[[#This Row],[varM+]]</f>
        <v>0.59693746759617472</v>
      </c>
      <c r="O312" s="15">
        <f>IF(testdata[[#This Row],[mkt-dir]]="DN",testdata[[#This Row],[mRet]],"")</f>
        <v>-2.976190476190476E-3</v>
      </c>
      <c r="P312" s="15">
        <f>IF(testdata[[#This Row],[mkt-dir]]="DN",testdata[[#This Row],[eRet]],"")</f>
        <v>-7.665305537645975E-2</v>
      </c>
      <c r="Q312" s="20">
        <f t="shared" si="28"/>
        <v>6.8901574949620719E-5</v>
      </c>
      <c r="R312" s="20">
        <f t="shared" si="29"/>
        <v>1.3176397125378209E-4</v>
      </c>
      <c r="S312" s="6">
        <f>testdata[[#This Row],[cov-]]/testdata[[#This Row],[varM-]]</f>
        <v>1.9123506443811327</v>
      </c>
      <c r="T312" s="6">
        <f>testdata[[#This Row],[beta+]]/testdata[[#This Row],[beta-]]</f>
        <v>0.3121485431294182</v>
      </c>
      <c r="U312" s="6">
        <f>(testdata[[#This Row],[beta+]]-testdata[[#This Row],[beta-]])^2</f>
        <v>1.7303118256594949</v>
      </c>
      <c r="W312" s="12">
        <v>43187</v>
      </c>
      <c r="X312" s="6">
        <v>1.0790999999999999</v>
      </c>
      <c r="Y312" s="6">
        <v>0.59689999999999999</v>
      </c>
      <c r="Z312" s="6">
        <v>1.9124000000000001</v>
      </c>
      <c r="AA312" s="6">
        <v>0.31209999999999999</v>
      </c>
      <c r="AB312" s="6">
        <v>1.7302999999999999</v>
      </c>
    </row>
    <row r="313" spans="1:28" x14ac:dyDescent="0.25">
      <c r="A313" s="3">
        <v>311</v>
      </c>
      <c r="B313" s="1">
        <v>254.46</v>
      </c>
      <c r="C313" s="1">
        <v>266.13</v>
      </c>
      <c r="D313" s="15">
        <f>(testdata[[#This Row],[mrkt]]-B312)/B312</f>
        <v>1.2776119402985106E-2</v>
      </c>
      <c r="E313" s="15">
        <f>(testdata[[#This Row],[eval]]-C312)/C312</f>
        <v>3.239196213825752E-2</v>
      </c>
      <c r="F313" s="20">
        <f t="shared" si="30"/>
        <v>1.5190098370998267E-4</v>
      </c>
      <c r="G313" s="20">
        <f t="shared" si="31"/>
        <v>1.784684452574731E-4</v>
      </c>
      <c r="H313" s="6">
        <f>testdata[[#This Row],[cov]]/testdata[[#This Row],[varM]]</f>
        <v>1.1748998650213776</v>
      </c>
      <c r="I313" s="2" t="str">
        <f>IF(testdata[[#This Row],[mrkt]]&gt;B312,"UP",IF(testdata[[#This Row],[mrkt]]&lt;B312,"DN",""))</f>
        <v>UP</v>
      </c>
      <c r="J313" s="15">
        <f>IF(testdata[[#This Row],[mkt-dir]]="UP",testdata[[#This Row],[mRet]],"")</f>
        <v>1.2776119402985106E-2</v>
      </c>
      <c r="K313" s="15">
        <f>IF(testdata[[#This Row],[mkt-dir]]="UP",testdata[[#This Row],[eRet]],"")</f>
        <v>3.239196213825752E-2</v>
      </c>
      <c r="L313" s="20">
        <f t="shared" si="26"/>
        <v>6.8617345979046245E-5</v>
      </c>
      <c r="M313" s="20">
        <f t="shared" si="27"/>
        <v>5.4083551041545622E-5</v>
      </c>
      <c r="N313" s="6">
        <f>testdata[[#This Row],[cov+]]/testdata[[#This Row],[varM+]]</f>
        <v>0.78819065747691808</v>
      </c>
      <c r="O313" s="15" t="str">
        <f>IF(testdata[[#This Row],[mkt-dir]]="DN",testdata[[#This Row],[mRet]],"")</f>
        <v/>
      </c>
      <c r="P313" s="15" t="str">
        <f>IF(testdata[[#This Row],[mkt-dir]]="DN",testdata[[#This Row],[eRet]],"")</f>
        <v/>
      </c>
      <c r="Q313" s="20">
        <f t="shared" si="28"/>
        <v>7.2370841519131261E-5</v>
      </c>
      <c r="R313" s="20">
        <f t="shared" si="29"/>
        <v>1.3551852765102522E-4</v>
      </c>
      <c r="S313" s="6">
        <f>testdata[[#This Row],[cov-]]/testdata[[#This Row],[varM-]]</f>
        <v>1.8725570244364347</v>
      </c>
      <c r="T313" s="6">
        <f>testdata[[#This Row],[beta+]]/testdata[[#This Row],[beta-]]</f>
        <v>0.42091677166100305</v>
      </c>
      <c r="U313" s="6">
        <f>(testdata[[#This Row],[beta+]]-testdata[[#This Row],[beta-]])^2</f>
        <v>1.1758504177929812</v>
      </c>
      <c r="W313" s="12">
        <v>43188</v>
      </c>
      <c r="X313" s="6">
        <v>1.1749000000000001</v>
      </c>
      <c r="Y313" s="6">
        <v>0.78820000000000001</v>
      </c>
      <c r="Z313" s="6">
        <v>1.8726</v>
      </c>
      <c r="AA313" s="6">
        <v>0.4209</v>
      </c>
      <c r="AB313" s="6">
        <v>1.1758999999999999</v>
      </c>
    </row>
    <row r="314" spans="1:28" x14ac:dyDescent="0.25">
      <c r="A314" s="3">
        <v>312</v>
      </c>
      <c r="B314" s="1">
        <v>248.97</v>
      </c>
      <c r="C314" s="1">
        <v>252.48</v>
      </c>
      <c r="D314" s="15">
        <f>(testdata[[#This Row],[mrkt]]-B313)/B313</f>
        <v>-2.1575100212214135E-2</v>
      </c>
      <c r="E314" s="15">
        <f>(testdata[[#This Row],[eval]]-C313)/C313</f>
        <v>-5.1290722579190644E-2</v>
      </c>
      <c r="F314" s="20">
        <f t="shared" si="30"/>
        <v>1.705031088804838E-4</v>
      </c>
      <c r="G314" s="20">
        <f t="shared" si="31"/>
        <v>2.105945093389987E-4</v>
      </c>
      <c r="H314" s="6">
        <f>testdata[[#This Row],[cov]]/testdata[[#This Row],[varM]]</f>
        <v>1.2351358911972534</v>
      </c>
      <c r="I314" s="2" t="str">
        <f>IF(testdata[[#This Row],[mrkt]]&gt;B313,"UP",IF(testdata[[#This Row],[mrkt]]&lt;B313,"DN",""))</f>
        <v>DN</v>
      </c>
      <c r="J314" s="15" t="str">
        <f>IF(testdata[[#This Row],[mkt-dir]]="UP",testdata[[#This Row],[mRet]],"")</f>
        <v/>
      </c>
      <c r="K314" s="15" t="str">
        <f>IF(testdata[[#This Row],[mkt-dir]]="UP",testdata[[#This Row],[eRet]],"")</f>
        <v/>
      </c>
      <c r="L314" s="20">
        <f t="shared" si="26"/>
        <v>7.4686353419816371E-5</v>
      </c>
      <c r="M314" s="20">
        <f t="shared" si="27"/>
        <v>6.8697966055167566E-5</v>
      </c>
      <c r="N314" s="6">
        <f>testdata[[#This Row],[cov+]]/testdata[[#This Row],[varM+]]</f>
        <v>0.91981952404359968</v>
      </c>
      <c r="O314" s="15">
        <f>IF(testdata[[#This Row],[mkt-dir]]="DN",testdata[[#This Row],[mRet]],"")</f>
        <v>-2.1575100212214135E-2</v>
      </c>
      <c r="P314" s="15">
        <f>IF(testdata[[#This Row],[mkt-dir]]="DN",testdata[[#This Row],[eRet]],"")</f>
        <v>-5.1290722579190644E-2</v>
      </c>
      <c r="Q314" s="20">
        <f t="shared" si="28"/>
        <v>7.8937055910830212E-5</v>
      </c>
      <c r="R314" s="20">
        <f t="shared" si="29"/>
        <v>1.5657189030176803E-4</v>
      </c>
      <c r="S314" s="6">
        <f>testdata[[#This Row],[cov-]]/testdata[[#This Row],[varM-]]</f>
        <v>1.9835030391637176</v>
      </c>
      <c r="T314" s="6">
        <f>testdata[[#This Row],[beta+]]/testdata[[#This Row],[beta-]]</f>
        <v>0.46373487001633884</v>
      </c>
      <c r="U314" s="6">
        <f>(testdata[[#This Row],[beta+]]-testdata[[#This Row],[beta-]])^2</f>
        <v>1.13142262033829</v>
      </c>
      <c r="W314" s="12">
        <v>43192</v>
      </c>
      <c r="X314" s="6">
        <v>1.2351000000000001</v>
      </c>
      <c r="Y314" s="6">
        <v>0.91979999999999995</v>
      </c>
      <c r="Z314" s="6">
        <v>1.9835</v>
      </c>
      <c r="AA314" s="6">
        <v>0.4637</v>
      </c>
      <c r="AB314" s="6">
        <v>1.1314</v>
      </c>
    </row>
    <row r="315" spans="1:28" x14ac:dyDescent="0.25">
      <c r="A315" s="3">
        <v>313</v>
      </c>
      <c r="B315" s="1">
        <v>252.16</v>
      </c>
      <c r="C315" s="1">
        <v>267.52999999999997</v>
      </c>
      <c r="D315" s="15">
        <f>(testdata[[#This Row],[mrkt]]-B314)/B314</f>
        <v>1.281278868940032E-2</v>
      </c>
      <c r="E315" s="15">
        <f>(testdata[[#This Row],[eval]]-C314)/C314</f>
        <v>5.9608681875792074E-2</v>
      </c>
      <c r="F315" s="20">
        <f t="shared" si="30"/>
        <v>1.7229666909632832E-4</v>
      </c>
      <c r="G315" s="20">
        <f t="shared" si="31"/>
        <v>2.5870867414576424E-4</v>
      </c>
      <c r="H315" s="6">
        <f>testdata[[#This Row],[cov]]/testdata[[#This Row],[varM]]</f>
        <v>1.5015303284889643</v>
      </c>
      <c r="I315" s="2" t="str">
        <f>IF(testdata[[#This Row],[mrkt]]&gt;B314,"UP",IF(testdata[[#This Row],[mrkt]]&lt;B314,"DN",""))</f>
        <v>UP</v>
      </c>
      <c r="J315" s="15">
        <f>IF(testdata[[#This Row],[mkt-dir]]="UP",testdata[[#This Row],[mRet]],"")</f>
        <v>1.281278868940032E-2</v>
      </c>
      <c r="K315" s="15">
        <f>IF(testdata[[#This Row],[mkt-dir]]="UP",testdata[[#This Row],[eRet]],"")</f>
        <v>5.9608681875792074E-2</v>
      </c>
      <c r="L315" s="20">
        <f t="shared" si="26"/>
        <v>7.5383333367968613E-5</v>
      </c>
      <c r="M315" s="20">
        <f t="shared" si="27"/>
        <v>9.0464670717211134E-5</v>
      </c>
      <c r="N315" s="6">
        <f>testdata[[#This Row],[cov+]]/testdata[[#This Row],[varM+]]</f>
        <v>1.200061958995976</v>
      </c>
      <c r="O315" s="15" t="str">
        <f>IF(testdata[[#This Row],[mkt-dir]]="DN",testdata[[#This Row],[mRet]],"")</f>
        <v/>
      </c>
      <c r="P315" s="15" t="str">
        <f>IF(testdata[[#This Row],[mkt-dir]]="DN",testdata[[#This Row],[eRet]],"")</f>
        <v/>
      </c>
      <c r="Q315" s="20">
        <f t="shared" si="28"/>
        <v>7.8937055910830212E-5</v>
      </c>
      <c r="R315" s="20">
        <f t="shared" si="29"/>
        <v>1.5657189030176803E-4</v>
      </c>
      <c r="S315" s="6">
        <f>testdata[[#This Row],[cov-]]/testdata[[#This Row],[varM-]]</f>
        <v>1.9835030391637176</v>
      </c>
      <c r="T315" s="6">
        <f>testdata[[#This Row],[beta+]]/testdata[[#This Row],[beta-]]</f>
        <v>0.60502148738927308</v>
      </c>
      <c r="U315" s="6">
        <f>(testdata[[#This Row],[beta+]]-testdata[[#This Row],[beta-]])^2</f>
        <v>0.61377992609439769</v>
      </c>
      <c r="W315" s="12">
        <v>43193</v>
      </c>
      <c r="X315" s="6">
        <v>1.5015000000000001</v>
      </c>
      <c r="Y315" s="6">
        <v>1.2000999999999999</v>
      </c>
      <c r="Z315" s="6">
        <v>1.9835</v>
      </c>
      <c r="AA315" s="6">
        <v>0.60499999999999998</v>
      </c>
      <c r="AB315" s="6">
        <v>0.61380000000000001</v>
      </c>
    </row>
    <row r="316" spans="1:28" x14ac:dyDescent="0.25">
      <c r="A316" s="3">
        <v>314</v>
      </c>
      <c r="B316" s="1">
        <v>254.86</v>
      </c>
      <c r="C316" s="1">
        <v>286.94</v>
      </c>
      <c r="D316" s="15">
        <f>(testdata[[#This Row],[mrkt]]-B315)/B315</f>
        <v>1.0707487309644739E-2</v>
      </c>
      <c r="E316" s="15">
        <f>(testdata[[#This Row],[eval]]-C315)/C315</f>
        <v>7.2552610922139674E-2</v>
      </c>
      <c r="F316" s="20">
        <f t="shared" si="30"/>
        <v>1.7904822530358732E-4</v>
      </c>
      <c r="G316" s="20">
        <f t="shared" si="31"/>
        <v>3.1008266644081599E-4</v>
      </c>
      <c r="H316" s="6">
        <f>testdata[[#This Row],[cov]]/testdata[[#This Row],[varM]]</f>
        <v>1.7318388155763715</v>
      </c>
      <c r="I316" s="2" t="str">
        <f>IF(testdata[[#This Row],[mrkt]]&gt;B315,"UP",IF(testdata[[#This Row],[mrkt]]&lt;B315,"DN",""))</f>
        <v>UP</v>
      </c>
      <c r="J316" s="15">
        <f>IF(testdata[[#This Row],[mkt-dir]]="UP",testdata[[#This Row],[mRet]],"")</f>
        <v>1.0707487309644739E-2</v>
      </c>
      <c r="K316" s="15">
        <f>IF(testdata[[#This Row],[mkt-dir]]="UP",testdata[[#This Row],[eRet]],"")</f>
        <v>7.2552610922139674E-2</v>
      </c>
      <c r="L316" s="20">
        <f t="shared" si="26"/>
        <v>6.7339904753084626E-5</v>
      </c>
      <c r="M316" s="20">
        <f t="shared" si="27"/>
        <v>6.4530088151825731E-5</v>
      </c>
      <c r="N316" s="6">
        <f>testdata[[#This Row],[cov+]]/testdata[[#This Row],[varM+]]</f>
        <v>0.95827412272765078</v>
      </c>
      <c r="O316" s="15" t="str">
        <f>IF(testdata[[#This Row],[mkt-dir]]="DN",testdata[[#This Row],[mRet]],"")</f>
        <v/>
      </c>
      <c r="P316" s="15" t="str">
        <f>IF(testdata[[#This Row],[mkt-dir]]="DN",testdata[[#This Row],[eRet]],"")</f>
        <v/>
      </c>
      <c r="Q316" s="20">
        <f t="shared" si="28"/>
        <v>7.8937055910830212E-5</v>
      </c>
      <c r="R316" s="20">
        <f t="shared" si="29"/>
        <v>1.5657189030176803E-4</v>
      </c>
      <c r="S316" s="6">
        <f>testdata[[#This Row],[cov-]]/testdata[[#This Row],[varM-]]</f>
        <v>1.9835030391637176</v>
      </c>
      <c r="T316" s="6">
        <f>testdata[[#This Row],[beta+]]/testdata[[#This Row],[beta-]]</f>
        <v>0.48312208441670818</v>
      </c>
      <c r="U316" s="6">
        <f>(testdata[[#This Row],[beta+]]-testdata[[#This Row],[beta-]])^2</f>
        <v>1.0510943310966718</v>
      </c>
      <c r="W316" s="12">
        <v>43194</v>
      </c>
      <c r="X316" s="6">
        <v>1.7318</v>
      </c>
      <c r="Y316" s="6">
        <v>0.95830000000000004</v>
      </c>
      <c r="Z316" s="6">
        <v>1.9835</v>
      </c>
      <c r="AA316" s="6">
        <v>0.48309999999999997</v>
      </c>
      <c r="AB316" s="6">
        <v>1.0510999999999999</v>
      </c>
    </row>
    <row r="317" spans="1:28" x14ac:dyDescent="0.25">
      <c r="A317" s="3">
        <v>315</v>
      </c>
      <c r="B317" s="1">
        <v>256.87</v>
      </c>
      <c r="C317" s="1">
        <v>305.72000000000003</v>
      </c>
      <c r="D317" s="15">
        <f>(testdata[[#This Row],[mrkt]]-B316)/B316</f>
        <v>7.8866828847209865E-3</v>
      </c>
      <c r="E317" s="15">
        <f>(testdata[[#This Row],[eval]]-C316)/C316</f>
        <v>6.5449222834042059E-2</v>
      </c>
      <c r="F317" s="20">
        <f t="shared" si="30"/>
        <v>1.8317633752390827E-4</v>
      </c>
      <c r="G317" s="20">
        <f t="shared" si="31"/>
        <v>3.412967204000205E-4</v>
      </c>
      <c r="H317" s="6">
        <f>testdata[[#This Row],[cov]]/testdata[[#This Row],[varM]]</f>
        <v>1.8632140210548442</v>
      </c>
      <c r="I317" s="2" t="str">
        <f>IF(testdata[[#This Row],[mrkt]]&gt;B316,"UP",IF(testdata[[#This Row],[mrkt]]&lt;B316,"DN",""))</f>
        <v>UP</v>
      </c>
      <c r="J317" s="15">
        <f>IF(testdata[[#This Row],[mkt-dir]]="UP",testdata[[#This Row],[mRet]],"")</f>
        <v>7.8866828847209865E-3</v>
      </c>
      <c r="K317" s="15">
        <f>IF(testdata[[#This Row],[mkt-dir]]="UP",testdata[[#This Row],[eRet]],"")</f>
        <v>6.5449222834042059E-2</v>
      </c>
      <c r="L317" s="20">
        <f t="shared" si="26"/>
        <v>6.086987852342848E-5</v>
      </c>
      <c r="M317" s="20">
        <f t="shared" si="27"/>
        <v>4.200833829464882E-5</v>
      </c>
      <c r="N317" s="6">
        <f>testdata[[#This Row],[cov+]]/testdata[[#This Row],[varM+]]</f>
        <v>0.6901334340347014</v>
      </c>
      <c r="O317" s="15" t="str">
        <f>IF(testdata[[#This Row],[mkt-dir]]="DN",testdata[[#This Row],[mRet]],"")</f>
        <v/>
      </c>
      <c r="P317" s="15" t="str">
        <f>IF(testdata[[#This Row],[mkt-dir]]="DN",testdata[[#This Row],[eRet]],"")</f>
        <v/>
      </c>
      <c r="Q317" s="20">
        <f t="shared" si="28"/>
        <v>7.7307039560937937E-5</v>
      </c>
      <c r="R317" s="20">
        <f t="shared" si="29"/>
        <v>1.394463508614394E-4</v>
      </c>
      <c r="S317" s="6">
        <f>testdata[[#This Row],[cov-]]/testdata[[#This Row],[varM-]]</f>
        <v>1.8037988733421826</v>
      </c>
      <c r="T317" s="6">
        <f>testdata[[#This Row],[beta+]]/testdata[[#This Row],[beta-]]</f>
        <v>0.38259999173631948</v>
      </c>
      <c r="U317" s="6">
        <f>(testdata[[#This Row],[beta+]]-testdata[[#This Row],[beta-]])^2</f>
        <v>1.240250710707925</v>
      </c>
      <c r="W317" s="12">
        <v>43195</v>
      </c>
      <c r="X317" s="6">
        <v>1.8632</v>
      </c>
      <c r="Y317" s="6">
        <v>0.69010000000000005</v>
      </c>
      <c r="Z317" s="6">
        <v>1.8038000000000001</v>
      </c>
      <c r="AA317" s="6">
        <v>0.3826</v>
      </c>
      <c r="AB317" s="6">
        <v>1.2403</v>
      </c>
    </row>
    <row r="318" spans="1:28" x14ac:dyDescent="0.25">
      <c r="A318" s="3">
        <v>316</v>
      </c>
      <c r="B318" s="1">
        <v>251.14</v>
      </c>
      <c r="C318" s="1">
        <v>299.3</v>
      </c>
      <c r="D318" s="15">
        <f>(testdata[[#This Row],[mrkt]]-B317)/B317</f>
        <v>-2.2307003542648102E-2</v>
      </c>
      <c r="E318" s="15">
        <f>(testdata[[#This Row],[eval]]-C317)/C317</f>
        <v>-2.0999607483972314E-2</v>
      </c>
      <c r="F318" s="20">
        <f t="shared" si="30"/>
        <v>2.0224116152717651E-4</v>
      </c>
      <c r="G318" s="20">
        <f t="shared" si="31"/>
        <v>3.6130038534693047E-4</v>
      </c>
      <c r="H318" s="6">
        <f>testdata[[#This Row],[cov]]/testdata[[#This Row],[varM]]</f>
        <v>1.7864829425358106</v>
      </c>
      <c r="I318" s="2" t="str">
        <f>IF(testdata[[#This Row],[mrkt]]&gt;B317,"UP",IF(testdata[[#This Row],[mrkt]]&lt;B317,"DN",""))</f>
        <v>DN</v>
      </c>
      <c r="J318" s="15" t="str">
        <f>IF(testdata[[#This Row],[mkt-dir]]="UP",testdata[[#This Row],[mRet]],"")</f>
        <v/>
      </c>
      <c r="K318" s="15" t="str">
        <f>IF(testdata[[#This Row],[mkt-dir]]="UP",testdata[[#This Row],[eRet]],"")</f>
        <v/>
      </c>
      <c r="L318" s="20">
        <f t="shared" si="26"/>
        <v>6.3586365951951113E-5</v>
      </c>
      <c r="M318" s="20">
        <f t="shared" si="27"/>
        <v>2.0783661198123712E-5</v>
      </c>
      <c r="N318" s="6">
        <f>testdata[[#This Row],[cov+]]/testdata[[#This Row],[varM+]]</f>
        <v>0.32685719472990227</v>
      </c>
      <c r="O318" s="15">
        <f>IF(testdata[[#This Row],[mkt-dir]]="DN",testdata[[#This Row],[mRet]],"")</f>
        <v>-2.2307003542648102E-2</v>
      </c>
      <c r="P318" s="15">
        <f>IF(testdata[[#This Row],[mkt-dir]]="DN",testdata[[#This Row],[eRet]],"")</f>
        <v>-2.0999607483972314E-2</v>
      </c>
      <c r="Q318" s="20">
        <f t="shared" si="28"/>
        <v>8.1226712557361204E-5</v>
      </c>
      <c r="R318" s="20">
        <f t="shared" si="29"/>
        <v>1.2505434555222639E-4</v>
      </c>
      <c r="S318" s="6">
        <f>testdata[[#This Row],[cov-]]/testdata[[#This Row],[varM-]]</f>
        <v>1.5395716706362417</v>
      </c>
      <c r="T318" s="6">
        <f>testdata[[#This Row],[beta+]]/testdata[[#This Row],[beta-]]</f>
        <v>0.21230398101234588</v>
      </c>
      <c r="U318" s="6">
        <f>(testdata[[#This Row],[beta+]]-testdata[[#This Row],[beta-]])^2</f>
        <v>1.4706764000727872</v>
      </c>
      <c r="W318" s="12">
        <v>43196</v>
      </c>
      <c r="X318" s="6">
        <v>1.7865</v>
      </c>
      <c r="Y318" s="6">
        <v>0.32690000000000002</v>
      </c>
      <c r="Z318" s="6">
        <v>1.5396000000000001</v>
      </c>
      <c r="AA318" s="6">
        <v>0.21229999999999999</v>
      </c>
      <c r="AB318" s="6">
        <v>1.4706999999999999</v>
      </c>
    </row>
    <row r="319" spans="1:28" x14ac:dyDescent="0.25">
      <c r="A319" s="3">
        <v>317</v>
      </c>
      <c r="B319" s="1">
        <v>252.38</v>
      </c>
      <c r="C319" s="1">
        <v>289.66000000000003</v>
      </c>
      <c r="D319" s="15">
        <f>(testdata[[#This Row],[mrkt]]-B318)/B318</f>
        <v>4.937485068089548E-3</v>
      </c>
      <c r="E319" s="15">
        <f>(testdata[[#This Row],[eval]]-C318)/C318</f>
        <v>-3.2208486468426278E-2</v>
      </c>
      <c r="F319" s="20">
        <f t="shared" si="30"/>
        <v>1.8490358832414343E-4</v>
      </c>
      <c r="G319" s="20">
        <f t="shared" si="31"/>
        <v>3.521136828134529E-4</v>
      </c>
      <c r="H319" s="6">
        <f>testdata[[#This Row],[cov]]/testdata[[#This Row],[varM]]</f>
        <v>1.9043096243009814</v>
      </c>
      <c r="I319" s="2" t="str">
        <f>IF(testdata[[#This Row],[mrkt]]&gt;B318,"UP",IF(testdata[[#This Row],[mrkt]]&lt;B318,"DN",""))</f>
        <v>UP</v>
      </c>
      <c r="J319" s="15">
        <f>IF(testdata[[#This Row],[mkt-dir]]="UP",testdata[[#This Row],[mRet]],"")</f>
        <v>4.937485068089548E-3</v>
      </c>
      <c r="K319" s="15">
        <f>IF(testdata[[#This Row],[mkt-dir]]="UP",testdata[[#This Row],[eRet]],"")</f>
        <v>-3.2208486468426278E-2</v>
      </c>
      <c r="L319" s="20">
        <f t="shared" si="26"/>
        <v>6.2050145430597663E-5</v>
      </c>
      <c r="M319" s="20">
        <f t="shared" si="27"/>
        <v>8.7329038275904138E-5</v>
      </c>
      <c r="N319" s="6">
        <f>testdata[[#This Row],[cov+]]/testdata[[#This Row],[varM+]]</f>
        <v>1.4073945785281134</v>
      </c>
      <c r="O319" s="15" t="str">
        <f>IF(testdata[[#This Row],[mkt-dir]]="DN",testdata[[#This Row],[mRet]],"")</f>
        <v/>
      </c>
      <c r="P319" s="15" t="str">
        <f>IF(testdata[[#This Row],[mkt-dir]]="DN",testdata[[#This Row],[eRet]],"")</f>
        <v/>
      </c>
      <c r="Q319" s="20">
        <f t="shared" si="28"/>
        <v>8.1226712557361204E-5</v>
      </c>
      <c r="R319" s="20">
        <f t="shared" si="29"/>
        <v>1.2505434555222639E-4</v>
      </c>
      <c r="S319" s="6">
        <f>testdata[[#This Row],[cov-]]/testdata[[#This Row],[varM-]]</f>
        <v>1.5395716706362417</v>
      </c>
      <c r="T319" s="6">
        <f>testdata[[#This Row],[beta+]]/testdata[[#This Row],[beta-]]</f>
        <v>0.91414684056020279</v>
      </c>
      <c r="U319" s="6">
        <f>(testdata[[#This Row],[beta+]]-testdata[[#This Row],[beta-]])^2</f>
        <v>1.7470783678160611E-2</v>
      </c>
      <c r="W319" s="12">
        <v>43199</v>
      </c>
      <c r="X319" s="6">
        <v>1.9043000000000001</v>
      </c>
      <c r="Y319" s="6">
        <v>1.4074</v>
      </c>
      <c r="Z319" s="6">
        <v>1.5396000000000001</v>
      </c>
      <c r="AA319" s="6">
        <v>0.91410000000000002</v>
      </c>
      <c r="AB319" s="6">
        <v>1.7500000000000002E-2</v>
      </c>
    </row>
    <row r="320" spans="1:28" x14ac:dyDescent="0.25">
      <c r="A320" s="3">
        <v>318</v>
      </c>
      <c r="B320" s="1">
        <v>256.39999999999998</v>
      </c>
      <c r="C320" s="1">
        <v>304.7</v>
      </c>
      <c r="D320" s="15">
        <f>(testdata[[#This Row],[mrkt]]-B319)/B319</f>
        <v>1.5928361993818772E-2</v>
      </c>
      <c r="E320" s="15">
        <f>(testdata[[#This Row],[eval]]-C319)/C319</f>
        <v>5.1922944141407038E-2</v>
      </c>
      <c r="F320" s="20">
        <f t="shared" si="30"/>
        <v>2.0195410442287636E-4</v>
      </c>
      <c r="G320" s="20">
        <f t="shared" si="31"/>
        <v>4.0096882700092838E-4</v>
      </c>
      <c r="H320" s="6">
        <f>testdata[[#This Row],[cov]]/testdata[[#This Row],[varM]]</f>
        <v>1.9854452978154407</v>
      </c>
      <c r="I320" s="2" t="str">
        <f>IF(testdata[[#This Row],[mrkt]]&gt;B319,"UP",IF(testdata[[#This Row],[mrkt]]&lt;B319,"DN",""))</f>
        <v>UP</v>
      </c>
      <c r="J320" s="15">
        <f>IF(testdata[[#This Row],[mkt-dir]]="UP",testdata[[#This Row],[mRet]],"")</f>
        <v>1.5928361993818772E-2</v>
      </c>
      <c r="K320" s="15">
        <f>IF(testdata[[#This Row],[mkt-dir]]="UP",testdata[[#This Row],[eRet]],"")</f>
        <v>5.1922944141407038E-2</v>
      </c>
      <c r="L320" s="20">
        <f t="shared" si="26"/>
        <v>5.8734647933955306E-5</v>
      </c>
      <c r="M320" s="20">
        <f t="shared" si="27"/>
        <v>9.4829330369951335E-5</v>
      </c>
      <c r="N320" s="6">
        <f>testdata[[#This Row],[cov+]]/testdata[[#This Row],[varM+]]</f>
        <v>1.6145381594281967</v>
      </c>
      <c r="O320" s="15" t="str">
        <f>IF(testdata[[#This Row],[mkt-dir]]="DN",testdata[[#This Row],[mRet]],"")</f>
        <v/>
      </c>
      <c r="P320" s="15" t="str">
        <f>IF(testdata[[#This Row],[mkt-dir]]="DN",testdata[[#This Row],[eRet]],"")</f>
        <v/>
      </c>
      <c r="Q320" s="20">
        <f t="shared" si="28"/>
        <v>7.7956555382688593E-5</v>
      </c>
      <c r="R320" s="20">
        <f t="shared" si="29"/>
        <v>5.4279559925483935E-5</v>
      </c>
      <c r="S320" s="6">
        <f>testdata[[#This Row],[cov-]]/testdata[[#This Row],[varM-]]</f>
        <v>0.69627960931605648</v>
      </c>
      <c r="T320" s="6">
        <f>testdata[[#This Row],[beta+]]/testdata[[#This Row],[beta-]]</f>
        <v>2.3188071829564705</v>
      </c>
      <c r="U320" s="6">
        <f>(testdata[[#This Row],[beta+]]-testdata[[#This Row],[beta-]])^2</f>
        <v>0.84319876485404988</v>
      </c>
      <c r="W320" s="12">
        <v>43200</v>
      </c>
      <c r="X320" s="6">
        <v>1.9854000000000001</v>
      </c>
      <c r="Y320" s="6">
        <v>1.6145</v>
      </c>
      <c r="Z320" s="6">
        <v>0.69630000000000003</v>
      </c>
      <c r="AA320" s="6">
        <v>2.3188</v>
      </c>
      <c r="AB320" s="6">
        <v>0.84319999999999995</v>
      </c>
    </row>
    <row r="321" spans="1:28" x14ac:dyDescent="0.25">
      <c r="A321" s="3">
        <v>319</v>
      </c>
      <c r="B321" s="1">
        <v>255.05</v>
      </c>
      <c r="C321" s="1">
        <v>300.93</v>
      </c>
      <c r="D321" s="15">
        <f>(testdata[[#This Row],[mrkt]]-B320)/B320</f>
        <v>-5.2652106084242044E-3</v>
      </c>
      <c r="E321" s="15">
        <f>(testdata[[#This Row],[eval]]-C320)/C320</f>
        <v>-1.2372825730226394E-2</v>
      </c>
      <c r="F321" s="20">
        <f t="shared" si="30"/>
        <v>2.0151229648539441E-4</v>
      </c>
      <c r="G321" s="20">
        <f t="shared" si="31"/>
        <v>4.0093267202717821E-4</v>
      </c>
      <c r="H321" s="6">
        <f>testdata[[#This Row],[cov]]/testdata[[#This Row],[varM]]</f>
        <v>1.9896188918488047</v>
      </c>
      <c r="I321" s="2" t="str">
        <f>IF(testdata[[#This Row],[mrkt]]&gt;B320,"UP",IF(testdata[[#This Row],[mrkt]]&lt;B320,"DN",""))</f>
        <v>DN</v>
      </c>
      <c r="J321" s="15" t="str">
        <f>IF(testdata[[#This Row],[mkt-dir]]="UP",testdata[[#This Row],[mRet]],"")</f>
        <v/>
      </c>
      <c r="K321" s="15" t="str">
        <f>IF(testdata[[#This Row],[mkt-dir]]="UP",testdata[[#This Row],[eRet]],"")</f>
        <v/>
      </c>
      <c r="L321" s="20">
        <f t="shared" si="26"/>
        <v>5.8734647933955306E-5</v>
      </c>
      <c r="M321" s="20">
        <f t="shared" si="27"/>
        <v>9.4829330369951335E-5</v>
      </c>
      <c r="N321" s="6">
        <f>testdata[[#This Row],[cov+]]/testdata[[#This Row],[varM+]]</f>
        <v>1.6145381594281967</v>
      </c>
      <c r="O321" s="15">
        <f>IF(testdata[[#This Row],[mkt-dir]]="DN",testdata[[#This Row],[mRet]],"")</f>
        <v>-5.2652106084242044E-3</v>
      </c>
      <c r="P321" s="15">
        <f>IF(testdata[[#This Row],[mkt-dir]]="DN",testdata[[#This Row],[eRet]],"")</f>
        <v>-1.2372825730226394E-2</v>
      </c>
      <c r="Q321" s="20">
        <f t="shared" si="28"/>
        <v>7.9390708802420631E-5</v>
      </c>
      <c r="R321" s="20">
        <f t="shared" si="29"/>
        <v>5.533982456152734E-5</v>
      </c>
      <c r="S321" s="6">
        <f>testdata[[#This Row],[cov-]]/testdata[[#This Row],[varM-]]</f>
        <v>0.69705668832421386</v>
      </c>
      <c r="T321" s="6">
        <f>testdata[[#This Row],[beta+]]/testdata[[#This Row],[beta-]]</f>
        <v>2.3162221760036328</v>
      </c>
      <c r="U321" s="6">
        <f>(testdata[[#This Row],[beta+]]-testdata[[#This Row],[beta-]])^2</f>
        <v>0.84177224981912846</v>
      </c>
      <c r="W321" s="12">
        <v>43201</v>
      </c>
      <c r="X321" s="6">
        <v>1.9896</v>
      </c>
      <c r="Y321" s="6">
        <v>1.6145</v>
      </c>
      <c r="Z321" s="6">
        <v>0.69710000000000005</v>
      </c>
      <c r="AA321" s="6">
        <v>2.3161999999999998</v>
      </c>
      <c r="AB321" s="6">
        <v>0.84179999999999999</v>
      </c>
    </row>
    <row r="322" spans="1:28" x14ac:dyDescent="0.25">
      <c r="A322" s="3">
        <v>320</v>
      </c>
      <c r="B322" s="1">
        <v>257.14999999999998</v>
      </c>
      <c r="C322" s="1">
        <v>294.08</v>
      </c>
      <c r="D322" s="15">
        <f>(testdata[[#This Row],[mrkt]]-B321)/B321</f>
        <v>8.2336796706526799E-3</v>
      </c>
      <c r="E322" s="15">
        <f>(testdata[[#This Row],[eval]]-C321)/C321</f>
        <v>-2.2762768750207763E-2</v>
      </c>
      <c r="F322" s="20">
        <f t="shared" si="30"/>
        <v>2.0593700726707586E-4</v>
      </c>
      <c r="G322" s="20">
        <f t="shared" si="31"/>
        <v>3.8529611629880504E-4</v>
      </c>
      <c r="H322" s="6">
        <f>testdata[[#This Row],[cov]]/testdata[[#This Row],[varM]]</f>
        <v>1.8709416117673385</v>
      </c>
      <c r="I322" s="2" t="str">
        <f>IF(testdata[[#This Row],[mrkt]]&gt;B321,"UP",IF(testdata[[#This Row],[mrkt]]&lt;B321,"DN",""))</f>
        <v>UP</v>
      </c>
      <c r="J322" s="15">
        <f>IF(testdata[[#This Row],[mkt-dir]]="UP",testdata[[#This Row],[mRet]],"")</f>
        <v>8.2336796706526799E-3</v>
      </c>
      <c r="K322" s="15">
        <f>IF(testdata[[#This Row],[mkt-dir]]="UP",testdata[[#This Row],[eRet]],"")</f>
        <v>-2.2762768750207763E-2</v>
      </c>
      <c r="L322" s="20">
        <f t="shared" si="26"/>
        <v>5.3355598334634077E-5</v>
      </c>
      <c r="M322" s="20">
        <f t="shared" si="27"/>
        <v>9.5675261600675239E-5</v>
      </c>
      <c r="N322" s="6">
        <f>testdata[[#This Row],[cov+]]/testdata[[#This Row],[varM+]]</f>
        <v>1.7931625656341053</v>
      </c>
      <c r="O322" s="15" t="str">
        <f>IF(testdata[[#This Row],[mkt-dir]]="DN",testdata[[#This Row],[mRet]],"")</f>
        <v/>
      </c>
      <c r="P322" s="15" t="str">
        <f>IF(testdata[[#This Row],[mkt-dir]]="DN",testdata[[#This Row],[eRet]],"")</f>
        <v/>
      </c>
      <c r="Q322" s="20">
        <f t="shared" si="28"/>
        <v>8.1427483878205792E-5</v>
      </c>
      <c r="R322" s="20">
        <f t="shared" si="29"/>
        <v>7.1522354660804249E-5</v>
      </c>
      <c r="S322" s="6">
        <f>testdata[[#This Row],[cov-]]/testdata[[#This Row],[varM-]]</f>
        <v>0.87835643758541004</v>
      </c>
      <c r="T322" s="6">
        <f>testdata[[#This Row],[beta+]]/testdata[[#This Row],[beta-]]</f>
        <v>2.0414976072395903</v>
      </c>
      <c r="U322" s="6">
        <f>(testdata[[#This Row],[beta+]]-testdata[[#This Row],[beta-]])^2</f>
        <v>0.83687025191544573</v>
      </c>
      <c r="W322" s="12">
        <v>43202</v>
      </c>
      <c r="X322" s="6">
        <v>1.8709</v>
      </c>
      <c r="Y322" s="6">
        <v>1.7931999999999999</v>
      </c>
      <c r="Z322" s="6">
        <v>0.87839999999999996</v>
      </c>
      <c r="AA322" s="6">
        <v>2.0415000000000001</v>
      </c>
      <c r="AB322" s="6">
        <v>0.83689999999999998</v>
      </c>
    </row>
    <row r="323" spans="1:28" x14ac:dyDescent="0.25">
      <c r="A323" s="3">
        <v>321</v>
      </c>
      <c r="B323" s="1">
        <v>256.39999999999998</v>
      </c>
      <c r="C323" s="1">
        <v>300.33999999999997</v>
      </c>
      <c r="D323" s="15">
        <f>(testdata[[#This Row],[mrkt]]-B322)/B322</f>
        <v>-2.9165856503986002E-3</v>
      </c>
      <c r="E323" s="15">
        <f>(testdata[[#This Row],[eval]]-C322)/C322</f>
        <v>2.1286724700761667E-2</v>
      </c>
      <c r="F323" s="20">
        <f t="shared" si="30"/>
        <v>2.0603401417665035E-4</v>
      </c>
      <c r="G323" s="20">
        <f t="shared" si="31"/>
        <v>3.8348085401968511E-4</v>
      </c>
      <c r="H323" s="6">
        <f>testdata[[#This Row],[cov]]/testdata[[#This Row],[varM]]</f>
        <v>1.8612502190579785</v>
      </c>
      <c r="I323" s="2" t="str">
        <f>IF(testdata[[#This Row],[mrkt]]&gt;B322,"UP",IF(testdata[[#This Row],[mrkt]]&lt;B322,"DN",""))</f>
        <v>DN</v>
      </c>
      <c r="J323" s="15" t="str">
        <f>IF(testdata[[#This Row],[mkt-dir]]="UP",testdata[[#This Row],[mRet]],"")</f>
        <v/>
      </c>
      <c r="K323" s="15" t="str">
        <f>IF(testdata[[#This Row],[mkt-dir]]="UP",testdata[[#This Row],[eRet]],"")</f>
        <v/>
      </c>
      <c r="L323" s="20">
        <f t="shared" si="26"/>
        <v>5.3355598334634077E-5</v>
      </c>
      <c r="M323" s="20">
        <f t="shared" si="27"/>
        <v>9.5675261600675239E-5</v>
      </c>
      <c r="N323" s="6">
        <f>testdata[[#This Row],[cov+]]/testdata[[#This Row],[varM+]]</f>
        <v>1.7931625656341053</v>
      </c>
      <c r="O323" s="15">
        <f>IF(testdata[[#This Row],[mkt-dir]]="DN",testdata[[#This Row],[mRet]],"")</f>
        <v>-2.9165856503986002E-3</v>
      </c>
      <c r="P323" s="15">
        <f>IF(testdata[[#This Row],[mkt-dir]]="DN",testdata[[#This Row],[eRet]],"")</f>
        <v>2.1286724700761667E-2</v>
      </c>
      <c r="Q323" s="20">
        <f t="shared" si="28"/>
        <v>7.7313664418312452E-5</v>
      </c>
      <c r="R323" s="20">
        <f t="shared" si="29"/>
        <v>9.2209644565784804E-5</v>
      </c>
      <c r="S323" s="6">
        <f>testdata[[#This Row],[cov-]]/testdata[[#This Row],[varM-]]</f>
        <v>1.1926694363738386</v>
      </c>
      <c r="T323" s="6">
        <f>testdata[[#This Row],[beta+]]/testdata[[#This Row],[beta-]]</f>
        <v>1.5034866417688966</v>
      </c>
      <c r="U323" s="6">
        <f>(testdata[[#This Row],[beta+]]-testdata[[#This Row],[beta-]])^2</f>
        <v>0.3605919982887873</v>
      </c>
      <c r="W323" s="12">
        <v>43203</v>
      </c>
      <c r="X323" s="6">
        <v>1.8613</v>
      </c>
      <c r="Y323" s="6">
        <v>1.7931999999999999</v>
      </c>
      <c r="Z323" s="6">
        <v>1.1927000000000001</v>
      </c>
      <c r="AA323" s="6">
        <v>1.5035000000000001</v>
      </c>
      <c r="AB323" s="6">
        <v>0.36059999999999998</v>
      </c>
    </row>
    <row r="324" spans="1:28" x14ac:dyDescent="0.25">
      <c r="A324" s="3">
        <v>322</v>
      </c>
      <c r="B324" s="1">
        <v>258.5</v>
      </c>
      <c r="C324" s="1">
        <v>291.20999999999998</v>
      </c>
      <c r="D324" s="15">
        <f>(testdata[[#This Row],[mrkt]]-B323)/B323</f>
        <v>8.1903276131046129E-3</v>
      </c>
      <c r="E324" s="15">
        <f>(testdata[[#This Row],[eval]]-C323)/C323</f>
        <v>-3.0398881267896371E-2</v>
      </c>
      <c r="F324" s="20">
        <f t="shared" si="30"/>
        <v>2.1027976185135136E-4</v>
      </c>
      <c r="G324" s="20">
        <f t="shared" si="31"/>
        <v>3.7183840900292629E-4</v>
      </c>
      <c r="H324" s="6">
        <f>testdata[[#This Row],[cov]]/testdata[[#This Row],[varM]]</f>
        <v>1.7683033580082814</v>
      </c>
      <c r="I324" s="2" t="str">
        <f>IF(testdata[[#This Row],[mrkt]]&gt;B323,"UP",IF(testdata[[#This Row],[mrkt]]&lt;B323,"DN",""))</f>
        <v>UP</v>
      </c>
      <c r="J324" s="15">
        <f>IF(testdata[[#This Row],[mkt-dir]]="UP",testdata[[#This Row],[mRet]],"")</f>
        <v>8.1903276131046129E-3</v>
      </c>
      <c r="K324" s="15">
        <f>IF(testdata[[#This Row],[mkt-dir]]="UP",testdata[[#This Row],[eRet]],"")</f>
        <v>-3.0398881267896371E-2</v>
      </c>
      <c r="L324" s="20">
        <f t="shared" si="26"/>
        <v>4.4762678171733522E-5</v>
      </c>
      <c r="M324" s="20">
        <f t="shared" si="27"/>
        <v>7.6261502081744582E-5</v>
      </c>
      <c r="N324" s="6">
        <f>testdata[[#This Row],[cov+]]/testdata[[#This Row],[varM+]]</f>
        <v>1.7036849714211639</v>
      </c>
      <c r="O324" s="15" t="str">
        <f>IF(testdata[[#This Row],[mkt-dir]]="DN",testdata[[#This Row],[mRet]],"")</f>
        <v/>
      </c>
      <c r="P324" s="15" t="str">
        <f>IF(testdata[[#This Row],[mkt-dir]]="DN",testdata[[#This Row],[eRet]],"")</f>
        <v/>
      </c>
      <c r="Q324" s="20">
        <f t="shared" si="28"/>
        <v>7.7313664418312452E-5</v>
      </c>
      <c r="R324" s="20">
        <f t="shared" si="29"/>
        <v>9.2209644565784804E-5</v>
      </c>
      <c r="S324" s="6">
        <f>testdata[[#This Row],[cov-]]/testdata[[#This Row],[varM-]]</f>
        <v>1.1926694363738386</v>
      </c>
      <c r="T324" s="6">
        <f>testdata[[#This Row],[beta+]]/testdata[[#This Row],[beta-]]</f>
        <v>1.4284636794257122</v>
      </c>
      <c r="U324" s="6">
        <f>(testdata[[#This Row],[beta+]]-testdata[[#This Row],[beta-]])^2</f>
        <v>0.26113687705970418</v>
      </c>
      <c r="W324" s="12">
        <v>43206</v>
      </c>
      <c r="X324" s="6">
        <v>1.7683</v>
      </c>
      <c r="Y324" s="6">
        <v>1.7037</v>
      </c>
      <c r="Z324" s="6">
        <v>1.1927000000000001</v>
      </c>
      <c r="AA324" s="6">
        <v>1.4285000000000001</v>
      </c>
      <c r="AB324" s="6">
        <v>0.2611</v>
      </c>
    </row>
    <row r="325" spans="1:28" x14ac:dyDescent="0.25">
      <c r="A325" s="3">
        <v>323</v>
      </c>
      <c r="B325" s="1">
        <v>261.27</v>
      </c>
      <c r="C325" s="1">
        <v>287.69</v>
      </c>
      <c r="D325" s="15">
        <f>(testdata[[#This Row],[mrkt]]-B324)/B324</f>
        <v>1.0715667311411922E-2</v>
      </c>
      <c r="E325" s="15">
        <f>(testdata[[#This Row],[eval]]-C324)/C324</f>
        <v>-1.2087496995295429E-2</v>
      </c>
      <c r="F325" s="20">
        <f t="shared" si="30"/>
        <v>2.0820712906110858E-4</v>
      </c>
      <c r="G325" s="20">
        <f t="shared" si="31"/>
        <v>3.5373756059392416E-4</v>
      </c>
      <c r="H325" s="6">
        <f>testdata[[#This Row],[cov]]/testdata[[#This Row],[varM]]</f>
        <v>1.6989694934514108</v>
      </c>
      <c r="I325" s="2" t="str">
        <f>IF(testdata[[#This Row],[mrkt]]&gt;B324,"UP",IF(testdata[[#This Row],[mrkt]]&lt;B324,"DN",""))</f>
        <v>UP</v>
      </c>
      <c r="J325" s="15">
        <f>IF(testdata[[#This Row],[mkt-dir]]="UP",testdata[[#This Row],[mRet]],"")</f>
        <v>1.0715667311411922E-2</v>
      </c>
      <c r="K325" s="15">
        <f>IF(testdata[[#This Row],[mkt-dir]]="UP",testdata[[#This Row],[eRet]],"")</f>
        <v>-1.2087496995295429E-2</v>
      </c>
      <c r="L325" s="20">
        <f t="shared" si="26"/>
        <v>4.0702729282961424E-5</v>
      </c>
      <c r="M325" s="20">
        <f t="shared" si="27"/>
        <v>7.0210351439488249E-5</v>
      </c>
      <c r="N325" s="6">
        <f>testdata[[#This Row],[cov+]]/testdata[[#This Row],[varM+]]</f>
        <v>1.7249543869992772</v>
      </c>
      <c r="O325" s="15" t="str">
        <f>IF(testdata[[#This Row],[mkt-dir]]="DN",testdata[[#This Row],[mRet]],"")</f>
        <v/>
      </c>
      <c r="P325" s="15" t="str">
        <f>IF(testdata[[#This Row],[mkt-dir]]="DN",testdata[[#This Row],[eRet]],"")</f>
        <v/>
      </c>
      <c r="Q325" s="20">
        <f t="shared" si="28"/>
        <v>8.5900939801001548E-5</v>
      </c>
      <c r="R325" s="20">
        <f t="shared" si="29"/>
        <v>1.025194975557863E-4</v>
      </c>
      <c r="S325" s="6">
        <f>testdata[[#This Row],[cov-]]/testdata[[#This Row],[varM-]]</f>
        <v>1.1934618852050207</v>
      </c>
      <c r="T325" s="6">
        <f>testdata[[#This Row],[beta+]]/testdata[[#This Row],[beta-]]</f>
        <v>1.4453368041183428</v>
      </c>
      <c r="U325" s="6">
        <f>(testdata[[#This Row],[beta+]]-testdata[[#This Row],[beta-]])^2</f>
        <v>0.28248427946351767</v>
      </c>
      <c r="W325" s="12">
        <v>43207</v>
      </c>
      <c r="X325" s="6">
        <v>1.6990000000000001</v>
      </c>
      <c r="Y325" s="6">
        <v>1.7250000000000001</v>
      </c>
      <c r="Z325" s="6">
        <v>1.1935</v>
      </c>
      <c r="AA325" s="6">
        <v>1.4453</v>
      </c>
      <c r="AB325" s="6">
        <v>0.28249999999999997</v>
      </c>
    </row>
    <row r="326" spans="1:28" x14ac:dyDescent="0.25">
      <c r="A326" s="3">
        <v>324</v>
      </c>
      <c r="B326" s="1">
        <v>261.45999999999998</v>
      </c>
      <c r="C326" s="1">
        <v>293.35000000000002</v>
      </c>
      <c r="D326" s="15">
        <f>(testdata[[#This Row],[mrkt]]-B325)/B325</f>
        <v>7.2721705515366381E-4</v>
      </c>
      <c r="E326" s="15">
        <f>(testdata[[#This Row],[eval]]-C325)/C325</f>
        <v>1.9673954603914023E-2</v>
      </c>
      <c r="F326" s="20">
        <f t="shared" si="30"/>
        <v>2.0809447575853874E-4</v>
      </c>
      <c r="G326" s="20">
        <f t="shared" si="31"/>
        <v>3.5509794430060724E-4</v>
      </c>
      <c r="H326" s="6">
        <f>testdata[[#This Row],[cov]]/testdata[[#This Row],[varM]]</f>
        <v>1.7064265786307713</v>
      </c>
      <c r="I326" s="2" t="str">
        <f>IF(testdata[[#This Row],[mrkt]]&gt;B325,"UP",IF(testdata[[#This Row],[mrkt]]&lt;B325,"DN",""))</f>
        <v>UP</v>
      </c>
      <c r="J326" s="15">
        <f>IF(testdata[[#This Row],[mkt-dir]]="UP",testdata[[#This Row],[mRet]],"")</f>
        <v>7.2721705515366381E-4</v>
      </c>
      <c r="K326" s="15">
        <f>IF(testdata[[#This Row],[mkt-dir]]="UP",testdata[[#This Row],[eRet]],"")</f>
        <v>1.9673954603914023E-2</v>
      </c>
      <c r="L326" s="20">
        <f t="shared" si="26"/>
        <v>4.2399829045016846E-5</v>
      </c>
      <c r="M326" s="20">
        <f t="shared" si="27"/>
        <v>4.5327328214722709E-5</v>
      </c>
      <c r="N326" s="6">
        <f>testdata[[#This Row],[cov+]]/testdata[[#This Row],[varM+]]</f>
        <v>1.06904507012511</v>
      </c>
      <c r="O326" s="15" t="str">
        <f>IF(testdata[[#This Row],[mkt-dir]]="DN",testdata[[#This Row],[mRet]],"")</f>
        <v/>
      </c>
      <c r="P326" s="15" t="str">
        <f>IF(testdata[[#This Row],[mkt-dir]]="DN",testdata[[#This Row],[eRet]],"")</f>
        <v/>
      </c>
      <c r="Q326" s="20">
        <f t="shared" si="28"/>
        <v>8.5900939801001548E-5</v>
      </c>
      <c r="R326" s="20">
        <f t="shared" si="29"/>
        <v>1.025194975557863E-4</v>
      </c>
      <c r="S326" s="6">
        <f>testdata[[#This Row],[cov-]]/testdata[[#This Row],[varM-]]</f>
        <v>1.1934618852050207</v>
      </c>
      <c r="T326" s="6">
        <f>testdata[[#This Row],[beta+]]/testdata[[#This Row],[beta-]]</f>
        <v>0.89575132928645007</v>
      </c>
      <c r="U326" s="6">
        <f>(testdata[[#This Row],[beta+]]-testdata[[#This Row],[beta-]])^2</f>
        <v>1.547954387462871E-2</v>
      </c>
      <c r="W326" s="12">
        <v>43208</v>
      </c>
      <c r="X326" s="6">
        <v>1.7063999999999999</v>
      </c>
      <c r="Y326" s="6">
        <v>1.069</v>
      </c>
      <c r="Z326" s="6">
        <v>1.1935</v>
      </c>
      <c r="AA326" s="6">
        <v>0.89580000000000004</v>
      </c>
      <c r="AB326" s="6">
        <v>1.55E-2</v>
      </c>
    </row>
    <row r="327" spans="1:28" x14ac:dyDescent="0.25">
      <c r="A327" s="3">
        <v>325</v>
      </c>
      <c r="B327" s="1">
        <v>260.01</v>
      </c>
      <c r="C327" s="1">
        <v>300.08</v>
      </c>
      <c r="D327" s="15">
        <f>(testdata[[#This Row],[mrkt]]-B326)/B326</f>
        <v>-5.5457813814732224E-3</v>
      </c>
      <c r="E327" s="15">
        <f>(testdata[[#This Row],[eval]]-C326)/C326</f>
        <v>2.2941878302369049E-2</v>
      </c>
      <c r="F327" s="20">
        <f t="shared" si="30"/>
        <v>2.0941752936821386E-4</v>
      </c>
      <c r="G327" s="20">
        <f t="shared" si="31"/>
        <v>3.5026160667042439E-4</v>
      </c>
      <c r="H327" s="6">
        <f>testdata[[#This Row],[cov]]/testdata[[#This Row],[varM]]</f>
        <v>1.6725515181423412</v>
      </c>
      <c r="I327" s="2" t="str">
        <f>IF(testdata[[#This Row],[mrkt]]&gt;B326,"UP",IF(testdata[[#This Row],[mrkt]]&lt;B326,"DN",""))</f>
        <v>DN</v>
      </c>
      <c r="J327" s="15" t="str">
        <f>IF(testdata[[#This Row],[mkt-dir]]="UP",testdata[[#This Row],[mRet]],"")</f>
        <v/>
      </c>
      <c r="K327" s="15" t="str">
        <f>IF(testdata[[#This Row],[mkt-dir]]="UP",testdata[[#This Row],[eRet]],"")</f>
        <v/>
      </c>
      <c r="L327" s="20">
        <f t="shared" si="26"/>
        <v>4.2399829045016846E-5</v>
      </c>
      <c r="M327" s="20">
        <f t="shared" si="27"/>
        <v>4.5327328214722709E-5</v>
      </c>
      <c r="N327" s="6">
        <f>testdata[[#This Row],[cov+]]/testdata[[#This Row],[varM+]]</f>
        <v>1.06904507012511</v>
      </c>
      <c r="O327" s="15">
        <f>IF(testdata[[#This Row],[mkt-dir]]="DN",testdata[[#This Row],[mRet]],"")</f>
        <v>-5.5457813814732224E-3</v>
      </c>
      <c r="P327" s="15">
        <f>IF(testdata[[#This Row],[mkt-dir]]="DN",testdata[[#This Row],[eRet]],"")</f>
        <v>2.2941878302369049E-2</v>
      </c>
      <c r="Q327" s="20">
        <f t="shared" si="28"/>
        <v>7.7949192681333693E-5</v>
      </c>
      <c r="R327" s="20">
        <f t="shared" si="29"/>
        <v>8.6837119342794242E-5</v>
      </c>
      <c r="S327" s="6">
        <f>testdata[[#This Row],[cov-]]/testdata[[#This Row],[varM-]]</f>
        <v>1.1140220489235282</v>
      </c>
      <c r="T327" s="6">
        <f>testdata[[#This Row],[beta+]]/testdata[[#This Row],[beta-]]</f>
        <v>0.95962649137700717</v>
      </c>
      <c r="U327" s="6">
        <f>(testdata[[#This Row],[beta+]]-testdata[[#This Row],[beta-]])^2</f>
        <v>2.0229286218333624E-3</v>
      </c>
      <c r="W327" s="12">
        <v>43209</v>
      </c>
      <c r="X327" s="6">
        <v>1.6726000000000001</v>
      </c>
      <c r="Y327" s="6">
        <v>1.069</v>
      </c>
      <c r="Z327" s="6">
        <v>1.1140000000000001</v>
      </c>
      <c r="AA327" s="6">
        <v>0.95960000000000001</v>
      </c>
      <c r="AB327" s="6">
        <v>2E-3</v>
      </c>
    </row>
    <row r="328" spans="1:28" x14ac:dyDescent="0.25">
      <c r="A328" s="3">
        <v>326</v>
      </c>
      <c r="B328" s="1">
        <v>257.81</v>
      </c>
      <c r="C328" s="1">
        <v>290.24</v>
      </c>
      <c r="D328" s="15">
        <f>(testdata[[#This Row],[mrkt]]-B327)/B327</f>
        <v>-8.4612130302680229E-3</v>
      </c>
      <c r="E328" s="15">
        <f>(testdata[[#This Row],[eval]]-C327)/C327</f>
        <v>-3.279125566515588E-2</v>
      </c>
      <c r="F328" s="20">
        <f t="shared" si="30"/>
        <v>1.8133755267539425E-4</v>
      </c>
      <c r="G328" s="20">
        <f t="shared" si="31"/>
        <v>3.3650224475215005E-4</v>
      </c>
      <c r="H328" s="6">
        <f>testdata[[#This Row],[cov]]/testdata[[#This Row],[varM]]</f>
        <v>1.855667730084074</v>
      </c>
      <c r="I328" s="2" t="str">
        <f>IF(testdata[[#This Row],[mrkt]]&gt;B327,"UP",IF(testdata[[#This Row],[mrkt]]&lt;B327,"DN",""))</f>
        <v>DN</v>
      </c>
      <c r="J328" s="15" t="str">
        <f>IF(testdata[[#This Row],[mkt-dir]]="UP",testdata[[#This Row],[mRet]],"")</f>
        <v/>
      </c>
      <c r="K328" s="15" t="str">
        <f>IF(testdata[[#This Row],[mkt-dir]]="UP",testdata[[#This Row],[eRet]],"")</f>
        <v/>
      </c>
      <c r="L328" s="20">
        <f t="shared" si="26"/>
        <v>4.2399829045016846E-5</v>
      </c>
      <c r="M328" s="20">
        <f t="shared" si="27"/>
        <v>4.5327328214722709E-5</v>
      </c>
      <c r="N328" s="6">
        <f>testdata[[#This Row],[cov+]]/testdata[[#This Row],[varM+]]</f>
        <v>1.06904507012511</v>
      </c>
      <c r="O328" s="15">
        <f>IF(testdata[[#This Row],[mkt-dir]]="DN",testdata[[#This Row],[mRet]],"")</f>
        <v>-8.4612130302680229E-3</v>
      </c>
      <c r="P328" s="15">
        <f>IF(testdata[[#This Row],[mkt-dir]]="DN",testdata[[#This Row],[eRet]],"")</f>
        <v>-3.279125566515588E-2</v>
      </c>
      <c r="Q328" s="20">
        <f t="shared" si="28"/>
        <v>6.3651245286598288E-5</v>
      </c>
      <c r="R328" s="20">
        <f t="shared" si="29"/>
        <v>9.0591978122893838E-5</v>
      </c>
      <c r="S328" s="6">
        <f>testdata[[#This Row],[cov-]]/testdata[[#This Row],[varM-]]</f>
        <v>1.4232553929619332</v>
      </c>
      <c r="T328" s="6">
        <f>testdata[[#This Row],[beta+]]/testdata[[#This Row],[beta-]]</f>
        <v>0.75112666033909981</v>
      </c>
      <c r="U328" s="6">
        <f>(testdata[[#This Row],[beta+]]-testdata[[#This Row],[beta-]])^2</f>
        <v>0.1254649528041665</v>
      </c>
      <c r="W328" s="12">
        <v>43210</v>
      </c>
      <c r="X328" s="6">
        <v>1.8556999999999999</v>
      </c>
      <c r="Y328" s="6">
        <v>1.069</v>
      </c>
      <c r="Z328" s="6">
        <v>1.4233</v>
      </c>
      <c r="AA328" s="6">
        <v>0.75109999999999999</v>
      </c>
      <c r="AB328" s="6">
        <v>0.1255</v>
      </c>
    </row>
    <row r="329" spans="1:28" x14ac:dyDescent="0.25">
      <c r="A329" s="3">
        <v>327</v>
      </c>
      <c r="B329" s="1">
        <v>257.77</v>
      </c>
      <c r="C329" s="1">
        <v>283.37</v>
      </c>
      <c r="D329" s="15">
        <f>(testdata[[#This Row],[mrkt]]-B328)/B328</f>
        <v>-1.5515301966572461E-4</v>
      </c>
      <c r="E329" s="15">
        <f>(testdata[[#This Row],[eval]]-C328)/C328</f>
        <v>-2.3670066152149959E-2</v>
      </c>
      <c r="F329" s="20">
        <f t="shared" si="30"/>
        <v>1.5617475609959461E-4</v>
      </c>
      <c r="G329" s="20">
        <f t="shared" si="31"/>
        <v>3.1287996922911907E-4</v>
      </c>
      <c r="H329" s="6">
        <f>testdata[[#This Row],[cov]]/testdata[[#This Row],[varM]]</f>
        <v>2.0033965606425634</v>
      </c>
      <c r="I329" s="2" t="str">
        <f>IF(testdata[[#This Row],[mrkt]]&gt;B328,"UP",IF(testdata[[#This Row],[mrkt]]&lt;B328,"DN",""))</f>
        <v>DN</v>
      </c>
      <c r="J329" s="15" t="str">
        <f>IF(testdata[[#This Row],[mkt-dir]]="UP",testdata[[#This Row],[mRet]],"")</f>
        <v/>
      </c>
      <c r="K329" s="15" t="str">
        <f>IF(testdata[[#This Row],[mkt-dir]]="UP",testdata[[#This Row],[eRet]],"")</f>
        <v/>
      </c>
      <c r="L329" s="20">
        <f t="shared" si="26"/>
        <v>4.2399829045016846E-5</v>
      </c>
      <c r="M329" s="20">
        <f t="shared" si="27"/>
        <v>4.5327328214722709E-5</v>
      </c>
      <c r="N329" s="6">
        <f>testdata[[#This Row],[cov+]]/testdata[[#This Row],[varM+]]</f>
        <v>1.06904507012511</v>
      </c>
      <c r="O329" s="15">
        <f>IF(testdata[[#This Row],[mkt-dir]]="DN",testdata[[#This Row],[mRet]],"")</f>
        <v>-1.5515301966572461E-4</v>
      </c>
      <c r="P329" s="15">
        <f>IF(testdata[[#This Row],[mkt-dir]]="DN",testdata[[#This Row],[eRet]],"")</f>
        <v>-2.3670066152149959E-2</v>
      </c>
      <c r="Q329" s="20">
        <f t="shared" si="28"/>
        <v>6.377860682716893E-5</v>
      </c>
      <c r="R329" s="20">
        <f t="shared" si="29"/>
        <v>1.0091867727336383E-4</v>
      </c>
      <c r="S329" s="6">
        <f>testdata[[#This Row],[cov-]]/testdata[[#This Row],[varM-]]</f>
        <v>1.5823280296297357</v>
      </c>
      <c r="T329" s="6">
        <f>testdata[[#This Row],[beta+]]/testdata[[#This Row],[beta-]]</f>
        <v>0.6756153276102087</v>
      </c>
      <c r="U329" s="6">
        <f>(testdata[[#This Row],[beta+]]-testdata[[#This Row],[beta-]])^2</f>
        <v>0.26345939651782729</v>
      </c>
      <c r="W329" s="12">
        <v>43213</v>
      </c>
      <c r="X329" s="6">
        <v>2.0034000000000001</v>
      </c>
      <c r="Y329" s="6">
        <v>1.069</v>
      </c>
      <c r="Z329" s="6">
        <v>1.5823</v>
      </c>
      <c r="AA329" s="6">
        <v>0.67559999999999998</v>
      </c>
      <c r="AB329" s="6">
        <v>0.26350000000000001</v>
      </c>
    </row>
    <row r="330" spans="1:28" x14ac:dyDescent="0.25">
      <c r="A330" s="3">
        <v>328</v>
      </c>
      <c r="B330" s="1">
        <v>254.3</v>
      </c>
      <c r="C330" s="1">
        <v>283.45999999999998</v>
      </c>
      <c r="D330" s="15">
        <f>(testdata[[#This Row],[mrkt]]-B329)/B329</f>
        <v>-1.3461613065911357E-2</v>
      </c>
      <c r="E330" s="15">
        <f>(testdata[[#This Row],[eval]]-C329)/C329</f>
        <v>3.176059568760807E-4</v>
      </c>
      <c r="F330" s="20">
        <f t="shared" si="30"/>
        <v>1.3056480812796849E-4</v>
      </c>
      <c r="G330" s="20">
        <f t="shared" si="31"/>
        <v>2.9616851183449972E-4</v>
      </c>
      <c r="H330" s="6">
        <f>testdata[[#This Row],[cov]]/testdata[[#This Row],[varM]]</f>
        <v>2.2683640108000662</v>
      </c>
      <c r="I330" s="2" t="str">
        <f>IF(testdata[[#This Row],[mrkt]]&gt;B329,"UP",IF(testdata[[#This Row],[mrkt]]&lt;B329,"DN",""))</f>
        <v>DN</v>
      </c>
      <c r="J330" s="15" t="str">
        <f>IF(testdata[[#This Row],[mkt-dir]]="UP",testdata[[#This Row],[mRet]],"")</f>
        <v/>
      </c>
      <c r="K330" s="15" t="str">
        <f>IF(testdata[[#This Row],[mkt-dir]]="UP",testdata[[#This Row],[eRet]],"")</f>
        <v/>
      </c>
      <c r="L330" s="20">
        <f t="shared" si="26"/>
        <v>1.6923272005688292E-5</v>
      </c>
      <c r="M330" s="20">
        <f t="shared" si="27"/>
        <v>6.9023278842425014E-5</v>
      </c>
      <c r="N330" s="6">
        <f>testdata[[#This Row],[cov+]]/testdata[[#This Row],[varM+]]</f>
        <v>4.0786012787139949</v>
      </c>
      <c r="O330" s="15">
        <f>IF(testdata[[#This Row],[mkt-dir]]="DN",testdata[[#This Row],[mRet]],"")</f>
        <v>-1.3461613065911357E-2</v>
      </c>
      <c r="P330" s="15">
        <f>IF(testdata[[#This Row],[mkt-dir]]="DN",testdata[[#This Row],[eRet]],"")</f>
        <v>3.176059568760807E-4</v>
      </c>
      <c r="Q330" s="20">
        <f t="shared" si="28"/>
        <v>5.8757578663715029E-5</v>
      </c>
      <c r="R330" s="20">
        <f t="shared" si="29"/>
        <v>8.0786133992360835E-5</v>
      </c>
      <c r="S330" s="6">
        <f>testdata[[#This Row],[cov-]]/testdata[[#This Row],[varM-]]</f>
        <v>1.3749057709597086</v>
      </c>
      <c r="T330" s="6">
        <f>testdata[[#This Row],[beta+]]/testdata[[#This Row],[beta-]]</f>
        <v>2.9664587674739766</v>
      </c>
      <c r="U330" s="6">
        <f>(testdata[[#This Row],[beta+]]-testdata[[#This Row],[beta-]])^2</f>
        <v>7.3099693986507086</v>
      </c>
      <c r="W330" s="12">
        <v>43214</v>
      </c>
      <c r="X330" s="6">
        <v>2.2684000000000002</v>
      </c>
      <c r="Y330" s="6">
        <v>4.0785999999999998</v>
      </c>
      <c r="Z330" s="6">
        <v>1.3749</v>
      </c>
      <c r="AA330" s="6">
        <v>2.9664999999999999</v>
      </c>
      <c r="AB330" s="6">
        <v>7.31</v>
      </c>
    </row>
    <row r="331" spans="1:28" x14ac:dyDescent="0.25">
      <c r="A331" s="3">
        <v>329</v>
      </c>
      <c r="B331" s="1">
        <v>254.93</v>
      </c>
      <c r="C331" s="1">
        <v>280.69</v>
      </c>
      <c r="D331" s="15">
        <f>(testdata[[#This Row],[mrkt]]-B330)/B330</f>
        <v>2.477388910735334E-3</v>
      </c>
      <c r="E331" s="15">
        <f>(testdata[[#This Row],[eval]]-C330)/C330</f>
        <v>-9.7721018838636212E-3</v>
      </c>
      <c r="F331" s="20">
        <f t="shared" si="30"/>
        <v>1.1611820766703064E-4</v>
      </c>
      <c r="G331" s="20">
        <f t="shared" si="31"/>
        <v>2.2526126696005647E-4</v>
      </c>
      <c r="H331" s="6">
        <f>testdata[[#This Row],[cov]]/testdata[[#This Row],[varM]]</f>
        <v>1.9399306231628544</v>
      </c>
      <c r="I331" s="2" t="str">
        <f>IF(testdata[[#This Row],[mrkt]]&gt;B330,"UP",IF(testdata[[#This Row],[mrkt]]&lt;B330,"DN",""))</f>
        <v>UP</v>
      </c>
      <c r="J331" s="15">
        <f>IF(testdata[[#This Row],[mkt-dir]]="UP",testdata[[#This Row],[mRet]],"")</f>
        <v>2.477388910735334E-3</v>
      </c>
      <c r="K331" s="15">
        <f>IF(testdata[[#This Row],[mkt-dir]]="UP",testdata[[#This Row],[eRet]],"")</f>
        <v>-9.7721018838636212E-3</v>
      </c>
      <c r="L331" s="20">
        <f t="shared" si="26"/>
        <v>1.9222249209128163E-5</v>
      </c>
      <c r="M331" s="20">
        <f t="shared" si="27"/>
        <v>7.974803080937359E-5</v>
      </c>
      <c r="N331" s="6">
        <f>testdata[[#This Row],[cov+]]/testdata[[#This Row],[varM+]]</f>
        <v>4.1487356626041061</v>
      </c>
      <c r="O331" s="15" t="str">
        <f>IF(testdata[[#This Row],[mkt-dir]]="DN",testdata[[#This Row],[mRet]],"")</f>
        <v/>
      </c>
      <c r="P331" s="15" t="str">
        <f>IF(testdata[[#This Row],[mkt-dir]]="DN",testdata[[#This Row],[eRet]],"")</f>
        <v/>
      </c>
      <c r="Q331" s="20">
        <f t="shared" si="28"/>
        <v>5.9167108740621567E-5</v>
      </c>
      <c r="R331" s="20">
        <f t="shared" si="29"/>
        <v>4.0527602871096517E-5</v>
      </c>
      <c r="S331" s="6">
        <f>testdata[[#This Row],[cov-]]/testdata[[#This Row],[varM-]]</f>
        <v>0.68496845179240651</v>
      </c>
      <c r="T331" s="6">
        <f>testdata[[#This Row],[beta+]]/testdata[[#This Row],[beta-]]</f>
        <v>6.0568273644542447</v>
      </c>
      <c r="U331" s="6">
        <f>(testdata[[#This Row],[beta+]]-testdata[[#This Row],[beta-]])^2</f>
        <v>11.99768329069426</v>
      </c>
      <c r="W331" s="12">
        <v>43215</v>
      </c>
      <c r="X331" s="6">
        <v>1.9399</v>
      </c>
      <c r="Y331" s="6">
        <v>4.1486999999999998</v>
      </c>
      <c r="Z331" s="6">
        <v>0.68500000000000005</v>
      </c>
      <c r="AA331" s="6">
        <v>6.0568</v>
      </c>
      <c r="AB331" s="6">
        <v>11.9977</v>
      </c>
    </row>
    <row r="332" spans="1:28" x14ac:dyDescent="0.25">
      <c r="A332" s="3">
        <v>330</v>
      </c>
      <c r="B332" s="1">
        <v>257.52</v>
      </c>
      <c r="C332" s="1">
        <v>285.48</v>
      </c>
      <c r="D332" s="15">
        <f>(testdata[[#This Row],[mrkt]]-B331)/B331</f>
        <v>1.0159651669085532E-2</v>
      </c>
      <c r="E332" s="15">
        <f>(testdata[[#This Row],[eval]]-C331)/C331</f>
        <v>1.7065089600627099E-2</v>
      </c>
      <c r="F332" s="20">
        <f t="shared" si="30"/>
        <v>1.1956881842482856E-4</v>
      </c>
      <c r="G332" s="20">
        <f t="shared" si="31"/>
        <v>2.1576906087914129E-4</v>
      </c>
      <c r="H332" s="6">
        <f>testdata[[#This Row],[cov]]/testdata[[#This Row],[varM]]</f>
        <v>1.8045596144683209</v>
      </c>
      <c r="I332" s="2" t="str">
        <f>IF(testdata[[#This Row],[mrkt]]&gt;B331,"UP",IF(testdata[[#This Row],[mrkt]]&lt;B331,"DN",""))</f>
        <v>UP</v>
      </c>
      <c r="J332" s="15">
        <f>IF(testdata[[#This Row],[mkt-dir]]="UP",testdata[[#This Row],[mRet]],"")</f>
        <v>1.0159651669085532E-2</v>
      </c>
      <c r="K332" s="15">
        <f>IF(testdata[[#This Row],[mkt-dir]]="UP",testdata[[#This Row],[eRet]],"")</f>
        <v>1.7065089600627099E-2</v>
      </c>
      <c r="L332" s="20">
        <f t="shared" si="26"/>
        <v>1.7789427015026209E-5</v>
      </c>
      <c r="M332" s="20">
        <f t="shared" si="27"/>
        <v>7.3033628295078416E-5</v>
      </c>
      <c r="N332" s="6">
        <f>testdata[[#This Row],[cov+]]/testdata[[#This Row],[varM+]]</f>
        <v>4.1054514141118235</v>
      </c>
      <c r="O332" s="15" t="str">
        <f>IF(testdata[[#This Row],[mkt-dir]]="DN",testdata[[#This Row],[mRet]],"")</f>
        <v/>
      </c>
      <c r="P332" s="15" t="str">
        <f>IF(testdata[[#This Row],[mkt-dir]]="DN",testdata[[#This Row],[eRet]],"")</f>
        <v/>
      </c>
      <c r="Q332" s="20">
        <f t="shared" si="28"/>
        <v>6.1142222747731818E-5</v>
      </c>
      <c r="R332" s="20">
        <f t="shared" si="29"/>
        <v>9.5713736489080466E-5</v>
      </c>
      <c r="S332" s="6">
        <f>testdata[[#This Row],[cov-]]/testdata[[#This Row],[varM-]]</f>
        <v>1.5654278203785312</v>
      </c>
      <c r="T332" s="6">
        <f>testdata[[#This Row],[beta+]]/testdata[[#This Row],[beta-]]</f>
        <v>2.6225747113138036</v>
      </c>
      <c r="U332" s="6">
        <f>(testdata[[#This Row],[beta+]]-testdata[[#This Row],[beta-]])^2</f>
        <v>6.4517198567217902</v>
      </c>
      <c r="W332" s="12">
        <v>43216</v>
      </c>
      <c r="X332" s="6">
        <v>1.8046</v>
      </c>
      <c r="Y332" s="6">
        <v>4.1055000000000001</v>
      </c>
      <c r="Z332" s="6">
        <v>1.5653999999999999</v>
      </c>
      <c r="AA332" s="6">
        <v>2.6225999999999998</v>
      </c>
      <c r="AB332" s="6">
        <v>6.4516999999999998</v>
      </c>
    </row>
    <row r="333" spans="1:28" x14ac:dyDescent="0.25">
      <c r="A333" s="3">
        <v>331</v>
      </c>
      <c r="B333" s="1">
        <v>257.76</v>
      </c>
      <c r="C333" s="1">
        <v>294.08</v>
      </c>
      <c r="D333" s="15">
        <f>(testdata[[#This Row],[mrkt]]-B332)/B332</f>
        <v>9.3196644920786394E-4</v>
      </c>
      <c r="E333" s="15">
        <f>(testdata[[#This Row],[eval]]-C332)/C332</f>
        <v>3.0124702255849675E-2</v>
      </c>
      <c r="F333" s="20">
        <f t="shared" si="30"/>
        <v>1.1263183200125631E-4</v>
      </c>
      <c r="G333" s="20">
        <f t="shared" si="31"/>
        <v>1.9996105980928753E-4</v>
      </c>
      <c r="H333" s="6">
        <f>testdata[[#This Row],[cov]]/testdata[[#This Row],[varM]]</f>
        <v>1.7753512151614219</v>
      </c>
      <c r="I333" s="2" t="str">
        <f>IF(testdata[[#This Row],[mrkt]]&gt;B332,"UP",IF(testdata[[#This Row],[mrkt]]&lt;B332,"DN",""))</f>
        <v>UP</v>
      </c>
      <c r="J333" s="15">
        <f>IF(testdata[[#This Row],[mkt-dir]]="UP",testdata[[#This Row],[mRet]],"")</f>
        <v>9.3196644920786394E-4</v>
      </c>
      <c r="K333" s="15">
        <f>IF(testdata[[#This Row],[mkt-dir]]="UP",testdata[[#This Row],[eRet]],"")</f>
        <v>3.0124702255849675E-2</v>
      </c>
      <c r="L333" s="20">
        <f t="shared" si="26"/>
        <v>2.0648846696332793E-5</v>
      </c>
      <c r="M333" s="20">
        <f t="shared" si="27"/>
        <v>5.9752426261828209E-5</v>
      </c>
      <c r="N333" s="6">
        <f>testdata[[#This Row],[cov+]]/testdata[[#This Row],[varM+]]</f>
        <v>2.8937415798839825</v>
      </c>
      <c r="O333" s="15" t="str">
        <f>IF(testdata[[#This Row],[mkt-dir]]="DN",testdata[[#This Row],[mRet]],"")</f>
        <v/>
      </c>
      <c r="P333" s="15" t="str">
        <f>IF(testdata[[#This Row],[mkt-dir]]="DN",testdata[[#This Row],[eRet]],"")</f>
        <v/>
      </c>
      <c r="Q333" s="20">
        <f t="shared" si="28"/>
        <v>6.1142222747731818E-5</v>
      </c>
      <c r="R333" s="20">
        <f t="shared" si="29"/>
        <v>9.5713736489080466E-5</v>
      </c>
      <c r="S333" s="6">
        <f>testdata[[#This Row],[cov-]]/testdata[[#This Row],[varM-]]</f>
        <v>1.5654278203785312</v>
      </c>
      <c r="T333" s="6">
        <f>testdata[[#This Row],[beta+]]/testdata[[#This Row],[beta-]]</f>
        <v>1.8485308247455676</v>
      </c>
      <c r="U333" s="6">
        <f>(testdata[[#This Row],[beta+]]-testdata[[#This Row],[beta-]])^2</f>
        <v>1.7644174436915059</v>
      </c>
      <c r="W333" s="12">
        <v>43217</v>
      </c>
      <c r="X333" s="6">
        <v>1.7754000000000001</v>
      </c>
      <c r="Y333" s="6">
        <v>2.8936999999999999</v>
      </c>
      <c r="Z333" s="6">
        <v>1.5653999999999999</v>
      </c>
      <c r="AA333" s="6">
        <v>1.8485</v>
      </c>
      <c r="AB333" s="6">
        <v>1.7644</v>
      </c>
    </row>
    <row r="334" spans="1:28" x14ac:dyDescent="0.25">
      <c r="A334" s="3">
        <v>332</v>
      </c>
      <c r="B334" s="1">
        <v>255.78</v>
      </c>
      <c r="C334" s="1">
        <v>293.89999999999998</v>
      </c>
      <c r="D334" s="15">
        <f>(testdata[[#This Row],[mrkt]]-B333)/B333</f>
        <v>-7.6815642458100165E-3</v>
      </c>
      <c r="E334" s="15">
        <f>(testdata[[#This Row],[eval]]-C333)/C333</f>
        <v>-6.1207834602831489E-4</v>
      </c>
      <c r="F334" s="20">
        <f t="shared" si="30"/>
        <v>9.0851320748479522E-5</v>
      </c>
      <c r="G334" s="20">
        <f t="shared" si="31"/>
        <v>1.3741868377794084E-4</v>
      </c>
      <c r="H334" s="6">
        <f>testdata[[#This Row],[cov]]/testdata[[#This Row],[varM]]</f>
        <v>1.5125667150000202</v>
      </c>
      <c r="I334" s="2" t="str">
        <f>IF(testdata[[#This Row],[mrkt]]&gt;B333,"UP",IF(testdata[[#This Row],[mrkt]]&lt;B333,"DN",""))</f>
        <v>DN</v>
      </c>
      <c r="J334" s="15" t="str">
        <f>IF(testdata[[#This Row],[mkt-dir]]="UP",testdata[[#This Row],[mRet]],"")</f>
        <v/>
      </c>
      <c r="K334" s="15" t="str">
        <f>IF(testdata[[#This Row],[mkt-dir]]="UP",testdata[[#This Row],[eRet]],"")</f>
        <v/>
      </c>
      <c r="L334" s="20">
        <f t="shared" si="26"/>
        <v>2.0648846696332793E-5</v>
      </c>
      <c r="M334" s="20">
        <f t="shared" si="27"/>
        <v>5.9752426261828209E-5</v>
      </c>
      <c r="N334" s="6">
        <f>testdata[[#This Row],[cov+]]/testdata[[#This Row],[varM+]]</f>
        <v>2.8937415798839825</v>
      </c>
      <c r="O334" s="15">
        <f>IF(testdata[[#This Row],[mkt-dir]]="DN",testdata[[#This Row],[mRet]],"")</f>
        <v>-7.6815642458100165E-3</v>
      </c>
      <c r="P334" s="15">
        <f>IF(testdata[[#This Row],[mkt-dir]]="DN",testdata[[#This Row],[eRet]],"")</f>
        <v>-6.1207834602831489E-4</v>
      </c>
      <c r="Q334" s="20">
        <f t="shared" si="28"/>
        <v>4.1914539214764397E-5</v>
      </c>
      <c r="R334" s="20">
        <f t="shared" si="29"/>
        <v>3.1041308298206798E-5</v>
      </c>
      <c r="S334" s="6">
        <f>testdata[[#This Row],[cov-]]/testdata[[#This Row],[varM-]]</f>
        <v>0.74058569841732858</v>
      </c>
      <c r="T334" s="6">
        <f>testdata[[#This Row],[beta+]]/testdata[[#This Row],[beta-]]</f>
        <v>3.9073689730547914</v>
      </c>
      <c r="U334" s="6">
        <f>(testdata[[#This Row],[beta+]]-testdata[[#This Row],[beta-]])^2</f>
        <v>4.6360802498944427</v>
      </c>
      <c r="W334" s="12">
        <v>43220</v>
      </c>
      <c r="X334" s="6">
        <v>1.5125999999999999</v>
      </c>
      <c r="Y334" s="6">
        <v>2.8936999999999999</v>
      </c>
      <c r="Z334" s="6">
        <v>0.74060000000000004</v>
      </c>
      <c r="AA334" s="6">
        <v>3.9074</v>
      </c>
      <c r="AB334" s="6">
        <v>4.6360999999999999</v>
      </c>
    </row>
    <row r="335" spans="1:28" x14ac:dyDescent="0.25">
      <c r="A335" s="3">
        <v>333</v>
      </c>
      <c r="B335" s="1">
        <v>256.23</v>
      </c>
      <c r="C335" s="1">
        <v>299.92</v>
      </c>
      <c r="D335" s="15">
        <f>(testdata[[#This Row],[mrkt]]-B334)/B334</f>
        <v>1.7593244194230083E-3</v>
      </c>
      <c r="E335" s="15">
        <f>(testdata[[#This Row],[eval]]-C334)/C334</f>
        <v>2.0483157536577201E-2</v>
      </c>
      <c r="F335" s="20">
        <f t="shared" si="30"/>
        <v>8.4035020555890111E-5</v>
      </c>
      <c r="G335" s="20">
        <f t="shared" si="31"/>
        <v>1.0719377575409323E-4</v>
      </c>
      <c r="H335" s="6">
        <f>testdata[[#This Row],[cov]]/testdata[[#This Row],[varM]]</f>
        <v>1.2755845723010286</v>
      </c>
      <c r="I335" s="2" t="str">
        <f>IF(testdata[[#This Row],[mrkt]]&gt;B334,"UP",IF(testdata[[#This Row],[mrkt]]&lt;B334,"DN",""))</f>
        <v>UP</v>
      </c>
      <c r="J335" s="15">
        <f>IF(testdata[[#This Row],[mkt-dir]]="UP",testdata[[#This Row],[mRet]],"")</f>
        <v>1.7593244194230083E-3</v>
      </c>
      <c r="K335" s="15">
        <f>IF(testdata[[#This Row],[mkt-dir]]="UP",testdata[[#This Row],[eRet]],"")</f>
        <v>2.0483157536577201E-2</v>
      </c>
      <c r="L335" s="20">
        <f t="shared" si="26"/>
        <v>2.0763878538778216E-5</v>
      </c>
      <c r="M335" s="20">
        <f t="shared" si="27"/>
        <v>3.7622924009816503E-5</v>
      </c>
      <c r="N335" s="6">
        <f>testdata[[#This Row],[cov+]]/testdata[[#This Row],[varM+]]</f>
        <v>1.8119410561737135</v>
      </c>
      <c r="O335" s="15" t="str">
        <f>IF(testdata[[#This Row],[mkt-dir]]="DN",testdata[[#This Row],[mRet]],"")</f>
        <v/>
      </c>
      <c r="P335" s="15" t="str">
        <f>IF(testdata[[#This Row],[mkt-dir]]="DN",testdata[[#This Row],[eRet]],"")</f>
        <v/>
      </c>
      <c r="Q335" s="20">
        <f t="shared" si="28"/>
        <v>4.1914539214764397E-5</v>
      </c>
      <c r="R335" s="20">
        <f t="shared" si="29"/>
        <v>3.1041308298206798E-5</v>
      </c>
      <c r="S335" s="6">
        <f>testdata[[#This Row],[cov-]]/testdata[[#This Row],[varM-]]</f>
        <v>0.74058569841732858</v>
      </c>
      <c r="T335" s="6">
        <f>testdata[[#This Row],[beta+]]/testdata[[#This Row],[beta-]]</f>
        <v>2.4466325234823314</v>
      </c>
      <c r="U335" s="6">
        <f>(testdata[[#This Row],[beta+]]-testdata[[#This Row],[beta-]])^2</f>
        <v>1.1478023025933117</v>
      </c>
      <c r="W335" s="12">
        <v>43221</v>
      </c>
      <c r="X335" s="6">
        <v>1.2756000000000001</v>
      </c>
      <c r="Y335" s="6">
        <v>1.8119000000000001</v>
      </c>
      <c r="Z335" s="6">
        <v>0.74060000000000004</v>
      </c>
      <c r="AA335" s="6">
        <v>2.4466000000000001</v>
      </c>
      <c r="AB335" s="6">
        <v>1.1477999999999999</v>
      </c>
    </row>
    <row r="336" spans="1:28" x14ac:dyDescent="0.25">
      <c r="A336" s="3">
        <v>334</v>
      </c>
      <c r="B336" s="1">
        <v>254.51</v>
      </c>
      <c r="C336" s="1">
        <v>301.14999999999998</v>
      </c>
      <c r="D336" s="15">
        <f>(testdata[[#This Row],[mrkt]]-B335)/B335</f>
        <v>-6.7127190414862708E-3</v>
      </c>
      <c r="E336" s="15">
        <f>(testdata[[#This Row],[eval]]-C335)/C335</f>
        <v>4.1010936249665283E-3</v>
      </c>
      <c r="F336" s="20">
        <f t="shared" si="30"/>
        <v>8.1265497788428345E-5</v>
      </c>
      <c r="G336" s="20">
        <f t="shared" si="31"/>
        <v>7.2285278934891572E-5</v>
      </c>
      <c r="H336" s="6">
        <f>testdata[[#This Row],[cov]]/testdata[[#This Row],[varM]]</f>
        <v>0.88949530738227389</v>
      </c>
      <c r="I336" s="2" t="str">
        <f>IF(testdata[[#This Row],[mrkt]]&gt;B335,"UP",IF(testdata[[#This Row],[mrkt]]&lt;B335,"DN",""))</f>
        <v>DN</v>
      </c>
      <c r="J336" s="15" t="str">
        <f>IF(testdata[[#This Row],[mkt-dir]]="UP",testdata[[#This Row],[mRet]],"")</f>
        <v/>
      </c>
      <c r="K336" s="15" t="str">
        <f>IF(testdata[[#This Row],[mkt-dir]]="UP",testdata[[#This Row],[eRet]],"")</f>
        <v/>
      </c>
      <c r="L336" s="20">
        <f t="shared" si="26"/>
        <v>2.1204664169088324E-5</v>
      </c>
      <c r="M336" s="20">
        <f t="shared" si="27"/>
        <v>1.8928011205398425E-5</v>
      </c>
      <c r="N336" s="6">
        <f>testdata[[#This Row],[cov+]]/testdata[[#This Row],[varM+]]</f>
        <v>0.89263433056352048</v>
      </c>
      <c r="O336" s="15">
        <f>IF(testdata[[#This Row],[mkt-dir]]="DN",testdata[[#This Row],[mRet]],"")</f>
        <v>-6.7127190414862708E-3</v>
      </c>
      <c r="P336" s="15">
        <f>IF(testdata[[#This Row],[mkt-dir]]="DN",testdata[[#This Row],[eRet]],"")</f>
        <v>4.1010936249665283E-3</v>
      </c>
      <c r="Q336" s="20">
        <f t="shared" si="28"/>
        <v>3.7483024773819443E-5</v>
      </c>
      <c r="R336" s="20">
        <f t="shared" si="29"/>
        <v>2.9061056369422051E-5</v>
      </c>
      <c r="S336" s="6">
        <f>testdata[[#This Row],[cov-]]/testdata[[#This Row],[varM-]]</f>
        <v>0.77531246597046677</v>
      </c>
      <c r="T336" s="6">
        <f>testdata[[#This Row],[beta+]]/testdata[[#This Row],[beta-]]</f>
        <v>1.1513220407802947</v>
      </c>
      <c r="U336" s="6">
        <f>(testdata[[#This Row],[beta+]]-testdata[[#This Row],[beta-]])^2</f>
        <v>1.3764419911590831E-2</v>
      </c>
      <c r="W336" s="12">
        <v>43222</v>
      </c>
      <c r="X336" s="6">
        <v>0.88949999999999996</v>
      </c>
      <c r="Y336" s="6">
        <v>0.89259999999999995</v>
      </c>
      <c r="Z336" s="6">
        <v>0.77529999999999999</v>
      </c>
      <c r="AA336" s="6">
        <v>1.1513</v>
      </c>
      <c r="AB336" s="6">
        <v>1.38E-2</v>
      </c>
    </row>
    <row r="337" spans="1:28" x14ac:dyDescent="0.25">
      <c r="A337" s="3">
        <v>335</v>
      </c>
      <c r="B337" s="1">
        <v>253.95</v>
      </c>
      <c r="C337" s="1">
        <v>284.45</v>
      </c>
      <c r="D337" s="15">
        <f>(testdata[[#This Row],[mrkt]]-B336)/B336</f>
        <v>-2.2003064712585057E-3</v>
      </c>
      <c r="E337" s="15">
        <f>(testdata[[#This Row],[eval]]-C336)/C336</f>
        <v>-5.5454092644861334E-2</v>
      </c>
      <c r="F337" s="20">
        <f t="shared" si="30"/>
        <v>7.8115010783260373E-5</v>
      </c>
      <c r="G337" s="20">
        <f t="shared" si="31"/>
        <v>5.0763731100494965E-5</v>
      </c>
      <c r="H337" s="6">
        <f>testdata[[#This Row],[cov]]/testdata[[#This Row],[varM]]</f>
        <v>0.64985885032193269</v>
      </c>
      <c r="I337" s="2" t="str">
        <f>IF(testdata[[#This Row],[mrkt]]&gt;B336,"UP",IF(testdata[[#This Row],[mrkt]]&lt;B336,"DN",""))</f>
        <v>DN</v>
      </c>
      <c r="J337" s="15" t="str">
        <f>IF(testdata[[#This Row],[mkt-dir]]="UP",testdata[[#This Row],[mRet]],"")</f>
        <v/>
      </c>
      <c r="K337" s="15" t="str">
        <f>IF(testdata[[#This Row],[mkt-dir]]="UP",testdata[[#This Row],[eRet]],"")</f>
        <v/>
      </c>
      <c r="L337" s="20">
        <f t="shared" si="26"/>
        <v>2.3125848322102899E-5</v>
      </c>
      <c r="M337" s="20">
        <f t="shared" si="27"/>
        <v>1.2442743401380036E-5</v>
      </c>
      <c r="N337" s="6">
        <f>testdata[[#This Row],[cov+]]/testdata[[#This Row],[varM+]]</f>
        <v>0.53804484177506628</v>
      </c>
      <c r="O337" s="15">
        <f>IF(testdata[[#This Row],[mkt-dir]]="DN",testdata[[#This Row],[mRet]],"")</f>
        <v>-2.2003064712585057E-3</v>
      </c>
      <c r="P337" s="15">
        <f>IF(testdata[[#This Row],[mkt-dir]]="DN",testdata[[#This Row],[eRet]],"")</f>
        <v>-5.5454092644861334E-2</v>
      </c>
      <c r="Q337" s="20">
        <f t="shared" si="28"/>
        <v>3.6821078532023765E-5</v>
      </c>
      <c r="R337" s="20">
        <f t="shared" si="29"/>
        <v>-6.2389565536668859E-7</v>
      </c>
      <c r="S337" s="6">
        <f>testdata[[#This Row],[cov-]]/testdata[[#This Row],[varM-]]</f>
        <v>-1.6943981008706154E-2</v>
      </c>
      <c r="T337" s="6">
        <f>testdata[[#This Row],[beta+]]/testdata[[#This Row],[beta-]]</f>
        <v>-31.754334562733998</v>
      </c>
      <c r="U337" s="6">
        <f>(testdata[[#This Row],[beta+]]-testdata[[#This Row],[beta-]])^2</f>
        <v>0.3080125934149176</v>
      </c>
      <c r="W337" s="12">
        <v>43223</v>
      </c>
      <c r="X337" s="6">
        <v>0.64990000000000003</v>
      </c>
      <c r="Y337" s="6">
        <v>0.53800000000000003</v>
      </c>
      <c r="Z337" s="6">
        <v>-1.6899999999999998E-2</v>
      </c>
      <c r="AA337" s="6">
        <v>-31.754300000000001</v>
      </c>
      <c r="AB337" s="6">
        <v>0.308</v>
      </c>
    </row>
    <row r="338" spans="1:28" x14ac:dyDescent="0.25">
      <c r="A338" s="3">
        <v>336</v>
      </c>
      <c r="B338" s="1">
        <v>257.24</v>
      </c>
      <c r="C338" s="1">
        <v>294.08999999999997</v>
      </c>
      <c r="D338" s="15">
        <f>(testdata[[#This Row],[mrkt]]-B337)/B337</f>
        <v>1.295530616263052E-2</v>
      </c>
      <c r="E338" s="15">
        <f>(testdata[[#This Row],[eval]]-C337)/C337</f>
        <v>3.3889963086658419E-2</v>
      </c>
      <c r="F338" s="20">
        <f t="shared" si="30"/>
        <v>6.0395338936987804E-5</v>
      </c>
      <c r="G338" s="20">
        <f t="shared" si="31"/>
        <v>5.1665481216070072E-5</v>
      </c>
      <c r="H338" s="6">
        <f>testdata[[#This Row],[cov]]/testdata[[#This Row],[varM]]</f>
        <v>0.85545477722998053</v>
      </c>
      <c r="I338" s="2" t="str">
        <f>IF(testdata[[#This Row],[mrkt]]&gt;B337,"UP",IF(testdata[[#This Row],[mrkt]]&lt;B337,"DN",""))</f>
        <v>UP</v>
      </c>
      <c r="J338" s="15">
        <f>IF(testdata[[#This Row],[mkt-dir]]="UP",testdata[[#This Row],[mRet]],"")</f>
        <v>1.295530616263052E-2</v>
      </c>
      <c r="K338" s="15">
        <f>IF(testdata[[#This Row],[mkt-dir]]="UP",testdata[[#This Row],[eRet]],"")</f>
        <v>3.3889963086658419E-2</v>
      </c>
      <c r="L338" s="20">
        <f t="shared" si="26"/>
        <v>2.4568292644996956E-5</v>
      </c>
      <c r="M338" s="20">
        <f t="shared" si="27"/>
        <v>2.7920544365015379E-5</v>
      </c>
      <c r="N338" s="6">
        <f>testdata[[#This Row],[cov+]]/testdata[[#This Row],[varM+]]</f>
        <v>1.1364462630129517</v>
      </c>
      <c r="O338" s="15" t="str">
        <f>IF(testdata[[#This Row],[mkt-dir]]="DN",testdata[[#This Row],[mRet]],"")</f>
        <v/>
      </c>
      <c r="P338" s="15" t="str">
        <f>IF(testdata[[#This Row],[mkt-dir]]="DN",testdata[[#This Row],[eRet]],"")</f>
        <v/>
      </c>
      <c r="Q338" s="20">
        <f t="shared" si="28"/>
        <v>1.3737561634278615E-5</v>
      </c>
      <c r="R338" s="20">
        <f t="shared" si="29"/>
        <v>-2.1343765242408217E-5</v>
      </c>
      <c r="S338" s="6">
        <f>testdata[[#This Row],[cov-]]/testdata[[#This Row],[varM-]]</f>
        <v>-1.5536793071887112</v>
      </c>
      <c r="T338" s="6">
        <f>testdata[[#This Row],[beta+]]/testdata[[#This Row],[beta-]]</f>
        <v>-0.73145484898636037</v>
      </c>
      <c r="U338" s="6">
        <f>(testdata[[#This Row],[beta+]]-testdata[[#This Row],[beta-]])^2</f>
        <v>7.2367755834528218</v>
      </c>
      <c r="W338" s="12">
        <v>43224</v>
      </c>
      <c r="X338" s="6">
        <v>0.85550000000000004</v>
      </c>
      <c r="Y338" s="6">
        <v>1.1364000000000001</v>
      </c>
      <c r="Z338" s="6">
        <v>-1.5537000000000001</v>
      </c>
      <c r="AA338" s="6">
        <v>-0.73150000000000004</v>
      </c>
      <c r="AB338" s="6">
        <v>7.2367999999999997</v>
      </c>
    </row>
    <row r="339" spans="1:28" x14ac:dyDescent="0.25">
      <c r="A339" s="3">
        <v>337</v>
      </c>
      <c r="B339" s="1">
        <v>258.11</v>
      </c>
      <c r="C339" s="1">
        <v>302.77</v>
      </c>
      <c r="D339" s="15">
        <f>(testdata[[#This Row],[mrkt]]-B338)/B338</f>
        <v>3.3820556678588265E-3</v>
      </c>
      <c r="E339" s="15">
        <f>(testdata[[#This Row],[eval]]-C338)/C338</f>
        <v>2.9514774388792572E-2</v>
      </c>
      <c r="F339" s="20">
        <f t="shared" si="30"/>
        <v>5.9933711660420281E-5</v>
      </c>
      <c r="G339" s="20">
        <f t="shared" si="31"/>
        <v>6.1009346757354775E-5</v>
      </c>
      <c r="H339" s="6">
        <f>testdata[[#This Row],[cov]]/testdata[[#This Row],[varM]]</f>
        <v>1.0179470796507475</v>
      </c>
      <c r="I339" s="2" t="str">
        <f>IF(testdata[[#This Row],[mrkt]]&gt;B338,"UP",IF(testdata[[#This Row],[mrkt]]&lt;B338,"DN",""))</f>
        <v>UP</v>
      </c>
      <c r="J339" s="15">
        <f>IF(testdata[[#This Row],[mkt-dir]]="UP",testdata[[#This Row],[mRet]],"")</f>
        <v>3.3820556678588265E-3</v>
      </c>
      <c r="K339" s="15">
        <f>IF(testdata[[#This Row],[mkt-dir]]="UP",testdata[[#This Row],[eRet]],"")</f>
        <v>2.9514774388792572E-2</v>
      </c>
      <c r="L339" s="20">
        <f t="shared" si="26"/>
        <v>2.5351951079854017E-5</v>
      </c>
      <c r="M339" s="20">
        <f t="shared" si="27"/>
        <v>1.3806484100583887E-5</v>
      </c>
      <c r="N339" s="6">
        <f>testdata[[#This Row],[cov+]]/testdata[[#This Row],[varM+]]</f>
        <v>0.54459256635104658</v>
      </c>
      <c r="O339" s="15" t="str">
        <f>IF(testdata[[#This Row],[mkt-dir]]="DN",testdata[[#This Row],[mRet]],"")</f>
        <v/>
      </c>
      <c r="P339" s="15" t="str">
        <f>IF(testdata[[#This Row],[mkt-dir]]="DN",testdata[[#This Row],[eRet]],"")</f>
        <v/>
      </c>
      <c r="Q339" s="20">
        <f t="shared" si="28"/>
        <v>1.3737561634278615E-5</v>
      </c>
      <c r="R339" s="20">
        <f t="shared" si="29"/>
        <v>-2.1343765242408217E-5</v>
      </c>
      <c r="S339" s="6">
        <f>testdata[[#This Row],[cov-]]/testdata[[#This Row],[varM-]]</f>
        <v>-1.5536793071887112</v>
      </c>
      <c r="T339" s="6">
        <f>testdata[[#This Row],[beta+]]/testdata[[#This Row],[beta-]]</f>
        <v>-0.35051800190121213</v>
      </c>
      <c r="U339" s="6">
        <f>(testdata[[#This Row],[beta+]]-testdata[[#This Row],[beta-]])^2</f>
        <v>4.4027448552880459</v>
      </c>
      <c r="W339" s="12">
        <v>43227</v>
      </c>
      <c r="X339" s="6">
        <v>1.0179</v>
      </c>
      <c r="Y339" s="6">
        <v>0.54459999999999997</v>
      </c>
      <c r="Z339" s="6">
        <v>-1.5537000000000001</v>
      </c>
      <c r="AA339" s="6">
        <v>-0.35049999999999998</v>
      </c>
      <c r="AB339" s="6">
        <v>4.4027000000000003</v>
      </c>
    </row>
    <row r="340" spans="1:28" x14ac:dyDescent="0.25">
      <c r="A340" s="3">
        <v>338</v>
      </c>
      <c r="B340" s="1">
        <v>258.11</v>
      </c>
      <c r="C340" s="1">
        <v>301.97000000000003</v>
      </c>
      <c r="D340" s="15">
        <f>(testdata[[#This Row],[mrkt]]-B339)/B339</f>
        <v>0</v>
      </c>
      <c r="E340" s="15">
        <f>(testdata[[#This Row],[eval]]-C339)/C339</f>
        <v>-2.6422697096804655E-3</v>
      </c>
      <c r="F340" s="20">
        <f t="shared" si="30"/>
        <v>4.845039796445839E-5</v>
      </c>
      <c r="G340" s="20">
        <f t="shared" si="31"/>
        <v>2.2676739111606372E-5</v>
      </c>
      <c r="H340" s="6">
        <f>testdata[[#This Row],[cov]]/testdata[[#This Row],[varM]]</f>
        <v>0.46804030646438194</v>
      </c>
      <c r="I340" s="2" t="str">
        <f>IF(testdata[[#This Row],[mrkt]]&gt;B339,"UP",IF(testdata[[#This Row],[mrkt]]&lt;B339,"DN",""))</f>
        <v/>
      </c>
      <c r="J340" s="15" t="str">
        <f>IF(testdata[[#This Row],[mkt-dir]]="UP",testdata[[#This Row],[mRet]],"")</f>
        <v/>
      </c>
      <c r="K340" s="15" t="str">
        <f>IF(testdata[[#This Row],[mkt-dir]]="UP",testdata[[#This Row],[eRet]],"")</f>
        <v/>
      </c>
      <c r="L340" s="20">
        <f t="shared" si="26"/>
        <v>1.8841447110247129E-5</v>
      </c>
      <c r="M340" s="20">
        <f t="shared" si="27"/>
        <v>-2.5030584895862245E-5</v>
      </c>
      <c r="N340" s="6">
        <f>testdata[[#This Row],[cov+]]/testdata[[#This Row],[varM+]]</f>
        <v>-1.3284852670498482</v>
      </c>
      <c r="O340" s="15" t="str">
        <f>IF(testdata[[#This Row],[mkt-dir]]="DN",testdata[[#This Row],[mRet]],"")</f>
        <v/>
      </c>
      <c r="P340" s="15" t="str">
        <f>IF(testdata[[#This Row],[mkt-dir]]="DN",testdata[[#This Row],[eRet]],"")</f>
        <v/>
      </c>
      <c r="Q340" s="20">
        <f t="shared" si="28"/>
        <v>1.3737561634278615E-5</v>
      </c>
      <c r="R340" s="20">
        <f t="shared" si="29"/>
        <v>-2.1343765242408217E-5</v>
      </c>
      <c r="S340" s="6">
        <f>testdata[[#This Row],[cov-]]/testdata[[#This Row],[varM-]]</f>
        <v>-1.5536793071887112</v>
      </c>
      <c r="T340" s="6">
        <f>testdata[[#This Row],[beta+]]/testdata[[#This Row],[beta-]]</f>
        <v>0.85505757906608282</v>
      </c>
      <c r="U340" s="6">
        <f>(testdata[[#This Row],[beta+]]-testdata[[#This Row],[beta-]])^2</f>
        <v>5.071235571406385E-2</v>
      </c>
      <c r="W340" s="12">
        <v>43228</v>
      </c>
      <c r="X340" s="6">
        <v>0.46800000000000003</v>
      </c>
      <c r="Y340" s="6">
        <v>-1.3285</v>
      </c>
      <c r="Z340" s="6">
        <v>-1.5537000000000001</v>
      </c>
      <c r="AA340" s="6">
        <v>0.85509999999999997</v>
      </c>
      <c r="AB340" s="6">
        <v>5.0700000000000002E-2</v>
      </c>
    </row>
    <row r="341" spans="1:28" x14ac:dyDescent="0.25">
      <c r="A341" s="3">
        <v>339</v>
      </c>
      <c r="B341" s="1">
        <v>260.60000000000002</v>
      </c>
      <c r="C341" s="1">
        <v>306.85000000000002</v>
      </c>
      <c r="D341" s="15">
        <f>(testdata[[#This Row],[mrkt]]-B340)/B340</f>
        <v>9.6470497074890894E-3</v>
      </c>
      <c r="E341" s="15">
        <f>(testdata[[#This Row],[eval]]-C340)/C340</f>
        <v>1.6160545749577756E-2</v>
      </c>
      <c r="F341" s="20">
        <f t="shared" si="30"/>
        <v>5.0629811568893319E-5</v>
      </c>
      <c r="G341" s="20">
        <f t="shared" si="31"/>
        <v>2.5760007183280942E-5</v>
      </c>
      <c r="H341" s="6">
        <f>testdata[[#This Row],[cov]]/testdata[[#This Row],[varM]]</f>
        <v>0.50879129084311558</v>
      </c>
      <c r="I341" s="2" t="str">
        <f>IF(testdata[[#This Row],[mrkt]]&gt;B340,"UP",IF(testdata[[#This Row],[mrkt]]&lt;B340,"DN",""))</f>
        <v>UP</v>
      </c>
      <c r="J341" s="15">
        <f>IF(testdata[[#This Row],[mkt-dir]]="UP",testdata[[#This Row],[mRet]],"")</f>
        <v>9.6470497074890894E-3</v>
      </c>
      <c r="K341" s="15">
        <f>IF(testdata[[#This Row],[mkt-dir]]="UP",testdata[[#This Row],[eRet]],"")</f>
        <v>1.6160545749577756E-2</v>
      </c>
      <c r="L341" s="20">
        <f t="shared" si="26"/>
        <v>1.8256199318140402E-5</v>
      </c>
      <c r="M341" s="20">
        <f t="shared" si="27"/>
        <v>-2.0133551885876475E-5</v>
      </c>
      <c r="N341" s="6">
        <f>testdata[[#This Row],[cov+]]/testdata[[#This Row],[varM+]]</f>
        <v>-1.1028337024054415</v>
      </c>
      <c r="O341" s="15" t="str">
        <f>IF(testdata[[#This Row],[mkt-dir]]="DN",testdata[[#This Row],[mRet]],"")</f>
        <v/>
      </c>
      <c r="P341" s="15" t="str">
        <f>IF(testdata[[#This Row],[mkt-dir]]="DN",testdata[[#This Row],[eRet]],"")</f>
        <v/>
      </c>
      <c r="Q341" s="20">
        <f t="shared" si="28"/>
        <v>1.5411123703183559E-5</v>
      </c>
      <c r="R341" s="20">
        <f t="shared" si="29"/>
        <v>-2.3706219888044279E-5</v>
      </c>
      <c r="S341" s="6">
        <f>testdata[[#This Row],[cov-]]/testdata[[#This Row],[varM-]]</f>
        <v>-1.5382538187755352</v>
      </c>
      <c r="T341" s="6">
        <f>testdata[[#This Row],[beta+]]/testdata[[#This Row],[beta-]]</f>
        <v>0.71693870604742438</v>
      </c>
      <c r="U341" s="6">
        <f>(testdata[[#This Row],[beta+]]-testdata[[#This Row],[beta-]])^2</f>
        <v>0.18959067773974594</v>
      </c>
      <c r="W341" s="12">
        <v>43229</v>
      </c>
      <c r="X341" s="6">
        <v>0.50880000000000003</v>
      </c>
      <c r="Y341" s="6">
        <v>-1.1028</v>
      </c>
      <c r="Z341" s="6">
        <v>-1.5383</v>
      </c>
      <c r="AA341" s="6">
        <v>0.71689999999999998</v>
      </c>
      <c r="AB341" s="6">
        <v>0.18959999999999999</v>
      </c>
    </row>
    <row r="342" spans="1:28" x14ac:dyDescent="0.25">
      <c r="A342" s="3">
        <v>340</v>
      </c>
      <c r="B342" s="1">
        <v>263.04000000000002</v>
      </c>
      <c r="C342" s="1">
        <v>305.02</v>
      </c>
      <c r="D342" s="15">
        <f>(testdata[[#This Row],[mrkt]]-B341)/B341</f>
        <v>9.3630084420567826E-3</v>
      </c>
      <c r="E342" s="15">
        <f>(testdata[[#This Row],[eval]]-C341)/C341</f>
        <v>-5.9638259736028701E-3</v>
      </c>
      <c r="F342" s="20">
        <f t="shared" si="30"/>
        <v>5.1495766855897543E-5</v>
      </c>
      <c r="G342" s="20">
        <f t="shared" si="31"/>
        <v>3.1294235565602861E-5</v>
      </c>
      <c r="H342" s="6">
        <f>testdata[[#This Row],[cov]]/testdata[[#This Row],[varM]]</f>
        <v>0.60770501103857033</v>
      </c>
      <c r="I342" s="2" t="str">
        <f>IF(testdata[[#This Row],[mrkt]]&gt;B341,"UP",IF(testdata[[#This Row],[mrkt]]&lt;B341,"DN",""))</f>
        <v>UP</v>
      </c>
      <c r="J342" s="15">
        <f>IF(testdata[[#This Row],[mkt-dir]]="UP",testdata[[#This Row],[mRet]],"")</f>
        <v>9.3630084420567826E-3</v>
      </c>
      <c r="K342" s="15">
        <f>IF(testdata[[#This Row],[mkt-dir]]="UP",testdata[[#This Row],[eRet]],"")</f>
        <v>-5.9638259736028701E-3</v>
      </c>
      <c r="L342" s="20">
        <f t="shared" ref="L342:L405" si="32">_xlfn.VAR.P(J323:J342)</f>
        <v>1.876089701056388E-5</v>
      </c>
      <c r="M342" s="20">
        <f t="shared" ref="M342:M405" si="33">_xlfn.COVARIANCE.P(J323:J342,K323:K342)</f>
        <v>-1.8790489128879796E-5</v>
      </c>
      <c r="N342" s="6">
        <f>testdata[[#This Row],[cov+]]/testdata[[#This Row],[varM+]]</f>
        <v>-1.0015773296073878</v>
      </c>
      <c r="O342" s="15" t="str">
        <f>IF(testdata[[#This Row],[mkt-dir]]="DN",testdata[[#This Row],[mRet]],"")</f>
        <v/>
      </c>
      <c r="P342" s="15" t="str">
        <f>IF(testdata[[#This Row],[mkt-dir]]="DN",testdata[[#This Row],[eRet]],"")</f>
        <v/>
      </c>
      <c r="Q342" s="20">
        <f t="shared" ref="Q342:Q405" si="34">_xlfn.VAR.P(O323:O342)</f>
        <v>1.5411123703183559E-5</v>
      </c>
      <c r="R342" s="20">
        <f t="shared" ref="R342:R405" si="35">_xlfn.COVARIANCE.P(O323:O342,P323:P342)</f>
        <v>-2.3706219888044279E-5</v>
      </c>
      <c r="S342" s="6">
        <f>testdata[[#This Row],[cov-]]/testdata[[#This Row],[varM-]]</f>
        <v>-1.5382538187755352</v>
      </c>
      <c r="T342" s="6">
        <f>testdata[[#This Row],[beta+]]/testdata[[#This Row],[beta-]]</f>
        <v>0.65111317611072328</v>
      </c>
      <c r="U342" s="6">
        <f>(testdata[[#This Row],[beta+]]-testdata[[#This Row],[beta-]])^2</f>
        <v>0.28802165402584873</v>
      </c>
      <c r="W342" s="12">
        <v>43230</v>
      </c>
      <c r="X342" s="6">
        <v>0.60770000000000002</v>
      </c>
      <c r="Y342" s="6">
        <v>-1.0016</v>
      </c>
      <c r="Z342" s="6">
        <v>-1.5383</v>
      </c>
      <c r="AA342" s="6">
        <v>0.65110000000000001</v>
      </c>
      <c r="AB342" s="6">
        <v>0.28799999999999998</v>
      </c>
    </row>
    <row r="343" spans="1:28" x14ac:dyDescent="0.25">
      <c r="A343" s="3">
        <v>341</v>
      </c>
      <c r="B343" s="1">
        <v>263.83999999999997</v>
      </c>
      <c r="C343" s="1">
        <v>301.06</v>
      </c>
      <c r="D343" s="15">
        <f>(testdata[[#This Row],[mrkt]]-B342)/B342</f>
        <v>3.041362530413452E-3</v>
      </c>
      <c r="E343" s="15">
        <f>(testdata[[#This Row],[eval]]-C342)/C342</f>
        <v>-1.2982755229165234E-2</v>
      </c>
      <c r="F343" s="20">
        <f t="shared" ref="F343:F406" si="36">_xlfn.VAR.P(D324:D343)</f>
        <v>5.0753846423864293E-5</v>
      </c>
      <c r="G343" s="20">
        <f t="shared" ref="G343:G406" si="37">_xlfn.COVARIANCE.P(D324:D343,E324:E343)</f>
        <v>3.4291965955481842E-5</v>
      </c>
      <c r="H343" s="6">
        <f>testdata[[#This Row],[cov]]/testdata[[#This Row],[varM]]</f>
        <v>0.67565255387930301</v>
      </c>
      <c r="I343" s="2" t="str">
        <f>IF(testdata[[#This Row],[mrkt]]&gt;B342,"UP",IF(testdata[[#This Row],[mrkt]]&lt;B342,"DN",""))</f>
        <v>UP</v>
      </c>
      <c r="J343" s="15">
        <f>IF(testdata[[#This Row],[mkt-dir]]="UP",testdata[[#This Row],[mRet]],"")</f>
        <v>3.041362530413452E-3</v>
      </c>
      <c r="K343" s="15">
        <f>IF(testdata[[#This Row],[mkt-dir]]="UP",testdata[[#This Row],[eRet]],"")</f>
        <v>-1.2982755229165234E-2</v>
      </c>
      <c r="L343" s="20">
        <f t="shared" si="32"/>
        <v>1.8054948216489224E-5</v>
      </c>
      <c r="M343" s="20">
        <f t="shared" si="33"/>
        <v>-1.1373111367988907E-5</v>
      </c>
      <c r="N343" s="6">
        <f>testdata[[#This Row],[cov+]]/testdata[[#This Row],[varM+]]</f>
        <v>-0.62991658749827206</v>
      </c>
      <c r="O343" s="15" t="str">
        <f>IF(testdata[[#This Row],[mkt-dir]]="DN",testdata[[#This Row],[mRet]],"")</f>
        <v/>
      </c>
      <c r="P343" s="15" t="str">
        <f>IF(testdata[[#This Row],[mkt-dir]]="DN",testdata[[#This Row],[eRet]],"")</f>
        <v/>
      </c>
      <c r="Q343" s="20">
        <f t="shared" si="34"/>
        <v>1.616743949105569E-5</v>
      </c>
      <c r="R343" s="20">
        <f t="shared" si="35"/>
        <v>-4.1311873664025231E-5</v>
      </c>
      <c r="S343" s="6">
        <f>testdata[[#This Row],[cov-]]/testdata[[#This Row],[varM-]]</f>
        <v>-2.5552514785585059</v>
      </c>
      <c r="T343" s="6">
        <f>testdata[[#This Row],[beta+]]/testdata[[#This Row],[beta-]]</f>
        <v>0.246518431858467</v>
      </c>
      <c r="U343" s="6">
        <f>(testdata[[#This Row],[beta+]]-testdata[[#This Row],[beta-]])^2</f>
        <v>3.7069144427339227</v>
      </c>
      <c r="W343" s="12">
        <v>43231</v>
      </c>
      <c r="X343" s="6">
        <v>0.67569999999999997</v>
      </c>
      <c r="Y343" s="6">
        <v>-0.62990000000000002</v>
      </c>
      <c r="Z343" s="6">
        <v>-2.5552999999999999</v>
      </c>
      <c r="AA343" s="6">
        <v>0.2465</v>
      </c>
      <c r="AB343" s="6">
        <v>3.7069000000000001</v>
      </c>
    </row>
    <row r="344" spans="1:28" x14ac:dyDescent="0.25">
      <c r="A344" s="3">
        <v>342</v>
      </c>
      <c r="B344" s="1">
        <v>263.97000000000003</v>
      </c>
      <c r="C344" s="1">
        <v>291.97000000000003</v>
      </c>
      <c r="D344" s="15">
        <f>(testdata[[#This Row],[mrkt]]-B343)/B343</f>
        <v>4.927228623410109E-4</v>
      </c>
      <c r="E344" s="15">
        <f>(testdata[[#This Row],[eval]]-C343)/C343</f>
        <v>-3.0193316946787934E-2</v>
      </c>
      <c r="F344" s="20">
        <f t="shared" si="36"/>
        <v>4.8385011269142641E-5</v>
      </c>
      <c r="G344" s="20">
        <f t="shared" si="37"/>
        <v>4.6137931631023793E-5</v>
      </c>
      <c r="H344" s="6">
        <f>testdata[[#This Row],[cov]]/testdata[[#This Row],[varM]]</f>
        <v>0.95355835249020782</v>
      </c>
      <c r="I344" s="2" t="str">
        <f>IF(testdata[[#This Row],[mrkt]]&gt;B343,"UP",IF(testdata[[#This Row],[mrkt]]&lt;B343,"DN",""))</f>
        <v>UP</v>
      </c>
      <c r="J344" s="15">
        <f>IF(testdata[[#This Row],[mkt-dir]]="UP",testdata[[#This Row],[mRet]],"")</f>
        <v>4.927228623410109E-4</v>
      </c>
      <c r="K344" s="15">
        <f>IF(testdata[[#This Row],[mkt-dir]]="UP",testdata[[#This Row],[eRet]],"")</f>
        <v>-3.0193316946787934E-2</v>
      </c>
      <c r="L344" s="20">
        <f t="shared" si="32"/>
        <v>1.9915547027876015E-5</v>
      </c>
      <c r="M344" s="20">
        <f t="shared" si="33"/>
        <v>1.3157569736260205E-5</v>
      </c>
      <c r="N344" s="6">
        <f>testdata[[#This Row],[cov+]]/testdata[[#This Row],[varM+]]</f>
        <v>0.66066825670635143</v>
      </c>
      <c r="O344" s="15" t="str">
        <f>IF(testdata[[#This Row],[mkt-dir]]="DN",testdata[[#This Row],[mRet]],"")</f>
        <v/>
      </c>
      <c r="P344" s="15" t="str">
        <f>IF(testdata[[#This Row],[mkt-dir]]="DN",testdata[[#This Row],[eRet]],"")</f>
        <v/>
      </c>
      <c r="Q344" s="20">
        <f t="shared" si="34"/>
        <v>1.616743949105569E-5</v>
      </c>
      <c r="R344" s="20">
        <f t="shared" si="35"/>
        <v>-4.1311873664025231E-5</v>
      </c>
      <c r="S344" s="6">
        <f>testdata[[#This Row],[cov-]]/testdata[[#This Row],[varM-]]</f>
        <v>-2.5552514785585059</v>
      </c>
      <c r="T344" s="6">
        <f>testdata[[#This Row],[beta+]]/testdata[[#This Row],[beta-]]</f>
        <v>-0.25855312569041317</v>
      </c>
      <c r="U344" s="6">
        <f>(testdata[[#This Row],[beta+]]-testdata[[#This Row],[beta-]])^2</f>
        <v>10.342139743665991</v>
      </c>
      <c r="W344" s="12">
        <v>43234</v>
      </c>
      <c r="X344" s="6">
        <v>0.9536</v>
      </c>
      <c r="Y344" s="6">
        <v>0.66069999999999995</v>
      </c>
      <c r="Z344" s="6">
        <v>-2.5552999999999999</v>
      </c>
      <c r="AA344" s="6">
        <v>-0.2586</v>
      </c>
      <c r="AB344" s="6">
        <v>10.3421</v>
      </c>
    </row>
    <row r="345" spans="1:28" x14ac:dyDescent="0.25">
      <c r="A345" s="3">
        <v>343</v>
      </c>
      <c r="B345" s="1">
        <v>262.14999999999998</v>
      </c>
      <c r="C345" s="1">
        <v>284.18</v>
      </c>
      <c r="D345" s="15">
        <f>(testdata[[#This Row],[mrkt]]-B344)/B344</f>
        <v>-6.8947228851765343E-3</v>
      </c>
      <c r="E345" s="15">
        <f>(testdata[[#This Row],[eval]]-C344)/C344</f>
        <v>-2.668082337226434E-2</v>
      </c>
      <c r="F345" s="20">
        <f t="shared" si="36"/>
        <v>4.613261872732698E-5</v>
      </c>
      <c r="G345" s="20">
        <f t="shared" si="37"/>
        <v>6.2308331861980889E-5</v>
      </c>
      <c r="H345" s="6">
        <f>testdata[[#This Row],[cov]]/testdata[[#This Row],[varM]]</f>
        <v>1.3506350513128818</v>
      </c>
      <c r="I345" s="2" t="str">
        <f>IF(testdata[[#This Row],[mrkt]]&gt;B344,"UP",IF(testdata[[#This Row],[mrkt]]&lt;B344,"DN",""))</f>
        <v>DN</v>
      </c>
      <c r="J345" s="15" t="str">
        <f>IF(testdata[[#This Row],[mkt-dir]]="UP",testdata[[#This Row],[mRet]],"")</f>
        <v/>
      </c>
      <c r="K345" s="15" t="str">
        <f>IF(testdata[[#This Row],[mkt-dir]]="UP",testdata[[#This Row],[eRet]],"")</f>
        <v/>
      </c>
      <c r="L345" s="20">
        <f t="shared" si="32"/>
        <v>1.8998192974610016E-5</v>
      </c>
      <c r="M345" s="20">
        <f t="shared" si="33"/>
        <v>2.479796428924085E-5</v>
      </c>
      <c r="N345" s="6">
        <f>testdata[[#This Row],[cov+]]/testdata[[#This Row],[varM+]]</f>
        <v>1.3052801559801974</v>
      </c>
      <c r="O345" s="15">
        <f>IF(testdata[[#This Row],[mkt-dir]]="DN",testdata[[#This Row],[mRet]],"")</f>
        <v>-6.8947228851765343E-3</v>
      </c>
      <c r="P345" s="15">
        <f>IF(testdata[[#This Row],[mkt-dir]]="DN",testdata[[#This Row],[eRet]],"")</f>
        <v>-2.668082337226434E-2</v>
      </c>
      <c r="Q345" s="20">
        <f t="shared" si="34"/>
        <v>1.4183026694186374E-5</v>
      </c>
      <c r="R345" s="20">
        <f t="shared" si="35"/>
        <v>-3.5230617417644971E-5</v>
      </c>
      <c r="S345" s="6">
        <f>testdata[[#This Row],[cov-]]/testdata[[#This Row],[varM-]]</f>
        <v>-2.4839985270623517</v>
      </c>
      <c r="T345" s="6">
        <f>testdata[[#This Row],[beta+]]/testdata[[#This Row],[beta-]]</f>
        <v>-0.52547541464280145</v>
      </c>
      <c r="U345" s="6">
        <f>(testdata[[#This Row],[beta+]]-testdata[[#This Row],[beta-]])^2</f>
        <v>14.358632937760675</v>
      </c>
      <c r="W345" s="12">
        <v>43235</v>
      </c>
      <c r="X345" s="6">
        <v>1.3506</v>
      </c>
      <c r="Y345" s="6">
        <v>1.3052999999999999</v>
      </c>
      <c r="Z345" s="6">
        <v>-2.484</v>
      </c>
      <c r="AA345" s="6">
        <v>-0.52549999999999997</v>
      </c>
      <c r="AB345" s="6">
        <v>14.358599999999999</v>
      </c>
    </row>
    <row r="346" spans="1:28" x14ac:dyDescent="0.25">
      <c r="A346" s="3">
        <v>344</v>
      </c>
      <c r="B346" s="1">
        <v>263.25</v>
      </c>
      <c r="C346" s="1">
        <v>286.48</v>
      </c>
      <c r="D346" s="15">
        <f>(testdata[[#This Row],[mrkt]]-B345)/B345</f>
        <v>4.1960709517452708E-3</v>
      </c>
      <c r="E346" s="15">
        <f>(testdata[[#This Row],[eval]]-C345)/C345</f>
        <v>8.0934618903512265E-3</v>
      </c>
      <c r="F346" s="20">
        <f t="shared" si="36"/>
        <v>4.6890120545904469E-5</v>
      </c>
      <c r="G346" s="20">
        <f t="shared" si="37"/>
        <v>6.3558424258691699E-5</v>
      </c>
      <c r="H346" s="6">
        <f>testdata[[#This Row],[cov]]/testdata[[#This Row],[varM]]</f>
        <v>1.3554758127880968</v>
      </c>
      <c r="I346" s="2" t="str">
        <f>IF(testdata[[#This Row],[mrkt]]&gt;B345,"UP",IF(testdata[[#This Row],[mrkt]]&lt;B345,"DN",""))</f>
        <v>UP</v>
      </c>
      <c r="J346" s="15">
        <f>IF(testdata[[#This Row],[mkt-dir]]="UP",testdata[[#This Row],[mRet]],"")</f>
        <v>4.1960709517452708E-3</v>
      </c>
      <c r="K346" s="15">
        <f>IF(testdata[[#This Row],[mkt-dir]]="UP",testdata[[#This Row],[eRet]],"")</f>
        <v>8.0934618903512265E-3</v>
      </c>
      <c r="L346" s="20">
        <f t="shared" si="32"/>
        <v>1.7301413309203593E-5</v>
      </c>
      <c r="M346" s="20">
        <f t="shared" si="33"/>
        <v>2.9078302093439191E-5</v>
      </c>
      <c r="N346" s="6">
        <f>testdata[[#This Row],[cov+]]/testdata[[#This Row],[varM+]]</f>
        <v>1.6806894080711203</v>
      </c>
      <c r="O346" s="15" t="str">
        <f>IF(testdata[[#This Row],[mkt-dir]]="DN",testdata[[#This Row],[mRet]],"")</f>
        <v/>
      </c>
      <c r="P346" s="15" t="str">
        <f>IF(testdata[[#This Row],[mkt-dir]]="DN",testdata[[#This Row],[eRet]],"")</f>
        <v/>
      </c>
      <c r="Q346" s="20">
        <f t="shared" si="34"/>
        <v>1.4183026694186374E-5</v>
      </c>
      <c r="R346" s="20">
        <f t="shared" si="35"/>
        <v>-3.5230617417644971E-5</v>
      </c>
      <c r="S346" s="6">
        <f>testdata[[#This Row],[cov-]]/testdata[[#This Row],[varM-]]</f>
        <v>-2.4839985270623517</v>
      </c>
      <c r="T346" s="6">
        <f>testdata[[#This Row],[beta+]]/testdata[[#This Row],[beta-]]</f>
        <v>-0.67660644310395468</v>
      </c>
      <c r="U346" s="6">
        <f>(testdata[[#This Row],[beta+]]-testdata[[#This Row],[beta-]])^2</f>
        <v>17.344625597046299</v>
      </c>
      <c r="W346" s="12">
        <v>43236</v>
      </c>
      <c r="X346" s="6">
        <v>1.3554999999999999</v>
      </c>
      <c r="Y346" s="6">
        <v>1.6807000000000001</v>
      </c>
      <c r="Z346" s="6">
        <v>-2.484</v>
      </c>
      <c r="AA346" s="6">
        <v>-0.67659999999999998</v>
      </c>
      <c r="AB346" s="6">
        <v>17.3446</v>
      </c>
    </row>
    <row r="347" spans="1:28" x14ac:dyDescent="0.25">
      <c r="A347" s="3">
        <v>345</v>
      </c>
      <c r="B347" s="1">
        <v>263.02999999999997</v>
      </c>
      <c r="C347" s="1">
        <v>284.54000000000002</v>
      </c>
      <c r="D347" s="15">
        <f>(testdata[[#This Row],[mrkt]]-B346)/B346</f>
        <v>-8.357075023742727E-4</v>
      </c>
      <c r="E347" s="15">
        <f>(testdata[[#This Row],[eval]]-C346)/C346</f>
        <v>-6.7718514381457607E-3</v>
      </c>
      <c r="F347" s="20">
        <f t="shared" si="36"/>
        <v>4.5160045401437148E-5</v>
      </c>
      <c r="G347" s="20">
        <f t="shared" si="37"/>
        <v>7.1307329916913288E-5</v>
      </c>
      <c r="H347" s="6">
        <f>testdata[[#This Row],[cov]]/testdata[[#This Row],[varM]]</f>
        <v>1.5789915462450808</v>
      </c>
      <c r="I347" s="2" t="str">
        <f>IF(testdata[[#This Row],[mrkt]]&gt;B346,"UP",IF(testdata[[#This Row],[mrkt]]&lt;B346,"DN",""))</f>
        <v>DN</v>
      </c>
      <c r="J347" s="15" t="str">
        <f>IF(testdata[[#This Row],[mkt-dir]]="UP",testdata[[#This Row],[mRet]],"")</f>
        <v/>
      </c>
      <c r="K347" s="15" t="str">
        <f>IF(testdata[[#This Row],[mkt-dir]]="UP",testdata[[#This Row],[eRet]],"")</f>
        <v/>
      </c>
      <c r="L347" s="20">
        <f t="shared" si="32"/>
        <v>1.7301413309203593E-5</v>
      </c>
      <c r="M347" s="20">
        <f t="shared" si="33"/>
        <v>2.9078302093439191E-5</v>
      </c>
      <c r="N347" s="6">
        <f>testdata[[#This Row],[cov+]]/testdata[[#This Row],[varM+]]</f>
        <v>1.6806894080711203</v>
      </c>
      <c r="O347" s="15">
        <f>IF(testdata[[#This Row],[mkt-dir]]="DN",testdata[[#This Row],[mRet]],"")</f>
        <v>-8.357075023742727E-4</v>
      </c>
      <c r="P347" s="15">
        <f>IF(testdata[[#This Row],[mkt-dir]]="DN",testdata[[#This Row],[eRet]],"")</f>
        <v>-6.7718514381457607E-3</v>
      </c>
      <c r="Q347" s="20">
        <f t="shared" si="34"/>
        <v>1.7602552203641549E-5</v>
      </c>
      <c r="R347" s="20">
        <f t="shared" si="35"/>
        <v>-3.1931799290402097E-5</v>
      </c>
      <c r="S347" s="6">
        <f>testdata[[#This Row],[cov-]]/testdata[[#This Row],[varM-]]</f>
        <v>-1.8140437205348079</v>
      </c>
      <c r="T347" s="6">
        <f>testdata[[#This Row],[beta+]]/testdata[[#This Row],[beta-]]</f>
        <v>-0.92648781782151723</v>
      </c>
      <c r="U347" s="6">
        <f>(testdata[[#This Row],[beta+]]-testdata[[#This Row],[beta-]])^2</f>
        <v>12.21315964017578</v>
      </c>
      <c r="W347" s="12">
        <v>43237</v>
      </c>
      <c r="X347" s="6">
        <v>1.579</v>
      </c>
      <c r="Y347" s="6">
        <v>1.6807000000000001</v>
      </c>
      <c r="Z347" s="6">
        <v>-1.8140000000000001</v>
      </c>
      <c r="AA347" s="6">
        <v>-0.92649999999999999</v>
      </c>
      <c r="AB347" s="6">
        <v>12.213200000000001</v>
      </c>
    </row>
    <row r="348" spans="1:28" x14ac:dyDescent="0.25">
      <c r="A348" s="3">
        <v>346</v>
      </c>
      <c r="B348" s="1">
        <v>262.37</v>
      </c>
      <c r="C348" s="1">
        <v>276.82</v>
      </c>
      <c r="D348" s="15">
        <f>(testdata[[#This Row],[mrkt]]-B347)/B347</f>
        <v>-2.5092194806674837E-3</v>
      </c>
      <c r="E348" s="15">
        <f>(testdata[[#This Row],[eval]]-C347)/C347</f>
        <v>-2.7131510508188749E-2</v>
      </c>
      <c r="F348" s="20">
        <f t="shared" si="36"/>
        <v>4.1449476486159471E-5</v>
      </c>
      <c r="G348" s="20">
        <f t="shared" si="37"/>
        <v>6.129556103498369E-5</v>
      </c>
      <c r="H348" s="6">
        <f>testdata[[#This Row],[cov]]/testdata[[#This Row],[varM]]</f>
        <v>1.4788018144318684</v>
      </c>
      <c r="I348" s="2" t="str">
        <f>IF(testdata[[#This Row],[mrkt]]&gt;B347,"UP",IF(testdata[[#This Row],[mrkt]]&lt;B347,"DN",""))</f>
        <v>DN</v>
      </c>
      <c r="J348" s="15" t="str">
        <f>IF(testdata[[#This Row],[mkt-dir]]="UP",testdata[[#This Row],[mRet]],"")</f>
        <v/>
      </c>
      <c r="K348" s="15" t="str">
        <f>IF(testdata[[#This Row],[mkt-dir]]="UP",testdata[[#This Row],[eRet]],"")</f>
        <v/>
      </c>
      <c r="L348" s="20">
        <f t="shared" si="32"/>
        <v>1.7301413309203593E-5</v>
      </c>
      <c r="M348" s="20">
        <f t="shared" si="33"/>
        <v>2.9078302093439191E-5</v>
      </c>
      <c r="N348" s="6">
        <f>testdata[[#This Row],[cov+]]/testdata[[#This Row],[varM+]]</f>
        <v>1.6806894080711203</v>
      </c>
      <c r="O348" s="15">
        <f>IF(testdata[[#This Row],[mkt-dir]]="DN",testdata[[#This Row],[mRet]],"")</f>
        <v>-2.5092194806674837E-3</v>
      </c>
      <c r="P348" s="15">
        <f>IF(testdata[[#This Row],[mkt-dir]]="DN",testdata[[#This Row],[eRet]],"")</f>
        <v>-2.7131510508188749E-2</v>
      </c>
      <c r="Q348" s="20">
        <f t="shared" si="34"/>
        <v>1.7517972969777211E-5</v>
      </c>
      <c r="R348" s="20">
        <f t="shared" si="35"/>
        <v>-4.1361232911410894E-5</v>
      </c>
      <c r="S348" s="6">
        <f>testdata[[#This Row],[cov-]]/testdata[[#This Row],[varM-]]</f>
        <v>-2.3610741369888593</v>
      </c>
      <c r="T348" s="6">
        <f>testdata[[#This Row],[beta+]]/testdata[[#This Row],[beta-]]</f>
        <v>-0.71183254339253754</v>
      </c>
      <c r="U348" s="6">
        <f>(testdata[[#This Row],[beta+]]-testdata[[#This Row],[beta-]])^2</f>
        <v>16.335852554175815</v>
      </c>
      <c r="W348" s="12">
        <v>43238</v>
      </c>
      <c r="X348" s="6">
        <v>1.4787999999999999</v>
      </c>
      <c r="Y348" s="6">
        <v>1.6807000000000001</v>
      </c>
      <c r="Z348" s="6">
        <v>-2.3611</v>
      </c>
      <c r="AA348" s="6">
        <v>-0.71179999999999999</v>
      </c>
      <c r="AB348" s="6">
        <v>16.335899999999999</v>
      </c>
    </row>
    <row r="349" spans="1:28" x14ac:dyDescent="0.25">
      <c r="A349" s="3">
        <v>347</v>
      </c>
      <c r="B349" s="1">
        <v>264.33999999999997</v>
      </c>
      <c r="C349" s="1">
        <v>284.49</v>
      </c>
      <c r="D349" s="15">
        <f>(testdata[[#This Row],[mrkt]]-B348)/B348</f>
        <v>7.5084803902884106E-3</v>
      </c>
      <c r="E349" s="15">
        <f>(testdata[[#This Row],[eval]]-C348)/C348</f>
        <v>2.770753558268917E-2</v>
      </c>
      <c r="F349" s="20">
        <f t="shared" si="36"/>
        <v>4.3432309622624028E-5</v>
      </c>
      <c r="G349" s="20">
        <f t="shared" si="37"/>
        <v>6.9030526967223528E-5</v>
      </c>
      <c r="H349" s="6">
        <f>testdata[[#This Row],[cov]]/testdata[[#This Row],[varM]]</f>
        <v>1.5893819040943957</v>
      </c>
      <c r="I349" s="2" t="str">
        <f>IF(testdata[[#This Row],[mrkt]]&gt;B348,"UP",IF(testdata[[#This Row],[mrkt]]&lt;B348,"DN",""))</f>
        <v>UP</v>
      </c>
      <c r="J349" s="15">
        <f>IF(testdata[[#This Row],[mkt-dir]]="UP",testdata[[#This Row],[mRet]],"")</f>
        <v>7.5084803902884106E-3</v>
      </c>
      <c r="K349" s="15">
        <f>IF(testdata[[#This Row],[mkt-dir]]="UP",testdata[[#This Row],[eRet]],"")</f>
        <v>2.770753558268917E-2</v>
      </c>
      <c r="L349" s="20">
        <f t="shared" si="32"/>
        <v>1.6228965472154573E-5</v>
      </c>
      <c r="M349" s="20">
        <f t="shared" si="33"/>
        <v>2.983677634904021E-5</v>
      </c>
      <c r="N349" s="6">
        <f>testdata[[#This Row],[cov+]]/testdata[[#This Row],[varM+]]</f>
        <v>1.8384891138152784</v>
      </c>
      <c r="O349" s="15" t="str">
        <f>IF(testdata[[#This Row],[mkt-dir]]="DN",testdata[[#This Row],[mRet]],"")</f>
        <v/>
      </c>
      <c r="P349" s="15" t="str">
        <f>IF(testdata[[#This Row],[mkt-dir]]="DN",testdata[[#This Row],[eRet]],"")</f>
        <v/>
      </c>
      <c r="Q349" s="20">
        <f t="shared" si="34"/>
        <v>1.6098583981804734E-5</v>
      </c>
      <c r="R349" s="20">
        <f t="shared" si="35"/>
        <v>-4.1922765881709496E-5</v>
      </c>
      <c r="S349" s="6">
        <f>testdata[[#This Row],[cov-]]/testdata[[#This Row],[varM-]]</f>
        <v>-2.6041275387383318</v>
      </c>
      <c r="T349" s="6">
        <f>testdata[[#This Row],[beta+]]/testdata[[#This Row],[beta-]]</f>
        <v>-0.70599042729911921</v>
      </c>
      <c r="U349" s="6">
        <f>(testdata[[#This Row],[beta+]]-testdata[[#This Row],[beta-]])^2</f>
        <v>19.736842721546648</v>
      </c>
      <c r="W349" s="12">
        <v>43241</v>
      </c>
      <c r="X349" s="6">
        <v>1.5893999999999999</v>
      </c>
      <c r="Y349" s="6">
        <v>1.8385</v>
      </c>
      <c r="Z349" s="6">
        <v>-2.6040999999999999</v>
      </c>
      <c r="AA349" s="6">
        <v>-0.70599999999999996</v>
      </c>
      <c r="AB349" s="6">
        <v>19.736799999999999</v>
      </c>
    </row>
    <row r="350" spans="1:28" x14ac:dyDescent="0.25">
      <c r="A350" s="3">
        <v>348</v>
      </c>
      <c r="B350" s="1">
        <v>263.61</v>
      </c>
      <c r="C350" s="1">
        <v>275.01</v>
      </c>
      <c r="D350" s="15">
        <f>(testdata[[#This Row],[mrkt]]-B349)/B349</f>
        <v>-2.761594915638804E-3</v>
      </c>
      <c r="E350" s="15">
        <f>(testdata[[#This Row],[eval]]-C349)/C349</f>
        <v>-3.3322788147210861E-2</v>
      </c>
      <c r="F350" s="20">
        <f t="shared" si="36"/>
        <v>3.3096058686078352E-5</v>
      </c>
      <c r="G350" s="20">
        <f t="shared" si="37"/>
        <v>7.6652403359301157E-5</v>
      </c>
      <c r="H350" s="6">
        <f>testdata[[#This Row],[cov]]/testdata[[#This Row],[varM]]</f>
        <v>2.316058358681377</v>
      </c>
      <c r="I350" s="2" t="str">
        <f>IF(testdata[[#This Row],[mrkt]]&gt;B349,"UP",IF(testdata[[#This Row],[mrkt]]&lt;B349,"DN",""))</f>
        <v>DN</v>
      </c>
      <c r="J350" s="15" t="str">
        <f>IF(testdata[[#This Row],[mkt-dir]]="UP",testdata[[#This Row],[mRet]],"")</f>
        <v/>
      </c>
      <c r="K350" s="15" t="str">
        <f>IF(testdata[[#This Row],[mkt-dir]]="UP",testdata[[#This Row],[eRet]],"")</f>
        <v/>
      </c>
      <c r="L350" s="20">
        <f t="shared" si="32"/>
        <v>1.6228965472154573E-5</v>
      </c>
      <c r="M350" s="20">
        <f t="shared" si="33"/>
        <v>2.983677634904021E-5</v>
      </c>
      <c r="N350" s="6">
        <f>testdata[[#This Row],[cov+]]/testdata[[#This Row],[varM+]]</f>
        <v>1.8384891138152784</v>
      </c>
      <c r="O350" s="15">
        <f>IF(testdata[[#This Row],[mkt-dir]]="DN",testdata[[#This Row],[mRet]],"")</f>
        <v>-2.761594915638804E-3</v>
      </c>
      <c r="P350" s="15">
        <f>IF(testdata[[#This Row],[mkt-dir]]="DN",testdata[[#This Row],[eRet]],"")</f>
        <v>-3.3322788147210861E-2</v>
      </c>
      <c r="Q350" s="20">
        <f t="shared" si="34"/>
        <v>6.562297919785765E-6</v>
      </c>
      <c r="R350" s="20">
        <f t="shared" si="35"/>
        <v>-2.3976603801650926E-5</v>
      </c>
      <c r="S350" s="6">
        <f>testdata[[#This Row],[cov-]]/testdata[[#This Row],[varM-]]</f>
        <v>-3.653690230880843</v>
      </c>
      <c r="T350" s="6">
        <f>testdata[[#This Row],[beta+]]/testdata[[#This Row],[beta-]]</f>
        <v>-0.50318691449987807</v>
      </c>
      <c r="U350" s="6">
        <f>(testdata[[#This Row],[beta+]]-testdata[[#This Row],[beta-]])^2</f>
        <v>30.164033954306721</v>
      </c>
      <c r="W350" s="12">
        <v>43242</v>
      </c>
      <c r="X350" s="6">
        <v>2.3161</v>
      </c>
      <c r="Y350" s="6">
        <v>1.8385</v>
      </c>
      <c r="Z350" s="6">
        <v>-3.6537000000000002</v>
      </c>
      <c r="AA350" s="6">
        <v>-0.50319999999999998</v>
      </c>
      <c r="AB350" s="6">
        <v>30.164000000000001</v>
      </c>
    </row>
    <row r="351" spans="1:28" x14ac:dyDescent="0.25">
      <c r="A351" s="3">
        <v>349</v>
      </c>
      <c r="B351" s="1">
        <v>264.33</v>
      </c>
      <c r="C351" s="1">
        <v>279.07</v>
      </c>
      <c r="D351" s="15">
        <f>(testdata[[#This Row],[mrkt]]-B350)/B350</f>
        <v>2.7313076135198604E-3</v>
      </c>
      <c r="E351" s="15">
        <f>(testdata[[#This Row],[eval]]-C350)/C350</f>
        <v>1.4763099523653693E-2</v>
      </c>
      <c r="F351" s="20">
        <f t="shared" si="36"/>
        <v>3.3115916972429056E-5</v>
      </c>
      <c r="G351" s="20">
        <f t="shared" si="37"/>
        <v>7.765119491766139E-5</v>
      </c>
      <c r="H351" s="6">
        <f>testdata[[#This Row],[cov]]/testdata[[#This Row],[varM]]</f>
        <v>2.3448299795627148</v>
      </c>
      <c r="I351" s="2" t="str">
        <f>IF(testdata[[#This Row],[mrkt]]&gt;B350,"UP",IF(testdata[[#This Row],[mrkt]]&lt;B350,"DN",""))</f>
        <v>UP</v>
      </c>
      <c r="J351" s="15">
        <f>IF(testdata[[#This Row],[mkt-dir]]="UP",testdata[[#This Row],[mRet]],"")</f>
        <v>2.7313076135198604E-3</v>
      </c>
      <c r="K351" s="15">
        <f>IF(testdata[[#This Row],[mkt-dir]]="UP",testdata[[#This Row],[eRet]],"")</f>
        <v>1.4763099523653693E-2</v>
      </c>
      <c r="L351" s="20">
        <f t="shared" si="32"/>
        <v>1.6106276298498415E-5</v>
      </c>
      <c r="M351" s="20">
        <f t="shared" si="33"/>
        <v>2.3721577700759136E-5</v>
      </c>
      <c r="N351" s="6">
        <f>testdata[[#This Row],[cov+]]/testdata[[#This Row],[varM+]]</f>
        <v>1.4728157682834917</v>
      </c>
      <c r="O351" s="15" t="str">
        <f>IF(testdata[[#This Row],[mkt-dir]]="DN",testdata[[#This Row],[mRet]],"")</f>
        <v/>
      </c>
      <c r="P351" s="15" t="str">
        <f>IF(testdata[[#This Row],[mkt-dir]]="DN",testdata[[#This Row],[eRet]],"")</f>
        <v/>
      </c>
      <c r="Q351" s="20">
        <f t="shared" si="34"/>
        <v>6.562297919785765E-6</v>
      </c>
      <c r="R351" s="20">
        <f t="shared" si="35"/>
        <v>-2.3976603801650926E-5</v>
      </c>
      <c r="S351" s="6">
        <f>testdata[[#This Row],[cov-]]/testdata[[#This Row],[varM-]]</f>
        <v>-3.653690230880843</v>
      </c>
      <c r="T351" s="6">
        <f>testdata[[#This Row],[beta+]]/testdata[[#This Row],[beta-]]</f>
        <v>-0.4031036226977624</v>
      </c>
      <c r="U351" s="6">
        <f>(testdata[[#This Row],[beta+]]-testdata[[#This Row],[beta-]])^2</f>
        <v>26.281063759467919</v>
      </c>
      <c r="W351" s="12">
        <v>43243</v>
      </c>
      <c r="X351" s="6">
        <v>2.3448000000000002</v>
      </c>
      <c r="Y351" s="6">
        <v>1.4728000000000001</v>
      </c>
      <c r="Z351" s="6">
        <v>-3.6537000000000002</v>
      </c>
      <c r="AA351" s="6">
        <v>-0.40310000000000001</v>
      </c>
      <c r="AB351" s="6">
        <v>26.281099999999999</v>
      </c>
    </row>
    <row r="352" spans="1:28" x14ac:dyDescent="0.25">
      <c r="A352" s="3">
        <v>350</v>
      </c>
      <c r="B352" s="1">
        <v>263.79000000000002</v>
      </c>
      <c r="C352" s="1">
        <v>277.85000000000002</v>
      </c>
      <c r="D352" s="15">
        <f>(testdata[[#This Row],[mrkt]]-B351)/B351</f>
        <v>-2.0429009193052763E-3</v>
      </c>
      <c r="E352" s="15">
        <f>(testdata[[#This Row],[eval]]-C351)/C351</f>
        <v>-4.3716630236140409E-3</v>
      </c>
      <c r="F352" s="20">
        <f t="shared" si="36"/>
        <v>3.0022794938779125E-5</v>
      </c>
      <c r="G352" s="20">
        <f t="shared" si="37"/>
        <v>7.07395185163828E-5</v>
      </c>
      <c r="H352" s="6">
        <f>testdata[[#This Row],[cov]]/testdata[[#This Row],[varM]]</f>
        <v>2.3561936408862345</v>
      </c>
      <c r="I352" s="2" t="str">
        <f>IF(testdata[[#This Row],[mrkt]]&gt;B351,"UP",IF(testdata[[#This Row],[mrkt]]&lt;B351,"DN",""))</f>
        <v>DN</v>
      </c>
      <c r="J352" s="15" t="str">
        <f>IF(testdata[[#This Row],[mkt-dir]]="UP",testdata[[#This Row],[mRet]],"")</f>
        <v/>
      </c>
      <c r="K352" s="15" t="str">
        <f>IF(testdata[[#This Row],[mkt-dir]]="UP",testdata[[#This Row],[eRet]],"")</f>
        <v/>
      </c>
      <c r="L352" s="20">
        <f t="shared" si="32"/>
        <v>1.5430135284412094E-5</v>
      </c>
      <c r="M352" s="20">
        <f t="shared" si="33"/>
        <v>2.3723487773616047E-5</v>
      </c>
      <c r="N352" s="6">
        <f>testdata[[#This Row],[cov+]]/testdata[[#This Row],[varM+]]</f>
        <v>1.5374776264976824</v>
      </c>
      <c r="O352" s="15">
        <f>IF(testdata[[#This Row],[mkt-dir]]="DN",testdata[[#This Row],[mRet]],"")</f>
        <v>-2.0429009193052763E-3</v>
      </c>
      <c r="P352" s="15">
        <f>IF(testdata[[#This Row],[mkt-dir]]="DN",testdata[[#This Row],[eRet]],"")</f>
        <v>-4.3716630236140409E-3</v>
      </c>
      <c r="Q352" s="20">
        <f t="shared" si="34"/>
        <v>6.2642275996349562E-6</v>
      </c>
      <c r="R352" s="20">
        <f t="shared" si="35"/>
        <v>-1.7043988614413206E-5</v>
      </c>
      <c r="S352" s="6">
        <f>testdata[[#This Row],[cov-]]/testdata[[#This Row],[varM-]]</f>
        <v>-2.7208444047285947</v>
      </c>
      <c r="T352" s="6">
        <f>testdata[[#This Row],[beta+]]/testdata[[#This Row],[beta-]]</f>
        <v>-0.56507370426095582</v>
      </c>
      <c r="U352" s="6">
        <f>(testdata[[#This Row],[beta+]]-testdata[[#This Row],[beta-]])^2</f>
        <v>18.133306521627087</v>
      </c>
      <c r="W352" s="12">
        <v>43244</v>
      </c>
      <c r="X352" s="6">
        <v>2.3561999999999999</v>
      </c>
      <c r="Y352" s="6">
        <v>1.5375000000000001</v>
      </c>
      <c r="Z352" s="6">
        <v>-2.7208000000000001</v>
      </c>
      <c r="AA352" s="6">
        <v>-0.56510000000000005</v>
      </c>
      <c r="AB352" s="6">
        <v>18.133299999999998</v>
      </c>
    </row>
    <row r="353" spans="1:28" x14ac:dyDescent="0.25">
      <c r="A353" s="3">
        <v>351</v>
      </c>
      <c r="B353" s="1">
        <v>263.16000000000003</v>
      </c>
      <c r="C353" s="1">
        <v>278.85000000000002</v>
      </c>
      <c r="D353" s="15">
        <f>(testdata[[#This Row],[mrkt]]-B352)/B352</f>
        <v>-2.3882633913339985E-3</v>
      </c>
      <c r="E353" s="15">
        <f>(testdata[[#This Row],[eval]]-C352)/C352</f>
        <v>3.5990642432967425E-3</v>
      </c>
      <c r="F353" s="20">
        <f t="shared" si="36"/>
        <v>3.0641565825073976E-5</v>
      </c>
      <c r="G353" s="20">
        <f t="shared" si="37"/>
        <v>7.012516543533844E-5</v>
      </c>
      <c r="H353" s="6">
        <f>testdata[[#This Row],[cov]]/testdata[[#This Row],[varM]]</f>
        <v>2.2885633794195681</v>
      </c>
      <c r="I353" s="2" t="str">
        <f>IF(testdata[[#This Row],[mrkt]]&gt;B352,"UP",IF(testdata[[#This Row],[mrkt]]&lt;B352,"DN",""))</f>
        <v>DN</v>
      </c>
      <c r="J353" s="15" t="str">
        <f>IF(testdata[[#This Row],[mkt-dir]]="UP",testdata[[#This Row],[mRet]],"")</f>
        <v/>
      </c>
      <c r="K353" s="15" t="str">
        <f>IF(testdata[[#This Row],[mkt-dir]]="UP",testdata[[#This Row],[eRet]],"")</f>
        <v/>
      </c>
      <c r="L353" s="20">
        <f t="shared" si="32"/>
        <v>1.5069780386730041E-5</v>
      </c>
      <c r="M353" s="20">
        <f t="shared" si="33"/>
        <v>3.4405910447611169E-5</v>
      </c>
      <c r="N353" s="6">
        <f>testdata[[#This Row],[cov+]]/testdata[[#This Row],[varM+]]</f>
        <v>2.2831062938321183</v>
      </c>
      <c r="O353" s="15">
        <f>IF(testdata[[#This Row],[mkt-dir]]="DN",testdata[[#This Row],[mRet]],"")</f>
        <v>-2.3882633913339985E-3</v>
      </c>
      <c r="P353" s="15">
        <f>IF(testdata[[#This Row],[mkt-dir]]="DN",testdata[[#This Row],[eRet]],"")</f>
        <v>3.5990642432967425E-3</v>
      </c>
      <c r="Q353" s="20">
        <f t="shared" si="34"/>
        <v>5.8105893059781608E-6</v>
      </c>
      <c r="R353" s="20">
        <f t="shared" si="35"/>
        <v>-1.1687566267084416E-5</v>
      </c>
      <c r="S353" s="6">
        <f>testdata[[#This Row],[cov-]]/testdata[[#This Row],[varM-]]</f>
        <v>-2.0114252878033891</v>
      </c>
      <c r="T353" s="6">
        <f>testdata[[#This Row],[beta+]]/testdata[[#This Row],[beta-]]</f>
        <v>-1.1350689024723473</v>
      </c>
      <c r="U353" s="6">
        <f>(testdata[[#This Row],[beta+]]-testdata[[#This Row],[beta-]])^2</f>
        <v>18.443001505664768</v>
      </c>
      <c r="W353" s="12">
        <v>43245</v>
      </c>
      <c r="X353" s="6">
        <v>2.2886000000000002</v>
      </c>
      <c r="Y353" s="6">
        <v>2.2831000000000001</v>
      </c>
      <c r="Z353" s="6">
        <v>-2.0114000000000001</v>
      </c>
      <c r="AA353" s="6">
        <v>-1.1351</v>
      </c>
      <c r="AB353" s="6">
        <v>18.443000000000001</v>
      </c>
    </row>
    <row r="354" spans="1:28" x14ac:dyDescent="0.25">
      <c r="A354" s="3">
        <v>352</v>
      </c>
      <c r="B354" s="1">
        <v>260.14</v>
      </c>
      <c r="C354" s="1">
        <v>283.76</v>
      </c>
      <c r="D354" s="15">
        <f>(testdata[[#This Row],[mrkt]]-B353)/B353</f>
        <v>-1.1475908192734604E-2</v>
      </c>
      <c r="E354" s="15">
        <f>(testdata[[#This Row],[eval]]-C353)/C353</f>
        <v>1.7608032992648261E-2</v>
      </c>
      <c r="F354" s="20">
        <f t="shared" si="36"/>
        <v>3.4639424006566658E-5</v>
      </c>
      <c r="G354" s="20">
        <f t="shared" si="37"/>
        <v>5.8547125606596366E-5</v>
      </c>
      <c r="H354" s="6">
        <f>testdata[[#This Row],[cov]]/testdata[[#This Row],[varM]]</f>
        <v>1.690187619617967</v>
      </c>
      <c r="I354" s="2" t="str">
        <f>IF(testdata[[#This Row],[mrkt]]&gt;B353,"UP",IF(testdata[[#This Row],[mrkt]]&lt;B353,"DN",""))</f>
        <v>DN</v>
      </c>
      <c r="J354" s="15" t="str">
        <f>IF(testdata[[#This Row],[mkt-dir]]="UP",testdata[[#This Row],[mRet]],"")</f>
        <v/>
      </c>
      <c r="K354" s="15" t="str">
        <f>IF(testdata[[#This Row],[mkt-dir]]="UP",testdata[[#This Row],[eRet]],"")</f>
        <v/>
      </c>
      <c r="L354" s="20">
        <f t="shared" si="32"/>
        <v>1.5069780386730041E-5</v>
      </c>
      <c r="M354" s="20">
        <f t="shared" si="33"/>
        <v>3.4405910447611169E-5</v>
      </c>
      <c r="N354" s="6">
        <f>testdata[[#This Row],[cov+]]/testdata[[#This Row],[varM+]]</f>
        <v>2.2831062938321183</v>
      </c>
      <c r="O354" s="15">
        <f>IF(testdata[[#This Row],[mkt-dir]]="DN",testdata[[#This Row],[mRet]],"")</f>
        <v>-1.1475908192734604E-2</v>
      </c>
      <c r="P354" s="15">
        <f>IF(testdata[[#This Row],[mkt-dir]]="DN",testdata[[#This Row],[eRet]],"")</f>
        <v>1.7608032992648261E-2</v>
      </c>
      <c r="Q354" s="20">
        <f t="shared" si="34"/>
        <v>1.0521614442056749E-5</v>
      </c>
      <c r="R354" s="20">
        <f t="shared" si="35"/>
        <v>-3.3023864597471808E-5</v>
      </c>
      <c r="S354" s="6">
        <f>testdata[[#This Row],[cov-]]/testdata[[#This Row],[varM-]]</f>
        <v>-3.1386689542119695</v>
      </c>
      <c r="T354" s="6">
        <f>testdata[[#This Row],[beta+]]/testdata[[#This Row],[beta-]]</f>
        <v>-0.7274122652432905</v>
      </c>
      <c r="U354" s="6">
        <f>(testdata[[#This Row],[beta+]]-testdata[[#This Row],[beta-]])^2</f>
        <v>29.395646840303527</v>
      </c>
      <c r="W354" s="12">
        <v>43249</v>
      </c>
      <c r="X354" s="6">
        <v>1.6901999999999999</v>
      </c>
      <c r="Y354" s="6">
        <v>2.2831000000000001</v>
      </c>
      <c r="Z354" s="6">
        <v>-3.1387</v>
      </c>
      <c r="AA354" s="6">
        <v>-0.72740000000000005</v>
      </c>
      <c r="AB354" s="6">
        <v>29.395600000000002</v>
      </c>
    </row>
    <row r="355" spans="1:28" x14ac:dyDescent="0.25">
      <c r="A355" s="3">
        <v>353</v>
      </c>
      <c r="B355" s="1">
        <v>263.61</v>
      </c>
      <c r="C355" s="1">
        <v>291.72000000000003</v>
      </c>
      <c r="D355" s="15">
        <f>(testdata[[#This Row],[mrkt]]-B354)/B354</f>
        <v>1.3338971323133803E-2</v>
      </c>
      <c r="E355" s="15">
        <f>(testdata[[#This Row],[eval]]-C354)/C354</f>
        <v>2.8051874823794884E-2</v>
      </c>
      <c r="F355" s="20">
        <f t="shared" si="36"/>
        <v>4.2046796061476548E-5</v>
      </c>
      <c r="G355" s="20">
        <f t="shared" si="37"/>
        <v>7.576557261456269E-5</v>
      </c>
      <c r="H355" s="6">
        <f>testdata[[#This Row],[cov]]/testdata[[#This Row],[varM]]</f>
        <v>1.8019345042077874</v>
      </c>
      <c r="I355" s="2" t="str">
        <f>IF(testdata[[#This Row],[mrkt]]&gt;B354,"UP",IF(testdata[[#This Row],[mrkt]]&lt;B354,"DN",""))</f>
        <v>UP</v>
      </c>
      <c r="J355" s="15">
        <f>IF(testdata[[#This Row],[mkt-dir]]="UP",testdata[[#This Row],[mRet]],"")</f>
        <v>1.3338971323133803E-2</v>
      </c>
      <c r="K355" s="15">
        <f>IF(testdata[[#This Row],[mkt-dir]]="UP",testdata[[#This Row],[eRet]],"")</f>
        <v>2.8051874823794884E-2</v>
      </c>
      <c r="L355" s="20">
        <f t="shared" si="32"/>
        <v>1.8456819350750358E-5</v>
      </c>
      <c r="M355" s="20">
        <f t="shared" si="33"/>
        <v>5.1425370936939472E-5</v>
      </c>
      <c r="N355" s="6">
        <f>testdata[[#This Row],[cov+]]/testdata[[#This Row],[varM+]]</f>
        <v>2.7862531436029245</v>
      </c>
      <c r="O355" s="15" t="str">
        <f>IF(testdata[[#This Row],[mkt-dir]]="DN",testdata[[#This Row],[mRet]],"")</f>
        <v/>
      </c>
      <c r="P355" s="15" t="str">
        <f>IF(testdata[[#This Row],[mkt-dir]]="DN",testdata[[#This Row],[eRet]],"")</f>
        <v/>
      </c>
      <c r="Q355" s="20">
        <f t="shared" si="34"/>
        <v>1.0521614442056749E-5</v>
      </c>
      <c r="R355" s="20">
        <f t="shared" si="35"/>
        <v>-3.3023864597471808E-5</v>
      </c>
      <c r="S355" s="6">
        <f>testdata[[#This Row],[cov-]]/testdata[[#This Row],[varM-]]</f>
        <v>-3.1386689542119695</v>
      </c>
      <c r="T355" s="6">
        <f>testdata[[#This Row],[beta+]]/testdata[[#This Row],[beta-]]</f>
        <v>-0.88771806910820683</v>
      </c>
      <c r="U355" s="6">
        <f>(testdata[[#This Row],[beta+]]-testdata[[#This Row],[beta-]])^2</f>
        <v>35.104701865175251</v>
      </c>
      <c r="W355" s="12">
        <v>43250</v>
      </c>
      <c r="X355" s="6">
        <v>1.8019000000000001</v>
      </c>
      <c r="Y355" s="6">
        <v>2.7863000000000002</v>
      </c>
      <c r="Z355" s="6">
        <v>-3.1387</v>
      </c>
      <c r="AA355" s="6">
        <v>-0.88770000000000004</v>
      </c>
      <c r="AB355" s="6">
        <v>35.104700000000001</v>
      </c>
    </row>
    <row r="356" spans="1:28" x14ac:dyDescent="0.25">
      <c r="A356" s="3">
        <v>354</v>
      </c>
      <c r="B356" s="1">
        <v>261.99</v>
      </c>
      <c r="C356" s="1">
        <v>284.73</v>
      </c>
      <c r="D356" s="15">
        <f>(testdata[[#This Row],[mrkt]]-B355)/B355</f>
        <v>-6.1454421304199553E-3</v>
      </c>
      <c r="E356" s="15">
        <f>(testdata[[#This Row],[eval]]-C355)/C355</f>
        <v>-2.3961332784862226E-2</v>
      </c>
      <c r="F356" s="20">
        <f t="shared" si="36"/>
        <v>4.1599497527785286E-5</v>
      </c>
      <c r="G356" s="20">
        <f t="shared" si="37"/>
        <v>8.6598680181158264E-5</v>
      </c>
      <c r="H356" s="6">
        <f>testdata[[#This Row],[cov]]/testdata[[#This Row],[varM]]</f>
        <v>2.08172418725291</v>
      </c>
      <c r="I356" s="2" t="str">
        <f>IF(testdata[[#This Row],[mrkt]]&gt;B355,"UP",IF(testdata[[#This Row],[mrkt]]&lt;B355,"DN",""))</f>
        <v>DN</v>
      </c>
      <c r="J356" s="15" t="str">
        <f>IF(testdata[[#This Row],[mkt-dir]]="UP",testdata[[#This Row],[mRet]],"")</f>
        <v/>
      </c>
      <c r="K356" s="15" t="str">
        <f>IF(testdata[[#This Row],[mkt-dir]]="UP",testdata[[#This Row],[eRet]],"")</f>
        <v/>
      </c>
      <c r="L356" s="20">
        <f t="shared" si="32"/>
        <v>1.8456819350750358E-5</v>
      </c>
      <c r="M356" s="20">
        <f t="shared" si="33"/>
        <v>5.1425370936939472E-5</v>
      </c>
      <c r="N356" s="6">
        <f>testdata[[#This Row],[cov+]]/testdata[[#This Row],[varM+]]</f>
        <v>2.7862531436029245</v>
      </c>
      <c r="O356" s="15">
        <f>IF(testdata[[#This Row],[mkt-dir]]="DN",testdata[[#This Row],[mRet]],"")</f>
        <v>-6.1454421304199553E-3</v>
      </c>
      <c r="P356" s="15">
        <f>IF(testdata[[#This Row],[mkt-dir]]="DN",testdata[[#This Row],[eRet]],"")</f>
        <v>-2.3961332784862226E-2</v>
      </c>
      <c r="Q356" s="20">
        <f t="shared" si="34"/>
        <v>1.0236939187411639E-5</v>
      </c>
      <c r="R356" s="20">
        <f t="shared" si="35"/>
        <v>-2.5610839260664055E-5</v>
      </c>
      <c r="S356" s="6">
        <f>testdata[[#This Row],[cov-]]/testdata[[#This Row],[varM-]]</f>
        <v>-2.5018063301731535</v>
      </c>
      <c r="T356" s="6">
        <f>testdata[[#This Row],[beta+]]/testdata[[#This Row],[beta-]]</f>
        <v>-1.1136965759496196</v>
      </c>
      <c r="U356" s="6">
        <f>(testdata[[#This Row],[beta+]]-testdata[[#This Row],[beta-]])^2</f>
        <v>27.963572998192937</v>
      </c>
      <c r="W356" s="12">
        <v>43251</v>
      </c>
      <c r="X356" s="6">
        <v>2.0817000000000001</v>
      </c>
      <c r="Y356" s="6">
        <v>2.7863000000000002</v>
      </c>
      <c r="Z356" s="6">
        <v>-2.5017999999999998</v>
      </c>
      <c r="AA356" s="6">
        <v>-1.1136999999999999</v>
      </c>
      <c r="AB356" s="6">
        <v>27.9636</v>
      </c>
    </row>
    <row r="357" spans="1:28" x14ac:dyDescent="0.25">
      <c r="A357" s="3">
        <v>355</v>
      </c>
      <c r="B357" s="1">
        <v>264.57</v>
      </c>
      <c r="C357" s="1">
        <v>291.82</v>
      </c>
      <c r="D357" s="15">
        <f>(testdata[[#This Row],[mrkt]]-B356)/B356</f>
        <v>9.8477041108438641E-3</v>
      </c>
      <c r="E357" s="15">
        <f>(testdata[[#This Row],[eval]]-C356)/C356</f>
        <v>2.4900783198117424E-2</v>
      </c>
      <c r="F357" s="20">
        <f t="shared" si="36"/>
        <v>4.4072213228496397E-5</v>
      </c>
      <c r="G357" s="20">
        <f t="shared" si="37"/>
        <v>8.5940475357525363E-5</v>
      </c>
      <c r="H357" s="6">
        <f>testdata[[#This Row],[cov]]/testdata[[#This Row],[varM]]</f>
        <v>1.9499922754493666</v>
      </c>
      <c r="I357" s="2" t="str">
        <f>IF(testdata[[#This Row],[mrkt]]&gt;B356,"UP",IF(testdata[[#This Row],[mrkt]]&lt;B356,"DN",""))</f>
        <v>UP</v>
      </c>
      <c r="J357" s="15">
        <f>IF(testdata[[#This Row],[mkt-dir]]="UP",testdata[[#This Row],[mRet]],"")</f>
        <v>9.8477041108438641E-3</v>
      </c>
      <c r="K357" s="15">
        <f>IF(testdata[[#This Row],[mkt-dir]]="UP",testdata[[#This Row],[eRet]],"")</f>
        <v>2.4900783198117424E-2</v>
      </c>
      <c r="L357" s="20">
        <f t="shared" si="32"/>
        <v>1.7615750893887698E-5</v>
      </c>
      <c r="M357" s="20">
        <f t="shared" si="33"/>
        <v>5.0431190089395964E-5</v>
      </c>
      <c r="N357" s="6">
        <f>testdata[[#This Row],[cov+]]/testdata[[#This Row],[varM+]]</f>
        <v>2.862846460146899</v>
      </c>
      <c r="O357" s="15" t="str">
        <f>IF(testdata[[#This Row],[mkt-dir]]="DN",testdata[[#This Row],[mRet]],"")</f>
        <v/>
      </c>
      <c r="P357" s="15" t="str">
        <f>IF(testdata[[#This Row],[mkt-dir]]="DN",testdata[[#This Row],[eRet]],"")</f>
        <v/>
      </c>
      <c r="Q357" s="20">
        <f t="shared" si="34"/>
        <v>1.0987827178528047E-5</v>
      </c>
      <c r="R357" s="20">
        <f t="shared" si="35"/>
        <v>-1.8432305772336737E-5</v>
      </c>
      <c r="S357" s="6">
        <f>testdata[[#This Row],[cov-]]/testdata[[#This Row],[varM-]]</f>
        <v>-1.6775205391250037</v>
      </c>
      <c r="T357" s="6">
        <f>testdata[[#This Row],[beta+]]/testdata[[#This Row],[beta-]]</f>
        <v>-1.7065939840236846</v>
      </c>
      <c r="U357" s="6">
        <f>(testdata[[#This Row],[beta+]]-testdata[[#This Row],[beta-]])^2</f>
        <v>20.614932488077347</v>
      </c>
      <c r="W357" s="12">
        <v>43252</v>
      </c>
      <c r="X357" s="6">
        <v>1.95</v>
      </c>
      <c r="Y357" s="6">
        <v>2.8628</v>
      </c>
      <c r="Z357" s="6">
        <v>-1.6775</v>
      </c>
      <c r="AA357" s="6">
        <v>-1.7065999999999999</v>
      </c>
      <c r="AB357" s="6">
        <v>20.614899999999999</v>
      </c>
    </row>
    <row r="358" spans="1:28" x14ac:dyDescent="0.25">
      <c r="A358" s="3">
        <v>356</v>
      </c>
      <c r="B358" s="1">
        <v>265.82</v>
      </c>
      <c r="C358" s="1">
        <v>296.74</v>
      </c>
      <c r="D358" s="15">
        <f>(testdata[[#This Row],[mrkt]]-B357)/B357</f>
        <v>4.72464754129342E-3</v>
      </c>
      <c r="E358" s="15">
        <f>(testdata[[#This Row],[eval]]-C357)/C357</f>
        <v>1.6859708039202302E-2</v>
      </c>
      <c r="F358" s="20">
        <f t="shared" si="36"/>
        <v>3.8332786242620291E-5</v>
      </c>
      <c r="G358" s="20">
        <f t="shared" si="37"/>
        <v>7.0007681786365532E-5</v>
      </c>
      <c r="H358" s="6">
        <f>testdata[[#This Row],[cov]]/testdata[[#This Row],[varM]]</f>
        <v>1.8263134159689003</v>
      </c>
      <c r="I358" s="2" t="str">
        <f>IF(testdata[[#This Row],[mrkt]]&gt;B357,"UP",IF(testdata[[#This Row],[mrkt]]&lt;B357,"DN",""))</f>
        <v>UP</v>
      </c>
      <c r="J358" s="15">
        <f>IF(testdata[[#This Row],[mkt-dir]]="UP",testdata[[#This Row],[mRet]],"")</f>
        <v>4.72464754129342E-3</v>
      </c>
      <c r="K358" s="15">
        <f>IF(testdata[[#This Row],[mkt-dir]]="UP",testdata[[#This Row],[eRet]],"")</f>
        <v>1.6859708039202302E-2</v>
      </c>
      <c r="L358" s="20">
        <f t="shared" si="32"/>
        <v>1.4234918087063443E-5</v>
      </c>
      <c r="M358" s="20">
        <f t="shared" si="33"/>
        <v>3.6478791407409176E-5</v>
      </c>
      <c r="N358" s="6">
        <f>testdata[[#This Row],[cov+]]/testdata[[#This Row],[varM+]]</f>
        <v>2.562627419722264</v>
      </c>
      <c r="O358" s="15" t="str">
        <f>IF(testdata[[#This Row],[mkt-dir]]="DN",testdata[[#This Row],[mRet]],"")</f>
        <v/>
      </c>
      <c r="P358" s="15" t="str">
        <f>IF(testdata[[#This Row],[mkt-dir]]="DN",testdata[[#This Row],[eRet]],"")</f>
        <v/>
      </c>
      <c r="Q358" s="20">
        <f t="shared" si="34"/>
        <v>1.0987827178528047E-5</v>
      </c>
      <c r="R358" s="20">
        <f t="shared" si="35"/>
        <v>-1.8432305772336737E-5</v>
      </c>
      <c r="S358" s="6">
        <f>testdata[[#This Row],[cov-]]/testdata[[#This Row],[varM-]]</f>
        <v>-1.6775205391250037</v>
      </c>
      <c r="T358" s="6">
        <f>testdata[[#This Row],[beta+]]/testdata[[#This Row],[beta-]]</f>
        <v>-1.5276280438622427</v>
      </c>
      <c r="U358" s="6">
        <f>(testdata[[#This Row],[beta+]]-testdata[[#This Row],[beta-]])^2</f>
        <v>17.97885471291665</v>
      </c>
      <c r="W358" s="12">
        <v>43255</v>
      </c>
      <c r="X358" s="6">
        <v>1.8263</v>
      </c>
      <c r="Y358" s="6">
        <v>2.5626000000000002</v>
      </c>
      <c r="Z358" s="6">
        <v>-1.6775</v>
      </c>
      <c r="AA358" s="6">
        <v>-1.5276000000000001</v>
      </c>
      <c r="AB358" s="6">
        <v>17.978899999999999</v>
      </c>
    </row>
    <row r="359" spans="1:28" x14ac:dyDescent="0.25">
      <c r="A359" s="3">
        <v>357</v>
      </c>
      <c r="B359" s="1">
        <v>266.02</v>
      </c>
      <c r="C359" s="1">
        <v>291.13</v>
      </c>
      <c r="D359" s="15">
        <f>(testdata[[#This Row],[mrkt]]-B358)/B358</f>
        <v>7.5238883454965258E-4</v>
      </c>
      <c r="E359" s="15">
        <f>(testdata[[#This Row],[eval]]-C358)/C358</f>
        <v>-1.8905439104940396E-2</v>
      </c>
      <c r="F359" s="20">
        <f t="shared" si="36"/>
        <v>3.8208670481682358E-5</v>
      </c>
      <c r="G359" s="20">
        <f t="shared" si="37"/>
        <v>6.8095390149695148E-5</v>
      </c>
      <c r="H359" s="6">
        <f>testdata[[#This Row],[cov]]/testdata[[#This Row],[varM]]</f>
        <v>1.7821973204312564</v>
      </c>
      <c r="I359" s="2" t="str">
        <f>IF(testdata[[#This Row],[mrkt]]&gt;B358,"UP",IF(testdata[[#This Row],[mrkt]]&lt;B358,"DN",""))</f>
        <v>UP</v>
      </c>
      <c r="J359" s="15">
        <f>IF(testdata[[#This Row],[mkt-dir]]="UP",testdata[[#This Row],[mRet]],"")</f>
        <v>7.5238883454965258E-4</v>
      </c>
      <c r="K359" s="15">
        <f>IF(testdata[[#This Row],[mkt-dir]]="UP",testdata[[#This Row],[eRet]],"")</f>
        <v>-1.8905439104940396E-2</v>
      </c>
      <c r="L359" s="20">
        <f t="shared" si="32"/>
        <v>1.6156926491285634E-5</v>
      </c>
      <c r="M359" s="20">
        <f t="shared" si="33"/>
        <v>5.4920350114053068E-5</v>
      </c>
      <c r="N359" s="6">
        <f>testdata[[#This Row],[cov+]]/testdata[[#This Row],[varM+]]</f>
        <v>3.3991830156357272</v>
      </c>
      <c r="O359" s="15" t="str">
        <f>IF(testdata[[#This Row],[mkt-dir]]="DN",testdata[[#This Row],[mRet]],"")</f>
        <v/>
      </c>
      <c r="P359" s="15" t="str">
        <f>IF(testdata[[#This Row],[mkt-dir]]="DN",testdata[[#This Row],[eRet]],"")</f>
        <v/>
      </c>
      <c r="Q359" s="20">
        <f t="shared" si="34"/>
        <v>1.0987827178528047E-5</v>
      </c>
      <c r="R359" s="20">
        <f t="shared" si="35"/>
        <v>-1.8432305772336737E-5</v>
      </c>
      <c r="S359" s="6">
        <f>testdata[[#This Row],[cov-]]/testdata[[#This Row],[varM-]]</f>
        <v>-1.6775205391250037</v>
      </c>
      <c r="T359" s="6">
        <f>testdata[[#This Row],[beta+]]/testdata[[#This Row],[beta-]]</f>
        <v>-2.0263137984639785</v>
      </c>
      <c r="U359" s="6">
        <f>(testdata[[#This Row],[beta+]]-testdata[[#This Row],[beta-]])^2</f>
        <v>25.772918982920242</v>
      </c>
      <c r="W359" s="12">
        <v>43256</v>
      </c>
      <c r="X359" s="6">
        <v>1.7822</v>
      </c>
      <c r="Y359" s="6">
        <v>3.3992</v>
      </c>
      <c r="Z359" s="6">
        <v>-1.6775</v>
      </c>
      <c r="AA359" s="6">
        <v>-2.0263</v>
      </c>
      <c r="AB359" s="6">
        <v>25.7729</v>
      </c>
    </row>
    <row r="360" spans="1:28" x14ac:dyDescent="0.25">
      <c r="A360" s="3">
        <v>358</v>
      </c>
      <c r="B360" s="1">
        <v>268.24</v>
      </c>
      <c r="C360" s="1">
        <v>319.5</v>
      </c>
      <c r="D360" s="15">
        <f>(testdata[[#This Row],[mrkt]]-B359)/B359</f>
        <v>8.3452372002106139E-3</v>
      </c>
      <c r="E360" s="15">
        <f>(testdata[[#This Row],[eval]]-C359)/C359</f>
        <v>9.7447875519527383E-2</v>
      </c>
      <c r="F360" s="20">
        <f t="shared" si="36"/>
        <v>4.0240310070746905E-5</v>
      </c>
      <c r="G360" s="20">
        <f t="shared" si="37"/>
        <v>9.9748135376713442E-5</v>
      </c>
      <c r="H360" s="6">
        <f>testdata[[#This Row],[cov]]/testdata[[#This Row],[varM]]</f>
        <v>2.4788113014374198</v>
      </c>
      <c r="I360" s="2" t="str">
        <f>IF(testdata[[#This Row],[mrkt]]&gt;B359,"UP",IF(testdata[[#This Row],[mrkt]]&lt;B359,"DN",""))</f>
        <v>UP</v>
      </c>
      <c r="J360" s="15">
        <f>IF(testdata[[#This Row],[mkt-dir]]="UP",testdata[[#This Row],[mRet]],"")</f>
        <v>8.3452372002106139E-3</v>
      </c>
      <c r="K360" s="15">
        <f>IF(testdata[[#This Row],[mkt-dir]]="UP",testdata[[#This Row],[eRet]],"")</f>
        <v>9.7447875519527383E-2</v>
      </c>
      <c r="L360" s="20">
        <f t="shared" si="32"/>
        <v>1.5242350684032017E-5</v>
      </c>
      <c r="M360" s="20">
        <f t="shared" si="33"/>
        <v>6.6911667185060126E-5</v>
      </c>
      <c r="N360" s="6">
        <f>testdata[[#This Row],[cov+]]/testdata[[#This Row],[varM+]]</f>
        <v>4.3898522329076979</v>
      </c>
      <c r="O360" s="15" t="str">
        <f>IF(testdata[[#This Row],[mkt-dir]]="DN",testdata[[#This Row],[mRet]],"")</f>
        <v/>
      </c>
      <c r="P360" s="15" t="str">
        <f>IF(testdata[[#This Row],[mkt-dir]]="DN",testdata[[#This Row],[eRet]],"")</f>
        <v/>
      </c>
      <c r="Q360" s="20">
        <f t="shared" si="34"/>
        <v>1.0987827178528047E-5</v>
      </c>
      <c r="R360" s="20">
        <f t="shared" si="35"/>
        <v>-1.8432305772336737E-5</v>
      </c>
      <c r="S360" s="6">
        <f>testdata[[#This Row],[cov-]]/testdata[[#This Row],[varM-]]</f>
        <v>-1.6775205391250037</v>
      </c>
      <c r="T360" s="6">
        <f>testdata[[#This Row],[beta+]]/testdata[[#This Row],[beta-]]</f>
        <v>-2.6168694394629881</v>
      </c>
      <c r="U360" s="6">
        <f>(testdata[[#This Row],[beta+]]-testdata[[#This Row],[beta-]])^2</f>
        <v>36.813012354803789</v>
      </c>
      <c r="W360" s="12">
        <v>43257</v>
      </c>
      <c r="X360" s="6">
        <v>2.4788000000000001</v>
      </c>
      <c r="Y360" s="6">
        <v>4.3898999999999999</v>
      </c>
      <c r="Z360" s="6">
        <v>-1.6775</v>
      </c>
      <c r="AA360" s="6">
        <v>-2.6168999999999998</v>
      </c>
      <c r="AB360" s="6">
        <v>36.813000000000002</v>
      </c>
    </row>
    <row r="361" spans="1:28" x14ac:dyDescent="0.25">
      <c r="A361" s="3">
        <v>359</v>
      </c>
      <c r="B361" s="1">
        <v>268.20999999999998</v>
      </c>
      <c r="C361" s="1">
        <v>316.08999999999997</v>
      </c>
      <c r="D361" s="15">
        <f>(testdata[[#This Row],[mrkt]]-B360)/B360</f>
        <v>-1.1184014315549343E-4</v>
      </c>
      <c r="E361" s="15">
        <f>(testdata[[#This Row],[eval]]-C360)/C360</f>
        <v>-1.0672926447574413E-2</v>
      </c>
      <c r="F361" s="20">
        <f t="shared" si="36"/>
        <v>3.7249388505508589E-5</v>
      </c>
      <c r="G361" s="20">
        <f t="shared" si="37"/>
        <v>9.5553535518463461E-5</v>
      </c>
      <c r="H361" s="6">
        <f>testdata[[#This Row],[cov]]/testdata[[#This Row],[varM]]</f>
        <v>2.5652376952263962</v>
      </c>
      <c r="I361" s="2" t="str">
        <f>IF(testdata[[#This Row],[mrkt]]&gt;B360,"UP",IF(testdata[[#This Row],[mrkt]]&lt;B360,"DN",""))</f>
        <v>DN</v>
      </c>
      <c r="J361" s="15" t="str">
        <f>IF(testdata[[#This Row],[mkt-dir]]="UP",testdata[[#This Row],[mRet]],"")</f>
        <v/>
      </c>
      <c r="K361" s="15" t="str">
        <f>IF(testdata[[#This Row],[mkt-dir]]="UP",testdata[[#This Row],[eRet]],"")</f>
        <v/>
      </c>
      <c r="L361" s="20">
        <f t="shared" si="32"/>
        <v>1.5426087444797515E-5</v>
      </c>
      <c r="M361" s="20">
        <f t="shared" si="33"/>
        <v>7.218932903905655E-5</v>
      </c>
      <c r="N361" s="6">
        <f>testdata[[#This Row],[cov+]]/testdata[[#This Row],[varM+]]</f>
        <v>4.6796914186690008</v>
      </c>
      <c r="O361" s="15">
        <f>IF(testdata[[#This Row],[mkt-dir]]="DN",testdata[[#This Row],[mRet]],"")</f>
        <v>-1.1184014315549343E-4</v>
      </c>
      <c r="P361" s="15">
        <f>IF(testdata[[#This Row],[mkt-dir]]="DN",testdata[[#This Row],[eRet]],"")</f>
        <v>-1.0672926447574413E-2</v>
      </c>
      <c r="Q361" s="20">
        <f t="shared" si="34"/>
        <v>1.1567636343407285E-5</v>
      </c>
      <c r="R361" s="20">
        <f t="shared" si="35"/>
        <v>-1.5559317293437199E-5</v>
      </c>
      <c r="S361" s="6">
        <f>testdata[[#This Row],[cov-]]/testdata[[#This Row],[varM-]]</f>
        <v>-1.345073170657278</v>
      </c>
      <c r="T361" s="6">
        <f>testdata[[#This Row],[beta+]]/testdata[[#This Row],[beta-]]</f>
        <v>-3.4791352030181688</v>
      </c>
      <c r="U361" s="6">
        <f>(testdata[[#This Row],[beta+]]-testdata[[#This Row],[beta-]])^2</f>
        <v>36.297788356799842</v>
      </c>
      <c r="W361" s="12">
        <v>43258</v>
      </c>
      <c r="X361" s="6">
        <v>2.5651999999999999</v>
      </c>
      <c r="Y361" s="6">
        <v>4.6797000000000004</v>
      </c>
      <c r="Z361" s="6">
        <v>-1.3451</v>
      </c>
      <c r="AA361" s="6">
        <v>-3.4790999999999999</v>
      </c>
      <c r="AB361" s="6">
        <v>36.297800000000002</v>
      </c>
    </row>
    <row r="362" spans="1:28" x14ac:dyDescent="0.25">
      <c r="A362" s="3">
        <v>360</v>
      </c>
      <c r="B362" s="1">
        <v>269</v>
      </c>
      <c r="C362" s="1">
        <v>317.66000000000003</v>
      </c>
      <c r="D362" s="15">
        <f>(testdata[[#This Row],[mrkt]]-B361)/B361</f>
        <v>2.9454531896648912E-3</v>
      </c>
      <c r="E362" s="15">
        <f>(testdata[[#This Row],[eval]]-C361)/C361</f>
        <v>4.9669397956279863E-3</v>
      </c>
      <c r="F362" s="20">
        <f t="shared" si="36"/>
        <v>3.4133116995704113E-5</v>
      </c>
      <c r="G362" s="20">
        <f t="shared" si="37"/>
        <v>9.9065913474356908E-5</v>
      </c>
      <c r="H362" s="6">
        <f>testdata[[#This Row],[cov]]/testdata[[#This Row],[varM]]</f>
        <v>2.9023400788983036</v>
      </c>
      <c r="I362" s="2" t="str">
        <f>IF(testdata[[#This Row],[mrkt]]&gt;B361,"UP",IF(testdata[[#This Row],[mrkt]]&lt;B361,"DN",""))</f>
        <v>UP</v>
      </c>
      <c r="J362" s="15">
        <f>IF(testdata[[#This Row],[mkt-dir]]="UP",testdata[[#This Row],[mRet]],"")</f>
        <v>2.9454531896648912E-3</v>
      </c>
      <c r="K362" s="15">
        <f>IF(testdata[[#This Row],[mkt-dir]]="UP",testdata[[#This Row],[eRet]],"")</f>
        <v>4.9669397956279863E-3</v>
      </c>
      <c r="L362" s="20">
        <f t="shared" si="32"/>
        <v>1.4729871293969534E-5</v>
      </c>
      <c r="M362" s="20">
        <f t="shared" si="33"/>
        <v>8.1306843169669688E-5</v>
      </c>
      <c r="N362" s="6">
        <f>testdata[[#This Row],[cov+]]/testdata[[#This Row],[varM+]]</f>
        <v>5.519861073257105</v>
      </c>
      <c r="O362" s="15" t="str">
        <f>IF(testdata[[#This Row],[mkt-dir]]="DN",testdata[[#This Row],[mRet]],"")</f>
        <v/>
      </c>
      <c r="P362" s="15" t="str">
        <f>IF(testdata[[#This Row],[mkt-dir]]="DN",testdata[[#This Row],[eRet]],"")</f>
        <v/>
      </c>
      <c r="Q362" s="20">
        <f t="shared" si="34"/>
        <v>1.1567636343407285E-5</v>
      </c>
      <c r="R362" s="20">
        <f t="shared" si="35"/>
        <v>-1.5559317293437199E-5</v>
      </c>
      <c r="S362" s="6">
        <f>testdata[[#This Row],[cov-]]/testdata[[#This Row],[varM-]]</f>
        <v>-1.345073170657278</v>
      </c>
      <c r="T362" s="6">
        <f>testdata[[#This Row],[beta+]]/testdata[[#This Row],[beta-]]</f>
        <v>-4.1037626752749752</v>
      </c>
      <c r="U362" s="6">
        <f>(testdata[[#This Row],[beta+]]-testdata[[#This Row],[beta-]])^2</f>
        <v>47.12732217326834</v>
      </c>
      <c r="W362" s="12">
        <v>43259</v>
      </c>
      <c r="X362" s="6">
        <v>2.9022999999999999</v>
      </c>
      <c r="Y362" s="6">
        <v>5.5198999999999998</v>
      </c>
      <c r="Z362" s="6">
        <v>-1.3451</v>
      </c>
      <c r="AA362" s="6">
        <v>-4.1037999999999997</v>
      </c>
      <c r="AB362" s="6">
        <v>47.127299999999998</v>
      </c>
    </row>
    <row r="363" spans="1:28" x14ac:dyDescent="0.25">
      <c r="A363" s="3">
        <v>361</v>
      </c>
      <c r="B363" s="1">
        <v>269.36</v>
      </c>
      <c r="C363" s="1">
        <v>332.1</v>
      </c>
      <c r="D363" s="15">
        <f>(testdata[[#This Row],[mrkt]]-B362)/B362</f>
        <v>1.3382899628253295E-3</v>
      </c>
      <c r="E363" s="15">
        <f>(testdata[[#This Row],[eval]]-C362)/C362</f>
        <v>4.5457407290814066E-2</v>
      </c>
      <c r="F363" s="20">
        <f t="shared" si="36"/>
        <v>3.3946721542770624E-5</v>
      </c>
      <c r="G363" s="20">
        <f t="shared" si="37"/>
        <v>1.0121433703376636E-4</v>
      </c>
      <c r="H363" s="6">
        <f>testdata[[#This Row],[cov]]/testdata[[#This Row],[varM]]</f>
        <v>2.9815644172366684</v>
      </c>
      <c r="I363" s="2" t="str">
        <f>IF(testdata[[#This Row],[mrkt]]&gt;B362,"UP",IF(testdata[[#This Row],[mrkt]]&lt;B362,"DN",""))</f>
        <v>UP</v>
      </c>
      <c r="J363" s="15">
        <f>IF(testdata[[#This Row],[mkt-dir]]="UP",testdata[[#This Row],[mRet]],"")</f>
        <v>1.3382899628253295E-3</v>
      </c>
      <c r="K363" s="15">
        <f>IF(testdata[[#This Row],[mkt-dir]]="UP",testdata[[#This Row],[eRet]],"")</f>
        <v>4.5457407290814066E-2</v>
      </c>
      <c r="L363" s="20">
        <f t="shared" si="32"/>
        <v>1.5658389879485509E-5</v>
      </c>
      <c r="M363" s="20">
        <f t="shared" si="33"/>
        <v>6.5535314545535548E-5</v>
      </c>
      <c r="N363" s="6">
        <f>testdata[[#This Row],[cov+]]/testdata[[#This Row],[varM+]]</f>
        <v>4.1853163096542376</v>
      </c>
      <c r="O363" s="15" t="str">
        <f>IF(testdata[[#This Row],[mkt-dir]]="DN",testdata[[#This Row],[mRet]],"")</f>
        <v/>
      </c>
      <c r="P363" s="15" t="str">
        <f>IF(testdata[[#This Row],[mkt-dir]]="DN",testdata[[#This Row],[eRet]],"")</f>
        <v/>
      </c>
      <c r="Q363" s="20">
        <f t="shared" si="34"/>
        <v>1.1567636343407285E-5</v>
      </c>
      <c r="R363" s="20">
        <f t="shared" si="35"/>
        <v>-1.5559317293437199E-5</v>
      </c>
      <c r="S363" s="6">
        <f>testdata[[#This Row],[cov-]]/testdata[[#This Row],[varM-]]</f>
        <v>-1.345073170657278</v>
      </c>
      <c r="T363" s="6">
        <f>testdata[[#This Row],[beta+]]/testdata[[#This Row],[beta-]]</f>
        <v>-3.1115900613860714</v>
      </c>
      <c r="U363" s="6">
        <f>(testdata[[#This Row],[beta+]]-testdata[[#This Row],[beta-]])^2</f>
        <v>30.585207803940275</v>
      </c>
      <c r="W363" s="12">
        <v>43262</v>
      </c>
      <c r="X363" s="6">
        <v>2.9815999999999998</v>
      </c>
      <c r="Y363" s="6">
        <v>4.1852999999999998</v>
      </c>
      <c r="Z363" s="6">
        <v>-1.3451</v>
      </c>
      <c r="AA363" s="6">
        <v>-3.1116000000000001</v>
      </c>
      <c r="AB363" s="6">
        <v>30.5852</v>
      </c>
    </row>
    <row r="364" spans="1:28" x14ac:dyDescent="0.25">
      <c r="A364" s="3">
        <v>362</v>
      </c>
      <c r="B364" s="1">
        <v>269.70999999999998</v>
      </c>
      <c r="C364" s="1">
        <v>342.77</v>
      </c>
      <c r="D364" s="15">
        <f>(testdata[[#This Row],[mrkt]]-B363)/B363</f>
        <v>1.2993762993761726E-3</v>
      </c>
      <c r="E364" s="15">
        <f>(testdata[[#This Row],[eval]]-C363)/C363</f>
        <v>3.2128876844323875E-2</v>
      </c>
      <c r="F364" s="20">
        <f t="shared" si="36"/>
        <v>3.3932451805068916E-5</v>
      </c>
      <c r="G364" s="20">
        <f t="shared" si="37"/>
        <v>1.0042261293842839E-4</v>
      </c>
      <c r="H364" s="6">
        <f>testdata[[#This Row],[cov]]/testdata[[#This Row],[varM]]</f>
        <v>2.9594859079244902</v>
      </c>
      <c r="I364" s="2" t="str">
        <f>IF(testdata[[#This Row],[mrkt]]&gt;B363,"UP",IF(testdata[[#This Row],[mrkt]]&lt;B363,"DN",""))</f>
        <v>UP</v>
      </c>
      <c r="J364" s="15">
        <f>IF(testdata[[#This Row],[mkt-dir]]="UP",testdata[[#This Row],[mRet]],"")</f>
        <v>1.2993762993761726E-3</v>
      </c>
      <c r="K364" s="15">
        <f>IF(testdata[[#This Row],[mkt-dir]]="UP",testdata[[#This Row],[eRet]],"")</f>
        <v>3.2128876844323875E-2</v>
      </c>
      <c r="L364" s="20">
        <f t="shared" si="32"/>
        <v>1.5034826035537576E-5</v>
      </c>
      <c r="M364" s="20">
        <f t="shared" si="33"/>
        <v>3.9849242125288119E-5</v>
      </c>
      <c r="N364" s="6">
        <f>testdata[[#This Row],[cov+]]/testdata[[#This Row],[varM+]]</f>
        <v>2.6504624683449687</v>
      </c>
      <c r="O364" s="15" t="str">
        <f>IF(testdata[[#This Row],[mkt-dir]]="DN",testdata[[#This Row],[mRet]],"")</f>
        <v/>
      </c>
      <c r="P364" s="15" t="str">
        <f>IF(testdata[[#This Row],[mkt-dir]]="DN",testdata[[#This Row],[eRet]],"")</f>
        <v/>
      </c>
      <c r="Q364" s="20">
        <f t="shared" si="34"/>
        <v>1.1567636343407285E-5</v>
      </c>
      <c r="R364" s="20">
        <f t="shared" si="35"/>
        <v>-1.5559317293437199E-5</v>
      </c>
      <c r="S364" s="6">
        <f>testdata[[#This Row],[cov-]]/testdata[[#This Row],[varM-]]</f>
        <v>-1.345073170657278</v>
      </c>
      <c r="T364" s="6">
        <f>testdata[[#This Row],[beta+]]/testdata[[#This Row],[beta-]]</f>
        <v>-1.9704968667613854</v>
      </c>
      <c r="U364" s="6">
        <f>(testdata[[#This Row],[beta+]]-testdata[[#This Row],[beta-]])^2</f>
        <v>15.964305042537093</v>
      </c>
      <c r="W364" s="12">
        <v>43263</v>
      </c>
      <c r="X364" s="6">
        <v>2.9594999999999998</v>
      </c>
      <c r="Y364" s="6">
        <v>2.6505000000000001</v>
      </c>
      <c r="Z364" s="6">
        <v>-1.3451</v>
      </c>
      <c r="AA364" s="6">
        <v>-1.9704999999999999</v>
      </c>
      <c r="AB364" s="6">
        <v>15.9643</v>
      </c>
    </row>
    <row r="365" spans="1:28" x14ac:dyDescent="0.25">
      <c r="A365" s="3">
        <v>363</v>
      </c>
      <c r="B365" s="1">
        <v>268.85000000000002</v>
      </c>
      <c r="C365" s="1">
        <v>344.78</v>
      </c>
      <c r="D365" s="15">
        <f>(testdata[[#This Row],[mrkt]]-B364)/B364</f>
        <v>-3.1886099885060134E-3</v>
      </c>
      <c r="E365" s="15">
        <f>(testdata[[#This Row],[eval]]-C364)/C364</f>
        <v>5.8639904309011615E-3</v>
      </c>
      <c r="F365" s="20">
        <f t="shared" si="36"/>
        <v>3.1624493846729157E-5</v>
      </c>
      <c r="G365" s="20">
        <f t="shared" si="37"/>
        <v>8.6636636566024219E-5</v>
      </c>
      <c r="H365" s="6">
        <f>testdata[[#This Row],[cov]]/testdata[[#This Row],[varM]]</f>
        <v>2.739542235392483</v>
      </c>
      <c r="I365" s="2" t="str">
        <f>IF(testdata[[#This Row],[mrkt]]&gt;B364,"UP",IF(testdata[[#This Row],[mrkt]]&lt;B364,"DN",""))</f>
        <v>DN</v>
      </c>
      <c r="J365" s="15" t="str">
        <f>IF(testdata[[#This Row],[mkt-dir]]="UP",testdata[[#This Row],[mRet]],"")</f>
        <v/>
      </c>
      <c r="K365" s="15" t="str">
        <f>IF(testdata[[#This Row],[mkt-dir]]="UP",testdata[[#This Row],[eRet]],"")</f>
        <v/>
      </c>
      <c r="L365" s="20">
        <f t="shared" si="32"/>
        <v>1.5034826035537576E-5</v>
      </c>
      <c r="M365" s="20">
        <f t="shared" si="33"/>
        <v>3.9849242125288119E-5</v>
      </c>
      <c r="N365" s="6">
        <f>testdata[[#This Row],[cov+]]/testdata[[#This Row],[varM+]]</f>
        <v>2.6504624683449687</v>
      </c>
      <c r="O365" s="15">
        <f>IF(testdata[[#This Row],[mkt-dir]]="DN",testdata[[#This Row],[mRet]],"")</f>
        <v>-3.1886099885060134E-3</v>
      </c>
      <c r="P365" s="15">
        <f>IF(testdata[[#This Row],[mkt-dir]]="DN",testdata[[#This Row],[eRet]],"")</f>
        <v>5.8639904309011615E-3</v>
      </c>
      <c r="Q365" s="20">
        <f t="shared" si="34"/>
        <v>1.04638136428993E-5</v>
      </c>
      <c r="R365" s="20">
        <f t="shared" si="35"/>
        <v>-2.0325444718328694E-5</v>
      </c>
      <c r="S365" s="6">
        <f>testdata[[#This Row],[cov-]]/testdata[[#This Row],[varM-]]</f>
        <v>-1.9424509468516247</v>
      </c>
      <c r="T365" s="6">
        <f>testdata[[#This Row],[beta+]]/testdata[[#This Row],[beta-]]</f>
        <v>-1.3644939001630427</v>
      </c>
      <c r="U365" s="6">
        <f>(testdata[[#This Row],[beta+]]-testdata[[#This Row],[beta-]])^2</f>
        <v>21.094853639492829</v>
      </c>
      <c r="W365" s="12">
        <v>43264</v>
      </c>
      <c r="X365" s="6">
        <v>2.7395</v>
      </c>
      <c r="Y365" s="6">
        <v>2.6505000000000001</v>
      </c>
      <c r="Z365" s="6">
        <v>-1.9424999999999999</v>
      </c>
      <c r="AA365" s="6">
        <v>-1.3645</v>
      </c>
      <c r="AB365" s="6">
        <v>21.094899999999999</v>
      </c>
    </row>
    <row r="366" spans="1:28" x14ac:dyDescent="0.25">
      <c r="A366" s="3">
        <v>364</v>
      </c>
      <c r="B366" s="1">
        <v>269.52999999999997</v>
      </c>
      <c r="C366" s="1">
        <v>357.72</v>
      </c>
      <c r="D366" s="15">
        <f>(testdata[[#This Row],[mrkt]]-B365)/B365</f>
        <v>2.5292914264457875E-3</v>
      </c>
      <c r="E366" s="15">
        <f>(testdata[[#This Row],[eval]]-C365)/C365</f>
        <v>3.7531179302743939E-2</v>
      </c>
      <c r="F366" s="20">
        <f t="shared" si="36"/>
        <v>3.1270148413862143E-5</v>
      </c>
      <c r="G366" s="20">
        <f t="shared" si="37"/>
        <v>8.8768958338013033E-5</v>
      </c>
      <c r="H366" s="6">
        <f>testdata[[#This Row],[cov]]/testdata[[#This Row],[varM]]</f>
        <v>2.838776367900496</v>
      </c>
      <c r="I366" s="2" t="str">
        <f>IF(testdata[[#This Row],[mrkt]]&gt;B365,"UP",IF(testdata[[#This Row],[mrkt]]&lt;B365,"DN",""))</f>
        <v>UP</v>
      </c>
      <c r="J366" s="15">
        <f>IF(testdata[[#This Row],[mkt-dir]]="UP",testdata[[#This Row],[mRet]],"")</f>
        <v>2.5292914264457875E-3</v>
      </c>
      <c r="K366" s="15">
        <f>IF(testdata[[#This Row],[mkt-dir]]="UP",testdata[[#This Row],[eRet]],"")</f>
        <v>3.7531179302743939E-2</v>
      </c>
      <c r="L366" s="20">
        <f t="shared" si="32"/>
        <v>1.5563926450077387E-5</v>
      </c>
      <c r="M366" s="20">
        <f t="shared" si="33"/>
        <v>3.5800301560250779E-5</v>
      </c>
      <c r="N366" s="6">
        <f>testdata[[#This Row],[cov+]]/testdata[[#This Row],[varM+]]</f>
        <v>2.3002101478109189</v>
      </c>
      <c r="O366" s="15" t="str">
        <f>IF(testdata[[#This Row],[mkt-dir]]="DN",testdata[[#This Row],[mRet]],"")</f>
        <v/>
      </c>
      <c r="P366" s="15" t="str">
        <f>IF(testdata[[#This Row],[mkt-dir]]="DN",testdata[[#This Row],[eRet]],"")</f>
        <v/>
      </c>
      <c r="Q366" s="20">
        <f t="shared" si="34"/>
        <v>1.04638136428993E-5</v>
      </c>
      <c r="R366" s="20">
        <f t="shared" si="35"/>
        <v>-2.0325444718328694E-5</v>
      </c>
      <c r="S366" s="6">
        <f>testdata[[#This Row],[cov-]]/testdata[[#This Row],[varM-]]</f>
        <v>-1.9424509468516247</v>
      </c>
      <c r="T366" s="6">
        <f>testdata[[#This Row],[beta+]]/testdata[[#This Row],[beta-]]</f>
        <v>-1.1841792718313735</v>
      </c>
      <c r="U366" s="6">
        <f>(testdata[[#This Row],[beta+]]-testdata[[#This Row],[beta-]])^2</f>
        <v>18.000173164163172</v>
      </c>
      <c r="W366" s="12">
        <v>43265</v>
      </c>
      <c r="X366" s="6">
        <v>2.8388</v>
      </c>
      <c r="Y366" s="6">
        <v>2.3001999999999998</v>
      </c>
      <c r="Z366" s="6">
        <v>-1.9424999999999999</v>
      </c>
      <c r="AA366" s="6">
        <v>-1.1841999999999999</v>
      </c>
      <c r="AB366" s="6">
        <v>18.0002</v>
      </c>
    </row>
    <row r="367" spans="1:28" x14ac:dyDescent="0.25">
      <c r="A367" s="3">
        <v>365</v>
      </c>
      <c r="B367" s="1">
        <v>269.18</v>
      </c>
      <c r="C367" s="1">
        <v>358.17</v>
      </c>
      <c r="D367" s="15">
        <f>(testdata[[#This Row],[mrkt]]-B366)/B366</f>
        <v>-1.2985567469297144E-3</v>
      </c>
      <c r="E367" s="15">
        <f>(testdata[[#This Row],[eval]]-C366)/C366</f>
        <v>1.2579671251257648E-3</v>
      </c>
      <c r="F367" s="20">
        <f t="shared" si="36"/>
        <v>3.1374319299292818E-5</v>
      </c>
      <c r="G367" s="20">
        <f t="shared" si="37"/>
        <v>8.8201955339089132E-5</v>
      </c>
      <c r="H367" s="6">
        <f>testdata[[#This Row],[cov]]/testdata[[#This Row],[varM]]</f>
        <v>2.8112786925412983</v>
      </c>
      <c r="I367" s="2" t="str">
        <f>IF(testdata[[#This Row],[mrkt]]&gt;B366,"UP",IF(testdata[[#This Row],[mrkt]]&lt;B366,"DN",""))</f>
        <v>DN</v>
      </c>
      <c r="J367" s="15" t="str">
        <f>IF(testdata[[#This Row],[mkt-dir]]="UP",testdata[[#This Row],[mRet]],"")</f>
        <v/>
      </c>
      <c r="K367" s="15" t="str">
        <f>IF(testdata[[#This Row],[mkt-dir]]="UP",testdata[[#This Row],[eRet]],"")</f>
        <v/>
      </c>
      <c r="L367" s="20">
        <f t="shared" si="32"/>
        <v>1.5563926450077387E-5</v>
      </c>
      <c r="M367" s="20">
        <f t="shared" si="33"/>
        <v>3.5800301560250779E-5</v>
      </c>
      <c r="N367" s="6">
        <f>testdata[[#This Row],[cov+]]/testdata[[#This Row],[varM+]]</f>
        <v>2.3002101478109189</v>
      </c>
      <c r="O367" s="15">
        <f>IF(testdata[[#This Row],[mkt-dir]]="DN",testdata[[#This Row],[mRet]],"")</f>
        <v>-1.2985567469297144E-3</v>
      </c>
      <c r="P367" s="15">
        <f>IF(testdata[[#This Row],[mkt-dir]]="DN",testdata[[#This Row],[eRet]],"")</f>
        <v>1.2579671251257648E-3</v>
      </c>
      <c r="Q367" s="20">
        <f t="shared" si="34"/>
        <v>1.0211398268366812E-5</v>
      </c>
      <c r="R367" s="20">
        <f t="shared" si="35"/>
        <v>-1.8423524906504116E-5</v>
      </c>
      <c r="S367" s="6">
        <f>testdata[[#This Row],[cov-]]/testdata[[#This Row],[varM-]]</f>
        <v>-1.8042117663334203</v>
      </c>
      <c r="T367" s="6">
        <f>testdata[[#This Row],[beta+]]/testdata[[#This Row],[beta-]]</f>
        <v>-1.2749113993893761</v>
      </c>
      <c r="U367" s="6">
        <f>(testdata[[#This Row],[beta+]]-testdata[[#This Row],[beta-]])^2</f>
        <v>16.846279249308282</v>
      </c>
      <c r="W367" s="12">
        <v>43266</v>
      </c>
      <c r="X367" s="6">
        <v>2.8113000000000001</v>
      </c>
      <c r="Y367" s="6">
        <v>2.3001999999999998</v>
      </c>
      <c r="Z367" s="6">
        <v>-1.8042</v>
      </c>
      <c r="AA367" s="6">
        <v>-1.2748999999999999</v>
      </c>
      <c r="AB367" s="6">
        <v>16.846299999999999</v>
      </c>
    </row>
    <row r="368" spans="1:28" x14ac:dyDescent="0.25">
      <c r="A368" s="3">
        <v>366</v>
      </c>
      <c r="B368" s="1">
        <v>268.63</v>
      </c>
      <c r="C368" s="1">
        <v>370.83</v>
      </c>
      <c r="D368" s="15">
        <f>(testdata[[#This Row],[mrkt]]-B367)/B367</f>
        <v>-2.0432424400030143E-3</v>
      </c>
      <c r="E368" s="15">
        <f>(testdata[[#This Row],[eval]]-C367)/C367</f>
        <v>3.5346343914900658E-2</v>
      </c>
      <c r="F368" s="20">
        <f t="shared" si="36"/>
        <v>3.1213099584886447E-5</v>
      </c>
      <c r="G368" s="20">
        <f t="shared" si="37"/>
        <v>7.7173823889658497E-5</v>
      </c>
      <c r="H368" s="6">
        <f>testdata[[#This Row],[cov]]/testdata[[#This Row],[varM]]</f>
        <v>2.4724819039447938</v>
      </c>
      <c r="I368" s="2" t="str">
        <f>IF(testdata[[#This Row],[mrkt]]&gt;B367,"UP",IF(testdata[[#This Row],[mrkt]]&lt;B367,"DN",""))</f>
        <v>DN</v>
      </c>
      <c r="J368" s="15" t="str">
        <f>IF(testdata[[#This Row],[mkt-dir]]="UP",testdata[[#This Row],[mRet]],"")</f>
        <v/>
      </c>
      <c r="K368" s="15" t="str">
        <f>IF(testdata[[#This Row],[mkt-dir]]="UP",testdata[[#This Row],[eRet]],"")</f>
        <v/>
      </c>
      <c r="L368" s="20">
        <f t="shared" si="32"/>
        <v>1.5563926450077387E-5</v>
      </c>
      <c r="M368" s="20">
        <f t="shared" si="33"/>
        <v>3.5800301560250779E-5</v>
      </c>
      <c r="N368" s="6">
        <f>testdata[[#This Row],[cov+]]/testdata[[#This Row],[varM+]]</f>
        <v>2.3002101478109189</v>
      </c>
      <c r="O368" s="15">
        <f>IF(testdata[[#This Row],[mkt-dir]]="DN",testdata[[#This Row],[mRet]],"")</f>
        <v>-2.0432424400030143E-3</v>
      </c>
      <c r="P368" s="15">
        <f>IF(testdata[[#This Row],[mkt-dir]]="DN",testdata[[#This Row],[eRet]],"")</f>
        <v>3.5346343914900658E-2</v>
      </c>
      <c r="Q368" s="20">
        <f t="shared" si="34"/>
        <v>1.0340298663816764E-5</v>
      </c>
      <c r="R368" s="20">
        <f t="shared" si="35"/>
        <v>-9.3399357943082287E-6</v>
      </c>
      <c r="S368" s="6">
        <f>testdata[[#This Row],[cov-]]/testdata[[#This Row],[varM-]]</f>
        <v>-0.90325590178463122</v>
      </c>
      <c r="T368" s="6">
        <f>testdata[[#This Row],[beta+]]/testdata[[#This Row],[beta-]]</f>
        <v>-2.5465763835765913</v>
      </c>
      <c r="U368" s="6">
        <f>(testdata[[#This Row],[beta+]]-testdata[[#This Row],[beta-]])^2</f>
        <v>10.262194730911318</v>
      </c>
      <c r="W368" s="12">
        <v>43269</v>
      </c>
      <c r="X368" s="6">
        <v>2.4725000000000001</v>
      </c>
      <c r="Y368" s="6">
        <v>2.3001999999999998</v>
      </c>
      <c r="Z368" s="6">
        <v>-0.90329999999999999</v>
      </c>
      <c r="AA368" s="6">
        <v>-2.5466000000000002</v>
      </c>
      <c r="AB368" s="6">
        <v>10.2622</v>
      </c>
    </row>
    <row r="369" spans="1:28" x14ac:dyDescent="0.25">
      <c r="A369" s="3">
        <v>367</v>
      </c>
      <c r="B369" s="1">
        <v>267.60000000000002</v>
      </c>
      <c r="C369" s="1">
        <v>352.55</v>
      </c>
      <c r="D369" s="15">
        <f>(testdata[[#This Row],[mrkt]]-B368)/B368</f>
        <v>-3.8342701857572601E-3</v>
      </c>
      <c r="E369" s="15">
        <f>(testdata[[#This Row],[eval]]-C368)/C368</f>
        <v>-4.9294825122023496E-2</v>
      </c>
      <c r="F369" s="20">
        <f t="shared" si="36"/>
        <v>3.0163402409980774E-5</v>
      </c>
      <c r="G369" s="20">
        <f t="shared" si="37"/>
        <v>8.7211551013104734E-5</v>
      </c>
      <c r="H369" s="6">
        <f>testdata[[#This Row],[cov]]/testdata[[#This Row],[varM]]</f>
        <v>2.8913035017643529</v>
      </c>
      <c r="I369" s="2" t="str">
        <f>IF(testdata[[#This Row],[mrkt]]&gt;B368,"UP",IF(testdata[[#This Row],[mrkt]]&lt;B368,"DN",""))</f>
        <v>DN</v>
      </c>
      <c r="J369" s="15" t="str">
        <f>IF(testdata[[#This Row],[mkt-dir]]="UP",testdata[[#This Row],[mRet]],"")</f>
        <v/>
      </c>
      <c r="K369" s="15" t="str">
        <f>IF(testdata[[#This Row],[mkt-dir]]="UP",testdata[[#This Row],[eRet]],"")</f>
        <v/>
      </c>
      <c r="L369" s="20">
        <f t="shared" si="32"/>
        <v>1.644614704693622E-5</v>
      </c>
      <c r="M369" s="20">
        <f t="shared" si="33"/>
        <v>3.9532013463499149E-5</v>
      </c>
      <c r="N369" s="6">
        <f>testdata[[#This Row],[cov+]]/testdata[[#This Row],[varM+]]</f>
        <v>2.4037249181025433</v>
      </c>
      <c r="O369" s="15">
        <f>IF(testdata[[#This Row],[mkt-dir]]="DN",testdata[[#This Row],[mRet]],"")</f>
        <v>-3.8342701857572601E-3</v>
      </c>
      <c r="P369" s="15">
        <f>IF(testdata[[#This Row],[mkt-dir]]="DN",testdata[[#This Row],[eRet]],"")</f>
        <v>-4.9294825122023496E-2</v>
      </c>
      <c r="Q369" s="20">
        <f t="shared" si="34"/>
        <v>9.3166189623235613E-6</v>
      </c>
      <c r="R369" s="20">
        <f t="shared" si="35"/>
        <v>-6.9307733050877685E-6</v>
      </c>
      <c r="S369" s="6">
        <f>testdata[[#This Row],[cov-]]/testdata[[#This Row],[varM-]]</f>
        <v>-0.74391507617901298</v>
      </c>
      <c r="T369" s="6">
        <f>testdata[[#This Row],[beta+]]/testdata[[#This Row],[beta-]]</f>
        <v>-3.2311818849657508</v>
      </c>
      <c r="U369" s="6">
        <f>(testdata[[#This Row],[beta+]]-testdata[[#This Row],[beta-]])^2</f>
        <v>9.9076375336007967</v>
      </c>
      <c r="W369" s="12">
        <v>43270</v>
      </c>
      <c r="X369" s="6">
        <v>2.8913000000000002</v>
      </c>
      <c r="Y369" s="6">
        <v>2.4037000000000002</v>
      </c>
      <c r="Z369" s="6">
        <v>-0.74390000000000001</v>
      </c>
      <c r="AA369" s="6">
        <v>-3.2311999999999999</v>
      </c>
      <c r="AB369" s="6">
        <v>9.9076000000000004</v>
      </c>
    </row>
    <row r="370" spans="1:28" x14ac:dyDescent="0.25">
      <c r="A370" s="3">
        <v>368</v>
      </c>
      <c r="B370" s="1">
        <v>268.06</v>
      </c>
      <c r="C370" s="1">
        <v>362.22</v>
      </c>
      <c r="D370" s="15">
        <f>(testdata[[#This Row],[mrkt]]-B369)/B369</f>
        <v>1.7189835575485033E-3</v>
      </c>
      <c r="E370" s="15">
        <f>(testdata[[#This Row],[eval]]-C369)/C369</f>
        <v>2.7428733512976929E-2</v>
      </c>
      <c r="F370" s="20">
        <f t="shared" si="36"/>
        <v>2.9598212355747729E-5</v>
      </c>
      <c r="G370" s="20">
        <f t="shared" si="37"/>
        <v>7.9856241270071456E-5</v>
      </c>
      <c r="H370" s="6">
        <f>testdata[[#This Row],[cov]]/testdata[[#This Row],[varM]]</f>
        <v>2.6980089307509827</v>
      </c>
      <c r="I370" s="2" t="str">
        <f>IF(testdata[[#This Row],[mrkt]]&gt;B369,"UP",IF(testdata[[#This Row],[mrkt]]&lt;B369,"DN",""))</f>
        <v>UP</v>
      </c>
      <c r="J370" s="15">
        <f>IF(testdata[[#This Row],[mkt-dir]]="UP",testdata[[#This Row],[mRet]],"")</f>
        <v>1.7189835575485033E-3</v>
      </c>
      <c r="K370" s="15">
        <f>IF(testdata[[#This Row],[mkt-dir]]="UP",testdata[[#This Row],[eRet]],"")</f>
        <v>2.7428733512976929E-2</v>
      </c>
      <c r="L370" s="20">
        <f t="shared" si="32"/>
        <v>1.5728075217665429E-5</v>
      </c>
      <c r="M370" s="20">
        <f t="shared" si="33"/>
        <v>3.6164109950205761E-5</v>
      </c>
      <c r="N370" s="6">
        <f>testdata[[#This Row],[cov+]]/testdata[[#This Row],[varM+]]</f>
        <v>2.2993347532816366</v>
      </c>
      <c r="O370" s="15" t="str">
        <f>IF(testdata[[#This Row],[mkt-dir]]="DN",testdata[[#This Row],[mRet]],"")</f>
        <v/>
      </c>
      <c r="P370" s="15" t="str">
        <f>IF(testdata[[#This Row],[mkt-dir]]="DN",testdata[[#This Row],[eRet]],"")</f>
        <v/>
      </c>
      <c r="Q370" s="20">
        <f t="shared" si="34"/>
        <v>1.0279081919214457E-5</v>
      </c>
      <c r="R370" s="20">
        <f t="shared" si="35"/>
        <v>-5.0926074717591845E-6</v>
      </c>
      <c r="S370" s="6">
        <f>testdata[[#This Row],[cov-]]/testdata[[#This Row],[varM-]]</f>
        <v>-0.49543407784694155</v>
      </c>
      <c r="T370" s="6">
        <f>testdata[[#This Row],[beta+]]/testdata[[#This Row],[beta-]]</f>
        <v>-4.6410508604375593</v>
      </c>
      <c r="U370" s="6">
        <f>(testdata[[#This Row],[beta+]]-testdata[[#This Row],[beta-]])^2</f>
        <v>7.8107328194478001</v>
      </c>
      <c r="W370" s="12">
        <v>43271</v>
      </c>
      <c r="X370" s="6">
        <v>2.698</v>
      </c>
      <c r="Y370" s="6">
        <v>2.2993000000000001</v>
      </c>
      <c r="Z370" s="6">
        <v>-0.49540000000000001</v>
      </c>
      <c r="AA370" s="6">
        <v>-4.6410999999999998</v>
      </c>
      <c r="AB370" s="6">
        <v>7.8106999999999998</v>
      </c>
    </row>
    <row r="371" spans="1:28" x14ac:dyDescent="0.25">
      <c r="A371" s="3">
        <v>369</v>
      </c>
      <c r="B371" s="1">
        <v>266.38</v>
      </c>
      <c r="C371" s="1">
        <v>347.51</v>
      </c>
      <c r="D371" s="15">
        <f>(testdata[[#This Row],[mrkt]]-B370)/B370</f>
        <v>-6.2672535999403374E-3</v>
      </c>
      <c r="E371" s="15">
        <f>(testdata[[#This Row],[eval]]-C370)/C370</f>
        <v>-4.06106785931203E-2</v>
      </c>
      <c r="F371" s="20">
        <f t="shared" si="36"/>
        <v>3.1753493574299276E-5</v>
      </c>
      <c r="G371" s="20">
        <f t="shared" si="37"/>
        <v>9.811365770774783E-5</v>
      </c>
      <c r="H371" s="6">
        <f>testdata[[#This Row],[cov]]/testdata[[#This Row],[varM]]</f>
        <v>3.089853955067146</v>
      </c>
      <c r="I371" s="2" t="str">
        <f>IF(testdata[[#This Row],[mrkt]]&gt;B370,"UP",IF(testdata[[#This Row],[mrkt]]&lt;B370,"DN",""))</f>
        <v>DN</v>
      </c>
      <c r="J371" s="15" t="str">
        <f>IF(testdata[[#This Row],[mkt-dir]]="UP",testdata[[#This Row],[mRet]],"")</f>
        <v/>
      </c>
      <c r="K371" s="15" t="str">
        <f>IF(testdata[[#This Row],[mkt-dir]]="UP",testdata[[#This Row],[eRet]],"")</f>
        <v/>
      </c>
      <c r="L371" s="20">
        <f t="shared" si="32"/>
        <v>1.6954233495228995E-5</v>
      </c>
      <c r="M371" s="20">
        <f t="shared" si="33"/>
        <v>3.7149009644746237E-5</v>
      </c>
      <c r="N371" s="6">
        <f>testdata[[#This Row],[cov+]]/testdata[[#This Row],[varM+]]</f>
        <v>2.1911347189597308</v>
      </c>
      <c r="O371" s="15">
        <f>IF(testdata[[#This Row],[mkt-dir]]="DN",testdata[[#This Row],[mRet]],"")</f>
        <v>-6.2672535999403374E-3</v>
      </c>
      <c r="P371" s="15">
        <f>IF(testdata[[#This Row],[mkt-dir]]="DN",testdata[[#This Row],[eRet]],"")</f>
        <v>-4.06106785931203E-2</v>
      </c>
      <c r="Q371" s="20">
        <f t="shared" si="34"/>
        <v>9.8845906506664336E-6</v>
      </c>
      <c r="R371" s="20">
        <f t="shared" si="35"/>
        <v>4.4596697853658054E-6</v>
      </c>
      <c r="S371" s="6">
        <f>testdata[[#This Row],[cov-]]/testdata[[#This Row],[varM-]]</f>
        <v>0.45117394771073577</v>
      </c>
      <c r="T371" s="6">
        <f>testdata[[#This Row],[beta+]]/testdata[[#This Row],[beta-]]</f>
        <v>4.8565187109707582</v>
      </c>
      <c r="U371" s="6">
        <f>(testdata[[#This Row],[beta+]]-testdata[[#This Row],[beta-]])^2</f>
        <v>3.0274634854853977</v>
      </c>
      <c r="W371" s="12">
        <v>43272</v>
      </c>
      <c r="X371" s="6">
        <v>3.0899000000000001</v>
      </c>
      <c r="Y371" s="6">
        <v>2.1911</v>
      </c>
      <c r="Z371" s="6">
        <v>0.45119999999999999</v>
      </c>
      <c r="AA371" s="6">
        <v>4.8564999999999996</v>
      </c>
      <c r="AB371" s="6">
        <v>3.0274999999999999</v>
      </c>
    </row>
    <row r="372" spans="1:28" x14ac:dyDescent="0.25">
      <c r="A372" s="3">
        <v>370</v>
      </c>
      <c r="B372" s="1">
        <v>266.86</v>
      </c>
      <c r="C372" s="1">
        <v>333.63</v>
      </c>
      <c r="D372" s="15">
        <f>(testdata[[#This Row],[mrkt]]-B371)/B371</f>
        <v>1.8019370823636092E-3</v>
      </c>
      <c r="E372" s="15">
        <f>(testdata[[#This Row],[eval]]-C371)/C371</f>
        <v>-3.9941296653333708E-2</v>
      </c>
      <c r="F372" s="20">
        <f t="shared" si="36"/>
        <v>3.1515572824921949E-5</v>
      </c>
      <c r="G372" s="20">
        <f t="shared" si="37"/>
        <v>9.2908881944428647E-5</v>
      </c>
      <c r="H372" s="6">
        <f>testdata[[#This Row],[cov]]/testdata[[#This Row],[varM]]</f>
        <v>2.9480308817664254</v>
      </c>
      <c r="I372" s="2" t="str">
        <f>IF(testdata[[#This Row],[mrkt]]&gt;B371,"UP",IF(testdata[[#This Row],[mrkt]]&lt;B371,"DN",""))</f>
        <v>UP</v>
      </c>
      <c r="J372" s="15">
        <f>IF(testdata[[#This Row],[mkt-dir]]="UP",testdata[[#This Row],[mRet]],"")</f>
        <v>1.8019370823636092E-3</v>
      </c>
      <c r="K372" s="15">
        <f>IF(testdata[[#This Row],[mkt-dir]]="UP",testdata[[#This Row],[eRet]],"")</f>
        <v>-3.9941296653333708E-2</v>
      </c>
      <c r="L372" s="20">
        <f t="shared" si="32"/>
        <v>1.6099425874086541E-5</v>
      </c>
      <c r="M372" s="20">
        <f t="shared" si="33"/>
        <v>5.0332712858494373E-5</v>
      </c>
      <c r="N372" s="6">
        <f>testdata[[#This Row],[cov+]]/testdata[[#This Row],[varM+]]</f>
        <v>3.1263669432777323</v>
      </c>
      <c r="O372" s="15" t="str">
        <f>IF(testdata[[#This Row],[mkt-dir]]="DN",testdata[[#This Row],[mRet]],"")</f>
        <v/>
      </c>
      <c r="P372" s="15" t="str">
        <f>IF(testdata[[#This Row],[mkt-dir]]="DN",testdata[[#This Row],[eRet]],"")</f>
        <v/>
      </c>
      <c r="Q372" s="20">
        <f t="shared" si="34"/>
        <v>1.0566388474628341E-5</v>
      </c>
      <c r="R372" s="20">
        <f t="shared" si="35"/>
        <v>4.4672222808536581E-6</v>
      </c>
      <c r="S372" s="6">
        <f>testdata[[#This Row],[cov-]]/testdata[[#This Row],[varM-]]</f>
        <v>0.4227766461151985</v>
      </c>
      <c r="T372" s="6">
        <f>testdata[[#This Row],[beta+]]/testdata[[#This Row],[beta-]]</f>
        <v>7.3948430501193236</v>
      </c>
      <c r="U372" s="6">
        <f>(testdata[[#This Row],[beta+]]-testdata[[#This Row],[beta-]])^2</f>
        <v>7.3094004949113982</v>
      </c>
      <c r="W372" s="12">
        <v>43273</v>
      </c>
      <c r="X372" s="6">
        <v>2.948</v>
      </c>
      <c r="Y372" s="6">
        <v>3.1263999999999998</v>
      </c>
      <c r="Z372" s="6">
        <v>0.42280000000000001</v>
      </c>
      <c r="AA372" s="6">
        <v>7.3948</v>
      </c>
      <c r="AB372" s="6">
        <v>7.3094000000000001</v>
      </c>
    </row>
    <row r="373" spans="1:28" x14ac:dyDescent="0.25">
      <c r="A373" s="3">
        <v>371</v>
      </c>
      <c r="B373" s="1">
        <v>263.23</v>
      </c>
      <c r="C373" s="1">
        <v>333.01</v>
      </c>
      <c r="D373" s="15">
        <f>(testdata[[#This Row],[mrkt]]-B372)/B372</f>
        <v>-1.3602638087386628E-2</v>
      </c>
      <c r="E373" s="15">
        <f>(testdata[[#This Row],[eval]]-C372)/C372</f>
        <v>-1.8583460719959373E-3</v>
      </c>
      <c r="F373" s="20">
        <f t="shared" si="36"/>
        <v>4.0834197914763031E-5</v>
      </c>
      <c r="G373" s="20">
        <f t="shared" si="37"/>
        <v>1.0008053457926688E-4</v>
      </c>
      <c r="H373" s="6">
        <f>testdata[[#This Row],[cov]]/testdata[[#This Row],[varM]]</f>
        <v>2.450899973306055</v>
      </c>
      <c r="I373" s="2" t="str">
        <f>IF(testdata[[#This Row],[mrkt]]&gt;B372,"UP",IF(testdata[[#This Row],[mrkt]]&lt;B372,"DN",""))</f>
        <v>DN</v>
      </c>
      <c r="J373" s="15" t="str">
        <f>IF(testdata[[#This Row],[mkt-dir]]="UP",testdata[[#This Row],[mRet]],"")</f>
        <v/>
      </c>
      <c r="K373" s="15" t="str">
        <f>IF(testdata[[#This Row],[mkt-dir]]="UP",testdata[[#This Row],[eRet]],"")</f>
        <v/>
      </c>
      <c r="L373" s="20">
        <f t="shared" si="32"/>
        <v>1.6099425874086541E-5</v>
      </c>
      <c r="M373" s="20">
        <f t="shared" si="33"/>
        <v>5.0332712858494373E-5</v>
      </c>
      <c r="N373" s="6">
        <f>testdata[[#This Row],[cov+]]/testdata[[#This Row],[varM+]]</f>
        <v>3.1263669432777323</v>
      </c>
      <c r="O373" s="15">
        <f>IF(testdata[[#This Row],[mkt-dir]]="DN",testdata[[#This Row],[mRet]],"")</f>
        <v>-1.3602638087386628E-2</v>
      </c>
      <c r="P373" s="15">
        <f>IF(testdata[[#This Row],[mkt-dir]]="DN",testdata[[#This Row],[eRet]],"")</f>
        <v>-1.8583460719959373E-3</v>
      </c>
      <c r="Q373" s="20">
        <f t="shared" si="34"/>
        <v>1.8762153241261932E-5</v>
      </c>
      <c r="R373" s="20">
        <f t="shared" si="35"/>
        <v>-3.4274720502655328E-6</v>
      </c>
      <c r="S373" s="6">
        <f>testdata[[#This Row],[cov-]]/testdata[[#This Row],[varM-]]</f>
        <v>-0.18268010106259014</v>
      </c>
      <c r="T373" s="6">
        <f>testdata[[#This Row],[beta+]]/testdata[[#This Row],[beta-]]</f>
        <v>-17.113888842258586</v>
      </c>
      <c r="U373" s="6">
        <f>(testdata[[#This Row],[beta+]]-testdata[[#This Row],[beta-]])^2</f>
        <v>10.949792341657425</v>
      </c>
      <c r="W373" s="12">
        <v>43276</v>
      </c>
      <c r="X373" s="6">
        <v>2.4508999999999999</v>
      </c>
      <c r="Y373" s="6">
        <v>3.1263999999999998</v>
      </c>
      <c r="Z373" s="6">
        <v>-0.1827</v>
      </c>
      <c r="AA373" s="6">
        <v>-17.113900000000001</v>
      </c>
      <c r="AB373" s="6">
        <v>10.9498</v>
      </c>
    </row>
    <row r="374" spans="1:28" x14ac:dyDescent="0.25">
      <c r="A374" s="3">
        <v>372</v>
      </c>
      <c r="B374" s="1">
        <v>263.81</v>
      </c>
      <c r="C374" s="1">
        <v>342</v>
      </c>
      <c r="D374" s="15">
        <f>(testdata[[#This Row],[mrkt]]-B373)/B373</f>
        <v>2.2033962694221177E-3</v>
      </c>
      <c r="E374" s="15">
        <f>(testdata[[#This Row],[eval]]-C373)/C373</f>
        <v>2.6996186300711718E-2</v>
      </c>
      <c r="F374" s="20">
        <f t="shared" si="36"/>
        <v>3.3978179047192971E-5</v>
      </c>
      <c r="G374" s="20">
        <f t="shared" si="37"/>
        <v>1.0633706136135997E-4</v>
      </c>
      <c r="H374" s="6">
        <f>testdata[[#This Row],[cov]]/testdata[[#This Row],[varM]]</f>
        <v>3.1295691630109519</v>
      </c>
      <c r="I374" s="2" t="str">
        <f>IF(testdata[[#This Row],[mrkt]]&gt;B373,"UP",IF(testdata[[#This Row],[mrkt]]&lt;B373,"DN",""))</f>
        <v>UP</v>
      </c>
      <c r="J374" s="15">
        <f>IF(testdata[[#This Row],[mkt-dir]]="UP",testdata[[#This Row],[mRet]],"")</f>
        <v>2.2033962694221177E-3</v>
      </c>
      <c r="K374" s="15">
        <f>IF(testdata[[#This Row],[mkt-dir]]="UP",testdata[[#This Row],[eRet]],"")</f>
        <v>2.6996186300711718E-2</v>
      </c>
      <c r="L374" s="20">
        <f t="shared" si="32"/>
        <v>1.5133817276356399E-5</v>
      </c>
      <c r="M374" s="20">
        <f t="shared" si="33"/>
        <v>4.5506143186479452E-5</v>
      </c>
      <c r="N374" s="6">
        <f>testdata[[#This Row],[cov+]]/testdata[[#This Row],[varM+]]</f>
        <v>3.0069177098876314</v>
      </c>
      <c r="O374" s="15" t="str">
        <f>IF(testdata[[#This Row],[mkt-dir]]="DN",testdata[[#This Row],[mRet]],"")</f>
        <v/>
      </c>
      <c r="P374" s="15" t="str">
        <f>IF(testdata[[#This Row],[mkt-dir]]="DN",testdata[[#This Row],[eRet]],"")</f>
        <v/>
      </c>
      <c r="Q374" s="20">
        <f t="shared" si="34"/>
        <v>1.5795278595996055E-5</v>
      </c>
      <c r="R374" s="20">
        <f t="shared" si="35"/>
        <v>1.7731900764670979E-5</v>
      </c>
      <c r="S374" s="6">
        <f>testdata[[#This Row],[cov-]]/testdata[[#This Row],[varM-]]</f>
        <v>1.1226076613277234</v>
      </c>
      <c r="T374" s="6">
        <f>testdata[[#This Row],[beta+]]/testdata[[#This Row],[beta-]]</f>
        <v>2.6785116594797764</v>
      </c>
      <c r="U374" s="6">
        <f>(testdata[[#This Row],[beta+]]-testdata[[#This Row],[beta-]])^2</f>
        <v>3.5506243591038431</v>
      </c>
      <c r="W374" s="12">
        <v>43277</v>
      </c>
      <c r="X374" s="6">
        <v>3.1295999999999999</v>
      </c>
      <c r="Y374" s="6">
        <v>3.0068999999999999</v>
      </c>
      <c r="Z374" s="6">
        <v>1.1226</v>
      </c>
      <c r="AA374" s="6">
        <v>2.6785000000000001</v>
      </c>
      <c r="AB374" s="6">
        <v>3.5506000000000002</v>
      </c>
    </row>
    <row r="375" spans="1:28" x14ac:dyDescent="0.25">
      <c r="A375" s="3">
        <v>373</v>
      </c>
      <c r="B375" s="1">
        <v>261.63</v>
      </c>
      <c r="C375" s="1">
        <v>344.5</v>
      </c>
      <c r="D375" s="15">
        <f>(testdata[[#This Row],[mrkt]]-B374)/B374</f>
        <v>-8.2635229900307298E-3</v>
      </c>
      <c r="E375" s="15">
        <f>(testdata[[#This Row],[eval]]-C374)/C374</f>
        <v>7.3099415204678359E-3</v>
      </c>
      <c r="F375" s="20">
        <f t="shared" si="36"/>
        <v>2.8879784408203077E-5</v>
      </c>
      <c r="G375" s="20">
        <f t="shared" si="37"/>
        <v>9.4978595590098681E-5</v>
      </c>
      <c r="H375" s="6">
        <f>testdata[[#This Row],[cov]]/testdata[[#This Row],[varM]]</f>
        <v>3.2887570851505648</v>
      </c>
      <c r="I375" s="2" t="str">
        <f>IF(testdata[[#This Row],[mrkt]]&gt;B374,"UP",IF(testdata[[#This Row],[mrkt]]&lt;B374,"DN",""))</f>
        <v>DN</v>
      </c>
      <c r="J375" s="15" t="str">
        <f>IF(testdata[[#This Row],[mkt-dir]]="UP",testdata[[#This Row],[mRet]],"")</f>
        <v/>
      </c>
      <c r="K375" s="15" t="str">
        <f>IF(testdata[[#This Row],[mkt-dir]]="UP",testdata[[#This Row],[eRet]],"")</f>
        <v/>
      </c>
      <c r="L375" s="20">
        <f t="shared" si="32"/>
        <v>8.2937505865098751E-6</v>
      </c>
      <c r="M375" s="20">
        <f t="shared" si="33"/>
        <v>4.5603682287549507E-5</v>
      </c>
      <c r="N375" s="6">
        <f>testdata[[#This Row],[cov+]]/testdata[[#This Row],[varM+]]</f>
        <v>5.4985596458284824</v>
      </c>
      <c r="O375" s="15">
        <f>IF(testdata[[#This Row],[mkt-dir]]="DN",testdata[[#This Row],[mRet]],"")</f>
        <v>-8.2635229900307298E-3</v>
      </c>
      <c r="P375" s="15">
        <f>IF(testdata[[#This Row],[mkt-dir]]="DN",testdata[[#This Row],[eRet]],"")</f>
        <v>7.3099415204678359E-3</v>
      </c>
      <c r="Q375" s="20">
        <f t="shared" si="34"/>
        <v>1.5393838749062496E-5</v>
      </c>
      <c r="R375" s="20">
        <f t="shared" si="35"/>
        <v>9.2529826470129914E-6</v>
      </c>
      <c r="S375" s="6">
        <f>testdata[[#This Row],[cov-]]/testdata[[#This Row],[varM-]]</f>
        <v>0.60108351125715864</v>
      </c>
      <c r="T375" s="6">
        <f>testdata[[#This Row],[beta+]]/testdata[[#This Row],[beta-]]</f>
        <v>9.1477465990180189</v>
      </c>
      <c r="U375" s="6">
        <f>(testdata[[#This Row],[beta+]]-testdata[[#This Row],[beta-]])^2</f>
        <v>23.985272488695678</v>
      </c>
      <c r="W375" s="12">
        <v>43278</v>
      </c>
      <c r="X375" s="6">
        <v>3.2888000000000002</v>
      </c>
      <c r="Y375" s="6">
        <v>5.4985999999999997</v>
      </c>
      <c r="Z375" s="6">
        <v>0.60109999999999997</v>
      </c>
      <c r="AA375" s="6">
        <v>9.1477000000000004</v>
      </c>
      <c r="AB375" s="6">
        <v>23.985299999999999</v>
      </c>
    </row>
    <row r="376" spans="1:28" x14ac:dyDescent="0.25">
      <c r="A376" s="3">
        <v>374</v>
      </c>
      <c r="B376" s="1">
        <v>263.12</v>
      </c>
      <c r="C376" s="1">
        <v>349.93</v>
      </c>
      <c r="D376" s="15">
        <f>(testdata[[#This Row],[mrkt]]-B375)/B375</f>
        <v>5.6950655505867412E-3</v>
      </c>
      <c r="E376" s="15">
        <f>(testdata[[#This Row],[eval]]-C375)/C375</f>
        <v>1.5761973875181443E-2</v>
      </c>
      <c r="F376" s="20">
        <f t="shared" si="36"/>
        <v>2.8691795698847679E-5</v>
      </c>
      <c r="G376" s="20">
        <f t="shared" si="37"/>
        <v>8.6371754311822629E-5</v>
      </c>
      <c r="H376" s="6">
        <f>testdata[[#This Row],[cov]]/testdata[[#This Row],[varM]]</f>
        <v>3.0103293365946939</v>
      </c>
      <c r="I376" s="2" t="str">
        <f>IF(testdata[[#This Row],[mrkt]]&gt;B375,"UP",IF(testdata[[#This Row],[mrkt]]&lt;B375,"DN",""))</f>
        <v>UP</v>
      </c>
      <c r="J376" s="15">
        <f>IF(testdata[[#This Row],[mkt-dir]]="UP",testdata[[#This Row],[mRet]],"")</f>
        <v>5.6950655505867412E-3</v>
      </c>
      <c r="K376" s="15">
        <f>IF(testdata[[#This Row],[mkt-dir]]="UP",testdata[[#This Row],[eRet]],"")</f>
        <v>1.5761973875181443E-2</v>
      </c>
      <c r="L376" s="20">
        <f t="shared" si="32"/>
        <v>8.001575729823145E-6</v>
      </c>
      <c r="M376" s="20">
        <f t="shared" si="33"/>
        <v>4.05100930377129E-5</v>
      </c>
      <c r="N376" s="6">
        <f>testdata[[#This Row],[cov+]]/testdata[[#This Row],[varM+]]</f>
        <v>5.062764436100422</v>
      </c>
      <c r="O376" s="15" t="str">
        <f>IF(testdata[[#This Row],[mkt-dir]]="DN",testdata[[#This Row],[mRet]],"")</f>
        <v/>
      </c>
      <c r="P376" s="15" t="str">
        <f>IF(testdata[[#This Row],[mkt-dir]]="DN",testdata[[#This Row],[eRet]],"")</f>
        <v/>
      </c>
      <c r="Q376" s="20">
        <f t="shared" si="34"/>
        <v>1.712470308338725E-5</v>
      </c>
      <c r="R376" s="20">
        <f t="shared" si="35"/>
        <v>7.8622272229395405E-6</v>
      </c>
      <c r="S376" s="6">
        <f>testdata[[#This Row],[cov-]]/testdata[[#This Row],[varM-]]</f>
        <v>0.45911611924919865</v>
      </c>
      <c r="T376" s="6">
        <f>testdata[[#This Row],[beta+]]/testdata[[#This Row],[beta-]]</f>
        <v>11.027198183282385</v>
      </c>
      <c r="U376" s="6">
        <f>(testdata[[#This Row],[beta+]]-testdata[[#This Row],[beta-]])^2</f>
        <v>21.1935778252471</v>
      </c>
      <c r="W376" s="12">
        <v>43279</v>
      </c>
      <c r="X376" s="6">
        <v>3.0103</v>
      </c>
      <c r="Y376" s="6">
        <v>5.0628000000000002</v>
      </c>
      <c r="Z376" s="6">
        <v>0.45910000000000001</v>
      </c>
      <c r="AA376" s="6">
        <v>11.027200000000001</v>
      </c>
      <c r="AB376" s="6">
        <v>21.1936</v>
      </c>
    </row>
    <row r="377" spans="1:28" x14ac:dyDescent="0.25">
      <c r="A377" s="3">
        <v>375</v>
      </c>
      <c r="B377" s="1">
        <v>263.5</v>
      </c>
      <c r="C377" s="1">
        <v>342.95</v>
      </c>
      <c r="D377" s="15">
        <f>(testdata[[#This Row],[mrkt]]-B376)/B376</f>
        <v>1.4442079659470791E-3</v>
      </c>
      <c r="E377" s="15">
        <f>(testdata[[#This Row],[eval]]-C376)/C376</f>
        <v>-1.9946846512159628E-2</v>
      </c>
      <c r="F377" s="20">
        <f t="shared" si="36"/>
        <v>2.3963609265971571E-5</v>
      </c>
      <c r="G377" s="20">
        <f t="shared" si="37"/>
        <v>7.6822615078300281E-5</v>
      </c>
      <c r="H377" s="6">
        <f>testdata[[#This Row],[cov]]/testdata[[#This Row],[varM]]</f>
        <v>3.2058031920670951</v>
      </c>
      <c r="I377" s="2" t="str">
        <f>IF(testdata[[#This Row],[mrkt]]&gt;B376,"UP",IF(testdata[[#This Row],[mrkt]]&lt;B376,"DN",""))</f>
        <v>UP</v>
      </c>
      <c r="J377" s="15">
        <f>IF(testdata[[#This Row],[mkt-dir]]="UP",testdata[[#This Row],[mRet]],"")</f>
        <v>1.4442079659470791E-3</v>
      </c>
      <c r="K377" s="15">
        <f>IF(testdata[[#This Row],[mkt-dir]]="UP",testdata[[#This Row],[eRet]],"")</f>
        <v>-1.9946846512159628E-2</v>
      </c>
      <c r="L377" s="20">
        <f t="shared" si="32"/>
        <v>4.6458438534175197E-6</v>
      </c>
      <c r="M377" s="20">
        <f t="shared" si="33"/>
        <v>4.4305979402646342E-5</v>
      </c>
      <c r="N377" s="6">
        <f>testdata[[#This Row],[cov+]]/testdata[[#This Row],[varM+]]</f>
        <v>9.5366914602725004</v>
      </c>
      <c r="O377" s="15" t="str">
        <f>IF(testdata[[#This Row],[mkt-dir]]="DN",testdata[[#This Row],[mRet]],"")</f>
        <v/>
      </c>
      <c r="P377" s="15" t="str">
        <f>IF(testdata[[#This Row],[mkt-dir]]="DN",testdata[[#This Row],[eRet]],"")</f>
        <v/>
      </c>
      <c r="Q377" s="20">
        <f t="shared" si="34"/>
        <v>1.712470308338725E-5</v>
      </c>
      <c r="R377" s="20">
        <f t="shared" si="35"/>
        <v>7.8622272229395405E-6</v>
      </c>
      <c r="S377" s="6">
        <f>testdata[[#This Row],[cov-]]/testdata[[#This Row],[varM-]]</f>
        <v>0.45911611924919865</v>
      </c>
      <c r="T377" s="6">
        <f>testdata[[#This Row],[beta+]]/testdata[[#This Row],[beta-]]</f>
        <v>20.771850650480392</v>
      </c>
      <c r="U377" s="6">
        <f>(testdata[[#This Row],[beta+]]-testdata[[#This Row],[beta-]])^2</f>
        <v>82.402374071954313</v>
      </c>
      <c r="W377" s="12">
        <v>43280</v>
      </c>
      <c r="X377" s="6">
        <v>3.2058</v>
      </c>
      <c r="Y377" s="6">
        <v>9.5366999999999997</v>
      </c>
      <c r="Z377" s="6">
        <v>0.45910000000000001</v>
      </c>
      <c r="AA377" s="6">
        <v>20.771899999999999</v>
      </c>
      <c r="AB377" s="6">
        <v>82.4024</v>
      </c>
    </row>
    <row r="378" spans="1:28" x14ac:dyDescent="0.25">
      <c r="A378" s="3">
        <v>376</v>
      </c>
      <c r="B378" s="1">
        <v>264.06</v>
      </c>
      <c r="C378" s="1">
        <v>335.07</v>
      </c>
      <c r="D378" s="15">
        <f>(testdata[[#This Row],[mrkt]]-B377)/B377</f>
        <v>2.1252371916508626E-3</v>
      </c>
      <c r="E378" s="15">
        <f>(testdata[[#This Row],[eval]]-C377)/C377</f>
        <v>-2.2977110365942546E-2</v>
      </c>
      <c r="F378" s="20">
        <f t="shared" si="36"/>
        <v>2.3006893533935474E-5</v>
      </c>
      <c r="G378" s="20">
        <f t="shared" si="37"/>
        <v>7.0884792914219723E-5</v>
      </c>
      <c r="H378" s="6">
        <f>testdata[[#This Row],[cov]]/testdata[[#This Row],[varM]]</f>
        <v>3.0810240769647459</v>
      </c>
      <c r="I378" s="2" t="str">
        <f>IF(testdata[[#This Row],[mrkt]]&gt;B377,"UP",IF(testdata[[#This Row],[mrkt]]&lt;B377,"DN",""))</f>
        <v>UP</v>
      </c>
      <c r="J378" s="15">
        <f>IF(testdata[[#This Row],[mkt-dir]]="UP",testdata[[#This Row],[mRet]],"")</f>
        <v>2.1252371916508626E-3</v>
      </c>
      <c r="K378" s="15">
        <f>IF(testdata[[#This Row],[mkt-dir]]="UP",testdata[[#This Row],[eRet]],"")</f>
        <v>-2.2977110365942546E-2</v>
      </c>
      <c r="L378" s="20">
        <f t="shared" si="32"/>
        <v>4.3714349808957005E-6</v>
      </c>
      <c r="M378" s="20">
        <f t="shared" si="33"/>
        <v>4.6582042655663522E-5</v>
      </c>
      <c r="N378" s="6">
        <f>testdata[[#This Row],[cov+]]/testdata[[#This Row],[varM+]]</f>
        <v>10.656007205697689</v>
      </c>
      <c r="O378" s="15" t="str">
        <f>IF(testdata[[#This Row],[mkt-dir]]="DN",testdata[[#This Row],[mRet]],"")</f>
        <v/>
      </c>
      <c r="P378" s="15" t="str">
        <f>IF(testdata[[#This Row],[mkt-dir]]="DN",testdata[[#This Row],[eRet]],"")</f>
        <v/>
      </c>
      <c r="Q378" s="20">
        <f t="shared" si="34"/>
        <v>1.712470308338725E-5</v>
      </c>
      <c r="R378" s="20">
        <f t="shared" si="35"/>
        <v>7.8622272229395405E-6</v>
      </c>
      <c r="S378" s="6">
        <f>testdata[[#This Row],[cov-]]/testdata[[#This Row],[varM-]]</f>
        <v>0.45911611924919865</v>
      </c>
      <c r="T378" s="6">
        <f>testdata[[#This Row],[beta+]]/testdata[[#This Row],[beta-]]</f>
        <v>23.209830278064864</v>
      </c>
      <c r="U378" s="6">
        <f>(testdata[[#This Row],[beta+]]-testdata[[#This Row],[beta-]])^2</f>
        <v>103.97658782889266</v>
      </c>
      <c r="W378" s="12">
        <v>43283</v>
      </c>
      <c r="X378" s="6">
        <v>3.081</v>
      </c>
      <c r="Y378" s="6">
        <v>10.656000000000001</v>
      </c>
      <c r="Z378" s="6">
        <v>0.45910000000000001</v>
      </c>
      <c r="AA378" s="6">
        <v>23.209800000000001</v>
      </c>
      <c r="AB378" s="6">
        <v>103.9766</v>
      </c>
    </row>
    <row r="379" spans="1:28" x14ac:dyDescent="0.25">
      <c r="A379" s="3">
        <v>377</v>
      </c>
      <c r="B379" s="1">
        <v>263.13</v>
      </c>
      <c r="C379" s="1">
        <v>310.86</v>
      </c>
      <c r="D379" s="15">
        <f>(testdata[[#This Row],[mrkt]]-B378)/B378</f>
        <v>-3.5219268348102963E-3</v>
      </c>
      <c r="E379" s="15">
        <f>(testdata[[#This Row],[eval]]-C378)/C378</f>
        <v>-7.2253558957829644E-2</v>
      </c>
      <c r="F379" s="20">
        <f t="shared" si="36"/>
        <v>2.3416098404066566E-5</v>
      </c>
      <c r="G379" s="20">
        <f t="shared" si="37"/>
        <v>8.4318787615186573E-5</v>
      </c>
      <c r="H379" s="6">
        <f>testdata[[#This Row],[cov]]/testdata[[#This Row],[varM]]</f>
        <v>3.600889702468252</v>
      </c>
      <c r="I379" s="2" t="str">
        <f>IF(testdata[[#This Row],[mrkt]]&gt;B378,"UP",IF(testdata[[#This Row],[mrkt]]&lt;B378,"DN",""))</f>
        <v>DN</v>
      </c>
      <c r="J379" s="15" t="str">
        <f>IF(testdata[[#This Row],[mkt-dir]]="UP",testdata[[#This Row],[mRet]],"")</f>
        <v/>
      </c>
      <c r="K379" s="15" t="str">
        <f>IF(testdata[[#This Row],[mkt-dir]]="UP",testdata[[#This Row],[eRet]],"")</f>
        <v/>
      </c>
      <c r="L379" s="20">
        <f t="shared" si="32"/>
        <v>4.3991011780083668E-6</v>
      </c>
      <c r="M379" s="20">
        <f t="shared" si="33"/>
        <v>4.4229324415018503E-5</v>
      </c>
      <c r="N379" s="6">
        <f>testdata[[#This Row],[cov+]]/testdata[[#This Row],[varM+]]</f>
        <v>10.054173028828295</v>
      </c>
      <c r="O379" s="15">
        <f>IF(testdata[[#This Row],[mkt-dir]]="DN",testdata[[#This Row],[mRet]],"")</f>
        <v>-3.5219268348102963E-3</v>
      </c>
      <c r="P379" s="15">
        <f>IF(testdata[[#This Row],[mkt-dir]]="DN",testdata[[#This Row],[eRet]],"")</f>
        <v>-7.2253558957829644E-2</v>
      </c>
      <c r="Q379" s="20">
        <f t="shared" si="34"/>
        <v>1.5389981748910917E-5</v>
      </c>
      <c r="R379" s="20">
        <f t="shared" si="35"/>
        <v>-1.471203685852283E-6</v>
      </c>
      <c r="S379" s="6">
        <f>testdata[[#This Row],[cov-]]/testdata[[#This Row],[varM-]]</f>
        <v>-9.5594894773438813E-2</v>
      </c>
      <c r="T379" s="6">
        <f>testdata[[#This Row],[beta+]]/testdata[[#This Row],[beta-]]</f>
        <v>-105.17479048077641</v>
      </c>
      <c r="U379" s="6">
        <f>(testdata[[#This Row],[beta+]]-testdata[[#This Row],[beta-]])^2</f>
        <v>103.01778890297466</v>
      </c>
      <c r="W379" s="12">
        <v>43284</v>
      </c>
      <c r="X379" s="6">
        <v>3.6009000000000002</v>
      </c>
      <c r="Y379" s="6">
        <v>10.0542</v>
      </c>
      <c r="Z379" s="6">
        <v>-9.5600000000000004E-2</v>
      </c>
      <c r="AA379" s="6">
        <v>-105.1748</v>
      </c>
      <c r="AB379" s="6">
        <v>103.01779999999999</v>
      </c>
    </row>
    <row r="380" spans="1:28" x14ac:dyDescent="0.25">
      <c r="A380" s="3">
        <v>378</v>
      </c>
      <c r="B380" s="1">
        <v>265.27999999999997</v>
      </c>
      <c r="C380" s="1">
        <v>309.16000000000003</v>
      </c>
      <c r="D380" s="15">
        <f>(testdata[[#This Row],[mrkt]]-B379)/B379</f>
        <v>8.170866111807765E-3</v>
      </c>
      <c r="E380" s="15">
        <f>(testdata[[#This Row],[eval]]-C379)/C379</f>
        <v>-5.4686997362156228E-3</v>
      </c>
      <c r="F380" s="20">
        <f t="shared" si="36"/>
        <v>2.3262709733999194E-5</v>
      </c>
      <c r="G380" s="20">
        <f t="shared" si="37"/>
        <v>3.8664031668365617E-5</v>
      </c>
      <c r="H380" s="6">
        <f>testdata[[#This Row],[cov]]/testdata[[#This Row],[varM]]</f>
        <v>1.6620605299414839</v>
      </c>
      <c r="I380" s="2" t="str">
        <f>IF(testdata[[#This Row],[mrkt]]&gt;B379,"UP",IF(testdata[[#This Row],[mrkt]]&lt;B379,"DN",""))</f>
        <v>UP</v>
      </c>
      <c r="J380" s="15">
        <f>IF(testdata[[#This Row],[mkt-dir]]="UP",testdata[[#This Row],[mRet]],"")</f>
        <v>8.170866111807765E-3</v>
      </c>
      <c r="K380" s="15">
        <f>IF(testdata[[#This Row],[mkt-dir]]="UP",testdata[[#This Row],[eRet]],"")</f>
        <v>-5.4686997362156228E-3</v>
      </c>
      <c r="L380" s="20">
        <f t="shared" si="32"/>
        <v>4.227671980430168E-6</v>
      </c>
      <c r="M380" s="20">
        <f t="shared" si="33"/>
        <v>-6.8687551992732689E-6</v>
      </c>
      <c r="N380" s="6">
        <f>testdata[[#This Row],[cov+]]/testdata[[#This Row],[varM+]]</f>
        <v>-1.6247133720564502</v>
      </c>
      <c r="O380" s="15" t="str">
        <f>IF(testdata[[#This Row],[mkt-dir]]="DN",testdata[[#This Row],[mRet]],"")</f>
        <v/>
      </c>
      <c r="P380" s="15" t="str">
        <f>IF(testdata[[#This Row],[mkt-dir]]="DN",testdata[[#This Row],[eRet]],"")</f>
        <v/>
      </c>
      <c r="Q380" s="20">
        <f t="shared" si="34"/>
        <v>1.5389981748910917E-5</v>
      </c>
      <c r="R380" s="20">
        <f t="shared" si="35"/>
        <v>-1.471203685852283E-6</v>
      </c>
      <c r="S380" s="6">
        <f>testdata[[#This Row],[cov-]]/testdata[[#This Row],[varM-]]</f>
        <v>-9.5594894773438813E-2</v>
      </c>
      <c r="T380" s="6">
        <f>testdata[[#This Row],[beta+]]/testdata[[#This Row],[beta-]]</f>
        <v>16.995817359358391</v>
      </c>
      <c r="U380" s="6">
        <f>(testdata[[#This Row],[beta+]]-testdata[[#This Row],[beta-]])^2</f>
        <v>2.3382033175683152</v>
      </c>
      <c r="W380" s="12">
        <v>43286</v>
      </c>
      <c r="X380" s="6">
        <v>1.6620999999999999</v>
      </c>
      <c r="Y380" s="6">
        <v>-1.6247</v>
      </c>
      <c r="Z380" s="6">
        <v>-9.5600000000000004E-2</v>
      </c>
      <c r="AA380" s="6">
        <v>16.995799999999999</v>
      </c>
      <c r="AB380" s="6">
        <v>2.3382000000000001</v>
      </c>
    </row>
    <row r="381" spans="1:28" x14ac:dyDescent="0.25">
      <c r="A381" s="3">
        <v>379</v>
      </c>
      <c r="B381" s="1">
        <v>267.52</v>
      </c>
      <c r="C381" s="1">
        <v>308.89999999999998</v>
      </c>
      <c r="D381" s="15">
        <f>(testdata[[#This Row],[mrkt]]-B380)/B380</f>
        <v>8.4439083232810963E-3</v>
      </c>
      <c r="E381" s="15">
        <f>(testdata[[#This Row],[eval]]-C380)/C380</f>
        <v>-8.4098848492705303E-4</v>
      </c>
      <c r="F381" s="20">
        <f t="shared" si="36"/>
        <v>2.7108628353370382E-5</v>
      </c>
      <c r="G381" s="20">
        <f t="shared" si="37"/>
        <v>3.8797334685889308E-5</v>
      </c>
      <c r="H381" s="6">
        <f>testdata[[#This Row],[cov]]/testdata[[#This Row],[varM]]</f>
        <v>1.4311802936007156</v>
      </c>
      <c r="I381" s="2" t="str">
        <f>IF(testdata[[#This Row],[mrkt]]&gt;B380,"UP",IF(testdata[[#This Row],[mrkt]]&lt;B380,"DN",""))</f>
        <v>UP</v>
      </c>
      <c r="J381" s="15">
        <f>IF(testdata[[#This Row],[mkt-dir]]="UP",testdata[[#This Row],[mRet]],"")</f>
        <v>8.4439083232810963E-3</v>
      </c>
      <c r="K381" s="15">
        <f>IF(testdata[[#This Row],[mkt-dir]]="UP",testdata[[#This Row],[eRet]],"")</f>
        <v>-8.4098848492705303E-4</v>
      </c>
      <c r="L381" s="20">
        <f t="shared" si="32"/>
        <v>6.2717683751008088E-6</v>
      </c>
      <c r="M381" s="20">
        <f t="shared" si="33"/>
        <v>-1.0621109353692927E-5</v>
      </c>
      <c r="N381" s="6">
        <f>testdata[[#This Row],[cov+]]/testdata[[#This Row],[varM+]]</f>
        <v>-1.6934792100835852</v>
      </c>
      <c r="O381" s="15" t="str">
        <f>IF(testdata[[#This Row],[mkt-dir]]="DN",testdata[[#This Row],[mRet]],"")</f>
        <v/>
      </c>
      <c r="P381" s="15" t="str">
        <f>IF(testdata[[#This Row],[mkt-dir]]="DN",testdata[[#This Row],[eRet]],"")</f>
        <v/>
      </c>
      <c r="Q381" s="20">
        <f t="shared" si="34"/>
        <v>1.4377461624247499E-5</v>
      </c>
      <c r="R381" s="20">
        <f t="shared" si="35"/>
        <v>-3.7153498744391952E-6</v>
      </c>
      <c r="S381" s="6">
        <f>testdata[[#This Row],[cov-]]/testdata[[#This Row],[varM-]]</f>
        <v>-0.25841486985249751</v>
      </c>
      <c r="T381" s="6">
        <f>testdata[[#This Row],[beta+]]/testdata[[#This Row],[beta-]]</f>
        <v>6.5533349959706975</v>
      </c>
      <c r="U381" s="6">
        <f>(testdata[[#This Row],[beta+]]-testdata[[#This Row],[beta-]])^2</f>
        <v>2.0594096606028867</v>
      </c>
      <c r="W381" s="12">
        <v>43287</v>
      </c>
      <c r="X381" s="6">
        <v>1.4312</v>
      </c>
      <c r="Y381" s="6">
        <v>-1.6935</v>
      </c>
      <c r="Z381" s="6">
        <v>-0.25840000000000002</v>
      </c>
      <c r="AA381" s="6">
        <v>6.5533000000000001</v>
      </c>
      <c r="AB381" s="6">
        <v>2.0594000000000001</v>
      </c>
    </row>
    <row r="382" spans="1:28" x14ac:dyDescent="0.25">
      <c r="A382" s="3">
        <v>380</v>
      </c>
      <c r="B382" s="1">
        <v>269.93</v>
      </c>
      <c r="C382" s="1">
        <v>318.51</v>
      </c>
      <c r="D382" s="15">
        <f>(testdata[[#This Row],[mrkt]]-B381)/B381</f>
        <v>9.0086722488039225E-3</v>
      </c>
      <c r="E382" s="15">
        <f>(testdata[[#This Row],[eval]]-C381)/C381</f>
        <v>3.1110391712528374E-2</v>
      </c>
      <c r="F382" s="20">
        <f t="shared" si="36"/>
        <v>3.0710594374010929E-5</v>
      </c>
      <c r="G382" s="20">
        <f t="shared" si="37"/>
        <v>5.2032528837566199E-5</v>
      </c>
      <c r="H382" s="6">
        <f>testdata[[#This Row],[cov]]/testdata[[#This Row],[varM]]</f>
        <v>1.6942859589067125</v>
      </c>
      <c r="I382" s="2" t="str">
        <f>IF(testdata[[#This Row],[mrkt]]&gt;B381,"UP",IF(testdata[[#This Row],[mrkt]]&lt;B381,"DN",""))</f>
        <v>UP</v>
      </c>
      <c r="J382" s="15">
        <f>IF(testdata[[#This Row],[mkt-dir]]="UP",testdata[[#This Row],[mRet]],"")</f>
        <v>9.0086722488039225E-3</v>
      </c>
      <c r="K382" s="15">
        <f>IF(testdata[[#This Row],[mkt-dir]]="UP",testdata[[#This Row],[eRet]],"")</f>
        <v>3.1110391712528374E-2</v>
      </c>
      <c r="L382" s="20">
        <f t="shared" si="32"/>
        <v>8.7119723740988341E-6</v>
      </c>
      <c r="M382" s="20">
        <f t="shared" si="33"/>
        <v>-1.0530211045661768E-6</v>
      </c>
      <c r="N382" s="6">
        <f>testdata[[#This Row],[cov+]]/testdata[[#This Row],[varM+]]</f>
        <v>-0.12087057434856721</v>
      </c>
      <c r="O382" s="15" t="str">
        <f>IF(testdata[[#This Row],[mkt-dir]]="DN",testdata[[#This Row],[mRet]],"")</f>
        <v/>
      </c>
      <c r="P382" s="15" t="str">
        <f>IF(testdata[[#This Row],[mkt-dir]]="DN",testdata[[#This Row],[eRet]],"")</f>
        <v/>
      </c>
      <c r="Q382" s="20">
        <f t="shared" si="34"/>
        <v>1.4377461624247499E-5</v>
      </c>
      <c r="R382" s="20">
        <f t="shared" si="35"/>
        <v>-3.7153498744391952E-6</v>
      </c>
      <c r="S382" s="6">
        <f>testdata[[#This Row],[cov-]]/testdata[[#This Row],[varM-]]</f>
        <v>-0.25841486985249751</v>
      </c>
      <c r="T382" s="6">
        <f>testdata[[#This Row],[beta+]]/testdata[[#This Row],[beta-]]</f>
        <v>0.46773846418961801</v>
      </c>
      <c r="U382" s="6">
        <f>(testdata[[#This Row],[beta+]]-testdata[[#This Row],[beta-]])^2</f>
        <v>1.89184332256725E-2</v>
      </c>
      <c r="W382" s="12">
        <v>43290</v>
      </c>
      <c r="X382" s="6">
        <v>1.6942999999999999</v>
      </c>
      <c r="Y382" s="6">
        <v>-0.12089999999999999</v>
      </c>
      <c r="Z382" s="6">
        <v>-0.25840000000000002</v>
      </c>
      <c r="AA382" s="6">
        <v>0.4677</v>
      </c>
      <c r="AB382" s="6">
        <v>1.89E-2</v>
      </c>
    </row>
    <row r="383" spans="1:28" x14ac:dyDescent="0.25">
      <c r="A383" s="3">
        <v>381</v>
      </c>
      <c r="B383" s="1">
        <v>270.89999999999998</v>
      </c>
      <c r="C383" s="1">
        <v>322.47000000000003</v>
      </c>
      <c r="D383" s="15">
        <f>(testdata[[#This Row],[mrkt]]-B382)/B382</f>
        <v>3.5935242470268975E-3</v>
      </c>
      <c r="E383" s="15">
        <f>(testdata[[#This Row],[eval]]-C382)/C382</f>
        <v>1.243289064707556E-2</v>
      </c>
      <c r="F383" s="20">
        <f t="shared" si="36"/>
        <v>3.1211609485328285E-5</v>
      </c>
      <c r="G383" s="20">
        <f t="shared" si="37"/>
        <v>5.1647925592427433E-5</v>
      </c>
      <c r="H383" s="6">
        <f>testdata[[#This Row],[cov]]/testdata[[#This Row],[varM]]</f>
        <v>1.6547664937530919</v>
      </c>
      <c r="I383" s="2" t="str">
        <f>IF(testdata[[#This Row],[mrkt]]&gt;B382,"UP",IF(testdata[[#This Row],[mrkt]]&lt;B382,"DN",""))</f>
        <v>UP</v>
      </c>
      <c r="J383" s="15">
        <f>IF(testdata[[#This Row],[mkt-dir]]="UP",testdata[[#This Row],[mRet]],"")</f>
        <v>3.5935242470268975E-3</v>
      </c>
      <c r="K383" s="15">
        <f>IF(testdata[[#This Row],[mkt-dir]]="UP",testdata[[#This Row],[eRet]],"")</f>
        <v>1.243289064707556E-2</v>
      </c>
      <c r="L383" s="20">
        <f t="shared" si="32"/>
        <v>8.1695896603420241E-6</v>
      </c>
      <c r="M383" s="20">
        <f t="shared" si="33"/>
        <v>6.6238669561336662E-6</v>
      </c>
      <c r="N383" s="6">
        <f>testdata[[#This Row],[cov+]]/testdata[[#This Row],[varM+]]</f>
        <v>0.81079555173843998</v>
      </c>
      <c r="O383" s="15" t="str">
        <f>IF(testdata[[#This Row],[mkt-dir]]="DN",testdata[[#This Row],[mRet]],"")</f>
        <v/>
      </c>
      <c r="P383" s="15" t="str">
        <f>IF(testdata[[#This Row],[mkt-dir]]="DN",testdata[[#This Row],[eRet]],"")</f>
        <v/>
      </c>
      <c r="Q383" s="20">
        <f t="shared" si="34"/>
        <v>1.4377461624247499E-5</v>
      </c>
      <c r="R383" s="20">
        <f t="shared" si="35"/>
        <v>-3.7153498744391952E-6</v>
      </c>
      <c r="S383" s="6">
        <f>testdata[[#This Row],[cov-]]/testdata[[#This Row],[varM-]]</f>
        <v>-0.25841486985249751</v>
      </c>
      <c r="T383" s="6">
        <f>testdata[[#This Row],[beta+]]/testdata[[#This Row],[beta-]]</f>
        <v>-3.1375731288266802</v>
      </c>
      <c r="U383" s="6">
        <f>(testdata[[#This Row],[beta+]]-testdata[[#This Row],[beta-]])^2</f>
        <v>1.1432109256386702</v>
      </c>
      <c r="W383" s="12">
        <v>43291</v>
      </c>
      <c r="X383" s="6">
        <v>1.6548</v>
      </c>
      <c r="Y383" s="6">
        <v>0.81079999999999997</v>
      </c>
      <c r="Z383" s="6">
        <v>-0.25840000000000002</v>
      </c>
      <c r="AA383" s="6">
        <v>-3.1375999999999999</v>
      </c>
      <c r="AB383" s="6">
        <v>1.1432</v>
      </c>
    </row>
    <row r="384" spans="1:28" x14ac:dyDescent="0.25">
      <c r="A384" s="3">
        <v>382</v>
      </c>
      <c r="B384" s="1">
        <v>268.92</v>
      </c>
      <c r="C384" s="1">
        <v>318.95999999999998</v>
      </c>
      <c r="D384" s="15">
        <f>(testdata[[#This Row],[mrkt]]-B383)/B383</f>
        <v>-7.3089700996676324E-3</v>
      </c>
      <c r="E384" s="15">
        <f>(testdata[[#This Row],[eval]]-C383)/C383</f>
        <v>-1.0884733463578154E-2</v>
      </c>
      <c r="F384" s="20">
        <f t="shared" si="36"/>
        <v>3.3871855820581471E-5</v>
      </c>
      <c r="G384" s="20">
        <f t="shared" si="37"/>
        <v>5.2828496354888678E-5</v>
      </c>
      <c r="H384" s="6">
        <f>testdata[[#This Row],[cov]]/testdata[[#This Row],[varM]]</f>
        <v>1.5596575704242528</v>
      </c>
      <c r="I384" s="2" t="str">
        <f>IF(testdata[[#This Row],[mrkt]]&gt;B383,"UP",IF(testdata[[#This Row],[mrkt]]&lt;B383,"DN",""))</f>
        <v>DN</v>
      </c>
      <c r="J384" s="15" t="str">
        <f>IF(testdata[[#This Row],[mkt-dir]]="UP",testdata[[#This Row],[mRet]],"")</f>
        <v/>
      </c>
      <c r="K384" s="15" t="str">
        <f>IF(testdata[[#This Row],[mkt-dir]]="UP",testdata[[#This Row],[eRet]],"")</f>
        <v/>
      </c>
      <c r="L384" s="20">
        <f t="shared" si="32"/>
        <v>8.1874310316424831E-6</v>
      </c>
      <c r="M384" s="20">
        <f t="shared" si="33"/>
        <v>1.3735233270675086E-5</v>
      </c>
      <c r="N384" s="6">
        <f>testdata[[#This Row],[cov+]]/testdata[[#This Row],[varM+]]</f>
        <v>1.6775998744406713</v>
      </c>
      <c r="O384" s="15">
        <f>IF(testdata[[#This Row],[mkt-dir]]="DN",testdata[[#This Row],[mRet]],"")</f>
        <v>-7.3089700996676324E-3</v>
      </c>
      <c r="P384" s="15">
        <f>IF(testdata[[#This Row],[mkt-dir]]="DN",testdata[[#This Row],[eRet]],"")</f>
        <v>-1.0884733463578154E-2</v>
      </c>
      <c r="Q384" s="20">
        <f t="shared" si="34"/>
        <v>1.319765068224188E-5</v>
      </c>
      <c r="R384" s="20">
        <f t="shared" si="35"/>
        <v>-3.9921174986266951E-6</v>
      </c>
      <c r="S384" s="6">
        <f>testdata[[#This Row],[cov-]]/testdata[[#This Row],[varM-]]</f>
        <v>-0.30248698005003993</v>
      </c>
      <c r="T384" s="6">
        <f>testdata[[#This Row],[beta+]]/testdata[[#This Row],[beta-]]</f>
        <v>-5.5460234161587669</v>
      </c>
      <c r="U384" s="6">
        <f>(testdata[[#This Row],[beta+]]-testdata[[#This Row],[beta-]])^2</f>
        <v>3.9207439513269184</v>
      </c>
      <c r="W384" s="12">
        <v>43292</v>
      </c>
      <c r="X384" s="6">
        <v>1.5597000000000001</v>
      </c>
      <c r="Y384" s="6">
        <v>1.6776</v>
      </c>
      <c r="Z384" s="6">
        <v>-0.30249999999999999</v>
      </c>
      <c r="AA384" s="6">
        <v>-5.5460000000000003</v>
      </c>
      <c r="AB384" s="6">
        <v>3.9207000000000001</v>
      </c>
    </row>
    <row r="385" spans="1:28" x14ac:dyDescent="0.25">
      <c r="A385" s="3">
        <v>383</v>
      </c>
      <c r="B385" s="1">
        <v>271.36</v>
      </c>
      <c r="C385" s="1">
        <v>316.70999999999998</v>
      </c>
      <c r="D385" s="15">
        <f>(testdata[[#This Row],[mrkt]]-B384)/B384</f>
        <v>9.0733303584709119E-3</v>
      </c>
      <c r="E385" s="15">
        <f>(testdata[[#This Row],[eval]]-C384)/C384</f>
        <v>-7.0541760722347639E-3</v>
      </c>
      <c r="F385" s="20">
        <f t="shared" si="36"/>
        <v>3.7262903671183127E-5</v>
      </c>
      <c r="G385" s="20">
        <f t="shared" si="37"/>
        <v>5.2807789858263773E-5</v>
      </c>
      <c r="H385" s="6">
        <f>testdata[[#This Row],[cov]]/testdata[[#This Row],[varM]]</f>
        <v>1.4171678708737376</v>
      </c>
      <c r="I385" s="2" t="str">
        <f>IF(testdata[[#This Row],[mrkt]]&gt;B384,"UP",IF(testdata[[#This Row],[mrkt]]&lt;B384,"DN",""))</f>
        <v>UP</v>
      </c>
      <c r="J385" s="15">
        <f>IF(testdata[[#This Row],[mkt-dir]]="UP",testdata[[#This Row],[mRet]],"")</f>
        <v>9.0733303584709119E-3</v>
      </c>
      <c r="K385" s="15">
        <f>IF(testdata[[#This Row],[mkt-dir]]="UP",testdata[[#This Row],[eRet]],"")</f>
        <v>-7.0541760722347639E-3</v>
      </c>
      <c r="L385" s="20">
        <f t="shared" si="32"/>
        <v>9.2832945941437036E-6</v>
      </c>
      <c r="M385" s="20">
        <f t="shared" si="33"/>
        <v>7.9106065079112822E-6</v>
      </c>
      <c r="N385" s="6">
        <f>testdata[[#This Row],[cov+]]/testdata[[#This Row],[varM+]]</f>
        <v>0.85213352088402206</v>
      </c>
      <c r="O385" s="15" t="str">
        <f>IF(testdata[[#This Row],[mkt-dir]]="DN",testdata[[#This Row],[mRet]],"")</f>
        <v/>
      </c>
      <c r="P385" s="15" t="str">
        <f>IF(testdata[[#This Row],[mkt-dir]]="DN",testdata[[#This Row],[eRet]],"")</f>
        <v/>
      </c>
      <c r="Q385" s="20">
        <f t="shared" si="34"/>
        <v>1.4108365981638971E-5</v>
      </c>
      <c r="R385" s="20">
        <f t="shared" si="35"/>
        <v>-1.0863250563350957E-5</v>
      </c>
      <c r="S385" s="6">
        <f>testdata[[#This Row],[cov-]]/testdata[[#This Row],[varM-]]</f>
        <v>-0.76998644474411149</v>
      </c>
      <c r="T385" s="6">
        <f>testdata[[#This Row],[beta+]]/testdata[[#This Row],[beta-]]</f>
        <v>-1.1066863925990416</v>
      </c>
      <c r="U385" s="6">
        <f>(testdata[[#This Row],[beta+]]-testdata[[#This Row],[beta-]])^2</f>
        <v>2.6312731828894171</v>
      </c>
      <c r="W385" s="12">
        <v>43293</v>
      </c>
      <c r="X385" s="6">
        <v>1.4172</v>
      </c>
      <c r="Y385" s="6">
        <v>0.85209999999999997</v>
      </c>
      <c r="Z385" s="6">
        <v>-0.77</v>
      </c>
      <c r="AA385" s="6">
        <v>-1.1067</v>
      </c>
      <c r="AB385" s="6">
        <v>2.6313</v>
      </c>
    </row>
    <row r="386" spans="1:28" x14ac:dyDescent="0.25">
      <c r="A386" s="3">
        <v>384</v>
      </c>
      <c r="B386" s="1">
        <v>271.57</v>
      </c>
      <c r="C386" s="1">
        <v>318.87</v>
      </c>
      <c r="D386" s="15">
        <f>(testdata[[#This Row],[mrkt]]-B385)/B385</f>
        <v>7.7387971698105666E-4</v>
      </c>
      <c r="E386" s="15">
        <f>(testdata[[#This Row],[eval]]-C385)/C385</f>
        <v>6.8201193520887413E-3</v>
      </c>
      <c r="F386" s="20">
        <f t="shared" si="36"/>
        <v>3.7050135677734448E-5</v>
      </c>
      <c r="G386" s="20">
        <f t="shared" si="37"/>
        <v>4.8599502309884293E-5</v>
      </c>
      <c r="H386" s="6">
        <f>testdata[[#This Row],[cov]]/testdata[[#This Row],[varM]]</f>
        <v>1.3117226542058393</v>
      </c>
      <c r="I386" s="2" t="str">
        <f>IF(testdata[[#This Row],[mrkt]]&gt;B385,"UP",IF(testdata[[#This Row],[mrkt]]&lt;B385,"DN",""))</f>
        <v>UP</v>
      </c>
      <c r="J386" s="15">
        <f>IF(testdata[[#This Row],[mkt-dir]]="UP",testdata[[#This Row],[mRet]],"")</f>
        <v>7.7387971698105666E-4</v>
      </c>
      <c r="K386" s="15">
        <f>IF(testdata[[#This Row],[mkt-dir]]="UP",testdata[[#This Row],[eRet]],"")</f>
        <v>6.8201193520887413E-3</v>
      </c>
      <c r="L386" s="20">
        <f t="shared" si="32"/>
        <v>1.0139342755030014E-5</v>
      </c>
      <c r="M386" s="20">
        <f t="shared" si="33"/>
        <v>1.2638643775294482E-5</v>
      </c>
      <c r="N386" s="6">
        <f>testdata[[#This Row],[cov+]]/testdata[[#This Row],[varM+]]</f>
        <v>1.246495367663214</v>
      </c>
      <c r="O386" s="15" t="str">
        <f>IF(testdata[[#This Row],[mkt-dir]]="DN",testdata[[#This Row],[mRet]],"")</f>
        <v/>
      </c>
      <c r="P386" s="15" t="str">
        <f>IF(testdata[[#This Row],[mkt-dir]]="DN",testdata[[#This Row],[eRet]],"")</f>
        <v/>
      </c>
      <c r="Q386" s="20">
        <f t="shared" si="34"/>
        <v>1.4108365981638971E-5</v>
      </c>
      <c r="R386" s="20">
        <f t="shared" si="35"/>
        <v>-1.0863250563350957E-5</v>
      </c>
      <c r="S386" s="6">
        <f>testdata[[#This Row],[cov-]]/testdata[[#This Row],[varM-]]</f>
        <v>-0.76998644474411149</v>
      </c>
      <c r="T386" s="6">
        <f>testdata[[#This Row],[beta+]]/testdata[[#This Row],[beta-]]</f>
        <v>-1.6188536514788388</v>
      </c>
      <c r="U386" s="6">
        <f>(testdata[[#This Row],[beta+]]-testdata[[#This Row],[beta-]])^2</f>
        <v>4.0661988997695326</v>
      </c>
      <c r="W386" s="12">
        <v>43294</v>
      </c>
      <c r="X386" s="6">
        <v>1.3117000000000001</v>
      </c>
      <c r="Y386" s="6">
        <v>1.2464999999999999</v>
      </c>
      <c r="Z386" s="6">
        <v>-0.77</v>
      </c>
      <c r="AA386" s="6">
        <v>-1.6189</v>
      </c>
      <c r="AB386" s="6">
        <v>4.0662000000000003</v>
      </c>
    </row>
    <row r="387" spans="1:28" x14ac:dyDescent="0.25">
      <c r="A387" s="3">
        <v>385</v>
      </c>
      <c r="B387" s="1">
        <v>271.33</v>
      </c>
      <c r="C387" s="1">
        <v>310.10000000000002</v>
      </c>
      <c r="D387" s="15">
        <f>(testdata[[#This Row],[mrkt]]-B386)/B386</f>
        <v>-8.8375004602868172E-4</v>
      </c>
      <c r="E387" s="15">
        <f>(testdata[[#This Row],[eval]]-C386)/C386</f>
        <v>-2.7503371279831847E-2</v>
      </c>
      <c r="F387" s="20">
        <f t="shared" si="36"/>
        <v>3.6988032687346901E-5</v>
      </c>
      <c r="G387" s="20">
        <f t="shared" si="37"/>
        <v>5.0605870236586772E-5</v>
      </c>
      <c r="H387" s="6">
        <f>testdata[[#This Row],[cov]]/testdata[[#This Row],[varM]]</f>
        <v>1.3681687443165462</v>
      </c>
      <c r="I387" s="2" t="str">
        <f>IF(testdata[[#This Row],[mrkt]]&gt;B386,"UP",IF(testdata[[#This Row],[mrkt]]&lt;B386,"DN",""))</f>
        <v>DN</v>
      </c>
      <c r="J387" s="15" t="str">
        <f>IF(testdata[[#This Row],[mkt-dir]]="UP",testdata[[#This Row],[mRet]],"")</f>
        <v/>
      </c>
      <c r="K387" s="15" t="str">
        <f>IF(testdata[[#This Row],[mkt-dir]]="UP",testdata[[#This Row],[eRet]],"")</f>
        <v/>
      </c>
      <c r="L387" s="20">
        <f t="shared" si="32"/>
        <v>1.0139342755030014E-5</v>
      </c>
      <c r="M387" s="20">
        <f t="shared" si="33"/>
        <v>1.2638643775294482E-5</v>
      </c>
      <c r="N387" s="6">
        <f>testdata[[#This Row],[cov+]]/testdata[[#This Row],[varM+]]</f>
        <v>1.246495367663214</v>
      </c>
      <c r="O387" s="15">
        <f>IF(testdata[[#This Row],[mkt-dir]]="DN",testdata[[#This Row],[mRet]],"")</f>
        <v>-8.8375004602868172E-4</v>
      </c>
      <c r="P387" s="15">
        <f>IF(testdata[[#This Row],[mkt-dir]]="DN",testdata[[#This Row],[eRet]],"")</f>
        <v>-2.7503371279831847E-2</v>
      </c>
      <c r="Q387" s="20">
        <f t="shared" si="34"/>
        <v>1.4590627387588571E-5</v>
      </c>
      <c r="R387" s="20">
        <f t="shared" si="35"/>
        <v>-2.7320701855718322E-5</v>
      </c>
      <c r="S387" s="6">
        <f>testdata[[#This Row],[cov-]]/testdata[[#This Row],[varM-]]</f>
        <v>-1.8724830077532177</v>
      </c>
      <c r="T387" s="6">
        <f>testdata[[#This Row],[beta+]]/testdata[[#This Row],[beta-]]</f>
        <v>-0.66569115046810334</v>
      </c>
      <c r="U387" s="6">
        <f>(testdata[[#This Row],[beta+]]-testdata[[#This Row],[beta-]])^2</f>
        <v>9.7280261063153226</v>
      </c>
      <c r="W387" s="12">
        <v>43297</v>
      </c>
      <c r="X387" s="6">
        <v>1.3682000000000001</v>
      </c>
      <c r="Y387" s="6">
        <v>1.2464999999999999</v>
      </c>
      <c r="Z387" s="6">
        <v>-1.8725000000000001</v>
      </c>
      <c r="AA387" s="6">
        <v>-0.66569999999999996</v>
      </c>
      <c r="AB387" s="6">
        <v>9.7279999999999998</v>
      </c>
    </row>
    <row r="388" spans="1:28" x14ac:dyDescent="0.25">
      <c r="A388" s="3">
        <v>386</v>
      </c>
      <c r="B388" s="1">
        <v>272.43</v>
      </c>
      <c r="C388" s="1">
        <v>322.69</v>
      </c>
      <c r="D388" s="15">
        <f>(testdata[[#This Row],[mrkt]]-B387)/B387</f>
        <v>4.0541038587698476E-3</v>
      </c>
      <c r="E388" s="15">
        <f>(testdata[[#This Row],[eval]]-C387)/C387</f>
        <v>4.0599806514027649E-2</v>
      </c>
      <c r="F388" s="20">
        <f t="shared" si="36"/>
        <v>3.7254258274317683E-5</v>
      </c>
      <c r="G388" s="20">
        <f t="shared" si="37"/>
        <v>6.4321648540420948E-5</v>
      </c>
      <c r="H388" s="6">
        <f>testdata[[#This Row],[cov]]/testdata[[#This Row],[varM]]</f>
        <v>1.7265582921231575</v>
      </c>
      <c r="I388" s="2" t="str">
        <f>IF(testdata[[#This Row],[mrkt]]&gt;B387,"UP",IF(testdata[[#This Row],[mrkt]]&lt;B387,"DN",""))</f>
        <v>UP</v>
      </c>
      <c r="J388" s="15">
        <f>IF(testdata[[#This Row],[mkt-dir]]="UP",testdata[[#This Row],[mRet]],"")</f>
        <v>4.0541038587698476E-3</v>
      </c>
      <c r="K388" s="15">
        <f>IF(testdata[[#This Row],[mkt-dir]]="UP",testdata[[#This Row],[eRet]],"")</f>
        <v>4.0599806514027649E-2</v>
      </c>
      <c r="L388" s="20">
        <f t="shared" si="32"/>
        <v>9.3737920535565411E-6</v>
      </c>
      <c r="M388" s="20">
        <f t="shared" si="33"/>
        <v>1.0433070293520406E-5</v>
      </c>
      <c r="N388" s="6">
        <f>testdata[[#This Row],[cov+]]/testdata[[#This Row],[varM+]]</f>
        <v>1.1130042392568289</v>
      </c>
      <c r="O388" s="15" t="str">
        <f>IF(testdata[[#This Row],[mkt-dir]]="DN",testdata[[#This Row],[mRet]],"")</f>
        <v/>
      </c>
      <c r="P388" s="15" t="str">
        <f>IF(testdata[[#This Row],[mkt-dir]]="DN",testdata[[#This Row],[eRet]],"")</f>
        <v/>
      </c>
      <c r="Q388" s="20">
        <f t="shared" si="34"/>
        <v>1.4473056456115113E-5</v>
      </c>
      <c r="R388" s="20">
        <f t="shared" si="35"/>
        <v>-6.4389667859473301E-5</v>
      </c>
      <c r="S388" s="6">
        <f>testdata[[#This Row],[cov-]]/testdata[[#This Row],[varM-]]</f>
        <v>-4.4489336481699118</v>
      </c>
      <c r="T388" s="6">
        <f>testdata[[#This Row],[beta+]]/testdata[[#This Row],[beta-]]</f>
        <v>-0.25017326111722704</v>
      </c>
      <c r="U388" s="6">
        <f>(testdata[[#This Row],[beta+]]-testdata[[#This Row],[beta-]])^2</f>
        <v>30.935153063593031</v>
      </c>
      <c r="W388" s="12">
        <v>43298</v>
      </c>
      <c r="X388" s="6">
        <v>1.7265999999999999</v>
      </c>
      <c r="Y388" s="6">
        <v>1.113</v>
      </c>
      <c r="Z388" s="6">
        <v>-4.4489000000000001</v>
      </c>
      <c r="AA388" s="6">
        <v>-0.25019999999999998</v>
      </c>
      <c r="AB388" s="6">
        <v>30.935199999999998</v>
      </c>
    </row>
    <row r="389" spans="1:28" x14ac:dyDescent="0.25">
      <c r="A389" s="3">
        <v>387</v>
      </c>
      <c r="B389" s="1">
        <v>273</v>
      </c>
      <c r="C389" s="1">
        <v>323.85000000000002</v>
      </c>
      <c r="D389" s="15">
        <f>(testdata[[#This Row],[mrkt]]-B388)/B388</f>
        <v>2.0922805858385389E-3</v>
      </c>
      <c r="E389" s="15">
        <f>(testdata[[#This Row],[eval]]-C388)/C388</f>
        <v>3.5947813691159475E-3</v>
      </c>
      <c r="F389" s="20">
        <f t="shared" si="36"/>
        <v>3.6222802799689444E-5</v>
      </c>
      <c r="G389" s="20">
        <f t="shared" si="37"/>
        <v>5.4485010175873318E-5</v>
      </c>
      <c r="H389" s="6">
        <f>testdata[[#This Row],[cov]]/testdata[[#This Row],[varM]]</f>
        <v>1.5041632884449363</v>
      </c>
      <c r="I389" s="2" t="str">
        <f>IF(testdata[[#This Row],[mrkt]]&gt;B388,"UP",IF(testdata[[#This Row],[mrkt]]&lt;B388,"DN",""))</f>
        <v>UP</v>
      </c>
      <c r="J389" s="15">
        <f>IF(testdata[[#This Row],[mkt-dir]]="UP",testdata[[#This Row],[mRet]],"")</f>
        <v>2.0922805858385389E-3</v>
      </c>
      <c r="K389" s="15">
        <f>IF(testdata[[#This Row],[mkt-dir]]="UP",testdata[[#This Row],[eRet]],"")</f>
        <v>3.5947813691159475E-3</v>
      </c>
      <c r="L389" s="20">
        <f t="shared" si="32"/>
        <v>9.07914575478993E-6</v>
      </c>
      <c r="M389" s="20">
        <f t="shared" si="33"/>
        <v>9.9084830549585184E-6</v>
      </c>
      <c r="N389" s="6">
        <f>testdata[[#This Row],[cov+]]/testdata[[#This Row],[varM+]]</f>
        <v>1.0913453008209557</v>
      </c>
      <c r="O389" s="15" t="str">
        <f>IF(testdata[[#This Row],[mkt-dir]]="DN",testdata[[#This Row],[mRet]],"")</f>
        <v/>
      </c>
      <c r="P389" s="15" t="str">
        <f>IF(testdata[[#This Row],[mkt-dir]]="DN",testdata[[#This Row],[eRet]],"")</f>
        <v/>
      </c>
      <c r="Q389" s="20">
        <f t="shared" si="34"/>
        <v>1.5759566645406937E-5</v>
      </c>
      <c r="R389" s="20">
        <f t="shared" si="35"/>
        <v>-6.5098142037072742E-5</v>
      </c>
      <c r="S389" s="6">
        <f>testdata[[#This Row],[cov-]]/testdata[[#This Row],[varM-]]</f>
        <v>-4.1307063513732682</v>
      </c>
      <c r="T389" s="6">
        <f>testdata[[#This Row],[beta+]]/testdata[[#This Row],[beta-]]</f>
        <v>-0.26420307036788854</v>
      </c>
      <c r="U389" s="6">
        <f>(testdata[[#This Row],[beta+]]-testdata[[#This Row],[beta-]])^2</f>
        <v>27.26982345818443</v>
      </c>
      <c r="W389" s="12">
        <v>43299</v>
      </c>
      <c r="X389" s="6">
        <v>1.5042</v>
      </c>
      <c r="Y389" s="6">
        <v>1.0912999999999999</v>
      </c>
      <c r="Z389" s="6">
        <v>-4.1307</v>
      </c>
      <c r="AA389" s="6">
        <v>-0.26419999999999999</v>
      </c>
      <c r="AB389" s="6">
        <v>27.2698</v>
      </c>
    </row>
    <row r="390" spans="1:28" x14ac:dyDescent="0.25">
      <c r="A390" s="3">
        <v>388</v>
      </c>
      <c r="B390" s="1">
        <v>271.97000000000003</v>
      </c>
      <c r="C390" s="1">
        <v>320.23</v>
      </c>
      <c r="D390" s="15">
        <f>(testdata[[#This Row],[mrkt]]-B389)/B389</f>
        <v>-3.7728937728936729E-3</v>
      </c>
      <c r="E390" s="15">
        <f>(testdata[[#This Row],[eval]]-C389)/C389</f>
        <v>-1.1178014512891785E-2</v>
      </c>
      <c r="F390" s="20">
        <f t="shared" si="36"/>
        <v>3.7270227233770666E-5</v>
      </c>
      <c r="G390" s="20">
        <f t="shared" si="37"/>
        <v>5.46092950531969E-5</v>
      </c>
      <c r="H390" s="6">
        <f>testdata[[#This Row],[cov]]/testdata[[#This Row],[varM]]</f>
        <v>1.465225707121937</v>
      </c>
      <c r="I390" s="2" t="str">
        <f>IF(testdata[[#This Row],[mrkt]]&gt;B389,"UP",IF(testdata[[#This Row],[mrkt]]&lt;B389,"DN",""))</f>
        <v>DN</v>
      </c>
      <c r="J390" s="15" t="str">
        <f>IF(testdata[[#This Row],[mkt-dir]]="UP",testdata[[#This Row],[mRet]],"")</f>
        <v/>
      </c>
      <c r="K390" s="15" t="str">
        <f>IF(testdata[[#This Row],[mkt-dir]]="UP",testdata[[#This Row],[eRet]],"")</f>
        <v/>
      </c>
      <c r="L390" s="20">
        <f t="shared" si="32"/>
        <v>9.2257077992837497E-6</v>
      </c>
      <c r="M390" s="20">
        <f t="shared" si="33"/>
        <v>1.5488793446347255E-5</v>
      </c>
      <c r="N390" s="6">
        <f>testdata[[#This Row],[cov+]]/testdata[[#This Row],[varM+]]</f>
        <v>1.6788731860280408</v>
      </c>
      <c r="O390" s="15">
        <f>IF(testdata[[#This Row],[mkt-dir]]="DN",testdata[[#This Row],[mRet]],"")</f>
        <v>-3.7728937728936729E-3</v>
      </c>
      <c r="P390" s="15">
        <f>IF(testdata[[#This Row],[mkt-dir]]="DN",testdata[[#This Row],[eRet]],"")</f>
        <v>-1.1178014512891785E-2</v>
      </c>
      <c r="Q390" s="20">
        <f t="shared" si="34"/>
        <v>1.451571073271043E-5</v>
      </c>
      <c r="R390" s="20">
        <f t="shared" si="35"/>
        <v>-5.1189413887695323E-5</v>
      </c>
      <c r="S390" s="6">
        <f>testdata[[#This Row],[cov-]]/testdata[[#This Row],[varM-]]</f>
        <v>-3.5264834654180959</v>
      </c>
      <c r="T390" s="6">
        <f>testdata[[#This Row],[beta+]]/testdata[[#This Row],[beta-]]</f>
        <v>-0.47607572883628863</v>
      </c>
      <c r="U390" s="6">
        <f>(testdata[[#This Row],[beta+]]-testdata[[#This Row],[beta-]])^2</f>
        <v>27.095737868754533</v>
      </c>
      <c r="W390" s="12">
        <v>43300</v>
      </c>
      <c r="X390" s="6">
        <v>1.4652000000000001</v>
      </c>
      <c r="Y390" s="6">
        <v>1.6789000000000001</v>
      </c>
      <c r="Z390" s="6">
        <v>-3.5265</v>
      </c>
      <c r="AA390" s="6">
        <v>-0.47610000000000002</v>
      </c>
      <c r="AB390" s="6">
        <v>27.095700000000001</v>
      </c>
    </row>
    <row r="391" spans="1:28" x14ac:dyDescent="0.25">
      <c r="A391" s="3">
        <v>389</v>
      </c>
      <c r="B391" s="1">
        <v>271.66000000000003</v>
      </c>
      <c r="C391" s="1">
        <v>313.58</v>
      </c>
      <c r="D391" s="15">
        <f>(testdata[[#This Row],[mrkt]]-B390)/B390</f>
        <v>-1.1398315990734354E-3</v>
      </c>
      <c r="E391" s="15">
        <f>(testdata[[#This Row],[eval]]-C390)/C390</f>
        <v>-2.0766324204478135E-2</v>
      </c>
      <c r="F391" s="20">
        <f t="shared" si="36"/>
        <v>3.4924585053389042E-5</v>
      </c>
      <c r="G391" s="20">
        <f t="shared" si="37"/>
        <v>4.3560927476591659E-5</v>
      </c>
      <c r="H391" s="6">
        <f>testdata[[#This Row],[cov]]/testdata[[#This Row],[varM]]</f>
        <v>1.2472854698201934</v>
      </c>
      <c r="I391" s="2" t="str">
        <f>IF(testdata[[#This Row],[mrkt]]&gt;B390,"UP",IF(testdata[[#This Row],[mrkt]]&lt;B390,"DN",""))</f>
        <v>DN</v>
      </c>
      <c r="J391" s="15" t="str">
        <f>IF(testdata[[#This Row],[mkt-dir]]="UP",testdata[[#This Row],[mRet]],"")</f>
        <v/>
      </c>
      <c r="K391" s="15" t="str">
        <f>IF(testdata[[#This Row],[mkt-dir]]="UP",testdata[[#This Row],[eRet]],"")</f>
        <v/>
      </c>
      <c r="L391" s="20">
        <f t="shared" si="32"/>
        <v>9.2257077992837497E-6</v>
      </c>
      <c r="M391" s="20">
        <f t="shared" si="33"/>
        <v>1.5488793446347255E-5</v>
      </c>
      <c r="N391" s="6">
        <f>testdata[[#This Row],[cov+]]/testdata[[#This Row],[varM+]]</f>
        <v>1.6788731860280408</v>
      </c>
      <c r="O391" s="15">
        <f>IF(testdata[[#This Row],[mkt-dir]]="DN",testdata[[#This Row],[mRet]],"")</f>
        <v>-1.1398315990734354E-3</v>
      </c>
      <c r="P391" s="15">
        <f>IF(testdata[[#This Row],[mkt-dir]]="DN",testdata[[#This Row],[eRet]],"")</f>
        <v>-2.0766324204478135E-2</v>
      </c>
      <c r="Q391" s="20">
        <f t="shared" si="34"/>
        <v>1.768266737540432E-5</v>
      </c>
      <c r="R391" s="20">
        <f t="shared" si="35"/>
        <v>-5.2151770823890295E-5</v>
      </c>
      <c r="S391" s="6">
        <f>testdata[[#This Row],[cov-]]/testdata[[#This Row],[varM-]]</f>
        <v>-2.9493158309605891</v>
      </c>
      <c r="T391" s="6">
        <f>testdata[[#This Row],[beta+]]/testdata[[#This Row],[beta-]]</f>
        <v>-0.56924157406405451</v>
      </c>
      <c r="U391" s="6">
        <f>(testdata[[#This Row],[beta+]]-testdata[[#This Row],[beta-]])^2</f>
        <v>21.42013357697418</v>
      </c>
      <c r="W391" s="12">
        <v>43301</v>
      </c>
      <c r="X391" s="6">
        <v>1.2473000000000001</v>
      </c>
      <c r="Y391" s="6">
        <v>1.6789000000000001</v>
      </c>
      <c r="Z391" s="6">
        <v>-2.9493</v>
      </c>
      <c r="AA391" s="6">
        <v>-0.56920000000000004</v>
      </c>
      <c r="AB391" s="6">
        <v>21.420100000000001</v>
      </c>
    </row>
    <row r="392" spans="1:28" x14ac:dyDescent="0.25">
      <c r="A392" s="3">
        <v>390</v>
      </c>
      <c r="B392" s="1">
        <v>272.16000000000003</v>
      </c>
      <c r="C392" s="1">
        <v>303.2</v>
      </c>
      <c r="D392" s="15">
        <f>(testdata[[#This Row],[mrkt]]-B391)/B391</f>
        <v>1.8405359640727378E-3</v>
      </c>
      <c r="E392" s="15">
        <f>(testdata[[#This Row],[eval]]-C391)/C391</f>
        <v>-3.3101600867402242E-2</v>
      </c>
      <c r="F392" s="20">
        <f t="shared" si="36"/>
        <v>3.4927753742689329E-5</v>
      </c>
      <c r="G392" s="20">
        <f t="shared" si="37"/>
        <v>4.3780126222598533E-5</v>
      </c>
      <c r="H392" s="6">
        <f>testdata[[#This Row],[cov]]/testdata[[#This Row],[varM]]</f>
        <v>1.2534480901670375</v>
      </c>
      <c r="I392" s="2" t="str">
        <f>IF(testdata[[#This Row],[mrkt]]&gt;B391,"UP",IF(testdata[[#This Row],[mrkt]]&lt;B391,"DN",""))</f>
        <v>UP</v>
      </c>
      <c r="J392" s="15">
        <f>IF(testdata[[#This Row],[mkt-dir]]="UP",testdata[[#This Row],[mRet]],"")</f>
        <v>1.8405359640727378E-3</v>
      </c>
      <c r="K392" s="15">
        <f>IF(testdata[[#This Row],[mkt-dir]]="UP",testdata[[#This Row],[eRet]],"")</f>
        <v>-3.3101600867402242E-2</v>
      </c>
      <c r="L392" s="20">
        <f t="shared" si="32"/>
        <v>9.2098006592217696E-6</v>
      </c>
      <c r="M392" s="20">
        <f t="shared" si="33"/>
        <v>1.3960823555319913E-5</v>
      </c>
      <c r="N392" s="6">
        <f>testdata[[#This Row],[cov+]]/testdata[[#This Row],[varM+]]</f>
        <v>1.5158659858007835</v>
      </c>
      <c r="O392" s="15" t="str">
        <f>IF(testdata[[#This Row],[mkt-dir]]="DN",testdata[[#This Row],[mRet]],"")</f>
        <v/>
      </c>
      <c r="P392" s="15" t="str">
        <f>IF(testdata[[#This Row],[mkt-dir]]="DN",testdata[[#This Row],[eRet]],"")</f>
        <v/>
      </c>
      <c r="Q392" s="20">
        <f t="shared" si="34"/>
        <v>1.768266737540432E-5</v>
      </c>
      <c r="R392" s="20">
        <f t="shared" si="35"/>
        <v>-5.2151770823890295E-5</v>
      </c>
      <c r="S392" s="6">
        <f>testdata[[#This Row],[cov-]]/testdata[[#This Row],[varM-]]</f>
        <v>-2.9493158309605891</v>
      </c>
      <c r="T392" s="6">
        <f>testdata[[#This Row],[beta+]]/testdata[[#This Row],[beta-]]</f>
        <v>-0.51397207782493326</v>
      </c>
      <c r="U392" s="6">
        <f>(testdata[[#This Row],[beta+]]-testdata[[#This Row],[beta-]])^2</f>
        <v>19.937848656736392</v>
      </c>
      <c r="W392" s="12">
        <v>43304</v>
      </c>
      <c r="X392" s="6">
        <v>1.2534000000000001</v>
      </c>
      <c r="Y392" s="6">
        <v>1.5159</v>
      </c>
      <c r="Z392" s="6">
        <v>-2.9493</v>
      </c>
      <c r="AA392" s="6">
        <v>-0.51400000000000001</v>
      </c>
      <c r="AB392" s="6">
        <v>19.937799999999999</v>
      </c>
    </row>
    <row r="393" spans="1:28" x14ac:dyDescent="0.25">
      <c r="A393" s="3">
        <v>391</v>
      </c>
      <c r="B393" s="1">
        <v>273.52999999999997</v>
      </c>
      <c r="C393" s="1">
        <v>297.43</v>
      </c>
      <c r="D393" s="15">
        <f>(testdata[[#This Row],[mrkt]]-B392)/B392</f>
        <v>5.0338036449145635E-3</v>
      </c>
      <c r="E393" s="15">
        <f>(testdata[[#This Row],[eval]]-C392)/C392</f>
        <v>-1.9030343007915507E-2</v>
      </c>
      <c r="F393" s="20">
        <f t="shared" si="36"/>
        <v>2.4208814165015912E-5</v>
      </c>
      <c r="G393" s="20">
        <f t="shared" si="37"/>
        <v>4.35424953478705E-5</v>
      </c>
      <c r="H393" s="6">
        <f>testdata[[#This Row],[cov]]/testdata[[#This Row],[varM]]</f>
        <v>1.7986215702706181</v>
      </c>
      <c r="I393" s="2" t="str">
        <f>IF(testdata[[#This Row],[mrkt]]&gt;B392,"UP",IF(testdata[[#This Row],[mrkt]]&lt;B392,"DN",""))</f>
        <v>UP</v>
      </c>
      <c r="J393" s="15">
        <f>IF(testdata[[#This Row],[mkt-dir]]="UP",testdata[[#This Row],[mRet]],"")</f>
        <v>5.0338036449145635E-3</v>
      </c>
      <c r="K393" s="15">
        <f>IF(testdata[[#This Row],[mkt-dir]]="UP",testdata[[#This Row],[eRet]],"")</f>
        <v>-1.9030343007915507E-2</v>
      </c>
      <c r="L393" s="20">
        <f t="shared" si="32"/>
        <v>8.5707538601059834E-6</v>
      </c>
      <c r="M393" s="20">
        <f t="shared" si="33"/>
        <v>1.2161521301247828E-5</v>
      </c>
      <c r="N393" s="6">
        <f>testdata[[#This Row],[cov+]]/testdata[[#This Row],[varM+]]</f>
        <v>1.4189558467961232</v>
      </c>
      <c r="O393" s="15" t="str">
        <f>IF(testdata[[#This Row],[mkt-dir]]="DN",testdata[[#This Row],[mRet]],"")</f>
        <v/>
      </c>
      <c r="P393" s="15" t="str">
        <f>IF(testdata[[#This Row],[mkt-dir]]="DN",testdata[[#This Row],[eRet]],"")</f>
        <v/>
      </c>
      <c r="Q393" s="20">
        <f t="shared" si="34"/>
        <v>7.861056205902613E-6</v>
      </c>
      <c r="R393" s="20">
        <f t="shared" si="35"/>
        <v>-3.2903104949418351E-5</v>
      </c>
      <c r="S393" s="6">
        <f>testdata[[#This Row],[cov-]]/testdata[[#This Row],[varM-]]</f>
        <v>-4.1855832203199963</v>
      </c>
      <c r="T393" s="6">
        <f>testdata[[#This Row],[beta+]]/testdata[[#This Row],[beta-]]</f>
        <v>-0.33901030563851531</v>
      </c>
      <c r="U393" s="6">
        <f>(testdata[[#This Row],[beta+]]-testdata[[#This Row],[beta-]])^2</f>
        <v>31.410858154830827</v>
      </c>
      <c r="W393" s="12">
        <v>43305</v>
      </c>
      <c r="X393" s="6">
        <v>1.7986</v>
      </c>
      <c r="Y393" s="6">
        <v>1.419</v>
      </c>
      <c r="Z393" s="6">
        <v>-4.1856</v>
      </c>
      <c r="AA393" s="6">
        <v>-0.33900000000000002</v>
      </c>
      <c r="AB393" s="6">
        <v>31.410900000000002</v>
      </c>
    </row>
    <row r="394" spans="1:28" x14ac:dyDescent="0.25">
      <c r="A394" s="3">
        <v>392</v>
      </c>
      <c r="B394" s="1">
        <v>275.87</v>
      </c>
      <c r="C394" s="1">
        <v>308.74</v>
      </c>
      <c r="D394" s="15">
        <f>(testdata[[#This Row],[mrkt]]-B393)/B393</f>
        <v>8.5548203122145002E-3</v>
      </c>
      <c r="E394" s="15">
        <f>(testdata[[#This Row],[eval]]-C393)/C393</f>
        <v>3.8025753958914707E-2</v>
      </c>
      <c r="F394" s="20">
        <f t="shared" si="36"/>
        <v>2.6296671333108726E-5</v>
      </c>
      <c r="G394" s="20">
        <f t="shared" si="37"/>
        <v>5.7281467020757972E-5</v>
      </c>
      <c r="H394" s="6">
        <f>testdata[[#This Row],[cov]]/testdata[[#This Row],[varM]]</f>
        <v>2.1782782427157596</v>
      </c>
      <c r="I394" s="2" t="str">
        <f>IF(testdata[[#This Row],[mrkt]]&gt;B393,"UP",IF(testdata[[#This Row],[mrkt]]&lt;B393,"DN",""))</f>
        <v>UP</v>
      </c>
      <c r="J394" s="15">
        <f>IF(testdata[[#This Row],[mkt-dir]]="UP",testdata[[#This Row],[mRet]],"")</f>
        <v>8.5548203122145002E-3</v>
      </c>
      <c r="K394" s="15">
        <f>IF(testdata[[#This Row],[mkt-dir]]="UP",testdata[[#This Row],[eRet]],"")</f>
        <v>3.8025753958914707E-2</v>
      </c>
      <c r="L394" s="20">
        <f t="shared" si="32"/>
        <v>9.1267621879736141E-6</v>
      </c>
      <c r="M394" s="20">
        <f t="shared" si="33"/>
        <v>2.6278541976097764E-5</v>
      </c>
      <c r="N394" s="6">
        <f>testdata[[#This Row],[cov+]]/testdata[[#This Row],[varM+]]</f>
        <v>2.8792841793034936</v>
      </c>
      <c r="O394" s="15" t="str">
        <f>IF(testdata[[#This Row],[mkt-dir]]="DN",testdata[[#This Row],[mRet]],"")</f>
        <v/>
      </c>
      <c r="P394" s="15" t="str">
        <f>IF(testdata[[#This Row],[mkt-dir]]="DN",testdata[[#This Row],[eRet]],"")</f>
        <v/>
      </c>
      <c r="Q394" s="20">
        <f t="shared" si="34"/>
        <v>7.861056205902613E-6</v>
      </c>
      <c r="R394" s="20">
        <f t="shared" si="35"/>
        <v>-3.2903104949418351E-5</v>
      </c>
      <c r="S394" s="6">
        <f>testdata[[#This Row],[cov-]]/testdata[[#This Row],[varM-]]</f>
        <v>-4.1855832203199963</v>
      </c>
      <c r="T394" s="6">
        <f>testdata[[#This Row],[beta+]]/testdata[[#This Row],[beta-]]</f>
        <v>-0.68790513238997708</v>
      </c>
      <c r="U394" s="6">
        <f>(testdata[[#This Row],[beta+]]-testdata[[#This Row],[beta-]])^2</f>
        <v>49.912351374262762</v>
      </c>
      <c r="W394" s="12">
        <v>43306</v>
      </c>
      <c r="X394" s="6">
        <v>2.1783000000000001</v>
      </c>
      <c r="Y394" s="6">
        <v>2.8793000000000002</v>
      </c>
      <c r="Z394" s="6">
        <v>-4.1856</v>
      </c>
      <c r="AA394" s="6">
        <v>-0.68789999999999996</v>
      </c>
      <c r="AB394" s="6">
        <v>49.912399999999998</v>
      </c>
    </row>
    <row r="395" spans="1:28" x14ac:dyDescent="0.25">
      <c r="A395" s="3">
        <v>393</v>
      </c>
      <c r="B395" s="1">
        <v>275.20999999999998</v>
      </c>
      <c r="C395" s="1">
        <v>306.64999999999998</v>
      </c>
      <c r="D395" s="15">
        <f>(testdata[[#This Row],[mrkt]]-B394)/B394</f>
        <v>-2.3924312176025844E-3</v>
      </c>
      <c r="E395" s="15">
        <f>(testdata[[#This Row],[eval]]-C394)/C394</f>
        <v>-6.7694500226729024E-3</v>
      </c>
      <c r="F395" s="20">
        <f t="shared" si="36"/>
        <v>2.1761005510539847E-5</v>
      </c>
      <c r="G395" s="20">
        <f t="shared" si="37"/>
        <v>6.4302110405206823E-5</v>
      </c>
      <c r="H395" s="6">
        <f>testdata[[#This Row],[cov]]/testdata[[#This Row],[varM]]</f>
        <v>2.9549236763927285</v>
      </c>
      <c r="I395" s="2" t="str">
        <f>IF(testdata[[#This Row],[mrkt]]&gt;B394,"UP",IF(testdata[[#This Row],[mrkt]]&lt;B394,"DN",""))</f>
        <v>DN</v>
      </c>
      <c r="J395" s="15" t="str">
        <f>IF(testdata[[#This Row],[mkt-dir]]="UP",testdata[[#This Row],[mRet]],"")</f>
        <v/>
      </c>
      <c r="K395" s="15" t="str">
        <f>IF(testdata[[#This Row],[mkt-dir]]="UP",testdata[[#This Row],[eRet]],"")</f>
        <v/>
      </c>
      <c r="L395" s="20">
        <f t="shared" si="32"/>
        <v>9.1267621879736141E-6</v>
      </c>
      <c r="M395" s="20">
        <f t="shared" si="33"/>
        <v>2.6278541976097764E-5</v>
      </c>
      <c r="N395" s="6">
        <f>testdata[[#This Row],[cov+]]/testdata[[#This Row],[varM+]]</f>
        <v>2.8792841793034936</v>
      </c>
      <c r="O395" s="15">
        <f>IF(testdata[[#This Row],[mkt-dir]]="DN",testdata[[#This Row],[mRet]],"")</f>
        <v>-2.3924312176025844E-3</v>
      </c>
      <c r="P395" s="15">
        <f>IF(testdata[[#This Row],[mkt-dir]]="DN",testdata[[#This Row],[eRet]],"")</f>
        <v>-6.7694500226729024E-3</v>
      </c>
      <c r="Q395" s="20">
        <f t="shared" si="34"/>
        <v>4.5952571129131753E-6</v>
      </c>
      <c r="R395" s="20">
        <f t="shared" si="35"/>
        <v>-5.5131386485490656E-6</v>
      </c>
      <c r="S395" s="6">
        <f>testdata[[#This Row],[cov-]]/testdata[[#This Row],[varM-]]</f>
        <v>-1.1997454142569177</v>
      </c>
      <c r="T395" s="6">
        <f>testdata[[#This Row],[beta+]]/testdata[[#This Row],[beta-]]</f>
        <v>-2.3999126357043226</v>
      </c>
      <c r="U395" s="6">
        <f>(testdata[[#This Row],[beta+]]-testdata[[#This Row],[beta-]])^2</f>
        <v>16.638482425141618</v>
      </c>
      <c r="W395" s="12">
        <v>43307</v>
      </c>
      <c r="X395" s="6">
        <v>2.9548999999999999</v>
      </c>
      <c r="Y395" s="6">
        <v>2.8793000000000002</v>
      </c>
      <c r="Z395" s="6">
        <v>-1.1997</v>
      </c>
      <c r="AA395" s="6">
        <v>-2.3999000000000001</v>
      </c>
      <c r="AB395" s="6">
        <v>16.638500000000001</v>
      </c>
    </row>
    <row r="396" spans="1:28" x14ac:dyDescent="0.25">
      <c r="A396" s="3">
        <v>394</v>
      </c>
      <c r="B396" s="1">
        <v>273.35000000000002</v>
      </c>
      <c r="C396" s="1">
        <v>297.18</v>
      </c>
      <c r="D396" s="15">
        <f>(testdata[[#This Row],[mrkt]]-B395)/B395</f>
        <v>-6.7584753460991857E-3</v>
      </c>
      <c r="E396" s="15">
        <f>(testdata[[#This Row],[eval]]-C395)/C395</f>
        <v>-3.0882113158323728E-2</v>
      </c>
      <c r="F396" s="20">
        <f t="shared" si="36"/>
        <v>2.5203896483651581E-5</v>
      </c>
      <c r="G396" s="20">
        <f t="shared" si="37"/>
        <v>7.1324109451990111E-5</v>
      </c>
      <c r="H396" s="6">
        <f>testdata[[#This Row],[cov]]/testdata[[#This Row],[varM]]</f>
        <v>2.8298842402504807</v>
      </c>
      <c r="I396" s="2" t="str">
        <f>IF(testdata[[#This Row],[mrkt]]&gt;B395,"UP",IF(testdata[[#This Row],[mrkt]]&lt;B395,"DN",""))</f>
        <v>DN</v>
      </c>
      <c r="J396" s="15" t="str">
        <f>IF(testdata[[#This Row],[mkt-dir]]="UP",testdata[[#This Row],[mRet]],"")</f>
        <v/>
      </c>
      <c r="K396" s="15" t="str">
        <f>IF(testdata[[#This Row],[mkt-dir]]="UP",testdata[[#This Row],[eRet]],"")</f>
        <v/>
      </c>
      <c r="L396" s="20">
        <f t="shared" si="32"/>
        <v>9.7880077697133159E-6</v>
      </c>
      <c r="M396" s="20">
        <f t="shared" si="33"/>
        <v>2.7549295853962331E-5</v>
      </c>
      <c r="N396" s="6">
        <f>testdata[[#This Row],[cov+]]/testdata[[#This Row],[varM+]]</f>
        <v>2.8145968517931848</v>
      </c>
      <c r="O396" s="15">
        <f>IF(testdata[[#This Row],[mkt-dir]]="DN",testdata[[#This Row],[mRet]],"")</f>
        <v>-6.7584753460991857E-3</v>
      </c>
      <c r="P396" s="15">
        <f>IF(testdata[[#This Row],[mkt-dir]]="DN",testdata[[#This Row],[eRet]],"")</f>
        <v>-3.0882113158323728E-2</v>
      </c>
      <c r="Q396" s="20">
        <f t="shared" si="34"/>
        <v>5.5156151096741017E-6</v>
      </c>
      <c r="R396" s="20">
        <f t="shared" si="35"/>
        <v>-2.093689701655289E-6</v>
      </c>
      <c r="S396" s="6">
        <f>testdata[[#This Row],[cov-]]/testdata[[#This Row],[varM-]]</f>
        <v>-0.37959314782191134</v>
      </c>
      <c r="T396" s="6">
        <f>testdata[[#This Row],[beta+]]/testdata[[#This Row],[beta-]]</f>
        <v>-7.414772547774418</v>
      </c>
      <c r="U396" s="6">
        <f>(testdata[[#This Row],[beta+]]-testdata[[#This Row],[beta-]])^2</f>
        <v>10.202849753641088</v>
      </c>
      <c r="W396" s="12">
        <v>43308</v>
      </c>
      <c r="X396" s="6">
        <v>2.8298999999999999</v>
      </c>
      <c r="Y396" s="6">
        <v>2.8146</v>
      </c>
      <c r="Z396" s="6">
        <v>-0.37959999999999999</v>
      </c>
      <c r="AA396" s="6">
        <v>-7.4147999999999996</v>
      </c>
      <c r="AB396" s="6">
        <v>10.2028</v>
      </c>
    </row>
    <row r="397" spans="1:28" x14ac:dyDescent="0.25">
      <c r="A397" s="3">
        <v>395</v>
      </c>
      <c r="B397" s="1">
        <v>271.92</v>
      </c>
      <c r="C397" s="1">
        <v>290.17</v>
      </c>
      <c r="D397" s="15">
        <f>(testdata[[#This Row],[mrkt]]-B396)/B396</f>
        <v>-5.2313883299799037E-3</v>
      </c>
      <c r="E397" s="15">
        <f>(testdata[[#This Row],[eval]]-C396)/C396</f>
        <v>-2.3588397604145606E-2</v>
      </c>
      <c r="F397" s="20">
        <f t="shared" si="36"/>
        <v>2.7639317467918074E-5</v>
      </c>
      <c r="G397" s="20">
        <f t="shared" si="37"/>
        <v>7.6618868257003693E-5</v>
      </c>
      <c r="H397" s="6">
        <f>testdata[[#This Row],[cov]]/testdata[[#This Row],[varM]]</f>
        <v>2.7720969718567727</v>
      </c>
      <c r="I397" s="2" t="str">
        <f>IF(testdata[[#This Row],[mrkt]]&gt;B396,"UP",IF(testdata[[#This Row],[mrkt]]&lt;B396,"DN",""))</f>
        <v>DN</v>
      </c>
      <c r="J397" s="15" t="str">
        <f>IF(testdata[[#This Row],[mkt-dir]]="UP",testdata[[#This Row],[mRet]],"")</f>
        <v/>
      </c>
      <c r="K397" s="15" t="str">
        <f>IF(testdata[[#This Row],[mkt-dir]]="UP",testdata[[#This Row],[eRet]],"")</f>
        <v/>
      </c>
      <c r="L397" s="20">
        <f t="shared" si="32"/>
        <v>9.5009556452491108E-6</v>
      </c>
      <c r="M397" s="20">
        <f t="shared" si="33"/>
        <v>2.2965025694784826E-5</v>
      </c>
      <c r="N397" s="6">
        <f>testdata[[#This Row],[cov+]]/testdata[[#This Row],[varM+]]</f>
        <v>2.4171279766228921</v>
      </c>
      <c r="O397" s="15">
        <f>IF(testdata[[#This Row],[mkt-dir]]="DN",testdata[[#This Row],[mRet]],"")</f>
        <v>-5.2313883299799037E-3</v>
      </c>
      <c r="P397" s="15">
        <f>IF(testdata[[#This Row],[mkt-dir]]="DN",testdata[[#This Row],[eRet]],"")</f>
        <v>-2.3588397604145606E-2</v>
      </c>
      <c r="Q397" s="20">
        <f t="shared" si="34"/>
        <v>5.0885221676767117E-6</v>
      </c>
      <c r="R397" s="20">
        <f t="shared" si="35"/>
        <v>-2.1978476022899233E-6</v>
      </c>
      <c r="S397" s="6">
        <f>testdata[[#This Row],[cov-]]/testdata[[#This Row],[varM-]]</f>
        <v>-0.43192257592019179</v>
      </c>
      <c r="T397" s="6">
        <f>testdata[[#This Row],[beta+]]/testdata[[#This Row],[beta-]]</f>
        <v>-5.5962066152094705</v>
      </c>
      <c r="U397" s="6">
        <f>(testdata[[#This Row],[beta+]]-testdata[[#This Row],[beta-]])^2</f>
        <v>8.1170890509460509</v>
      </c>
      <c r="W397" s="12">
        <v>43311</v>
      </c>
      <c r="X397" s="6">
        <v>2.7721</v>
      </c>
      <c r="Y397" s="6">
        <v>2.4171</v>
      </c>
      <c r="Z397" s="6">
        <v>-0.43190000000000001</v>
      </c>
      <c r="AA397" s="6">
        <v>-5.5961999999999996</v>
      </c>
      <c r="AB397" s="6">
        <v>8.1171000000000006</v>
      </c>
    </row>
    <row r="398" spans="1:28" x14ac:dyDescent="0.25">
      <c r="A398" s="3">
        <v>396</v>
      </c>
      <c r="B398" s="1">
        <v>273.26</v>
      </c>
      <c r="C398" s="1">
        <v>298.14</v>
      </c>
      <c r="D398" s="15">
        <f>(testdata[[#This Row],[mrkt]]-B397)/B397</f>
        <v>4.9279199764635734E-3</v>
      </c>
      <c r="E398" s="15">
        <f>(testdata[[#This Row],[eval]]-C397)/C397</f>
        <v>2.7466657476651515E-2</v>
      </c>
      <c r="F398" s="20">
        <f t="shared" si="36"/>
        <v>2.8163067902052516E-5</v>
      </c>
      <c r="G398" s="20">
        <f t="shared" si="37"/>
        <v>8.2589123844997291E-5</v>
      </c>
      <c r="H398" s="6">
        <f>testdata[[#This Row],[cov]]/testdata[[#This Row],[varM]]</f>
        <v>2.9325329233388748</v>
      </c>
      <c r="I398" s="2" t="str">
        <f>IF(testdata[[#This Row],[mrkt]]&gt;B397,"UP",IF(testdata[[#This Row],[mrkt]]&lt;B397,"DN",""))</f>
        <v>UP</v>
      </c>
      <c r="J398" s="15">
        <f>IF(testdata[[#This Row],[mkt-dir]]="UP",testdata[[#This Row],[mRet]],"")</f>
        <v>4.9279199764635734E-3</v>
      </c>
      <c r="K398" s="15">
        <f>IF(testdata[[#This Row],[mkt-dir]]="UP",testdata[[#This Row],[eRet]],"")</f>
        <v>2.7466657476651515E-2</v>
      </c>
      <c r="L398" s="20">
        <f t="shared" si="32"/>
        <v>8.6505220005089006E-6</v>
      </c>
      <c r="M398" s="20">
        <f t="shared" si="33"/>
        <v>1.44866636462385E-5</v>
      </c>
      <c r="N398" s="6">
        <f>testdata[[#This Row],[cov+]]/testdata[[#This Row],[varM+]]</f>
        <v>1.6746577426641152</v>
      </c>
      <c r="O398" s="15" t="str">
        <f>IF(testdata[[#This Row],[mkt-dir]]="DN",testdata[[#This Row],[mRet]],"")</f>
        <v/>
      </c>
      <c r="P398" s="15" t="str">
        <f>IF(testdata[[#This Row],[mkt-dir]]="DN",testdata[[#This Row],[eRet]],"")</f>
        <v/>
      </c>
      <c r="Q398" s="20">
        <f t="shared" si="34"/>
        <v>5.0885221676767117E-6</v>
      </c>
      <c r="R398" s="20">
        <f t="shared" si="35"/>
        <v>-2.1978476022899233E-6</v>
      </c>
      <c r="S398" s="6">
        <f>testdata[[#This Row],[cov-]]/testdata[[#This Row],[varM-]]</f>
        <v>-0.43192257592019179</v>
      </c>
      <c r="T398" s="6">
        <f>testdata[[#This Row],[beta+]]/testdata[[#This Row],[beta-]]</f>
        <v>-3.8772174367045564</v>
      </c>
      <c r="U398" s="6">
        <f>(testdata[[#This Row],[beta+]]-testdata[[#This Row],[beta-]])^2</f>
        <v>4.4376806386467607</v>
      </c>
      <c r="W398" s="12">
        <v>43312</v>
      </c>
      <c r="X398" s="6">
        <v>2.9325000000000001</v>
      </c>
      <c r="Y398" s="6">
        <v>1.6747000000000001</v>
      </c>
      <c r="Z398" s="6">
        <v>-0.43190000000000001</v>
      </c>
      <c r="AA398" s="6">
        <v>-3.8772000000000002</v>
      </c>
      <c r="AB398" s="6">
        <v>4.4377000000000004</v>
      </c>
    </row>
    <row r="399" spans="1:28" x14ac:dyDescent="0.25">
      <c r="A399" s="3">
        <v>397</v>
      </c>
      <c r="B399" s="1">
        <v>272.81</v>
      </c>
      <c r="C399" s="1">
        <v>300.83999999999997</v>
      </c>
      <c r="D399" s="15">
        <f>(testdata[[#This Row],[mrkt]]-B398)/B398</f>
        <v>-1.6467832833198736E-3</v>
      </c>
      <c r="E399" s="15">
        <f>(testdata[[#This Row],[eval]]-C398)/C398</f>
        <v>9.0561481183336311E-3</v>
      </c>
      <c r="F399" s="20">
        <f t="shared" si="36"/>
        <v>2.7345667972371863E-5</v>
      </c>
      <c r="G399" s="20">
        <f t="shared" si="37"/>
        <v>6.222619340792395E-5</v>
      </c>
      <c r="H399" s="6">
        <f>testdata[[#This Row],[cov]]/testdata[[#This Row],[varM]]</f>
        <v>2.2755411742288727</v>
      </c>
      <c r="I399" s="2" t="str">
        <f>IF(testdata[[#This Row],[mrkt]]&gt;B398,"UP",IF(testdata[[#This Row],[mrkt]]&lt;B398,"DN",""))</f>
        <v>DN</v>
      </c>
      <c r="J399" s="15" t="str">
        <f>IF(testdata[[#This Row],[mkt-dir]]="UP",testdata[[#This Row],[mRet]],"")</f>
        <v/>
      </c>
      <c r="K399" s="15" t="str">
        <f>IF(testdata[[#This Row],[mkt-dir]]="UP",testdata[[#This Row],[eRet]],"")</f>
        <v/>
      </c>
      <c r="L399" s="20">
        <f t="shared" si="32"/>
        <v>8.6505220005089006E-6</v>
      </c>
      <c r="M399" s="20">
        <f t="shared" si="33"/>
        <v>1.44866636462385E-5</v>
      </c>
      <c r="N399" s="6">
        <f>testdata[[#This Row],[cov+]]/testdata[[#This Row],[varM+]]</f>
        <v>1.6746577426641152</v>
      </c>
      <c r="O399" s="15">
        <f>IF(testdata[[#This Row],[mkt-dir]]="DN",testdata[[#This Row],[mRet]],"")</f>
        <v>-1.6467832833198736E-3</v>
      </c>
      <c r="P399" s="15">
        <f>IF(testdata[[#This Row],[mkt-dir]]="DN",testdata[[#This Row],[eRet]],"")</f>
        <v>9.0561481183336311E-3</v>
      </c>
      <c r="Q399" s="20">
        <f t="shared" si="34"/>
        <v>5.6391847336455744E-6</v>
      </c>
      <c r="R399" s="20">
        <f t="shared" si="35"/>
        <v>7.1152842047606527E-6</v>
      </c>
      <c r="S399" s="6">
        <f>testdata[[#This Row],[cov-]]/testdata[[#This Row],[varM-]]</f>
        <v>1.2617576016455168</v>
      </c>
      <c r="T399" s="6">
        <f>testdata[[#This Row],[beta+]]/testdata[[#This Row],[beta-]]</f>
        <v>1.3272420475058888</v>
      </c>
      <c r="U399" s="6">
        <f>(testdata[[#This Row],[beta+]]-testdata[[#This Row],[beta-]])^2</f>
        <v>0.17048652645317844</v>
      </c>
      <c r="W399" s="12">
        <v>43313</v>
      </c>
      <c r="X399" s="6">
        <v>2.2755000000000001</v>
      </c>
      <c r="Y399" s="6">
        <v>1.6747000000000001</v>
      </c>
      <c r="Z399" s="6">
        <v>1.2618</v>
      </c>
      <c r="AA399" s="6">
        <v>1.3271999999999999</v>
      </c>
      <c r="AB399" s="6">
        <v>0.17050000000000001</v>
      </c>
    </row>
    <row r="400" spans="1:28" x14ac:dyDescent="0.25">
      <c r="A400" s="3">
        <v>398</v>
      </c>
      <c r="B400" s="1">
        <v>274.29000000000002</v>
      </c>
      <c r="C400" s="1">
        <v>349.54</v>
      </c>
      <c r="D400" s="15">
        <f>(testdata[[#This Row],[mrkt]]-B399)/B399</f>
        <v>5.4250210769400614E-3</v>
      </c>
      <c r="E400" s="15">
        <f>(testdata[[#This Row],[eval]]-C399)/C399</f>
        <v>0.16188006913974223</v>
      </c>
      <c r="F400" s="20">
        <f t="shared" si="36"/>
        <v>2.5960407374382432E-5</v>
      </c>
      <c r="G400" s="20">
        <f t="shared" si="37"/>
        <v>9.4084776768325513E-5</v>
      </c>
      <c r="H400" s="6">
        <f>testdata[[#This Row],[cov]]/testdata[[#This Row],[varM]]</f>
        <v>3.6241641131243489</v>
      </c>
      <c r="I400" s="2" t="str">
        <f>IF(testdata[[#This Row],[mrkt]]&gt;B399,"UP",IF(testdata[[#This Row],[mrkt]]&lt;B399,"DN",""))</f>
        <v>UP</v>
      </c>
      <c r="J400" s="15">
        <f>IF(testdata[[#This Row],[mkt-dir]]="UP",testdata[[#This Row],[mRet]],"")</f>
        <v>5.4250210769400614E-3</v>
      </c>
      <c r="K400" s="15">
        <f>IF(testdata[[#This Row],[mkt-dir]]="UP",testdata[[#This Row],[eRet]],"")</f>
        <v>0.16188006913974223</v>
      </c>
      <c r="L400" s="20">
        <f t="shared" si="32"/>
        <v>7.987682624949503E-6</v>
      </c>
      <c r="M400" s="20">
        <f t="shared" si="33"/>
        <v>2.0188906164920736E-5</v>
      </c>
      <c r="N400" s="6">
        <f>testdata[[#This Row],[cov+]]/testdata[[#This Row],[varM+]]</f>
        <v>2.5275047986835064</v>
      </c>
      <c r="O400" s="15" t="str">
        <f>IF(testdata[[#This Row],[mkt-dir]]="DN",testdata[[#This Row],[mRet]],"")</f>
        <v/>
      </c>
      <c r="P400" s="15" t="str">
        <f>IF(testdata[[#This Row],[mkt-dir]]="DN",testdata[[#This Row],[eRet]],"")</f>
        <v/>
      </c>
      <c r="Q400" s="20">
        <f t="shared" si="34"/>
        <v>5.6391847336455744E-6</v>
      </c>
      <c r="R400" s="20">
        <f t="shared" si="35"/>
        <v>7.1152842047606527E-6</v>
      </c>
      <c r="S400" s="6">
        <f>testdata[[#This Row],[cov-]]/testdata[[#This Row],[varM-]]</f>
        <v>1.2617576016455168</v>
      </c>
      <c r="T400" s="6">
        <f>testdata[[#This Row],[beta+]]/testdata[[#This Row],[beta-]]</f>
        <v>2.0031619348972178</v>
      </c>
      <c r="U400" s="6">
        <f>(testdata[[#This Row],[beta+]]-testdata[[#This Row],[beta-]])^2</f>
        <v>1.6021159668095275</v>
      </c>
      <c r="W400" s="12">
        <v>43314</v>
      </c>
      <c r="X400" s="6">
        <v>3.6242000000000001</v>
      </c>
      <c r="Y400" s="6">
        <v>2.5274999999999999</v>
      </c>
      <c r="Z400" s="6">
        <v>1.2618</v>
      </c>
      <c r="AA400" s="6">
        <v>2.0032000000000001</v>
      </c>
      <c r="AB400" s="6">
        <v>1.6021000000000001</v>
      </c>
    </row>
    <row r="401" spans="1:28" x14ac:dyDescent="0.25">
      <c r="A401" s="3">
        <v>399</v>
      </c>
      <c r="B401" s="1">
        <v>275.47000000000003</v>
      </c>
      <c r="C401" s="1">
        <v>348.17</v>
      </c>
      <c r="D401" s="15">
        <f>(testdata[[#This Row],[mrkt]]-B400)/B400</f>
        <v>4.3020161143315716E-3</v>
      </c>
      <c r="E401" s="15">
        <f>(testdata[[#This Row],[eval]]-C400)/C400</f>
        <v>-3.9194369743091048E-3</v>
      </c>
      <c r="F401" s="20">
        <f t="shared" si="36"/>
        <v>2.3975552283352829E-5</v>
      </c>
      <c r="G401" s="20">
        <f t="shared" si="37"/>
        <v>9.5267464977479433E-5</v>
      </c>
      <c r="H401" s="6">
        <f>testdata[[#This Row],[cov]]/testdata[[#This Row],[varM]]</f>
        <v>3.9735253583137431</v>
      </c>
      <c r="I401" s="2" t="str">
        <f>IF(testdata[[#This Row],[mrkt]]&gt;B400,"UP",IF(testdata[[#This Row],[mrkt]]&lt;B400,"DN",""))</f>
        <v>UP</v>
      </c>
      <c r="J401" s="15">
        <f>IF(testdata[[#This Row],[mkt-dir]]="UP",testdata[[#This Row],[mRet]],"")</f>
        <v>4.3020161143315716E-3</v>
      </c>
      <c r="K401" s="15">
        <f>IF(testdata[[#This Row],[mkt-dir]]="UP",testdata[[#This Row],[eRet]],"")</f>
        <v>-3.9194369743091048E-3</v>
      </c>
      <c r="L401" s="20">
        <f t="shared" si="32"/>
        <v>7.0830995554008407E-6</v>
      </c>
      <c r="M401" s="20">
        <f t="shared" si="33"/>
        <v>2.8163180829380473E-5</v>
      </c>
      <c r="N401" s="6">
        <f>testdata[[#This Row],[cov+]]/testdata[[#This Row],[varM+]]</f>
        <v>3.9761096973296297</v>
      </c>
      <c r="O401" s="15" t="str">
        <f>IF(testdata[[#This Row],[mkt-dir]]="DN",testdata[[#This Row],[mRet]],"")</f>
        <v/>
      </c>
      <c r="P401" s="15" t="str">
        <f>IF(testdata[[#This Row],[mkt-dir]]="DN",testdata[[#This Row],[eRet]],"")</f>
        <v/>
      </c>
      <c r="Q401" s="20">
        <f t="shared" si="34"/>
        <v>5.6391847336455744E-6</v>
      </c>
      <c r="R401" s="20">
        <f t="shared" si="35"/>
        <v>7.1152842047606527E-6</v>
      </c>
      <c r="S401" s="6">
        <f>testdata[[#This Row],[cov-]]/testdata[[#This Row],[varM-]]</f>
        <v>1.2617576016455168</v>
      </c>
      <c r="T401" s="6">
        <f>testdata[[#This Row],[beta+]]/testdata[[#This Row],[beta-]]</f>
        <v>3.1512468735232506</v>
      </c>
      <c r="U401" s="6">
        <f>(testdata[[#This Row],[beta+]]-testdata[[#This Row],[beta-]])^2</f>
        <v>7.3677072993447359</v>
      </c>
      <c r="W401" s="12">
        <v>43315</v>
      </c>
      <c r="X401" s="6">
        <v>3.9735</v>
      </c>
      <c r="Y401" s="6">
        <v>3.9761000000000002</v>
      </c>
      <c r="Z401" s="6">
        <v>1.2618</v>
      </c>
      <c r="AA401" s="6">
        <v>3.1511999999999998</v>
      </c>
      <c r="AB401" s="6">
        <v>7.3677000000000001</v>
      </c>
    </row>
    <row r="402" spans="1:28" x14ac:dyDescent="0.25">
      <c r="A402" s="3">
        <v>400</v>
      </c>
      <c r="B402" s="1">
        <v>276.48</v>
      </c>
      <c r="C402" s="1">
        <v>341.99</v>
      </c>
      <c r="D402" s="15">
        <f>(testdata[[#This Row],[mrkt]]-B401)/B401</f>
        <v>3.6664609576360068E-3</v>
      </c>
      <c r="E402" s="15">
        <f>(testdata[[#This Row],[eval]]-C401)/C401</f>
        <v>-1.7749949737197367E-2</v>
      </c>
      <c r="F402" s="20">
        <f t="shared" si="36"/>
        <v>2.1307730674018439E-5</v>
      </c>
      <c r="G402" s="20">
        <f t="shared" si="37"/>
        <v>8.2777236343191569E-5</v>
      </c>
      <c r="H402" s="6">
        <f>testdata[[#This Row],[cov]]/testdata[[#This Row],[varM]]</f>
        <v>3.8848452521565759</v>
      </c>
      <c r="I402" s="2" t="str">
        <f>IF(testdata[[#This Row],[mrkt]]&gt;B401,"UP",IF(testdata[[#This Row],[mrkt]]&lt;B401,"DN",""))</f>
        <v>UP</v>
      </c>
      <c r="J402" s="15">
        <f>IF(testdata[[#This Row],[mkt-dir]]="UP",testdata[[#This Row],[mRet]],"")</f>
        <v>3.6664609576360068E-3</v>
      </c>
      <c r="K402" s="15">
        <f>IF(testdata[[#This Row],[mkt-dir]]="UP",testdata[[#This Row],[eRet]],"")</f>
        <v>-1.7749949737197367E-2</v>
      </c>
      <c r="L402" s="20">
        <f t="shared" si="32"/>
        <v>5.5960359235614357E-6</v>
      </c>
      <c r="M402" s="20">
        <f t="shared" si="33"/>
        <v>2.7084580900698587E-5</v>
      </c>
      <c r="N402" s="6">
        <f>testdata[[#This Row],[cov+]]/testdata[[#This Row],[varM+]]</f>
        <v>4.8399583688628978</v>
      </c>
      <c r="O402" s="15" t="str">
        <f>IF(testdata[[#This Row],[mkt-dir]]="DN",testdata[[#This Row],[mRet]],"")</f>
        <v/>
      </c>
      <c r="P402" s="15" t="str">
        <f>IF(testdata[[#This Row],[mkt-dir]]="DN",testdata[[#This Row],[eRet]],"")</f>
        <v/>
      </c>
      <c r="Q402" s="20">
        <f t="shared" si="34"/>
        <v>5.6391847336455744E-6</v>
      </c>
      <c r="R402" s="20">
        <f t="shared" si="35"/>
        <v>7.1152842047606527E-6</v>
      </c>
      <c r="S402" s="6">
        <f>testdata[[#This Row],[cov-]]/testdata[[#This Row],[varM-]]</f>
        <v>1.2617576016455168</v>
      </c>
      <c r="T402" s="6">
        <f>testdata[[#This Row],[beta+]]/testdata[[#This Row],[beta-]]</f>
        <v>3.8358860390861786</v>
      </c>
      <c r="U402" s="6">
        <f>(testdata[[#This Row],[beta+]]-testdata[[#This Row],[beta-]])^2</f>
        <v>12.803520730515054</v>
      </c>
      <c r="W402" s="12">
        <v>43318</v>
      </c>
      <c r="X402" s="6">
        <v>3.8847999999999998</v>
      </c>
      <c r="Y402" s="6">
        <v>4.84</v>
      </c>
      <c r="Z402" s="6">
        <v>1.2618</v>
      </c>
      <c r="AA402" s="6">
        <v>3.8359000000000001</v>
      </c>
      <c r="AB402" s="6">
        <v>12.8035</v>
      </c>
    </row>
    <row r="403" spans="1:28" x14ac:dyDescent="0.25">
      <c r="A403" s="3">
        <v>401</v>
      </c>
      <c r="B403" s="1">
        <v>277.39</v>
      </c>
      <c r="C403" s="1">
        <v>379.57</v>
      </c>
      <c r="D403" s="15">
        <f>(testdata[[#This Row],[mrkt]]-B402)/B402</f>
        <v>3.2913773148146993E-3</v>
      </c>
      <c r="E403" s="15">
        <f>(testdata[[#This Row],[eval]]-C402)/C402</f>
        <v>0.10988625398403457</v>
      </c>
      <c r="F403" s="20">
        <f t="shared" si="36"/>
        <v>2.1240054420360684E-5</v>
      </c>
      <c r="G403" s="20">
        <f t="shared" si="37"/>
        <v>9.2870164949798365E-5</v>
      </c>
      <c r="H403" s="6">
        <f>testdata[[#This Row],[cov]]/testdata[[#This Row],[varM]]</f>
        <v>4.3724071093138619</v>
      </c>
      <c r="I403" s="2" t="str">
        <f>IF(testdata[[#This Row],[mrkt]]&gt;B402,"UP",IF(testdata[[#This Row],[mrkt]]&lt;B402,"DN",""))</f>
        <v>UP</v>
      </c>
      <c r="J403" s="15">
        <f>IF(testdata[[#This Row],[mkt-dir]]="UP",testdata[[#This Row],[mRet]],"")</f>
        <v>3.2913773148146993E-3</v>
      </c>
      <c r="K403" s="15">
        <f>IF(testdata[[#This Row],[mkt-dir]]="UP",testdata[[#This Row],[eRet]],"")</f>
        <v>0.10988625398403457</v>
      </c>
      <c r="L403" s="20">
        <f t="shared" si="32"/>
        <v>5.6458784758701709E-6</v>
      </c>
      <c r="M403" s="20">
        <f t="shared" si="33"/>
        <v>1.8049429468305702E-5</v>
      </c>
      <c r="N403" s="6">
        <f>testdata[[#This Row],[cov+]]/testdata[[#This Row],[varM+]]</f>
        <v>3.1969213551880133</v>
      </c>
      <c r="O403" s="15" t="str">
        <f>IF(testdata[[#This Row],[mkt-dir]]="DN",testdata[[#This Row],[mRet]],"")</f>
        <v/>
      </c>
      <c r="P403" s="15" t="str">
        <f>IF(testdata[[#This Row],[mkt-dir]]="DN",testdata[[#This Row],[eRet]],"")</f>
        <v/>
      </c>
      <c r="Q403" s="20">
        <f t="shared" si="34"/>
        <v>5.6391847336455744E-6</v>
      </c>
      <c r="R403" s="20">
        <f t="shared" si="35"/>
        <v>7.1152842047606527E-6</v>
      </c>
      <c r="S403" s="6">
        <f>testdata[[#This Row],[cov-]]/testdata[[#This Row],[varM-]]</f>
        <v>1.2617576016455168</v>
      </c>
      <c r="T403" s="6">
        <f>testdata[[#This Row],[beta+]]/testdata[[#This Row],[beta-]]</f>
        <v>2.5337048502967288</v>
      </c>
      <c r="U403" s="6">
        <f>(testdata[[#This Row],[beta+]]-testdata[[#This Row],[beta-]])^2</f>
        <v>3.7448587530246846</v>
      </c>
      <c r="W403" s="12">
        <v>43319</v>
      </c>
      <c r="X403" s="6">
        <v>4.3723999999999998</v>
      </c>
      <c r="Y403" s="6">
        <v>3.1968999999999999</v>
      </c>
      <c r="Z403" s="6">
        <v>1.2618</v>
      </c>
      <c r="AA403" s="6">
        <v>2.5337000000000001</v>
      </c>
      <c r="AB403" s="6">
        <v>3.7448999999999999</v>
      </c>
    </row>
    <row r="404" spans="1:28" x14ac:dyDescent="0.25">
      <c r="A404" s="3">
        <v>402</v>
      </c>
      <c r="B404" s="1">
        <v>277.27</v>
      </c>
      <c r="C404" s="1">
        <v>370.34</v>
      </c>
      <c r="D404" s="15">
        <f>(testdata[[#This Row],[mrkt]]-B403)/B403</f>
        <v>-4.3260391506544778E-4</v>
      </c>
      <c r="E404" s="15">
        <f>(testdata[[#This Row],[eval]]-C403)/C403</f>
        <v>-2.4316990278473057E-2</v>
      </c>
      <c r="F404" s="20">
        <f t="shared" si="36"/>
        <v>1.7638387460833122E-5</v>
      </c>
      <c r="G404" s="20">
        <f t="shared" si="37"/>
        <v>8.7273232101792311E-5</v>
      </c>
      <c r="H404" s="6">
        <f>testdata[[#This Row],[cov]]/testdata[[#This Row],[varM]]</f>
        <v>4.9479144448769299</v>
      </c>
      <c r="I404" s="2" t="str">
        <f>IF(testdata[[#This Row],[mrkt]]&gt;B403,"UP",IF(testdata[[#This Row],[mrkt]]&lt;B403,"DN",""))</f>
        <v>DN</v>
      </c>
      <c r="J404" s="15" t="str">
        <f>IF(testdata[[#This Row],[mkt-dir]]="UP",testdata[[#This Row],[mRet]],"")</f>
        <v/>
      </c>
      <c r="K404" s="15" t="str">
        <f>IF(testdata[[#This Row],[mkt-dir]]="UP",testdata[[#This Row],[eRet]],"")</f>
        <v/>
      </c>
      <c r="L404" s="20">
        <f t="shared" si="32"/>
        <v>5.6458784758701709E-6</v>
      </c>
      <c r="M404" s="20">
        <f t="shared" si="33"/>
        <v>1.8049429468305702E-5</v>
      </c>
      <c r="N404" s="6">
        <f>testdata[[#This Row],[cov+]]/testdata[[#This Row],[varM+]]</f>
        <v>3.1969213551880133</v>
      </c>
      <c r="O404" s="15">
        <f>IF(testdata[[#This Row],[mkt-dir]]="DN",testdata[[#This Row],[mRet]],"")</f>
        <v>-4.3260391506544778E-4</v>
      </c>
      <c r="P404" s="15">
        <f>IF(testdata[[#This Row],[mkt-dir]]="DN",testdata[[#This Row],[eRet]],"")</f>
        <v>-2.4316990278473057E-2</v>
      </c>
      <c r="Q404" s="20">
        <f t="shared" si="34"/>
        <v>4.5067427493984836E-6</v>
      </c>
      <c r="R404" s="20">
        <f t="shared" si="35"/>
        <v>6.9777345633499739E-6</v>
      </c>
      <c r="S404" s="6">
        <f>testdata[[#This Row],[cov-]]/testdata[[#This Row],[varM-]]</f>
        <v>1.548287743799287</v>
      </c>
      <c r="T404" s="6">
        <f>testdata[[#This Row],[beta+]]/testdata[[#This Row],[beta-]]</f>
        <v>2.0648108647706556</v>
      </c>
      <c r="U404" s="6">
        <f>(testdata[[#This Row],[beta+]]-testdata[[#This Row],[beta-]])^2</f>
        <v>2.717992784600634</v>
      </c>
      <c r="W404" s="12">
        <v>43320</v>
      </c>
      <c r="X404" s="6">
        <v>4.9478999999999997</v>
      </c>
      <c r="Y404" s="6">
        <v>3.1968999999999999</v>
      </c>
      <c r="Z404" s="6">
        <v>1.5483</v>
      </c>
      <c r="AA404" s="6">
        <v>2.0648</v>
      </c>
      <c r="AB404" s="6">
        <v>2.718</v>
      </c>
    </row>
    <row r="405" spans="1:28" x14ac:dyDescent="0.25">
      <c r="A405" s="3">
        <v>403</v>
      </c>
      <c r="B405" s="1">
        <v>276.89999999999998</v>
      </c>
      <c r="C405" s="1">
        <v>352.45</v>
      </c>
      <c r="D405" s="15">
        <f>(testdata[[#This Row],[mrkt]]-B404)/B404</f>
        <v>-1.3344393551412146E-3</v>
      </c>
      <c r="E405" s="15">
        <f>(testdata[[#This Row],[eval]]-C404)/C404</f>
        <v>-4.8306961170815975E-2</v>
      </c>
      <c r="F405" s="20">
        <f t="shared" si="36"/>
        <v>1.4941973575668458E-5</v>
      </c>
      <c r="G405" s="20">
        <f t="shared" si="37"/>
        <v>1.0025890591586224E-4</v>
      </c>
      <c r="H405" s="6">
        <f>testdata[[#This Row],[cov]]/testdata[[#This Row],[varM]]</f>
        <v>6.7098837652292502</v>
      </c>
      <c r="I405" s="2" t="str">
        <f>IF(testdata[[#This Row],[mrkt]]&gt;B404,"UP",IF(testdata[[#This Row],[mrkt]]&lt;B404,"DN",""))</f>
        <v>DN</v>
      </c>
      <c r="J405" s="15" t="str">
        <f>IF(testdata[[#This Row],[mkt-dir]]="UP",testdata[[#This Row],[mRet]],"")</f>
        <v/>
      </c>
      <c r="K405" s="15" t="str">
        <f>IF(testdata[[#This Row],[mkt-dir]]="UP",testdata[[#This Row],[eRet]],"")</f>
        <v/>
      </c>
      <c r="L405" s="20">
        <f t="shared" si="32"/>
        <v>4.0113449613243687E-6</v>
      </c>
      <c r="M405" s="20">
        <f t="shared" si="33"/>
        <v>3.4769357321872271E-5</v>
      </c>
      <c r="N405" s="6">
        <f>testdata[[#This Row],[cov+]]/testdata[[#This Row],[varM+]]</f>
        <v>8.6677554927594578</v>
      </c>
      <c r="O405" s="15">
        <f>IF(testdata[[#This Row],[mkt-dir]]="DN",testdata[[#This Row],[mRet]],"")</f>
        <v>-1.3344393551412146E-3</v>
      </c>
      <c r="P405" s="15">
        <f>IF(testdata[[#This Row],[mkt-dir]]="DN",testdata[[#This Row],[eRet]],"")</f>
        <v>-4.8306961170815975E-2</v>
      </c>
      <c r="Q405" s="20">
        <f t="shared" si="34"/>
        <v>4.2130269056322769E-6</v>
      </c>
      <c r="R405" s="20">
        <f t="shared" si="35"/>
        <v>1.7247530832816426E-6</v>
      </c>
      <c r="S405" s="6">
        <f>testdata[[#This Row],[cov-]]/testdata[[#This Row],[varM-]]</f>
        <v>0.40938572715400151</v>
      </c>
      <c r="T405" s="6">
        <f>testdata[[#This Row],[beta+]]/testdata[[#This Row],[beta-]]</f>
        <v>21.172588387525408</v>
      </c>
      <c r="U405" s="6">
        <f>(testdata[[#This Row],[beta+]]-testdata[[#This Row],[beta-]])^2</f>
        <v>68.200671185466319</v>
      </c>
      <c r="W405" s="12">
        <v>43321</v>
      </c>
      <c r="X405" s="6">
        <v>6.7099000000000002</v>
      </c>
      <c r="Y405" s="6">
        <v>8.6677999999999997</v>
      </c>
      <c r="Z405" s="6">
        <v>0.40939999999999999</v>
      </c>
      <c r="AA405" s="6">
        <v>21.172599999999999</v>
      </c>
      <c r="AB405" s="6">
        <v>68.200699999999998</v>
      </c>
    </row>
    <row r="406" spans="1:28" x14ac:dyDescent="0.25">
      <c r="A406" s="3">
        <v>404</v>
      </c>
      <c r="B406" s="1">
        <v>275.04000000000002</v>
      </c>
      <c r="C406" s="1">
        <v>355.49</v>
      </c>
      <c r="D406" s="15">
        <f>(testdata[[#This Row],[mrkt]]-B405)/B405</f>
        <v>-6.717226435536139E-3</v>
      </c>
      <c r="E406" s="15">
        <f>(testdata[[#This Row],[eval]]-C405)/C405</f>
        <v>8.6253369272237777E-3</v>
      </c>
      <c r="F406" s="20">
        <f t="shared" si="36"/>
        <v>1.7790748983773789E-5</v>
      </c>
      <c r="G406" s="20">
        <f t="shared" si="37"/>
        <v>9.9478636570419463E-5</v>
      </c>
      <c r="H406" s="6">
        <f>testdata[[#This Row],[cov]]/testdata[[#This Row],[varM]]</f>
        <v>5.5915935108268817</v>
      </c>
      <c r="I406" s="2" t="str">
        <f>IF(testdata[[#This Row],[mrkt]]&gt;B405,"UP",IF(testdata[[#This Row],[mrkt]]&lt;B405,"DN",""))</f>
        <v>DN</v>
      </c>
      <c r="J406" s="15" t="str">
        <f>IF(testdata[[#This Row],[mkt-dir]]="UP",testdata[[#This Row],[mRet]],"")</f>
        <v/>
      </c>
      <c r="K406" s="15" t="str">
        <f>IF(testdata[[#This Row],[mkt-dir]]="UP",testdata[[#This Row],[eRet]],"")</f>
        <v/>
      </c>
      <c r="L406" s="20">
        <f t="shared" ref="L406:L469" si="38">_xlfn.VAR.P(J387:J406)</f>
        <v>3.2700521182615934E-6</v>
      </c>
      <c r="M406" s="20">
        <f t="shared" ref="M406:M469" si="39">_xlfn.COVARIANCE.P(J387:J406,K387:K406)</f>
        <v>3.0529546431480161E-5</v>
      </c>
      <c r="N406" s="6">
        <f>testdata[[#This Row],[cov+]]/testdata[[#This Row],[varM+]]</f>
        <v>9.3361039296554402</v>
      </c>
      <c r="O406" s="15">
        <f>IF(testdata[[#This Row],[mkt-dir]]="DN",testdata[[#This Row],[mRet]],"")</f>
        <v>-6.717226435536139E-3</v>
      </c>
      <c r="P406" s="15">
        <f>IF(testdata[[#This Row],[mkt-dir]]="DN",testdata[[#This Row],[eRet]],"")</f>
        <v>8.6253369272237777E-3</v>
      </c>
      <c r="Q406" s="20">
        <f t="shared" ref="Q406:Q469" si="40">_xlfn.VAR.P(O387:O406)</f>
        <v>5.3015459489639661E-6</v>
      </c>
      <c r="R406" s="20">
        <f t="shared" ref="R406:R469" si="41">_xlfn.COVARIANCE.P(O387:O406,P387:P406)</f>
        <v>-9.174017025043302E-6</v>
      </c>
      <c r="S406" s="6">
        <f>testdata[[#This Row],[cov-]]/testdata[[#This Row],[varM-]]</f>
        <v>-1.7304418585367725</v>
      </c>
      <c r="T406" s="6">
        <f>testdata[[#This Row],[beta+]]/testdata[[#This Row],[beta-]]</f>
        <v>-5.3952138776565803</v>
      </c>
      <c r="U406" s="6">
        <f>(testdata[[#This Row],[beta+]]-testdata[[#This Row],[beta-]])^2</f>
        <v>122.46843568215482</v>
      </c>
      <c r="W406" s="12">
        <v>43322</v>
      </c>
      <c r="X406" s="6">
        <v>5.5915999999999997</v>
      </c>
      <c r="Y406" s="6">
        <v>9.3361000000000001</v>
      </c>
      <c r="Z406" s="6">
        <v>-1.7303999999999999</v>
      </c>
      <c r="AA406" s="6">
        <v>-5.3952</v>
      </c>
      <c r="AB406" s="6">
        <v>122.4684</v>
      </c>
    </row>
    <row r="407" spans="1:28" x14ac:dyDescent="0.25">
      <c r="A407" s="3">
        <v>405</v>
      </c>
      <c r="B407" s="1">
        <v>274.01</v>
      </c>
      <c r="C407" s="1">
        <v>356.41</v>
      </c>
      <c r="D407" s="15">
        <f>(testdata[[#This Row],[mrkt]]-B406)/B406</f>
        <v>-3.7449098312973732E-3</v>
      </c>
      <c r="E407" s="15">
        <f>(testdata[[#This Row],[eval]]-C406)/C406</f>
        <v>2.587977158288604E-3</v>
      </c>
      <c r="F407" s="20">
        <f t="shared" ref="F407:F470" si="42">_xlfn.VAR.P(D388:D407)</f>
        <v>1.8616687638110077E-5</v>
      </c>
      <c r="G407" s="20">
        <f t="shared" ref="G407:G470" si="43">_xlfn.COVARIANCE.P(D388:D407,E388:E407)</f>
        <v>9.7969493858200086E-5</v>
      </c>
      <c r="H407" s="6">
        <f>testdata[[#This Row],[cov]]/testdata[[#This Row],[varM]]</f>
        <v>5.2624556936566682</v>
      </c>
      <c r="I407" s="2" t="str">
        <f>IF(testdata[[#This Row],[mrkt]]&gt;B406,"UP",IF(testdata[[#This Row],[mrkt]]&lt;B406,"DN",""))</f>
        <v>DN</v>
      </c>
      <c r="J407" s="15" t="str">
        <f>IF(testdata[[#This Row],[mkt-dir]]="UP",testdata[[#This Row],[mRet]],"")</f>
        <v/>
      </c>
      <c r="K407" s="15" t="str">
        <f>IF(testdata[[#This Row],[mkt-dir]]="UP",testdata[[#This Row],[eRet]],"")</f>
        <v/>
      </c>
      <c r="L407" s="20">
        <f t="shared" si="38"/>
        <v>3.2700521182615934E-6</v>
      </c>
      <c r="M407" s="20">
        <f t="shared" si="39"/>
        <v>3.0529546431480161E-5</v>
      </c>
      <c r="N407" s="6">
        <f>testdata[[#This Row],[cov+]]/testdata[[#This Row],[varM+]]</f>
        <v>9.3361039296554402</v>
      </c>
      <c r="O407" s="15">
        <f>IF(testdata[[#This Row],[mkt-dir]]="DN",testdata[[#This Row],[mRet]],"")</f>
        <v>-3.7449098312973732E-3</v>
      </c>
      <c r="P407" s="15">
        <f>IF(testdata[[#This Row],[mkt-dir]]="DN",testdata[[#This Row],[eRet]],"")</f>
        <v>2.587977158288604E-3</v>
      </c>
      <c r="Q407" s="20">
        <f t="shared" si="40"/>
        <v>4.8095921953312342E-6</v>
      </c>
      <c r="R407" s="20">
        <f t="shared" si="41"/>
        <v>-7.6172644540369483E-6</v>
      </c>
      <c r="S407" s="6">
        <f>testdata[[#This Row],[cov-]]/testdata[[#This Row],[varM-]]</f>
        <v>-1.5837651394709049</v>
      </c>
      <c r="T407" s="6">
        <f>testdata[[#This Row],[beta+]]/testdata[[#This Row],[beta-]]</f>
        <v>-5.894879042971227</v>
      </c>
      <c r="U407" s="6">
        <f>(testdata[[#This Row],[beta+]]-testdata[[#This Row],[beta-]])^2</f>
        <v>119.24354048686229</v>
      </c>
      <c r="W407" s="12">
        <v>43325</v>
      </c>
      <c r="X407" s="6">
        <v>5.2625000000000002</v>
      </c>
      <c r="Y407" s="6">
        <v>9.3361000000000001</v>
      </c>
      <c r="Z407" s="6">
        <v>-1.5838000000000001</v>
      </c>
      <c r="AA407" s="6">
        <v>-5.8948999999999998</v>
      </c>
      <c r="AB407" s="6">
        <v>119.2435</v>
      </c>
    </row>
    <row r="408" spans="1:28" x14ac:dyDescent="0.25">
      <c r="A408" s="3">
        <v>406</v>
      </c>
      <c r="B408" s="1">
        <v>275.76</v>
      </c>
      <c r="C408" s="1">
        <v>347.64</v>
      </c>
      <c r="D408" s="15">
        <f>(testdata[[#This Row],[mrkt]]-B407)/B407</f>
        <v>6.3866282252472541E-3</v>
      </c>
      <c r="E408" s="15">
        <f>(testdata[[#This Row],[eval]]-C407)/C407</f>
        <v>-2.4606492522656599E-2</v>
      </c>
      <c r="F408" s="20">
        <f t="shared" si="42"/>
        <v>1.970392041961584E-5</v>
      </c>
      <c r="G408" s="20">
        <f t="shared" si="43"/>
        <v>8.2949968869069657E-5</v>
      </c>
      <c r="H408" s="6">
        <f>testdata[[#This Row],[cov]]/testdata[[#This Row],[varM]]</f>
        <v>4.2098205383782652</v>
      </c>
      <c r="I408" s="2" t="str">
        <f>IF(testdata[[#This Row],[mrkt]]&gt;B407,"UP",IF(testdata[[#This Row],[mrkt]]&lt;B407,"DN",""))</f>
        <v>UP</v>
      </c>
      <c r="J408" s="15">
        <f>IF(testdata[[#This Row],[mkt-dir]]="UP",testdata[[#This Row],[mRet]],"")</f>
        <v>6.3866282252472541E-3</v>
      </c>
      <c r="K408" s="15">
        <f>IF(testdata[[#This Row],[mkt-dir]]="UP",testdata[[#This Row],[eRet]],"")</f>
        <v>-2.4606492522656599E-2</v>
      </c>
      <c r="L408" s="20">
        <f t="shared" si="38"/>
        <v>3.6362145191388773E-6</v>
      </c>
      <c r="M408" s="20">
        <f t="shared" si="39"/>
        <v>2.0861124381543404E-5</v>
      </c>
      <c r="N408" s="6">
        <f>testdata[[#This Row],[cov+]]/testdata[[#This Row],[varM+]]</f>
        <v>5.7370444652654058</v>
      </c>
      <c r="O408" s="15" t="str">
        <f>IF(testdata[[#This Row],[mkt-dir]]="DN",testdata[[#This Row],[mRet]],"")</f>
        <v/>
      </c>
      <c r="P408" s="15" t="str">
        <f>IF(testdata[[#This Row],[mkt-dir]]="DN",testdata[[#This Row],[eRet]],"")</f>
        <v/>
      </c>
      <c r="Q408" s="20">
        <f t="shared" si="40"/>
        <v>4.8095921953312342E-6</v>
      </c>
      <c r="R408" s="20">
        <f t="shared" si="41"/>
        <v>-7.6172644540369483E-6</v>
      </c>
      <c r="S408" s="6">
        <f>testdata[[#This Row],[cov-]]/testdata[[#This Row],[varM-]]</f>
        <v>-1.5837651394709049</v>
      </c>
      <c r="T408" s="6">
        <f>testdata[[#This Row],[beta+]]/testdata[[#This Row],[beta-]]</f>
        <v>-3.6224086023146111</v>
      </c>
      <c r="U408" s="6">
        <f>(testdata[[#This Row],[beta+]]-testdata[[#This Row],[beta-]])^2</f>
        <v>53.594253268799413</v>
      </c>
      <c r="W408" s="12">
        <v>43326</v>
      </c>
      <c r="X408" s="6">
        <v>4.2098000000000004</v>
      </c>
      <c r="Y408" s="6">
        <v>5.7370000000000001</v>
      </c>
      <c r="Z408" s="6">
        <v>-1.5838000000000001</v>
      </c>
      <c r="AA408" s="6">
        <v>-3.6223999999999998</v>
      </c>
      <c r="AB408" s="6">
        <v>53.594299999999997</v>
      </c>
    </row>
    <row r="409" spans="1:28" x14ac:dyDescent="0.25">
      <c r="A409" s="3">
        <v>407</v>
      </c>
      <c r="B409" s="1">
        <v>273.7</v>
      </c>
      <c r="C409" s="1">
        <v>338.69</v>
      </c>
      <c r="D409" s="15">
        <f>(testdata[[#This Row],[mrkt]]-B408)/B408</f>
        <v>-7.4702639976791498E-3</v>
      </c>
      <c r="E409" s="15">
        <f>(testdata[[#This Row],[eval]]-C408)/C408</f>
        <v>-2.5745023587619344E-2</v>
      </c>
      <c r="F409" s="20">
        <f t="shared" si="42"/>
        <v>2.2637156522045948E-5</v>
      </c>
      <c r="G409" s="20">
        <f t="shared" si="43"/>
        <v>9.4711151696860255E-5</v>
      </c>
      <c r="H409" s="6">
        <f>testdata[[#This Row],[cov]]/testdata[[#This Row],[varM]]</f>
        <v>4.1838802326883524</v>
      </c>
      <c r="I409" s="2" t="str">
        <f>IF(testdata[[#This Row],[mrkt]]&gt;B408,"UP",IF(testdata[[#This Row],[mrkt]]&lt;B408,"DN",""))</f>
        <v>DN</v>
      </c>
      <c r="J409" s="15" t="str">
        <f>IF(testdata[[#This Row],[mkt-dir]]="UP",testdata[[#This Row],[mRet]],"")</f>
        <v/>
      </c>
      <c r="K409" s="15" t="str">
        <f>IF(testdata[[#This Row],[mkt-dir]]="UP",testdata[[#This Row],[eRet]],"")</f>
        <v/>
      </c>
      <c r="L409" s="20">
        <f t="shared" si="38"/>
        <v>3.2932451782737156E-6</v>
      </c>
      <c r="M409" s="20">
        <f t="shared" si="39"/>
        <v>1.6908105025762299E-5</v>
      </c>
      <c r="N409" s="6">
        <f>testdata[[#This Row],[cov+]]/testdata[[#This Row],[varM+]]</f>
        <v>5.1341774178578925</v>
      </c>
      <c r="O409" s="15">
        <f>IF(testdata[[#This Row],[mkt-dir]]="DN",testdata[[#This Row],[mRet]],"")</f>
        <v>-7.4702639976791498E-3</v>
      </c>
      <c r="P409" s="15">
        <f>IF(testdata[[#This Row],[mkt-dir]]="DN",testdata[[#This Row],[eRet]],"")</f>
        <v>-2.5745023587619344E-2</v>
      </c>
      <c r="Q409" s="20">
        <f t="shared" si="40"/>
        <v>5.7978759826099598E-6</v>
      </c>
      <c r="R409" s="20">
        <f t="shared" si="41"/>
        <v>-3.0835727893881709E-6</v>
      </c>
      <c r="S409" s="6">
        <f>testdata[[#This Row],[cov-]]/testdata[[#This Row],[varM-]]</f>
        <v>-0.5318452479213045</v>
      </c>
      <c r="T409" s="6">
        <f>testdata[[#This Row],[beta+]]/testdata[[#This Row],[beta-]]</f>
        <v>-9.6535175183469555</v>
      </c>
      <c r="U409" s="6">
        <f>(testdata[[#This Row],[beta+]]-testdata[[#This Row],[beta-]])^2</f>
        <v>32.103812849123599</v>
      </c>
      <c r="W409" s="12">
        <v>43327</v>
      </c>
      <c r="X409" s="6">
        <v>4.1839000000000004</v>
      </c>
      <c r="Y409" s="6">
        <v>5.1341999999999999</v>
      </c>
      <c r="Z409" s="6">
        <v>-0.53180000000000005</v>
      </c>
      <c r="AA409" s="6">
        <v>-9.6534999999999993</v>
      </c>
      <c r="AB409" s="6">
        <v>32.1038</v>
      </c>
    </row>
    <row r="410" spans="1:28" x14ac:dyDescent="0.25">
      <c r="A410" s="3">
        <v>408</v>
      </c>
      <c r="B410" s="1">
        <v>275.91000000000003</v>
      </c>
      <c r="C410" s="1">
        <v>335.45</v>
      </c>
      <c r="D410" s="15">
        <f>(testdata[[#This Row],[mrkt]]-B409)/B409</f>
        <v>8.0745341614908168E-3</v>
      </c>
      <c r="E410" s="15">
        <f>(testdata[[#This Row],[eval]]-C409)/C409</f>
        <v>-9.5662700404499958E-3</v>
      </c>
      <c r="F410" s="20">
        <f t="shared" si="42"/>
        <v>2.4669307533834269E-5</v>
      </c>
      <c r="G410" s="20">
        <f t="shared" si="43"/>
        <v>8.6680110321978797E-5</v>
      </c>
      <c r="H410" s="6">
        <f>testdata[[#This Row],[cov]]/testdata[[#This Row],[varM]]</f>
        <v>3.5136823440664449</v>
      </c>
      <c r="I410" s="2" t="str">
        <f>IF(testdata[[#This Row],[mrkt]]&gt;B409,"UP",IF(testdata[[#This Row],[mrkt]]&lt;B409,"DN",""))</f>
        <v>UP</v>
      </c>
      <c r="J410" s="15">
        <f>IF(testdata[[#This Row],[mkt-dir]]="UP",testdata[[#This Row],[mRet]],"")</f>
        <v>8.0745341614908168E-3</v>
      </c>
      <c r="K410" s="15">
        <f>IF(testdata[[#This Row],[mkt-dir]]="UP",testdata[[#This Row],[eRet]],"")</f>
        <v>-9.5662700404499958E-3</v>
      </c>
      <c r="L410" s="20">
        <f t="shared" si="38"/>
        <v>3.9140402789741412E-6</v>
      </c>
      <c r="M410" s="20">
        <f t="shared" si="39"/>
        <v>4.6593135073657602E-6</v>
      </c>
      <c r="N410" s="6">
        <f>testdata[[#This Row],[cov+]]/testdata[[#This Row],[varM+]]</f>
        <v>1.1904102092140332</v>
      </c>
      <c r="O410" s="15" t="str">
        <f>IF(testdata[[#This Row],[mkt-dir]]="DN",testdata[[#This Row],[mRet]],"")</f>
        <v/>
      </c>
      <c r="P410" s="15" t="str">
        <f>IF(testdata[[#This Row],[mkt-dir]]="DN",testdata[[#This Row],[eRet]],"")</f>
        <v/>
      </c>
      <c r="Q410" s="20">
        <f t="shared" si="40"/>
        <v>6.3769903031066332E-6</v>
      </c>
      <c r="R410" s="20">
        <f t="shared" si="41"/>
        <v>-3.3541225195044274E-6</v>
      </c>
      <c r="S410" s="6">
        <f>testdata[[#This Row],[cov-]]/testdata[[#This Row],[varM-]]</f>
        <v>-0.52597265482282818</v>
      </c>
      <c r="T410" s="6">
        <f>testdata[[#This Row],[beta+]]/testdata[[#This Row],[beta-]]</f>
        <v>-2.2632549397744226</v>
      </c>
      <c r="U410" s="6">
        <f>(testdata[[#This Row],[beta+]]-testdata[[#This Row],[beta-]])^2</f>
        <v>2.9459701359593793</v>
      </c>
      <c r="W410" s="12">
        <v>43328</v>
      </c>
      <c r="X410" s="6">
        <v>3.5137</v>
      </c>
      <c r="Y410" s="6">
        <v>1.1903999999999999</v>
      </c>
      <c r="Z410" s="6">
        <v>-0.52600000000000002</v>
      </c>
      <c r="AA410" s="6">
        <v>-2.2633000000000001</v>
      </c>
      <c r="AB410" s="6">
        <v>2.9460000000000002</v>
      </c>
    </row>
    <row r="411" spans="1:28" x14ac:dyDescent="0.25">
      <c r="A411" s="3">
        <v>409</v>
      </c>
      <c r="B411" s="1">
        <v>276.89</v>
      </c>
      <c r="C411" s="1">
        <v>305.5</v>
      </c>
      <c r="D411" s="15">
        <f>(testdata[[#This Row],[mrkt]]-B410)/B410</f>
        <v>3.5518828603528733E-3</v>
      </c>
      <c r="E411" s="15">
        <f>(testdata[[#This Row],[eval]]-C410)/C410</f>
        <v>-8.9283052615889077E-2</v>
      </c>
      <c r="F411" s="20">
        <f t="shared" si="42"/>
        <v>2.4836799181778773E-5</v>
      </c>
      <c r="G411" s="20">
        <f t="shared" si="43"/>
        <v>7.2139506792856848E-5</v>
      </c>
      <c r="H411" s="6">
        <f>testdata[[#This Row],[cov]]/testdata[[#This Row],[varM]]</f>
        <v>2.9045412118072425</v>
      </c>
      <c r="I411" s="2" t="str">
        <f>IF(testdata[[#This Row],[mrkt]]&gt;B410,"UP",IF(testdata[[#This Row],[mrkt]]&lt;B410,"DN",""))</f>
        <v>UP</v>
      </c>
      <c r="J411" s="15">
        <f>IF(testdata[[#This Row],[mkt-dir]]="UP",testdata[[#This Row],[mRet]],"")</f>
        <v>3.5518828603528733E-3</v>
      </c>
      <c r="K411" s="15">
        <f>IF(testdata[[#This Row],[mkt-dir]]="UP",testdata[[#This Row],[eRet]],"")</f>
        <v>-8.9283052615889077E-2</v>
      </c>
      <c r="L411" s="20">
        <f t="shared" si="38"/>
        <v>3.7693733936608574E-6</v>
      </c>
      <c r="M411" s="20">
        <f t="shared" si="39"/>
        <v>1.9059056322357079E-5</v>
      </c>
      <c r="N411" s="6">
        <f>testdata[[#This Row],[cov+]]/testdata[[#This Row],[varM+]]</f>
        <v>5.056293004670124</v>
      </c>
      <c r="O411" s="15" t="str">
        <f>IF(testdata[[#This Row],[mkt-dir]]="DN",testdata[[#This Row],[mRet]],"")</f>
        <v/>
      </c>
      <c r="P411" s="15" t="str">
        <f>IF(testdata[[#This Row],[mkt-dir]]="DN",testdata[[#This Row],[eRet]],"")</f>
        <v/>
      </c>
      <c r="Q411" s="20">
        <f t="shared" si="40"/>
        <v>6.284652434210775E-6</v>
      </c>
      <c r="R411" s="20">
        <f t="shared" si="41"/>
        <v>-2.231383195519089E-6</v>
      </c>
      <c r="S411" s="6">
        <f>testdata[[#This Row],[cov-]]/testdata[[#This Row],[varM-]]</f>
        <v>-0.35505276049514828</v>
      </c>
      <c r="T411" s="6">
        <f>testdata[[#This Row],[beta+]]/testdata[[#This Row],[beta-]]</f>
        <v>-14.240962378714466</v>
      </c>
      <c r="U411" s="6">
        <f>(testdata[[#This Row],[beta+]]-testdata[[#This Row],[beta-]])^2</f>
        <v>29.282662990172128</v>
      </c>
      <c r="W411" s="12">
        <v>43329</v>
      </c>
      <c r="X411" s="6">
        <v>2.9045000000000001</v>
      </c>
      <c r="Y411" s="6">
        <v>5.0563000000000002</v>
      </c>
      <c r="Z411" s="6">
        <v>-0.35510000000000003</v>
      </c>
      <c r="AA411" s="6">
        <v>-14.241</v>
      </c>
      <c r="AB411" s="6">
        <v>29.282699999999998</v>
      </c>
    </row>
    <row r="412" spans="1:28" x14ac:dyDescent="0.25">
      <c r="A412" s="3">
        <v>410</v>
      </c>
      <c r="B412" s="1">
        <v>277.48</v>
      </c>
      <c r="C412" s="1">
        <v>308.44</v>
      </c>
      <c r="D412" s="15">
        <f>(testdata[[#This Row],[mrkt]]-B411)/B411</f>
        <v>2.1308100689805768E-3</v>
      </c>
      <c r="E412" s="15">
        <f>(testdata[[#This Row],[eval]]-C411)/C411</f>
        <v>9.6235679214402552E-3</v>
      </c>
      <c r="F412" s="20">
        <f t="shared" si="42"/>
        <v>2.486617759807613E-5</v>
      </c>
      <c r="G412" s="20">
        <f t="shared" si="43"/>
        <v>7.4115237712487123E-5</v>
      </c>
      <c r="H412" s="6">
        <f>testdata[[#This Row],[cov]]/testdata[[#This Row],[varM]]</f>
        <v>2.9805641586916578</v>
      </c>
      <c r="I412" s="2" t="str">
        <f>IF(testdata[[#This Row],[mrkt]]&gt;B411,"UP",IF(testdata[[#This Row],[mrkt]]&lt;B411,"DN",""))</f>
        <v>UP</v>
      </c>
      <c r="J412" s="15">
        <f>IF(testdata[[#This Row],[mkt-dir]]="UP",testdata[[#This Row],[mRet]],"")</f>
        <v>2.1308100689805768E-3</v>
      </c>
      <c r="K412" s="15">
        <f>IF(testdata[[#This Row],[mkt-dir]]="UP",testdata[[#This Row],[eRet]],"")</f>
        <v>9.6235679214402552E-3</v>
      </c>
      <c r="L412" s="20">
        <f t="shared" si="38"/>
        <v>3.6093256826247343E-6</v>
      </c>
      <c r="M412" s="20">
        <f t="shared" si="39"/>
        <v>6.5835395086209983E-6</v>
      </c>
      <c r="N412" s="6">
        <f>testdata[[#This Row],[cov+]]/testdata[[#This Row],[varM+]]</f>
        <v>1.8240358691691654</v>
      </c>
      <c r="O412" s="15" t="str">
        <f>IF(testdata[[#This Row],[mkt-dir]]="DN",testdata[[#This Row],[mRet]],"")</f>
        <v/>
      </c>
      <c r="P412" s="15" t="str">
        <f>IF(testdata[[#This Row],[mkt-dir]]="DN",testdata[[#This Row],[eRet]],"")</f>
        <v/>
      </c>
      <c r="Q412" s="20">
        <f t="shared" si="40"/>
        <v>6.284652434210775E-6</v>
      </c>
      <c r="R412" s="20">
        <f t="shared" si="41"/>
        <v>-2.231383195519089E-6</v>
      </c>
      <c r="S412" s="6">
        <f>testdata[[#This Row],[cov-]]/testdata[[#This Row],[varM-]]</f>
        <v>-0.35505276049514828</v>
      </c>
      <c r="T412" s="6">
        <f>testdata[[#This Row],[beta+]]/testdata[[#This Row],[beta-]]</f>
        <v>-5.137365687920318</v>
      </c>
      <c r="U412" s="6">
        <f>(testdata[[#This Row],[beta+]]-testdata[[#This Row],[beta-]])^2</f>
        <v>4.7484272559322962</v>
      </c>
      <c r="W412" s="12">
        <v>43332</v>
      </c>
      <c r="X412" s="6">
        <v>2.9805999999999999</v>
      </c>
      <c r="Y412" s="6">
        <v>1.8240000000000001</v>
      </c>
      <c r="Z412" s="6">
        <v>-0.35510000000000003</v>
      </c>
      <c r="AA412" s="6">
        <v>-5.1374000000000004</v>
      </c>
      <c r="AB412" s="6">
        <v>4.7484000000000002</v>
      </c>
    </row>
    <row r="413" spans="1:28" x14ac:dyDescent="0.25">
      <c r="A413" s="3">
        <v>411</v>
      </c>
      <c r="B413" s="1">
        <v>278.13</v>
      </c>
      <c r="C413" s="1">
        <v>321.89999999999998</v>
      </c>
      <c r="D413" s="15">
        <f>(testdata[[#This Row],[mrkt]]-B412)/B412</f>
        <v>2.3425111719762763E-3</v>
      </c>
      <c r="E413" s="15">
        <f>(testdata[[#This Row],[eval]]-C412)/C412</f>
        <v>4.363895733367909E-2</v>
      </c>
      <c r="F413" s="20">
        <f t="shared" si="42"/>
        <v>2.4119451031387176E-5</v>
      </c>
      <c r="G413" s="20">
        <f t="shared" si="43"/>
        <v>8.1656378220373497E-5</v>
      </c>
      <c r="H413" s="6">
        <f>testdata[[#This Row],[cov]]/testdata[[#This Row],[varM]]</f>
        <v>3.3854990361974755</v>
      </c>
      <c r="I413" s="2" t="str">
        <f>IF(testdata[[#This Row],[mrkt]]&gt;B412,"UP",IF(testdata[[#This Row],[mrkt]]&lt;B412,"DN",""))</f>
        <v>UP</v>
      </c>
      <c r="J413" s="15">
        <f>IF(testdata[[#This Row],[mkt-dir]]="UP",testdata[[#This Row],[mRet]],"")</f>
        <v>2.3425111719762763E-3</v>
      </c>
      <c r="K413" s="15">
        <f>IF(testdata[[#This Row],[mkt-dir]]="UP",testdata[[#This Row],[eRet]],"")</f>
        <v>4.363895733367909E-2</v>
      </c>
      <c r="L413" s="20">
        <f t="shared" si="38"/>
        <v>4.2067435448631387E-6</v>
      </c>
      <c r="M413" s="20">
        <f t="shared" si="39"/>
        <v>1.3785826987908299E-6</v>
      </c>
      <c r="N413" s="6">
        <f>testdata[[#This Row],[cov+]]/testdata[[#This Row],[varM+]]</f>
        <v>0.32770780630880614</v>
      </c>
      <c r="O413" s="15" t="str">
        <f>IF(testdata[[#This Row],[mkt-dir]]="DN",testdata[[#This Row],[mRet]],"")</f>
        <v/>
      </c>
      <c r="P413" s="15" t="str">
        <f>IF(testdata[[#This Row],[mkt-dir]]="DN",testdata[[#This Row],[eRet]],"")</f>
        <v/>
      </c>
      <c r="Q413" s="20">
        <f t="shared" si="40"/>
        <v>6.284652434210775E-6</v>
      </c>
      <c r="R413" s="20">
        <f t="shared" si="41"/>
        <v>-2.231383195519089E-6</v>
      </c>
      <c r="S413" s="6">
        <f>testdata[[#This Row],[cov-]]/testdata[[#This Row],[varM-]]</f>
        <v>-0.35505276049514828</v>
      </c>
      <c r="T413" s="6">
        <f>testdata[[#This Row],[beta+]]/testdata[[#This Row],[beta-]]</f>
        <v>-0.9229834063303507</v>
      </c>
      <c r="U413" s="6">
        <f>(testdata[[#This Row],[beta+]]-testdata[[#This Row],[beta-]])^2</f>
        <v>0.46616199158245719</v>
      </c>
      <c r="W413" s="12">
        <v>43333</v>
      </c>
      <c r="X413" s="6">
        <v>3.3855</v>
      </c>
      <c r="Y413" s="6">
        <v>0.32769999999999999</v>
      </c>
      <c r="Z413" s="6">
        <v>-0.35510000000000003</v>
      </c>
      <c r="AA413" s="6">
        <v>-0.92300000000000004</v>
      </c>
      <c r="AB413" s="6">
        <v>0.4662</v>
      </c>
    </row>
    <row r="414" spans="1:28" x14ac:dyDescent="0.25">
      <c r="A414" s="3">
        <v>412</v>
      </c>
      <c r="B414" s="1">
        <v>277.95999999999998</v>
      </c>
      <c r="C414" s="1">
        <v>321.64</v>
      </c>
      <c r="D414" s="15">
        <f>(testdata[[#This Row],[mrkt]]-B413)/B413</f>
        <v>-6.1122496674222821E-4</v>
      </c>
      <c r="E414" s="15">
        <f>(testdata[[#This Row],[eval]]-C413)/C413</f>
        <v>-8.077042559800899E-4</v>
      </c>
      <c r="F414" s="20">
        <f t="shared" si="42"/>
        <v>2.1044540023399581E-5</v>
      </c>
      <c r="G414" s="20">
        <f t="shared" si="43"/>
        <v>6.8599499007353801E-5</v>
      </c>
      <c r="H414" s="6">
        <f>testdata[[#This Row],[cov]]/testdata[[#This Row],[varM]]</f>
        <v>3.2597290760965794</v>
      </c>
      <c r="I414" s="2" t="str">
        <f>IF(testdata[[#This Row],[mrkt]]&gt;B413,"UP",IF(testdata[[#This Row],[mrkt]]&lt;B413,"DN",""))</f>
        <v>DN</v>
      </c>
      <c r="J414" s="15" t="str">
        <f>IF(testdata[[#This Row],[mkt-dir]]="UP",testdata[[#This Row],[mRet]],"")</f>
        <v/>
      </c>
      <c r="K414" s="15" t="str">
        <f>IF(testdata[[#This Row],[mkt-dir]]="UP",testdata[[#This Row],[eRet]],"")</f>
        <v/>
      </c>
      <c r="L414" s="20">
        <f t="shared" si="38"/>
        <v>3.0655787939907659E-6</v>
      </c>
      <c r="M414" s="20">
        <f t="shared" si="39"/>
        <v>-4.9981137143163016E-6</v>
      </c>
      <c r="N414" s="6">
        <f>testdata[[#This Row],[cov+]]/testdata[[#This Row],[varM+]]</f>
        <v>-1.6303980586353692</v>
      </c>
      <c r="O414" s="15">
        <f>IF(testdata[[#This Row],[mkt-dir]]="DN",testdata[[#This Row],[mRet]],"")</f>
        <v>-6.1122496674222821E-4</v>
      </c>
      <c r="P414" s="15">
        <f>IF(testdata[[#This Row],[mkt-dir]]="DN",testdata[[#This Row],[eRet]],"")</f>
        <v>-8.077042559800899E-4</v>
      </c>
      <c r="Q414" s="20">
        <f t="shared" si="40"/>
        <v>6.6714111636257847E-6</v>
      </c>
      <c r="R414" s="20">
        <f t="shared" si="41"/>
        <v>2.4274769245475862E-6</v>
      </c>
      <c r="S414" s="6">
        <f>testdata[[#This Row],[cov-]]/testdata[[#This Row],[varM-]]</f>
        <v>0.36386258694154577</v>
      </c>
      <c r="T414" s="6">
        <f>testdata[[#This Row],[beta+]]/testdata[[#This Row],[beta-]]</f>
        <v>-4.4808070880265891</v>
      </c>
      <c r="U414" s="6">
        <f>(testdata[[#This Row],[beta+]]-testdata[[#This Row],[beta-]])^2</f>
        <v>3.9770755224968535</v>
      </c>
      <c r="W414" s="12">
        <v>43334</v>
      </c>
      <c r="X414" s="6">
        <v>3.2597</v>
      </c>
      <c r="Y414" s="6">
        <v>-1.6304000000000001</v>
      </c>
      <c r="Z414" s="6">
        <v>0.3639</v>
      </c>
      <c r="AA414" s="6">
        <v>-4.4808000000000003</v>
      </c>
      <c r="AB414" s="6">
        <v>3.9771000000000001</v>
      </c>
    </row>
    <row r="415" spans="1:28" x14ac:dyDescent="0.25">
      <c r="A415" s="3">
        <v>413</v>
      </c>
      <c r="B415" s="1">
        <v>277.58999999999997</v>
      </c>
      <c r="C415" s="1">
        <v>320.10000000000002</v>
      </c>
      <c r="D415" s="15">
        <f>(testdata[[#This Row],[mrkt]]-B414)/B414</f>
        <v>-1.3311267808317909E-3</v>
      </c>
      <c r="E415" s="15">
        <f>(testdata[[#This Row],[eval]]-C414)/C414</f>
        <v>-4.7879616963063167E-3</v>
      </c>
      <c r="F415" s="20">
        <f t="shared" si="42"/>
        <v>2.0802957165258574E-5</v>
      </c>
      <c r="G415" s="20">
        <f t="shared" si="43"/>
        <v>6.7886340143661969E-5</v>
      </c>
      <c r="H415" s="6">
        <f>testdata[[#This Row],[cov]]/testdata[[#This Row],[varM]]</f>
        <v>3.2633024047674217</v>
      </c>
      <c r="I415" s="2" t="str">
        <f>IF(testdata[[#This Row],[mrkt]]&gt;B414,"UP",IF(testdata[[#This Row],[mrkt]]&lt;B414,"DN",""))</f>
        <v>DN</v>
      </c>
      <c r="J415" s="15" t="str">
        <f>IF(testdata[[#This Row],[mkt-dir]]="UP",testdata[[#This Row],[mRet]],"")</f>
        <v/>
      </c>
      <c r="K415" s="15" t="str">
        <f>IF(testdata[[#This Row],[mkt-dir]]="UP",testdata[[#This Row],[eRet]],"")</f>
        <v/>
      </c>
      <c r="L415" s="20">
        <f t="shared" si="38"/>
        <v>3.0655787939907659E-6</v>
      </c>
      <c r="M415" s="20">
        <f t="shared" si="39"/>
        <v>-4.9981137143163016E-6</v>
      </c>
      <c r="N415" s="6">
        <f>testdata[[#This Row],[cov+]]/testdata[[#This Row],[varM+]]</f>
        <v>-1.6303980586353692</v>
      </c>
      <c r="O415" s="15">
        <f>IF(testdata[[#This Row],[mkt-dir]]="DN",testdata[[#This Row],[mRet]],"")</f>
        <v>-1.3311267808317909E-3</v>
      </c>
      <c r="P415" s="15">
        <f>IF(testdata[[#This Row],[mkt-dir]]="DN",testdata[[#This Row],[eRet]],"")</f>
        <v>-4.7879616963063167E-3</v>
      </c>
      <c r="Q415" s="20">
        <f t="shared" si="40"/>
        <v>7.036315317739106E-6</v>
      </c>
      <c r="R415" s="20">
        <f t="shared" si="41"/>
        <v>3.6316974040091744E-6</v>
      </c>
      <c r="S415" s="6">
        <f>testdata[[#This Row],[cov-]]/testdata[[#This Row],[varM-]]</f>
        <v>0.51613625029756394</v>
      </c>
      <c r="T415" s="6">
        <f>testdata[[#This Row],[beta+]]/testdata[[#This Row],[beta-]]</f>
        <v>-3.1588520622130472</v>
      </c>
      <c r="U415" s="6">
        <f>(testdata[[#This Row],[beta+]]-testdata[[#This Row],[beta-]])^2</f>
        <v>4.6076095394261856</v>
      </c>
      <c r="W415" s="12">
        <v>43335</v>
      </c>
      <c r="X415" s="6">
        <v>3.2633000000000001</v>
      </c>
      <c r="Y415" s="6">
        <v>-1.6304000000000001</v>
      </c>
      <c r="Z415" s="6">
        <v>0.5161</v>
      </c>
      <c r="AA415" s="6">
        <v>-3.1589</v>
      </c>
      <c r="AB415" s="6">
        <v>4.6075999999999997</v>
      </c>
    </row>
    <row r="416" spans="1:28" x14ac:dyDescent="0.25">
      <c r="A416" s="3">
        <v>414</v>
      </c>
      <c r="B416" s="1">
        <v>279.27</v>
      </c>
      <c r="C416" s="1">
        <v>322.82</v>
      </c>
      <c r="D416" s="15">
        <f>(testdata[[#This Row],[mrkt]]-B415)/B415</f>
        <v>6.0520912136604599E-3</v>
      </c>
      <c r="E416" s="15">
        <f>(testdata[[#This Row],[eval]]-C415)/C415</f>
        <v>8.4973445798187143E-3</v>
      </c>
      <c r="F416" s="20">
        <f t="shared" si="42"/>
        <v>1.9375229495788177E-5</v>
      </c>
      <c r="G416" s="20">
        <f t="shared" si="43"/>
        <v>5.5675928741930785E-5</v>
      </c>
      <c r="H416" s="6">
        <f>testdata[[#This Row],[cov]]/testdata[[#This Row],[varM]]</f>
        <v>2.8735622849800939</v>
      </c>
      <c r="I416" s="2" t="str">
        <f>IF(testdata[[#This Row],[mrkt]]&gt;B415,"UP",IF(testdata[[#This Row],[mrkt]]&lt;B415,"DN",""))</f>
        <v>UP</v>
      </c>
      <c r="J416" s="15">
        <f>IF(testdata[[#This Row],[mkt-dir]]="UP",testdata[[#This Row],[mRet]],"")</f>
        <v>6.0520912136604599E-3</v>
      </c>
      <c r="K416" s="15">
        <f>IF(testdata[[#This Row],[mkt-dir]]="UP",testdata[[#This Row],[eRet]],"")</f>
        <v>8.4973445798187143E-3</v>
      </c>
      <c r="L416" s="20">
        <f t="shared" si="38"/>
        <v>3.009760787847911E-6</v>
      </c>
      <c r="M416" s="20">
        <f t="shared" si="39"/>
        <v>-6.2048724932673411E-6</v>
      </c>
      <c r="N416" s="6">
        <f>testdata[[#This Row],[cov+]]/testdata[[#This Row],[varM+]]</f>
        <v>-2.061583272105838</v>
      </c>
      <c r="O416" s="15" t="str">
        <f>IF(testdata[[#This Row],[mkt-dir]]="DN",testdata[[#This Row],[mRet]],"")</f>
        <v/>
      </c>
      <c r="P416" s="15" t="str">
        <f>IF(testdata[[#This Row],[mkt-dir]]="DN",testdata[[#This Row],[eRet]],"")</f>
        <v/>
      </c>
      <c r="Q416" s="20">
        <f t="shared" si="40"/>
        <v>6.5296123967493283E-6</v>
      </c>
      <c r="R416" s="20">
        <f t="shared" si="41"/>
        <v>-2.7712594543890517E-6</v>
      </c>
      <c r="S416" s="6">
        <f>testdata[[#This Row],[cov-]]/testdata[[#This Row],[varM-]]</f>
        <v>-0.4244140824911265</v>
      </c>
      <c r="T416" s="6">
        <f>testdata[[#This Row],[beta+]]/testdata[[#This Row],[beta-]]</f>
        <v>4.8574808357094064</v>
      </c>
      <c r="U416" s="6">
        <f>(testdata[[#This Row],[beta+]]-testdata[[#This Row],[beta-]])^2</f>
        <v>2.6803229554236916</v>
      </c>
      <c r="W416" s="12">
        <v>43336</v>
      </c>
      <c r="X416" s="6">
        <v>2.8736000000000002</v>
      </c>
      <c r="Y416" s="6">
        <v>-2.0615999999999999</v>
      </c>
      <c r="Z416" s="6">
        <v>-0.4244</v>
      </c>
      <c r="AA416" s="6">
        <v>4.8574999999999999</v>
      </c>
      <c r="AB416" s="6">
        <v>2.6802999999999999</v>
      </c>
    </row>
    <row r="417" spans="1:28" x14ac:dyDescent="0.25">
      <c r="A417" s="3">
        <v>415</v>
      </c>
      <c r="B417" s="1">
        <v>281.47000000000003</v>
      </c>
      <c r="C417" s="1">
        <v>319.27</v>
      </c>
      <c r="D417" s="15">
        <f>(testdata[[#This Row],[mrkt]]-B416)/B416</f>
        <v>7.8776810971462937E-3</v>
      </c>
      <c r="E417" s="15">
        <f>(testdata[[#This Row],[eval]]-C416)/C416</f>
        <v>-1.0996840344464442E-2</v>
      </c>
      <c r="F417" s="20">
        <f t="shared" si="42"/>
        <v>1.9262301857135444E-5</v>
      </c>
      <c r="G417" s="20">
        <f t="shared" si="43"/>
        <v>4.0522266983350795E-5</v>
      </c>
      <c r="H417" s="6">
        <f>testdata[[#This Row],[cov]]/testdata[[#This Row],[varM]]</f>
        <v>2.1037084396193229</v>
      </c>
      <c r="I417" s="2" t="str">
        <f>IF(testdata[[#This Row],[mrkt]]&gt;B416,"UP",IF(testdata[[#This Row],[mrkt]]&lt;B416,"DN",""))</f>
        <v>UP</v>
      </c>
      <c r="J417" s="15">
        <f>IF(testdata[[#This Row],[mkt-dir]]="UP",testdata[[#This Row],[mRet]],"")</f>
        <v>7.8776810971462937E-3</v>
      </c>
      <c r="K417" s="15">
        <f>IF(testdata[[#This Row],[mkt-dir]]="UP",testdata[[#This Row],[eRet]],"")</f>
        <v>-1.0996840344464442E-2</v>
      </c>
      <c r="L417" s="20">
        <f t="shared" si="38"/>
        <v>3.6001635833939474E-6</v>
      </c>
      <c r="M417" s="20">
        <f t="shared" si="39"/>
        <v>-1.3450105055219498E-5</v>
      </c>
      <c r="N417" s="6">
        <f>testdata[[#This Row],[cov+]]/testdata[[#This Row],[varM+]]</f>
        <v>-3.7359705312445306</v>
      </c>
      <c r="O417" s="15" t="str">
        <f>IF(testdata[[#This Row],[mkt-dir]]="DN",testdata[[#This Row],[mRet]],"")</f>
        <v/>
      </c>
      <c r="P417" s="15" t="str">
        <f>IF(testdata[[#This Row],[mkt-dir]]="DN",testdata[[#This Row],[eRet]],"")</f>
        <v/>
      </c>
      <c r="Q417" s="20">
        <f t="shared" si="40"/>
        <v>6.7476065704637754E-6</v>
      </c>
      <c r="R417" s="20">
        <f t="shared" si="41"/>
        <v>-6.5018478517141803E-6</v>
      </c>
      <c r="S417" s="6">
        <f>testdata[[#This Row],[cov-]]/testdata[[#This Row],[varM-]]</f>
        <v>-0.96357838647182659</v>
      </c>
      <c r="T417" s="6">
        <f>testdata[[#This Row],[beta+]]/testdata[[#This Row],[beta-]]</f>
        <v>3.8771838219866135</v>
      </c>
      <c r="U417" s="6">
        <f>(testdata[[#This Row],[beta+]]-testdata[[#This Row],[beta-]])^2</f>
        <v>7.6861582043973939</v>
      </c>
      <c r="W417" s="12">
        <v>43339</v>
      </c>
      <c r="X417" s="6">
        <v>2.1036999999999999</v>
      </c>
      <c r="Y417" s="6">
        <v>-3.7360000000000002</v>
      </c>
      <c r="Z417" s="6">
        <v>-0.96360000000000001</v>
      </c>
      <c r="AA417" s="6">
        <v>3.8772000000000002</v>
      </c>
      <c r="AB417" s="6">
        <v>7.6862000000000004</v>
      </c>
    </row>
    <row r="418" spans="1:28" x14ac:dyDescent="0.25">
      <c r="A418" s="3">
        <v>416</v>
      </c>
      <c r="B418" s="1">
        <v>281.61</v>
      </c>
      <c r="C418" s="1">
        <v>311.86</v>
      </c>
      <c r="D418" s="15">
        <f>(testdata[[#This Row],[mrkt]]-B417)/B417</f>
        <v>4.9738870927625088E-4</v>
      </c>
      <c r="E418" s="15">
        <f>(testdata[[#This Row],[eval]]-C417)/C417</f>
        <v>-2.3209195978325457E-2</v>
      </c>
      <c r="F418" s="20">
        <f t="shared" si="42"/>
        <v>1.8780969010767609E-5</v>
      </c>
      <c r="G418" s="20">
        <f t="shared" si="43"/>
        <v>3.8359514465510154E-5</v>
      </c>
      <c r="H418" s="6">
        <f>testdata[[#This Row],[cov]]/testdata[[#This Row],[varM]]</f>
        <v>2.0424672679837585</v>
      </c>
      <c r="I418" s="2" t="str">
        <f>IF(testdata[[#This Row],[mrkt]]&gt;B417,"UP",IF(testdata[[#This Row],[mrkt]]&lt;B417,"DN",""))</f>
        <v>UP</v>
      </c>
      <c r="J418" s="15">
        <f>IF(testdata[[#This Row],[mkt-dir]]="UP",testdata[[#This Row],[mRet]],"")</f>
        <v>4.9738870927625088E-4</v>
      </c>
      <c r="K418" s="15">
        <f>IF(testdata[[#This Row],[mkt-dir]]="UP",testdata[[#This Row],[eRet]],"")</f>
        <v>-2.3209195978325457E-2</v>
      </c>
      <c r="L418" s="20">
        <f t="shared" si="38"/>
        <v>5.0315831013798357E-6</v>
      </c>
      <c r="M418" s="20">
        <f t="shared" si="39"/>
        <v>-5.2606650851275561E-7</v>
      </c>
      <c r="N418" s="6">
        <f>testdata[[#This Row],[cov+]]/testdata[[#This Row],[varM+]]</f>
        <v>-0.10455288085542895</v>
      </c>
      <c r="O418" s="15" t="str">
        <f>IF(testdata[[#This Row],[mkt-dir]]="DN",testdata[[#This Row],[mRet]],"")</f>
        <v/>
      </c>
      <c r="P418" s="15" t="str">
        <f>IF(testdata[[#This Row],[mkt-dir]]="DN",testdata[[#This Row],[eRet]],"")</f>
        <v/>
      </c>
      <c r="Q418" s="20">
        <f t="shared" si="40"/>
        <v>6.7476065704637754E-6</v>
      </c>
      <c r="R418" s="20">
        <f t="shared" si="41"/>
        <v>-6.5018478517141803E-6</v>
      </c>
      <c r="S418" s="6">
        <f>testdata[[#This Row],[cov-]]/testdata[[#This Row],[varM-]]</f>
        <v>-0.96357838647182659</v>
      </c>
      <c r="T418" s="6">
        <f>testdata[[#This Row],[beta+]]/testdata[[#This Row],[beta-]]</f>
        <v>0.10850480077521529</v>
      </c>
      <c r="U418" s="6">
        <f>(testdata[[#This Row],[beta+]]-testdata[[#This Row],[beta-]])^2</f>
        <v>0.73792481929950771</v>
      </c>
      <c r="W418" s="12">
        <v>43340</v>
      </c>
      <c r="X418" s="6">
        <v>2.0425</v>
      </c>
      <c r="Y418" s="6">
        <v>-0.1046</v>
      </c>
      <c r="Z418" s="6">
        <v>-0.96360000000000001</v>
      </c>
      <c r="AA418" s="6">
        <v>0.1085</v>
      </c>
      <c r="AB418" s="6">
        <v>0.7379</v>
      </c>
    </row>
    <row r="419" spans="1:28" x14ac:dyDescent="0.25">
      <c r="A419" s="3">
        <v>417</v>
      </c>
      <c r="B419" s="1">
        <v>283.12</v>
      </c>
      <c r="C419" s="1">
        <v>305.01</v>
      </c>
      <c r="D419" s="15">
        <f>(testdata[[#This Row],[mrkt]]-B418)/B418</f>
        <v>5.3620254962536513E-3</v>
      </c>
      <c r="E419" s="15">
        <f>(testdata[[#This Row],[eval]]-C418)/C418</f>
        <v>-2.196498428782153E-2</v>
      </c>
      <c r="F419" s="20">
        <f t="shared" si="42"/>
        <v>1.8897952804479729E-5</v>
      </c>
      <c r="G419" s="20">
        <f t="shared" si="43"/>
        <v>3.4875216874748975E-5</v>
      </c>
      <c r="H419" s="6">
        <f>testdata[[#This Row],[cov]]/testdata[[#This Row],[varM]]</f>
        <v>1.8454494640542154</v>
      </c>
      <c r="I419" s="2" t="str">
        <f>IF(testdata[[#This Row],[mrkt]]&gt;B418,"UP",IF(testdata[[#This Row],[mrkt]]&lt;B418,"DN",""))</f>
        <v>UP</v>
      </c>
      <c r="J419" s="15">
        <f>IF(testdata[[#This Row],[mkt-dir]]="UP",testdata[[#This Row],[mRet]],"")</f>
        <v>5.3620254962536513E-3</v>
      </c>
      <c r="K419" s="15">
        <f>IF(testdata[[#This Row],[mkt-dir]]="UP",testdata[[#This Row],[eRet]],"")</f>
        <v>-2.196498428782153E-2</v>
      </c>
      <c r="L419" s="20">
        <f t="shared" si="38"/>
        <v>4.7014783021238634E-6</v>
      </c>
      <c r="M419" s="20">
        <f t="shared" si="39"/>
        <v>-2.6992917210742192E-6</v>
      </c>
      <c r="N419" s="6">
        <f>testdata[[#This Row],[cov+]]/testdata[[#This Row],[varM+]]</f>
        <v>-0.57413680285514257</v>
      </c>
      <c r="O419" s="15" t="str">
        <f>IF(testdata[[#This Row],[mkt-dir]]="DN",testdata[[#This Row],[mRet]],"")</f>
        <v/>
      </c>
      <c r="P419" s="15" t="str">
        <f>IF(testdata[[#This Row],[mkt-dir]]="DN",testdata[[#This Row],[eRet]],"")</f>
        <v/>
      </c>
      <c r="Q419" s="20">
        <f t="shared" si="40"/>
        <v>7.4505827303188038E-6</v>
      </c>
      <c r="R419" s="20">
        <f t="shared" si="41"/>
        <v>-1.1459491571659947E-5</v>
      </c>
      <c r="S419" s="6">
        <f>testdata[[#This Row],[cov-]]/testdata[[#This Row],[varM-]]</f>
        <v>-1.5380664823742727</v>
      </c>
      <c r="T419" s="6">
        <f>testdata[[#This Row],[beta+]]/testdata[[#This Row],[beta-]]</f>
        <v>0.37328477633090523</v>
      </c>
      <c r="U419" s="6">
        <f>(testdata[[#This Row],[beta+]]-testdata[[#This Row],[beta-]])^2</f>
        <v>0.92916042705785284</v>
      </c>
      <c r="W419" s="12">
        <v>43341</v>
      </c>
      <c r="X419" s="6">
        <v>1.8453999999999999</v>
      </c>
      <c r="Y419" s="6">
        <v>-0.57410000000000005</v>
      </c>
      <c r="Z419" s="6">
        <v>-1.5381</v>
      </c>
      <c r="AA419" s="6">
        <v>0.37330000000000002</v>
      </c>
      <c r="AB419" s="6">
        <v>0.92920000000000003</v>
      </c>
    </row>
    <row r="420" spans="1:28" x14ac:dyDescent="0.25">
      <c r="A420" s="3">
        <v>418</v>
      </c>
      <c r="B420" s="1">
        <v>281.98</v>
      </c>
      <c r="C420" s="1">
        <v>303.14999999999998</v>
      </c>
      <c r="D420" s="15">
        <f>(testdata[[#This Row],[mrkt]]-B419)/B419</f>
        <v>-4.0265611754732493E-3</v>
      </c>
      <c r="E420" s="15">
        <f>(testdata[[#This Row],[eval]]-C419)/C419</f>
        <v>-6.0981607160421423E-3</v>
      </c>
      <c r="F420" s="20">
        <f t="shared" si="42"/>
        <v>1.977733950304041E-5</v>
      </c>
      <c r="G420" s="20">
        <f t="shared" si="43"/>
        <v>4.8282922174615186E-6</v>
      </c>
      <c r="H420" s="6">
        <f>testdata[[#This Row],[cov]]/testdata[[#This Row],[varM]]</f>
        <v>0.24413254455783881</v>
      </c>
      <c r="I420" s="2" t="str">
        <f>IF(testdata[[#This Row],[mrkt]]&gt;B419,"UP",IF(testdata[[#This Row],[mrkt]]&lt;B419,"DN",""))</f>
        <v>DN</v>
      </c>
      <c r="J420" s="15" t="str">
        <f>IF(testdata[[#This Row],[mkt-dir]]="UP",testdata[[#This Row],[mRet]],"")</f>
        <v/>
      </c>
      <c r="K420" s="15" t="str">
        <f>IF(testdata[[#This Row],[mkt-dir]]="UP",testdata[[#This Row],[eRet]],"")</f>
        <v/>
      </c>
      <c r="L420" s="20">
        <f t="shared" si="38"/>
        <v>5.021822833614071E-6</v>
      </c>
      <c r="M420" s="20">
        <f t="shared" si="39"/>
        <v>-1.5108161513652819E-5</v>
      </c>
      <c r="N420" s="6">
        <f>testdata[[#This Row],[cov+]]/testdata[[#This Row],[varM+]]</f>
        <v>-3.008501497210303</v>
      </c>
      <c r="O420" s="15">
        <f>IF(testdata[[#This Row],[mkt-dir]]="DN",testdata[[#This Row],[mRet]],"")</f>
        <v>-4.0265611754732493E-3</v>
      </c>
      <c r="P420" s="15">
        <f>IF(testdata[[#This Row],[mkt-dir]]="DN",testdata[[#This Row],[eRet]],"")</f>
        <v>-6.0981607160421423E-3</v>
      </c>
      <c r="Q420" s="20">
        <f t="shared" si="40"/>
        <v>6.6148529158485453E-6</v>
      </c>
      <c r="R420" s="20">
        <f t="shared" si="41"/>
        <v>-1.0758364931036374E-5</v>
      </c>
      <c r="S420" s="6">
        <f>testdata[[#This Row],[cov-]]/testdata[[#This Row],[varM-]]</f>
        <v>-1.6263951848816436</v>
      </c>
      <c r="T420" s="6">
        <f>testdata[[#This Row],[beta+]]/testdata[[#This Row],[beta-]]</f>
        <v>1.8497973464113757</v>
      </c>
      <c r="U420" s="6">
        <f>(testdata[[#This Row],[beta+]]-testdata[[#This Row],[beta-]])^2</f>
        <v>1.9102178585787259</v>
      </c>
      <c r="W420" s="12">
        <v>43342</v>
      </c>
      <c r="X420" s="6">
        <v>0.24410000000000001</v>
      </c>
      <c r="Y420" s="6">
        <v>-3.0085000000000002</v>
      </c>
      <c r="Z420" s="6">
        <v>-1.6264000000000001</v>
      </c>
      <c r="AA420" s="6">
        <v>1.8498000000000001</v>
      </c>
      <c r="AB420" s="6">
        <v>1.9101999999999999</v>
      </c>
    </row>
    <row r="421" spans="1:28" x14ac:dyDescent="0.25">
      <c r="A421" s="3">
        <v>419</v>
      </c>
      <c r="B421" s="1">
        <v>281.98</v>
      </c>
      <c r="C421" s="1">
        <v>301.66000000000003</v>
      </c>
      <c r="D421" s="15">
        <f>(testdata[[#This Row],[mrkt]]-B420)/B420</f>
        <v>0</v>
      </c>
      <c r="E421" s="15">
        <f>(testdata[[#This Row],[eval]]-C420)/C420</f>
        <v>-4.9150585518718537E-3</v>
      </c>
      <c r="F421" s="20">
        <f t="shared" si="42"/>
        <v>1.9405126524893991E-5</v>
      </c>
      <c r="G421" s="20">
        <f t="shared" si="43"/>
        <v>4.3480026840565425E-6</v>
      </c>
      <c r="H421" s="6">
        <f>testdata[[#This Row],[cov]]/testdata[[#This Row],[varM]]</f>
        <v>0.22406463974757801</v>
      </c>
      <c r="I421" s="2" t="str">
        <f>IF(testdata[[#This Row],[mrkt]]&gt;B420,"UP",IF(testdata[[#This Row],[mrkt]]&lt;B420,"DN",""))</f>
        <v/>
      </c>
      <c r="J421" s="15" t="str">
        <f>IF(testdata[[#This Row],[mkt-dir]]="UP",testdata[[#This Row],[mRet]],"")</f>
        <v/>
      </c>
      <c r="K421" s="15" t="str">
        <f>IF(testdata[[#This Row],[mkt-dir]]="UP",testdata[[#This Row],[eRet]],"")</f>
        <v/>
      </c>
      <c r="L421" s="20">
        <f t="shared" si="38"/>
        <v>5.4758365216374355E-6</v>
      </c>
      <c r="M421" s="20">
        <f t="shared" si="39"/>
        <v>-1.6504511534480661E-5</v>
      </c>
      <c r="N421" s="6">
        <f>testdata[[#This Row],[cov+]]/testdata[[#This Row],[varM+]]</f>
        <v>-3.0140621381343444</v>
      </c>
      <c r="O421" s="15" t="str">
        <f>IF(testdata[[#This Row],[mkt-dir]]="DN",testdata[[#This Row],[mRet]],"")</f>
        <v/>
      </c>
      <c r="P421" s="15" t="str">
        <f>IF(testdata[[#This Row],[mkt-dir]]="DN",testdata[[#This Row],[eRet]],"")</f>
        <v/>
      </c>
      <c r="Q421" s="20">
        <f t="shared" si="40"/>
        <v>6.6148529158485453E-6</v>
      </c>
      <c r="R421" s="20">
        <f t="shared" si="41"/>
        <v>-1.0758364931036374E-5</v>
      </c>
      <c r="S421" s="6">
        <f>testdata[[#This Row],[cov-]]/testdata[[#This Row],[varM-]]</f>
        <v>-1.6263951848816436</v>
      </c>
      <c r="T421" s="6">
        <f>testdata[[#This Row],[beta+]]/testdata[[#This Row],[beta-]]</f>
        <v>1.8532163438209419</v>
      </c>
      <c r="U421" s="6">
        <f>(testdata[[#This Row],[beta+]]-testdata[[#This Row],[beta-]])^2</f>
        <v>1.9256195731496335</v>
      </c>
      <c r="W421" s="12">
        <v>43343</v>
      </c>
      <c r="X421" s="6">
        <v>0.22409999999999999</v>
      </c>
      <c r="Y421" s="6">
        <v>-3.0141</v>
      </c>
      <c r="Z421" s="6">
        <v>-1.6264000000000001</v>
      </c>
      <c r="AA421" s="6">
        <v>1.8532</v>
      </c>
      <c r="AB421" s="6">
        <v>1.9256</v>
      </c>
    </row>
    <row r="422" spans="1:28" x14ac:dyDescent="0.25">
      <c r="A422" s="3">
        <v>420</v>
      </c>
      <c r="B422" s="1">
        <v>281.5</v>
      </c>
      <c r="C422" s="1">
        <v>288.95</v>
      </c>
      <c r="D422" s="15">
        <f>(testdata[[#This Row],[mrkt]]-B421)/B421</f>
        <v>-1.7022483864104481E-3</v>
      </c>
      <c r="E422" s="15">
        <f>(testdata[[#This Row],[eval]]-C421)/C421</f>
        <v>-4.213352781276946E-2</v>
      </c>
      <c r="F422" s="20">
        <f t="shared" si="42"/>
        <v>1.943837371872982E-5</v>
      </c>
      <c r="G422" s="20">
        <f t="shared" si="43"/>
        <v>1.055923753217465E-5</v>
      </c>
      <c r="H422" s="6">
        <f>testdata[[#This Row],[cov]]/testdata[[#This Row],[varM]]</f>
        <v>0.5432160984743446</v>
      </c>
      <c r="I422" s="2" t="str">
        <f>IF(testdata[[#This Row],[mrkt]]&gt;B421,"UP",IF(testdata[[#This Row],[mrkt]]&lt;B421,"DN",""))</f>
        <v>DN</v>
      </c>
      <c r="J422" s="15" t="str">
        <f>IF(testdata[[#This Row],[mkt-dir]]="UP",testdata[[#This Row],[mRet]],"")</f>
        <v/>
      </c>
      <c r="K422" s="15" t="str">
        <f>IF(testdata[[#This Row],[mkt-dir]]="UP",testdata[[#This Row],[eRet]],"")</f>
        <v/>
      </c>
      <c r="L422" s="20">
        <f t="shared" si="38"/>
        <v>5.9513735241571936E-6</v>
      </c>
      <c r="M422" s="20">
        <f t="shared" si="39"/>
        <v>-1.9526881414818938E-5</v>
      </c>
      <c r="N422" s="6">
        <f>testdata[[#This Row],[cov+]]/testdata[[#This Row],[varM+]]</f>
        <v>-3.2810713922689376</v>
      </c>
      <c r="O422" s="15">
        <f>IF(testdata[[#This Row],[mkt-dir]]="DN",testdata[[#This Row],[mRet]],"")</f>
        <v>-1.7022483864104481E-3</v>
      </c>
      <c r="P422" s="15">
        <f>IF(testdata[[#This Row],[mkt-dir]]="DN",testdata[[#This Row],[eRet]],"")</f>
        <v>-4.213352781276946E-2</v>
      </c>
      <c r="Q422" s="20">
        <f t="shared" si="40"/>
        <v>6.1039609280824613E-6</v>
      </c>
      <c r="R422" s="20">
        <f t="shared" si="41"/>
        <v>-1.3992965965473045E-5</v>
      </c>
      <c r="S422" s="6">
        <f>testdata[[#This Row],[cov-]]/testdata[[#This Row],[varM-]]</f>
        <v>-2.2924402908766468</v>
      </c>
      <c r="T422" s="6">
        <f>testdata[[#This Row],[beta+]]/testdata[[#This Row],[beta-]]</f>
        <v>1.4312570780258929</v>
      </c>
      <c r="U422" s="6">
        <f>(testdata[[#This Row],[beta+]]-testdata[[#This Row],[beta-]])^2</f>
        <v>0.97739145464013399</v>
      </c>
      <c r="W422" s="12">
        <v>43347</v>
      </c>
      <c r="X422" s="6">
        <v>0.54320000000000002</v>
      </c>
      <c r="Y422" s="6">
        <v>-3.2810999999999999</v>
      </c>
      <c r="Z422" s="6">
        <v>-2.2924000000000002</v>
      </c>
      <c r="AA422" s="6">
        <v>1.4313</v>
      </c>
      <c r="AB422" s="6">
        <v>0.97740000000000005</v>
      </c>
    </row>
    <row r="423" spans="1:28" x14ac:dyDescent="0.25">
      <c r="A423" s="3">
        <v>421</v>
      </c>
      <c r="B423" s="1">
        <v>280.74</v>
      </c>
      <c r="C423" s="1">
        <v>280.74</v>
      </c>
      <c r="D423" s="15">
        <f>(testdata[[#This Row],[mrkt]]-B422)/B422</f>
        <v>-2.6998223801065397E-3</v>
      </c>
      <c r="E423" s="15">
        <f>(testdata[[#This Row],[eval]]-C422)/C422</f>
        <v>-2.8413220280325245E-2</v>
      </c>
      <c r="F423" s="20">
        <f t="shared" si="42"/>
        <v>1.9716520445224327E-5</v>
      </c>
      <c r="G423" s="20">
        <f t="shared" si="43"/>
        <v>-1.7739763881655657E-6</v>
      </c>
      <c r="H423" s="6">
        <f>testdata[[#This Row],[cov]]/testdata[[#This Row],[varM]]</f>
        <v>-8.9974110446818356E-2</v>
      </c>
      <c r="I423" s="2" t="str">
        <f>IF(testdata[[#This Row],[mrkt]]&gt;B422,"UP",IF(testdata[[#This Row],[mrkt]]&lt;B422,"DN",""))</f>
        <v>DN</v>
      </c>
      <c r="J423" s="15" t="str">
        <f>IF(testdata[[#This Row],[mkt-dir]]="UP",testdata[[#This Row],[mRet]],"")</f>
        <v/>
      </c>
      <c r="K423" s="15" t="str">
        <f>IF(testdata[[#This Row],[mkt-dir]]="UP",testdata[[#This Row],[eRet]],"")</f>
        <v/>
      </c>
      <c r="L423" s="20">
        <f t="shared" si="38"/>
        <v>6.4149799819087932E-6</v>
      </c>
      <c r="M423" s="20">
        <f t="shared" si="39"/>
        <v>-4.4063353635237672E-6</v>
      </c>
      <c r="N423" s="6">
        <f>testdata[[#This Row],[cov+]]/testdata[[#This Row],[varM+]]</f>
        <v>-0.68688216891561538</v>
      </c>
      <c r="O423" s="15">
        <f>IF(testdata[[#This Row],[mkt-dir]]="DN",testdata[[#This Row],[mRet]],"")</f>
        <v>-2.6998223801065397E-3</v>
      </c>
      <c r="P423" s="15">
        <f>IF(testdata[[#This Row],[mkt-dir]]="DN",testdata[[#This Row],[eRet]],"")</f>
        <v>-2.8413220280325245E-2</v>
      </c>
      <c r="Q423" s="20">
        <f t="shared" si="40"/>
        <v>5.5040519840226944E-6</v>
      </c>
      <c r="R423" s="20">
        <f t="shared" si="41"/>
        <v>-1.2985327403216277E-5</v>
      </c>
      <c r="S423" s="6">
        <f>testdata[[#This Row],[cov-]]/testdata[[#This Row],[varM-]]</f>
        <v>-2.3592305161561744</v>
      </c>
      <c r="T423" s="6">
        <f>testdata[[#This Row],[beta+]]/testdata[[#This Row],[beta-]]</f>
        <v>0.29114669559070155</v>
      </c>
      <c r="U423" s="6">
        <f>(testdata[[#This Row],[beta+]]-testdata[[#This Row],[beta-]])^2</f>
        <v>2.7967489945182291</v>
      </c>
      <c r="W423" s="12">
        <v>43348</v>
      </c>
      <c r="X423" s="6">
        <v>-0.09</v>
      </c>
      <c r="Y423" s="6">
        <v>-0.68689999999999996</v>
      </c>
      <c r="Z423" s="6">
        <v>-2.3592</v>
      </c>
      <c r="AA423" s="6">
        <v>0.29110000000000003</v>
      </c>
      <c r="AB423" s="6">
        <v>2.7967</v>
      </c>
    </row>
    <row r="424" spans="1:28" x14ac:dyDescent="0.25">
      <c r="A424" s="3">
        <v>422</v>
      </c>
      <c r="B424" s="1">
        <v>279.89999999999998</v>
      </c>
      <c r="C424" s="1">
        <v>280.95</v>
      </c>
      <c r="D424" s="15">
        <f>(testdata[[#This Row],[mrkt]]-B423)/B423</f>
        <v>-2.9920923274205022E-3</v>
      </c>
      <c r="E424" s="15">
        <f>(testdata[[#This Row],[eval]]-C423)/C423</f>
        <v>7.4802308185502428E-4</v>
      </c>
      <c r="F424" s="20">
        <f t="shared" si="42"/>
        <v>2.0294610900343332E-5</v>
      </c>
      <c r="G424" s="20">
        <f t="shared" si="43"/>
        <v>-4.8858526063793042E-6</v>
      </c>
      <c r="H424" s="6">
        <f>testdata[[#This Row],[cov]]/testdata[[#This Row],[varM]]</f>
        <v>-0.24074630602041491</v>
      </c>
      <c r="I424" s="2" t="str">
        <f>IF(testdata[[#This Row],[mrkt]]&gt;B423,"UP",IF(testdata[[#This Row],[mrkt]]&lt;B423,"DN",""))</f>
        <v>DN</v>
      </c>
      <c r="J424" s="15" t="str">
        <f>IF(testdata[[#This Row],[mkt-dir]]="UP",testdata[[#This Row],[mRet]],"")</f>
        <v/>
      </c>
      <c r="K424" s="15" t="str">
        <f>IF(testdata[[#This Row],[mkt-dir]]="UP",testdata[[#This Row],[eRet]],"")</f>
        <v/>
      </c>
      <c r="L424" s="20">
        <f t="shared" si="38"/>
        <v>6.4149799819087932E-6</v>
      </c>
      <c r="M424" s="20">
        <f t="shared" si="39"/>
        <v>-4.4063353635237672E-6</v>
      </c>
      <c r="N424" s="6">
        <f>testdata[[#This Row],[cov+]]/testdata[[#This Row],[varM+]]</f>
        <v>-0.68688216891561538</v>
      </c>
      <c r="O424" s="15">
        <f>IF(testdata[[#This Row],[mkt-dir]]="DN",testdata[[#This Row],[mRet]],"")</f>
        <v>-2.9920923274205022E-3</v>
      </c>
      <c r="P424" s="15">
        <f>IF(testdata[[#This Row],[mkt-dir]]="DN",testdata[[#This Row],[eRet]],"")</f>
        <v>7.4802308185502428E-4</v>
      </c>
      <c r="Q424" s="20">
        <f t="shared" si="40"/>
        <v>4.7757910088383717E-6</v>
      </c>
      <c r="R424" s="20">
        <f t="shared" si="41"/>
        <v>-1.0418089645567051E-5</v>
      </c>
      <c r="S424" s="6">
        <f>testdata[[#This Row],[cov-]]/testdata[[#This Row],[varM-]]</f>
        <v>-2.1814375097835512</v>
      </c>
      <c r="T424" s="6">
        <f>testdata[[#This Row],[beta+]]/testdata[[#This Row],[beta-]]</f>
        <v>0.3148759319645924</v>
      </c>
      <c r="U424" s="6">
        <f>(testdata[[#This Row],[beta+]]-testdata[[#This Row],[beta-]])^2</f>
        <v>2.2336956669168715</v>
      </c>
      <c r="W424" s="12">
        <v>43349</v>
      </c>
      <c r="X424" s="6">
        <v>-0.2407</v>
      </c>
      <c r="Y424" s="6">
        <v>-0.68689999999999996</v>
      </c>
      <c r="Z424" s="6">
        <v>-2.1814</v>
      </c>
      <c r="AA424" s="6">
        <v>0.31490000000000001</v>
      </c>
      <c r="AB424" s="6">
        <v>2.2336999999999998</v>
      </c>
    </row>
    <row r="425" spans="1:28" x14ac:dyDescent="0.25">
      <c r="A425" s="3">
        <v>423</v>
      </c>
      <c r="B425" s="1">
        <v>279.35000000000002</v>
      </c>
      <c r="C425" s="1">
        <v>263.24</v>
      </c>
      <c r="D425" s="15">
        <f>(testdata[[#This Row],[mrkt]]-B424)/B424</f>
        <v>-1.9649874955339568E-3</v>
      </c>
      <c r="E425" s="15">
        <f>(testdata[[#This Row],[eval]]-C424)/C424</f>
        <v>-6.3036127424808616E-2</v>
      </c>
      <c r="F425" s="20">
        <f t="shared" si="42"/>
        <v>2.0428049489728377E-5</v>
      </c>
      <c r="G425" s="20">
        <f t="shared" si="43"/>
        <v>-2.0048355368707863E-6</v>
      </c>
      <c r="H425" s="6">
        <f>testdata[[#This Row],[cov]]/testdata[[#This Row],[varM]]</f>
        <v>-9.8141309961034554E-2</v>
      </c>
      <c r="I425" s="2" t="str">
        <f>IF(testdata[[#This Row],[mrkt]]&gt;B424,"UP",IF(testdata[[#This Row],[mrkt]]&lt;B424,"DN",""))</f>
        <v>DN</v>
      </c>
      <c r="J425" s="15" t="str">
        <f>IF(testdata[[#This Row],[mkt-dir]]="UP",testdata[[#This Row],[mRet]],"")</f>
        <v/>
      </c>
      <c r="K425" s="15" t="str">
        <f>IF(testdata[[#This Row],[mkt-dir]]="UP",testdata[[#This Row],[eRet]],"")</f>
        <v/>
      </c>
      <c r="L425" s="20">
        <f t="shared" si="38"/>
        <v>6.4149799819087932E-6</v>
      </c>
      <c r="M425" s="20">
        <f t="shared" si="39"/>
        <v>-4.4063353635237672E-6</v>
      </c>
      <c r="N425" s="6">
        <f>testdata[[#This Row],[cov+]]/testdata[[#This Row],[varM+]]</f>
        <v>-0.68688216891561538</v>
      </c>
      <c r="O425" s="15">
        <f>IF(testdata[[#This Row],[mkt-dir]]="DN",testdata[[#This Row],[mRet]],"")</f>
        <v>-1.9649874955339568E-3</v>
      </c>
      <c r="P425" s="15">
        <f>IF(testdata[[#This Row],[mkt-dir]]="DN",testdata[[#This Row],[eRet]],"")</f>
        <v>-6.3036127424808616E-2</v>
      </c>
      <c r="Q425" s="20">
        <f t="shared" si="40"/>
        <v>4.5683651932532616E-6</v>
      </c>
      <c r="R425" s="20">
        <f t="shared" si="41"/>
        <v>-1.0286907286382884E-5</v>
      </c>
      <c r="S425" s="6">
        <f>testdata[[#This Row],[cov-]]/testdata[[#This Row],[varM-]]</f>
        <v>-2.2517699113842706</v>
      </c>
      <c r="T425" s="6">
        <f>testdata[[#This Row],[beta+]]/testdata[[#This Row],[beta-]]</f>
        <v>0.30504101038163178</v>
      </c>
      <c r="U425" s="6">
        <f>(testdata[[#This Row],[beta+]]-testdata[[#This Row],[beta-]])^2</f>
        <v>2.4488736465286438</v>
      </c>
      <c r="W425" s="12">
        <v>43350</v>
      </c>
      <c r="X425" s="6">
        <v>-9.8100000000000007E-2</v>
      </c>
      <c r="Y425" s="6">
        <v>-0.68689999999999996</v>
      </c>
      <c r="Z425" s="6">
        <v>-2.2517999999999998</v>
      </c>
      <c r="AA425" s="6">
        <v>0.30499999999999999</v>
      </c>
      <c r="AB425" s="6">
        <v>2.4489000000000001</v>
      </c>
    </row>
    <row r="426" spans="1:28" x14ac:dyDescent="0.25">
      <c r="A426" s="3">
        <v>424</v>
      </c>
      <c r="B426" s="1">
        <v>279.83999999999997</v>
      </c>
      <c r="C426" s="1">
        <v>285.5</v>
      </c>
      <c r="D426" s="15">
        <f>(testdata[[#This Row],[mrkt]]-B425)/B425</f>
        <v>1.7540719527472783E-3</v>
      </c>
      <c r="E426" s="15">
        <f>(testdata[[#This Row],[eval]]-C425)/C425</f>
        <v>8.4561616775565993E-2</v>
      </c>
      <c r="F426" s="20">
        <f t="shared" si="42"/>
        <v>1.7764576566017963E-5</v>
      </c>
      <c r="G426" s="20">
        <f t="shared" si="43"/>
        <v>1.0957739428617884E-5</v>
      </c>
      <c r="H426" s="6">
        <f>testdata[[#This Row],[cov]]/testdata[[#This Row],[varM]]</f>
        <v>0.61683088183362911</v>
      </c>
      <c r="I426" s="2" t="str">
        <f>IF(testdata[[#This Row],[mrkt]]&gt;B425,"UP",IF(testdata[[#This Row],[mrkt]]&lt;B425,"DN",""))</f>
        <v>UP</v>
      </c>
      <c r="J426" s="15">
        <f>IF(testdata[[#This Row],[mkt-dir]]="UP",testdata[[#This Row],[mRet]],"")</f>
        <v>1.7540719527472783E-3</v>
      </c>
      <c r="K426" s="15">
        <f>IF(testdata[[#This Row],[mkt-dir]]="UP",testdata[[#This Row],[eRet]],"")</f>
        <v>8.4561616775565993E-2</v>
      </c>
      <c r="L426" s="20">
        <f t="shared" si="38"/>
        <v>6.5531065513417114E-6</v>
      </c>
      <c r="M426" s="20">
        <f t="shared" si="39"/>
        <v>-2.9834222874035084E-5</v>
      </c>
      <c r="N426" s="6">
        <f>testdata[[#This Row],[cov+]]/testdata[[#This Row],[varM+]]</f>
        <v>-4.5526839278886282</v>
      </c>
      <c r="O426" s="15" t="str">
        <f>IF(testdata[[#This Row],[mkt-dir]]="DN",testdata[[#This Row],[mRet]],"")</f>
        <v/>
      </c>
      <c r="P426" s="15" t="str">
        <f>IF(testdata[[#This Row],[mkt-dir]]="DN",testdata[[#This Row],[eRet]],"")</f>
        <v/>
      </c>
      <c r="Q426" s="20">
        <f t="shared" si="40"/>
        <v>3.656195624029027E-6</v>
      </c>
      <c r="R426" s="20">
        <f t="shared" si="41"/>
        <v>-1.1594880511613009E-6</v>
      </c>
      <c r="S426" s="6">
        <f>testdata[[#This Row],[cov-]]/testdata[[#This Row],[varM-]]</f>
        <v>-0.31712965344112987</v>
      </c>
      <c r="T426" s="6">
        <f>testdata[[#This Row],[beta+]]/testdata[[#This Row],[beta-]]</f>
        <v>14.355907366239917</v>
      </c>
      <c r="U426" s="6">
        <f>(testdata[[#This Row],[beta+]]-testdata[[#This Row],[beta-]])^2</f>
        <v>17.939920011790473</v>
      </c>
      <c r="W426" s="12">
        <v>43353</v>
      </c>
      <c r="X426" s="6">
        <v>0.61680000000000001</v>
      </c>
      <c r="Y426" s="6">
        <v>-4.5526999999999997</v>
      </c>
      <c r="Z426" s="6">
        <v>-0.31709999999999999</v>
      </c>
      <c r="AA426" s="6">
        <v>14.3559</v>
      </c>
      <c r="AB426" s="6">
        <v>17.939900000000002</v>
      </c>
    </row>
    <row r="427" spans="1:28" x14ac:dyDescent="0.25">
      <c r="A427" s="3">
        <v>425</v>
      </c>
      <c r="B427" s="1">
        <v>280.76</v>
      </c>
      <c r="C427" s="1">
        <v>279.44</v>
      </c>
      <c r="D427" s="15">
        <f>(testdata[[#This Row],[mrkt]]-B426)/B426</f>
        <v>3.287592910234477E-3</v>
      </c>
      <c r="E427" s="15">
        <f>(testdata[[#This Row],[eval]]-C426)/C426</f>
        <v>-2.1225919439579691E-2</v>
      </c>
      <c r="F427" s="20">
        <f t="shared" si="42"/>
        <v>1.6865266859705383E-5</v>
      </c>
      <c r="G427" s="20">
        <f t="shared" si="43"/>
        <v>1.3033031786497212E-5</v>
      </c>
      <c r="H427" s="6">
        <f>testdata[[#This Row],[cov]]/testdata[[#This Row],[varM]]</f>
        <v>0.77277352886931339</v>
      </c>
      <c r="I427" s="2" t="str">
        <f>IF(testdata[[#This Row],[mrkt]]&gt;B426,"UP",IF(testdata[[#This Row],[mrkt]]&lt;B426,"DN",""))</f>
        <v>UP</v>
      </c>
      <c r="J427" s="15">
        <f>IF(testdata[[#This Row],[mkt-dir]]="UP",testdata[[#This Row],[mRet]],"")</f>
        <v>3.287592910234477E-3</v>
      </c>
      <c r="K427" s="15">
        <f>IF(testdata[[#This Row],[mkt-dir]]="UP",testdata[[#This Row],[eRet]],"")</f>
        <v>-2.1225919439579691E-2</v>
      </c>
      <c r="L427" s="20">
        <f t="shared" si="38"/>
        <v>6.0601835848735313E-6</v>
      </c>
      <c r="M427" s="20">
        <f t="shared" si="39"/>
        <v>-2.5472436694088401E-5</v>
      </c>
      <c r="N427" s="6">
        <f>testdata[[#This Row],[cov+]]/testdata[[#This Row],[varM+]]</f>
        <v>-4.2032450564152306</v>
      </c>
      <c r="O427" s="15" t="str">
        <f>IF(testdata[[#This Row],[mkt-dir]]="DN",testdata[[#This Row],[mRet]],"")</f>
        <v/>
      </c>
      <c r="P427" s="15" t="str">
        <f>IF(testdata[[#This Row],[mkt-dir]]="DN",testdata[[#This Row],[eRet]],"")</f>
        <v/>
      </c>
      <c r="Q427" s="20">
        <f t="shared" si="40"/>
        <v>4.024193651282551E-6</v>
      </c>
      <c r="R427" s="20">
        <f t="shared" si="41"/>
        <v>1.0698479724685103E-6</v>
      </c>
      <c r="S427" s="6">
        <f>testdata[[#This Row],[cov-]]/testdata[[#This Row],[varM-]]</f>
        <v>0.26585399838487866</v>
      </c>
      <c r="T427" s="6">
        <f>testdata[[#This Row],[beta+]]/testdata[[#This Row],[beta-]]</f>
        <v>-15.810351102300007</v>
      </c>
      <c r="U427" s="6">
        <f>(testdata[[#This Row],[beta+]]-testdata[[#This Row],[beta-]])^2</f>
        <v>19.972846361615229</v>
      </c>
      <c r="W427" s="12">
        <v>43354</v>
      </c>
      <c r="X427" s="6">
        <v>0.77280000000000004</v>
      </c>
      <c r="Y427" s="6">
        <v>-4.2031999999999998</v>
      </c>
      <c r="Z427" s="6">
        <v>0.26590000000000003</v>
      </c>
      <c r="AA427" s="6">
        <v>-15.8104</v>
      </c>
      <c r="AB427" s="6">
        <v>19.972799999999999</v>
      </c>
    </row>
    <row r="428" spans="1:28" x14ac:dyDescent="0.25">
      <c r="A428" s="3">
        <v>426</v>
      </c>
      <c r="B428" s="1">
        <v>280.83</v>
      </c>
      <c r="C428" s="1">
        <v>290.54000000000002</v>
      </c>
      <c r="D428" s="15">
        <f>(testdata[[#This Row],[mrkt]]-B427)/B427</f>
        <v>2.4932326542240055E-4</v>
      </c>
      <c r="E428" s="15">
        <f>(testdata[[#This Row],[eval]]-C427)/C427</f>
        <v>3.9722301746349921E-2</v>
      </c>
      <c r="F428" s="20">
        <f t="shared" si="42"/>
        <v>1.5487157216430713E-5</v>
      </c>
      <c r="G428" s="20">
        <f t="shared" si="43"/>
        <v>1.4905024709022538E-5</v>
      </c>
      <c r="H428" s="6">
        <f>testdata[[#This Row],[cov]]/testdata[[#This Row],[varM]]</f>
        <v>0.96241191980729834</v>
      </c>
      <c r="I428" s="2" t="str">
        <f>IF(testdata[[#This Row],[mrkt]]&gt;B427,"UP",IF(testdata[[#This Row],[mrkt]]&lt;B427,"DN",""))</f>
        <v>UP</v>
      </c>
      <c r="J428" s="15">
        <f>IF(testdata[[#This Row],[mkt-dir]]="UP",testdata[[#This Row],[mRet]],"")</f>
        <v>2.4932326542240055E-4</v>
      </c>
      <c r="K428" s="15">
        <f>IF(testdata[[#This Row],[mkt-dir]]="UP",testdata[[#This Row],[eRet]],"")</f>
        <v>3.9722301746349921E-2</v>
      </c>
      <c r="L428" s="20">
        <f t="shared" si="38"/>
        <v>6.8464516978472888E-6</v>
      </c>
      <c r="M428" s="20">
        <f t="shared" si="39"/>
        <v>-3.4944426947332268E-5</v>
      </c>
      <c r="N428" s="6">
        <f>testdata[[#This Row],[cov+]]/testdata[[#This Row],[varM+]]</f>
        <v>-5.1040200806966549</v>
      </c>
      <c r="O428" s="15" t="str">
        <f>IF(testdata[[#This Row],[mkt-dir]]="DN",testdata[[#This Row],[mRet]],"")</f>
        <v/>
      </c>
      <c r="P428" s="15" t="str">
        <f>IF(testdata[[#This Row],[mkt-dir]]="DN",testdata[[#This Row],[eRet]],"")</f>
        <v/>
      </c>
      <c r="Q428" s="20">
        <f t="shared" si="40"/>
        <v>4.024193651282551E-6</v>
      </c>
      <c r="R428" s="20">
        <f t="shared" si="41"/>
        <v>1.0698479724685103E-6</v>
      </c>
      <c r="S428" s="6">
        <f>testdata[[#This Row],[cov-]]/testdata[[#This Row],[varM-]]</f>
        <v>0.26585399838487866</v>
      </c>
      <c r="T428" s="6">
        <f>testdata[[#This Row],[beta+]]/testdata[[#This Row],[beta-]]</f>
        <v>-19.198583100892581</v>
      </c>
      <c r="U428" s="6">
        <f>(testdata[[#This Row],[beta+]]-testdata[[#This Row],[beta-]])^2</f>
        <v>28.835547625191747</v>
      </c>
      <c r="W428" s="12">
        <v>43355</v>
      </c>
      <c r="X428" s="6">
        <v>0.96240000000000003</v>
      </c>
      <c r="Y428" s="6">
        <v>-5.1040000000000001</v>
      </c>
      <c r="Z428" s="6">
        <v>0.26590000000000003</v>
      </c>
      <c r="AA428" s="6">
        <v>-19.198599999999999</v>
      </c>
      <c r="AB428" s="6">
        <v>28.8355</v>
      </c>
    </row>
    <row r="429" spans="1:28" x14ac:dyDescent="0.25">
      <c r="A429" s="3">
        <v>427</v>
      </c>
      <c r="B429" s="1">
        <v>282.49</v>
      </c>
      <c r="C429" s="1">
        <v>289.45999999999998</v>
      </c>
      <c r="D429" s="15">
        <f>(testdata[[#This Row],[mrkt]]-B428)/B428</f>
        <v>5.9110493893103485E-3</v>
      </c>
      <c r="E429" s="15">
        <f>(testdata[[#This Row],[eval]]-C428)/C428</f>
        <v>-3.7172162180768254E-3</v>
      </c>
      <c r="F429" s="20">
        <f t="shared" si="42"/>
        <v>1.2766442607163088E-5</v>
      </c>
      <c r="G429" s="20">
        <f t="shared" si="43"/>
        <v>7.9739984824806594E-6</v>
      </c>
      <c r="H429" s="6">
        <f>testdata[[#This Row],[cov]]/testdata[[#This Row],[varM]]</f>
        <v>0.62460614345350607</v>
      </c>
      <c r="I429" s="2" t="str">
        <f>IF(testdata[[#This Row],[mrkt]]&gt;B428,"UP",IF(testdata[[#This Row],[mrkt]]&lt;B428,"DN",""))</f>
        <v>UP</v>
      </c>
      <c r="J429" s="15">
        <f>IF(testdata[[#This Row],[mkt-dir]]="UP",testdata[[#This Row],[mRet]],"")</f>
        <v>5.9110493893103485E-3</v>
      </c>
      <c r="K429" s="15">
        <f>IF(testdata[[#This Row],[mkt-dir]]="UP",testdata[[#This Row],[eRet]],"")</f>
        <v>-3.7172162180768254E-3</v>
      </c>
      <c r="L429" s="20">
        <f t="shared" si="38"/>
        <v>6.6347671743726675E-6</v>
      </c>
      <c r="M429" s="20">
        <f t="shared" si="39"/>
        <v>-3.2795307044642282E-5</v>
      </c>
      <c r="N429" s="6">
        <f>testdata[[#This Row],[cov+]]/testdata[[#This Row],[varM+]]</f>
        <v>-4.9429476849341221</v>
      </c>
      <c r="O429" s="15" t="str">
        <f>IF(testdata[[#This Row],[mkt-dir]]="DN",testdata[[#This Row],[mRet]],"")</f>
        <v/>
      </c>
      <c r="P429" s="15" t="str">
        <f>IF(testdata[[#This Row],[mkt-dir]]="DN",testdata[[#This Row],[eRet]],"")</f>
        <v/>
      </c>
      <c r="Q429" s="20">
        <f t="shared" si="40"/>
        <v>1.1135647789251122E-6</v>
      </c>
      <c r="R429" s="20">
        <f t="shared" si="41"/>
        <v>-2.1423869533290977E-6</v>
      </c>
      <c r="S429" s="6">
        <f>testdata[[#This Row],[cov-]]/testdata[[#This Row],[varM-]]</f>
        <v>-1.9238997082837643</v>
      </c>
      <c r="T429" s="6">
        <f>testdata[[#This Row],[beta+]]/testdata[[#This Row],[beta-]]</f>
        <v>2.5692335539379711</v>
      </c>
      <c r="U429" s="6">
        <f>(testdata[[#This Row],[beta+]]-testdata[[#This Row],[beta-]])^2</f>
        <v>9.1146506853166169</v>
      </c>
      <c r="W429" s="12">
        <v>43356</v>
      </c>
      <c r="X429" s="6">
        <v>0.62460000000000004</v>
      </c>
      <c r="Y429" s="6">
        <v>-4.9428999999999998</v>
      </c>
      <c r="Z429" s="6">
        <v>-1.9238999999999999</v>
      </c>
      <c r="AA429" s="6">
        <v>2.5691999999999999</v>
      </c>
      <c r="AB429" s="6">
        <v>9.1146999999999991</v>
      </c>
    </row>
    <row r="430" spans="1:28" x14ac:dyDescent="0.25">
      <c r="A430" s="3">
        <v>428</v>
      </c>
      <c r="B430" s="1">
        <v>282.54000000000002</v>
      </c>
      <c r="C430" s="1">
        <v>295.2</v>
      </c>
      <c r="D430" s="15">
        <f>(testdata[[#This Row],[mrkt]]-B429)/B429</f>
        <v>1.76997415837769E-4</v>
      </c>
      <c r="E430" s="15">
        <f>(testdata[[#This Row],[eval]]-C429)/C429</f>
        <v>1.9830028328611932E-2</v>
      </c>
      <c r="F430" s="20">
        <f t="shared" si="42"/>
        <v>1.0606419500035928E-5</v>
      </c>
      <c r="G430" s="20">
        <f t="shared" si="43"/>
        <v>7.427222269079932E-6</v>
      </c>
      <c r="H430" s="6">
        <f>testdata[[#This Row],[cov]]/testdata[[#This Row],[varM]]</f>
        <v>0.70025726109124509</v>
      </c>
      <c r="I430" s="2" t="str">
        <f>IF(testdata[[#This Row],[mrkt]]&gt;B429,"UP",IF(testdata[[#This Row],[mrkt]]&lt;B429,"DN",""))</f>
        <v>UP</v>
      </c>
      <c r="J430" s="15">
        <f>IF(testdata[[#This Row],[mkt-dir]]="UP",testdata[[#This Row],[mRet]],"")</f>
        <v>1.76997415837769E-4</v>
      </c>
      <c r="K430" s="15">
        <f>IF(testdata[[#This Row],[mkt-dir]]="UP",testdata[[#This Row],[eRet]],"")</f>
        <v>1.9830028328611932E-2</v>
      </c>
      <c r="L430" s="20">
        <f t="shared" si="38"/>
        <v>5.9363841016485582E-6</v>
      </c>
      <c r="M430" s="20">
        <f t="shared" si="39"/>
        <v>-3.3733402241342113E-5</v>
      </c>
      <c r="N430" s="6">
        <f>testdata[[#This Row],[cov+]]/testdata[[#This Row],[varM+]]</f>
        <v>-5.6824830846060328</v>
      </c>
      <c r="O430" s="15" t="str">
        <f>IF(testdata[[#This Row],[mkt-dir]]="DN",testdata[[#This Row],[mRet]],"")</f>
        <v/>
      </c>
      <c r="P430" s="15" t="str">
        <f>IF(testdata[[#This Row],[mkt-dir]]="DN",testdata[[#This Row],[eRet]],"")</f>
        <v/>
      </c>
      <c r="Q430" s="20">
        <f t="shared" si="40"/>
        <v>1.1135647789251122E-6</v>
      </c>
      <c r="R430" s="20">
        <f t="shared" si="41"/>
        <v>-2.1423869533290977E-6</v>
      </c>
      <c r="S430" s="6">
        <f>testdata[[#This Row],[cov-]]/testdata[[#This Row],[varM-]]</f>
        <v>-1.9238997082837643</v>
      </c>
      <c r="T430" s="6">
        <f>testdata[[#This Row],[beta+]]/testdata[[#This Row],[beta-]]</f>
        <v>2.9536274994683342</v>
      </c>
      <c r="U430" s="6">
        <f>(testdata[[#This Row],[beta+]]-testdata[[#This Row],[beta-]])^2</f>
        <v>14.126948996766101</v>
      </c>
      <c r="W430" s="12">
        <v>43357</v>
      </c>
      <c r="X430" s="6">
        <v>0.70030000000000003</v>
      </c>
      <c r="Y430" s="6">
        <v>-5.6825000000000001</v>
      </c>
      <c r="Z430" s="6">
        <v>-1.9238999999999999</v>
      </c>
      <c r="AA430" s="6">
        <v>2.9535999999999998</v>
      </c>
      <c r="AB430" s="6">
        <v>14.126899999999999</v>
      </c>
    </row>
    <row r="431" spans="1:28" x14ac:dyDescent="0.25">
      <c r="A431" s="3">
        <v>429</v>
      </c>
      <c r="B431" s="1">
        <v>281.04000000000002</v>
      </c>
      <c r="C431" s="1">
        <v>294.83999999999997</v>
      </c>
      <c r="D431" s="15">
        <f>(testdata[[#This Row],[mrkt]]-B430)/B430</f>
        <v>-5.3089827988957311E-3</v>
      </c>
      <c r="E431" s="15">
        <f>(testdata[[#This Row],[eval]]-C430)/C430</f>
        <v>-1.2195121951219974E-3</v>
      </c>
      <c r="F431" s="20">
        <f t="shared" si="42"/>
        <v>1.2245942309393282E-5</v>
      </c>
      <c r="G431" s="20">
        <f t="shared" si="43"/>
        <v>1.7779096696200079E-5</v>
      </c>
      <c r="H431" s="6">
        <f>testdata[[#This Row],[cov]]/testdata[[#This Row],[varM]]</f>
        <v>1.4518357384847858</v>
      </c>
      <c r="I431" s="2" t="str">
        <f>IF(testdata[[#This Row],[mrkt]]&gt;B430,"UP",IF(testdata[[#This Row],[mrkt]]&lt;B430,"DN",""))</f>
        <v>DN</v>
      </c>
      <c r="J431" s="15" t="str">
        <f>IF(testdata[[#This Row],[mkt-dir]]="UP",testdata[[#This Row],[mRet]],"")</f>
        <v/>
      </c>
      <c r="K431" s="15" t="str">
        <f>IF(testdata[[#This Row],[mkt-dir]]="UP",testdata[[#This Row],[eRet]],"")</f>
        <v/>
      </c>
      <c r="L431" s="20">
        <f t="shared" si="38"/>
        <v>6.4679567620780721E-6</v>
      </c>
      <c r="M431" s="20">
        <f t="shared" si="39"/>
        <v>-3.4185987605192673E-5</v>
      </c>
      <c r="N431" s="6">
        <f>testdata[[#This Row],[cov+]]/testdata[[#This Row],[varM+]]</f>
        <v>-5.2854384874102269</v>
      </c>
      <c r="O431" s="15">
        <f>IF(testdata[[#This Row],[mkt-dir]]="DN",testdata[[#This Row],[mRet]],"")</f>
        <v>-5.3089827988957311E-3</v>
      </c>
      <c r="P431" s="15">
        <f>IF(testdata[[#This Row],[mkt-dir]]="DN",testdata[[#This Row],[eRet]],"")</f>
        <v>-1.2195121951219974E-3</v>
      </c>
      <c r="Q431" s="20">
        <f t="shared" si="40"/>
        <v>2.0385638093196751E-6</v>
      </c>
      <c r="R431" s="20">
        <f t="shared" si="41"/>
        <v>-8.5026295553258166E-6</v>
      </c>
      <c r="S431" s="6">
        <f>testdata[[#This Row],[cov-]]/testdata[[#This Row],[varM-]]</f>
        <v>-4.1708920350957168</v>
      </c>
      <c r="T431" s="6">
        <f>testdata[[#This Row],[beta+]]/testdata[[#This Row],[beta-]]</f>
        <v>1.2672201636811087</v>
      </c>
      <c r="U431" s="6">
        <f>(testdata[[#This Row],[beta+]]-testdata[[#This Row],[beta-]])^2</f>
        <v>1.2422137943668605</v>
      </c>
      <c r="W431" s="12">
        <v>43360</v>
      </c>
      <c r="X431" s="6">
        <v>1.4518</v>
      </c>
      <c r="Y431" s="6">
        <v>-5.2854000000000001</v>
      </c>
      <c r="Z431" s="6">
        <v>-4.1708999999999996</v>
      </c>
      <c r="AA431" s="6">
        <v>1.2672000000000001</v>
      </c>
      <c r="AB431" s="6">
        <v>1.2422</v>
      </c>
    </row>
    <row r="432" spans="1:28" x14ac:dyDescent="0.25">
      <c r="A432" s="3">
        <v>430</v>
      </c>
      <c r="B432" s="1">
        <v>282.57</v>
      </c>
      <c r="C432" s="1">
        <v>284.95999999999998</v>
      </c>
      <c r="D432" s="15">
        <f>(testdata[[#This Row],[mrkt]]-B431)/B431</f>
        <v>5.4440649017932418E-3</v>
      </c>
      <c r="E432" s="15">
        <f>(testdata[[#This Row],[eval]]-C431)/C431</f>
        <v>-3.3509700176366827E-2</v>
      </c>
      <c r="F432" s="20">
        <f t="shared" si="42"/>
        <v>1.3224804119953438E-5</v>
      </c>
      <c r="G432" s="20">
        <f t="shared" si="43"/>
        <v>9.822171962051793E-6</v>
      </c>
      <c r="H432" s="6">
        <f>testdata[[#This Row],[cov]]/testdata[[#This Row],[varM]]</f>
        <v>0.74270831333011644</v>
      </c>
      <c r="I432" s="2" t="str">
        <f>IF(testdata[[#This Row],[mrkt]]&gt;B431,"UP",IF(testdata[[#This Row],[mrkt]]&lt;B431,"DN",""))</f>
        <v>UP</v>
      </c>
      <c r="J432" s="15">
        <f>IF(testdata[[#This Row],[mkt-dir]]="UP",testdata[[#This Row],[mRet]],"")</f>
        <v>5.4440649017932418E-3</v>
      </c>
      <c r="K432" s="15">
        <f>IF(testdata[[#This Row],[mkt-dir]]="UP",testdata[[#This Row],[eRet]],"")</f>
        <v>-3.3509700176366827E-2</v>
      </c>
      <c r="L432" s="20">
        <f t="shared" si="38"/>
        <v>6.7069296333814167E-6</v>
      </c>
      <c r="M432" s="20">
        <f t="shared" si="39"/>
        <v>-4.2164480008687398E-5</v>
      </c>
      <c r="N432" s="6">
        <f>testdata[[#This Row],[cov+]]/testdata[[#This Row],[varM+]]</f>
        <v>-6.2867037994298194</v>
      </c>
      <c r="O432" s="15" t="str">
        <f>IF(testdata[[#This Row],[mkt-dir]]="DN",testdata[[#This Row],[mRet]],"")</f>
        <v/>
      </c>
      <c r="P432" s="15" t="str">
        <f>IF(testdata[[#This Row],[mkt-dir]]="DN",testdata[[#This Row],[eRet]],"")</f>
        <v/>
      </c>
      <c r="Q432" s="20">
        <f t="shared" si="40"/>
        <v>2.0385638093196751E-6</v>
      </c>
      <c r="R432" s="20">
        <f t="shared" si="41"/>
        <v>-8.5026295553258166E-6</v>
      </c>
      <c r="S432" s="6">
        <f>testdata[[#This Row],[cov-]]/testdata[[#This Row],[varM-]]</f>
        <v>-4.1708920350957168</v>
      </c>
      <c r="T432" s="6">
        <f>testdata[[#This Row],[beta+]]/testdata[[#This Row],[beta-]]</f>
        <v>1.5072803962631336</v>
      </c>
      <c r="U432" s="6">
        <f>(testdata[[#This Row],[beta+]]-testdata[[#This Row],[beta-]])^2</f>
        <v>4.4766594220945883</v>
      </c>
      <c r="W432" s="12">
        <v>43361</v>
      </c>
      <c r="X432" s="6">
        <v>0.74270000000000003</v>
      </c>
      <c r="Y432" s="6">
        <v>-6.2866999999999997</v>
      </c>
      <c r="Z432" s="6">
        <v>-4.1708999999999996</v>
      </c>
      <c r="AA432" s="6">
        <v>1.5073000000000001</v>
      </c>
      <c r="AB432" s="6">
        <v>4.4767000000000001</v>
      </c>
    </row>
    <row r="433" spans="1:28" x14ac:dyDescent="0.25">
      <c r="A433" s="3">
        <v>431</v>
      </c>
      <c r="B433" s="1">
        <v>282.87</v>
      </c>
      <c r="C433" s="1">
        <v>299.02</v>
      </c>
      <c r="D433" s="15">
        <f>(testdata[[#This Row],[mrkt]]-B432)/B432</f>
        <v>1.0616838305553009E-3</v>
      </c>
      <c r="E433" s="15">
        <f>(testdata[[#This Row],[eval]]-C432)/C432</f>
        <v>4.9340258281864134E-2</v>
      </c>
      <c r="F433" s="20">
        <f t="shared" si="42"/>
        <v>1.3120002904448498E-5</v>
      </c>
      <c r="G433" s="20">
        <f t="shared" si="43"/>
        <v>6.8662301160596396E-6</v>
      </c>
      <c r="H433" s="6">
        <f>testdata[[#This Row],[cov]]/testdata[[#This Row],[varM]]</f>
        <v>0.52334059421065826</v>
      </c>
      <c r="I433" s="2" t="str">
        <f>IF(testdata[[#This Row],[mrkt]]&gt;B432,"UP",IF(testdata[[#This Row],[mrkt]]&lt;B432,"DN",""))</f>
        <v>UP</v>
      </c>
      <c r="J433" s="15">
        <f>IF(testdata[[#This Row],[mkt-dir]]="UP",testdata[[#This Row],[mRet]],"")</f>
        <v>1.0616838305553009E-3</v>
      </c>
      <c r="K433" s="15">
        <f>IF(testdata[[#This Row],[mkt-dir]]="UP",testdata[[#This Row],[eRet]],"")</f>
        <v>4.9340258281864134E-2</v>
      </c>
      <c r="L433" s="20">
        <f t="shared" si="38"/>
        <v>7.1216914055684175E-6</v>
      </c>
      <c r="M433" s="20">
        <f t="shared" si="39"/>
        <v>-4.7606564506824049E-5</v>
      </c>
      <c r="N433" s="6">
        <f>testdata[[#This Row],[cov+]]/testdata[[#This Row],[varM+]]</f>
        <v>-6.684727236229401</v>
      </c>
      <c r="O433" s="15" t="str">
        <f>IF(testdata[[#This Row],[mkt-dir]]="DN",testdata[[#This Row],[mRet]],"")</f>
        <v/>
      </c>
      <c r="P433" s="15" t="str">
        <f>IF(testdata[[#This Row],[mkt-dir]]="DN",testdata[[#This Row],[eRet]],"")</f>
        <v/>
      </c>
      <c r="Q433" s="20">
        <f t="shared" si="40"/>
        <v>2.0385638093196751E-6</v>
      </c>
      <c r="R433" s="20">
        <f t="shared" si="41"/>
        <v>-8.5026295553258166E-6</v>
      </c>
      <c r="S433" s="6">
        <f>testdata[[#This Row],[cov-]]/testdata[[#This Row],[varM-]]</f>
        <v>-4.1708920350957168</v>
      </c>
      <c r="T433" s="6">
        <f>testdata[[#This Row],[beta+]]/testdata[[#This Row],[beta-]]</f>
        <v>1.6027092478014706</v>
      </c>
      <c r="U433" s="6">
        <f>(testdata[[#This Row],[beta+]]-testdata[[#This Row],[beta-]])^2</f>
        <v>6.3193674184588309</v>
      </c>
      <c r="W433" s="12">
        <v>43362</v>
      </c>
      <c r="X433" s="6">
        <v>0.52329999999999999</v>
      </c>
      <c r="Y433" s="6">
        <v>-6.6847000000000003</v>
      </c>
      <c r="Z433" s="6">
        <v>-4.1708999999999996</v>
      </c>
      <c r="AA433" s="6">
        <v>1.6027</v>
      </c>
      <c r="AB433" s="6">
        <v>6.3193999999999999</v>
      </c>
    </row>
    <row r="434" spans="1:28" x14ac:dyDescent="0.25">
      <c r="A434" s="3">
        <v>432</v>
      </c>
      <c r="B434" s="1">
        <v>285.16000000000003</v>
      </c>
      <c r="C434" s="1">
        <v>298.33</v>
      </c>
      <c r="D434" s="15">
        <f>(testdata[[#This Row],[mrkt]]-B433)/B433</f>
        <v>8.0955916145226438E-3</v>
      </c>
      <c r="E434" s="15">
        <f>(testdata[[#This Row],[eval]]-C433)/C433</f>
        <v>-2.3075379573272614E-3</v>
      </c>
      <c r="F434" s="20">
        <f t="shared" si="42"/>
        <v>1.5447044792195899E-5</v>
      </c>
      <c r="G434" s="20">
        <f t="shared" si="43"/>
        <v>7.3826574282736202E-6</v>
      </c>
      <c r="H434" s="6">
        <f>testdata[[#This Row],[cov]]/testdata[[#This Row],[varM]]</f>
        <v>0.47793332171882225</v>
      </c>
      <c r="I434" s="2" t="str">
        <f>IF(testdata[[#This Row],[mrkt]]&gt;B433,"UP",IF(testdata[[#This Row],[mrkt]]&lt;B433,"DN",""))</f>
        <v>UP</v>
      </c>
      <c r="J434" s="15">
        <f>IF(testdata[[#This Row],[mkt-dir]]="UP",testdata[[#This Row],[mRet]],"")</f>
        <v>8.0955916145226438E-3</v>
      </c>
      <c r="K434" s="15">
        <f>IF(testdata[[#This Row],[mkt-dir]]="UP",testdata[[#This Row],[eRet]],"")</f>
        <v>-2.3075379573272614E-3</v>
      </c>
      <c r="L434" s="20">
        <f t="shared" si="38"/>
        <v>8.1946636921805253E-6</v>
      </c>
      <c r="M434" s="20">
        <f t="shared" si="39"/>
        <v>-4.7295154864631366E-5</v>
      </c>
      <c r="N434" s="6">
        <f>testdata[[#This Row],[cov+]]/testdata[[#This Row],[varM+]]</f>
        <v>-5.7714576999372325</v>
      </c>
      <c r="O434" s="15" t="str">
        <f>IF(testdata[[#This Row],[mkt-dir]]="DN",testdata[[#This Row],[mRet]],"")</f>
        <v/>
      </c>
      <c r="P434" s="15" t="str">
        <f>IF(testdata[[#This Row],[mkt-dir]]="DN",testdata[[#This Row],[eRet]],"")</f>
        <v/>
      </c>
      <c r="Q434" s="20">
        <f t="shared" si="40"/>
        <v>1.6971959484779726E-6</v>
      </c>
      <c r="R434" s="20">
        <f t="shared" si="41"/>
        <v>-1.5312647456009286E-5</v>
      </c>
      <c r="S434" s="6">
        <f>testdata[[#This Row],[cov-]]/testdata[[#This Row],[varM-]]</f>
        <v>-9.0223214766341542</v>
      </c>
      <c r="T434" s="6">
        <f>testdata[[#This Row],[beta+]]/testdata[[#This Row],[beta-]]</f>
        <v>0.6396865501727077</v>
      </c>
      <c r="U434" s="6">
        <f>(testdata[[#This Row],[beta+]]-testdata[[#This Row],[beta-]])^2</f>
        <v>10.568115294640174</v>
      </c>
      <c r="W434" s="12">
        <v>43363</v>
      </c>
      <c r="X434" s="6">
        <v>0.47789999999999999</v>
      </c>
      <c r="Y434" s="6">
        <v>-5.7714999999999996</v>
      </c>
      <c r="Z434" s="6">
        <v>-9.0222999999999995</v>
      </c>
      <c r="AA434" s="6">
        <v>0.63970000000000005</v>
      </c>
      <c r="AB434" s="6">
        <v>10.568099999999999</v>
      </c>
    </row>
    <row r="435" spans="1:28" x14ac:dyDescent="0.25">
      <c r="A435" s="3">
        <v>433</v>
      </c>
      <c r="B435" s="1">
        <v>284.89999999999998</v>
      </c>
      <c r="C435" s="1">
        <v>299.10000000000002</v>
      </c>
      <c r="D435" s="15">
        <f>(testdata[[#This Row],[mrkt]]-B434)/B434</f>
        <v>-9.1176883153334172E-4</v>
      </c>
      <c r="E435" s="15">
        <f>(testdata[[#This Row],[eval]]-C434)/C434</f>
        <v>2.5810344249657716E-3</v>
      </c>
      <c r="F435" s="20">
        <f t="shared" si="42"/>
        <v>1.5345597123230906E-5</v>
      </c>
      <c r="G435" s="20">
        <f t="shared" si="43"/>
        <v>6.5323065533853573E-6</v>
      </c>
      <c r="H435" s="6">
        <f>testdata[[#This Row],[cov]]/testdata[[#This Row],[varM]]</f>
        <v>0.42567952885303084</v>
      </c>
      <c r="I435" s="2" t="str">
        <f>IF(testdata[[#This Row],[mrkt]]&gt;B434,"UP",IF(testdata[[#This Row],[mrkt]]&lt;B434,"DN",""))</f>
        <v>DN</v>
      </c>
      <c r="J435" s="15" t="str">
        <f>IF(testdata[[#This Row],[mkt-dir]]="UP",testdata[[#This Row],[mRet]],"")</f>
        <v/>
      </c>
      <c r="K435" s="15" t="str">
        <f>IF(testdata[[#This Row],[mkt-dir]]="UP",testdata[[#This Row],[eRet]],"")</f>
        <v/>
      </c>
      <c r="L435" s="20">
        <f t="shared" si="38"/>
        <v>8.1946636921805253E-6</v>
      </c>
      <c r="M435" s="20">
        <f t="shared" si="39"/>
        <v>-4.7295154864631366E-5</v>
      </c>
      <c r="N435" s="6">
        <f>testdata[[#This Row],[cov+]]/testdata[[#This Row],[varM+]]</f>
        <v>-5.7714576999372325</v>
      </c>
      <c r="O435" s="15">
        <f>IF(testdata[[#This Row],[mkt-dir]]="DN",testdata[[#This Row],[mRet]],"")</f>
        <v>-9.1176883153334172E-4</v>
      </c>
      <c r="P435" s="15">
        <f>IF(testdata[[#This Row],[mkt-dir]]="DN",testdata[[#This Row],[eRet]],"")</f>
        <v>2.5810344249657716E-3</v>
      </c>
      <c r="Q435" s="20">
        <f t="shared" si="40"/>
        <v>1.9020139265015315E-6</v>
      </c>
      <c r="R435" s="20">
        <f t="shared" si="41"/>
        <v>-1.2370299238461912E-5</v>
      </c>
      <c r="S435" s="6">
        <f>testdata[[#This Row],[cov-]]/testdata[[#This Row],[varM-]]</f>
        <v>-6.5037900438590466</v>
      </c>
      <c r="T435" s="6">
        <f>testdata[[#This Row],[beta+]]/testdata[[#This Row],[beta-]]</f>
        <v>0.88739914127251218</v>
      </c>
      <c r="U435" s="6">
        <f>(testdata[[#This Row],[beta+]]-testdata[[#This Row],[beta-]])^2</f>
        <v>0.53631066195401822</v>
      </c>
      <c r="W435" s="12">
        <v>43364</v>
      </c>
      <c r="X435" s="6">
        <v>0.42570000000000002</v>
      </c>
      <c r="Y435" s="6">
        <v>-5.7714999999999996</v>
      </c>
      <c r="Z435" s="6">
        <v>-6.5038</v>
      </c>
      <c r="AA435" s="6">
        <v>0.88739999999999997</v>
      </c>
      <c r="AB435" s="6">
        <v>0.5363</v>
      </c>
    </row>
    <row r="436" spans="1:28" x14ac:dyDescent="0.25">
      <c r="A436" s="3">
        <v>434</v>
      </c>
      <c r="B436" s="1">
        <v>283.95</v>
      </c>
      <c r="C436" s="1">
        <v>299.68</v>
      </c>
      <c r="D436" s="15">
        <f>(testdata[[#This Row],[mrkt]]-B435)/B435</f>
        <v>-3.3345033345032948E-3</v>
      </c>
      <c r="E436" s="15">
        <f>(testdata[[#This Row],[eval]]-C435)/C435</f>
        <v>1.9391507856903513E-3</v>
      </c>
      <c r="F436" s="20">
        <f t="shared" si="42"/>
        <v>1.5077793935756862E-5</v>
      </c>
      <c r="G436" s="20">
        <f t="shared" si="43"/>
        <v>2.5641906450280052E-6</v>
      </c>
      <c r="H436" s="6">
        <f>testdata[[#This Row],[cov]]/testdata[[#This Row],[varM]]</f>
        <v>0.1700640462360378</v>
      </c>
      <c r="I436" s="2" t="str">
        <f>IF(testdata[[#This Row],[mrkt]]&gt;B435,"UP",IF(testdata[[#This Row],[mrkt]]&lt;B435,"DN",""))</f>
        <v>DN</v>
      </c>
      <c r="J436" s="15" t="str">
        <f>IF(testdata[[#This Row],[mkt-dir]]="UP",testdata[[#This Row],[mRet]],"")</f>
        <v/>
      </c>
      <c r="K436" s="15" t="str">
        <f>IF(testdata[[#This Row],[mkt-dir]]="UP",testdata[[#This Row],[eRet]],"")</f>
        <v/>
      </c>
      <c r="L436" s="20">
        <f t="shared" si="38"/>
        <v>8.4429253775521055E-6</v>
      </c>
      <c r="M436" s="20">
        <f t="shared" si="39"/>
        <v>-5.1908176534668602E-5</v>
      </c>
      <c r="N436" s="6">
        <f>testdata[[#This Row],[cov+]]/testdata[[#This Row],[varM+]]</f>
        <v>-6.1481268888957734</v>
      </c>
      <c r="O436" s="15">
        <f>IF(testdata[[#This Row],[mkt-dir]]="DN",testdata[[#This Row],[mRet]],"")</f>
        <v>-3.3345033345032948E-3</v>
      </c>
      <c r="P436" s="15">
        <f>IF(testdata[[#This Row],[mkt-dir]]="DN",testdata[[#This Row],[eRet]],"")</f>
        <v>1.9391507856903513E-3</v>
      </c>
      <c r="Q436" s="20">
        <f t="shared" si="40"/>
        <v>1.6954020803346634E-6</v>
      </c>
      <c r="R436" s="20">
        <f t="shared" si="41"/>
        <v>-1.2084140575796934E-5</v>
      </c>
      <c r="S436" s="6">
        <f>testdata[[#This Row],[cov-]]/testdata[[#This Row],[varM-]]</f>
        <v>-7.127595698957494</v>
      </c>
      <c r="T436" s="6">
        <f>testdata[[#This Row],[beta+]]/testdata[[#This Row],[beta-]]</f>
        <v>0.86258075634046116</v>
      </c>
      <c r="U436" s="6">
        <f>(testdata[[#This Row],[beta+]]-testdata[[#This Row],[beta-]])^2</f>
        <v>0.95935914988372295</v>
      </c>
      <c r="W436" s="12">
        <v>43367</v>
      </c>
      <c r="X436" s="6">
        <v>0.1701</v>
      </c>
      <c r="Y436" s="6">
        <v>-6.1481000000000003</v>
      </c>
      <c r="Z436" s="6">
        <v>-7.1276000000000002</v>
      </c>
      <c r="AA436" s="6">
        <v>0.86260000000000003</v>
      </c>
      <c r="AB436" s="6">
        <v>0.95940000000000003</v>
      </c>
    </row>
    <row r="437" spans="1:28" x14ac:dyDescent="0.25">
      <c r="A437" s="3">
        <v>435</v>
      </c>
      <c r="B437" s="1">
        <v>283.69</v>
      </c>
      <c r="C437" s="1">
        <v>300.99</v>
      </c>
      <c r="D437" s="15">
        <f>(testdata[[#This Row],[mrkt]]-B436)/B436</f>
        <v>-9.1565416446554298E-4</v>
      </c>
      <c r="E437" s="15">
        <f>(testdata[[#This Row],[eval]]-C436)/C436</f>
        <v>4.3713294180459227E-3</v>
      </c>
      <c r="F437" s="20">
        <f t="shared" si="42"/>
        <v>1.2561122341722995E-5</v>
      </c>
      <c r="G437" s="20">
        <f t="shared" si="43"/>
        <v>4.9813485185803227E-6</v>
      </c>
      <c r="H437" s="6">
        <f>testdata[[#This Row],[cov]]/testdata[[#This Row],[varM]]</f>
        <v>0.39656874466020337</v>
      </c>
      <c r="I437" s="2" t="str">
        <f>IF(testdata[[#This Row],[mrkt]]&gt;B436,"UP",IF(testdata[[#This Row],[mrkt]]&lt;B436,"DN",""))</f>
        <v>DN</v>
      </c>
      <c r="J437" s="15" t="str">
        <f>IF(testdata[[#This Row],[mkt-dir]]="UP",testdata[[#This Row],[mRet]],"")</f>
        <v/>
      </c>
      <c r="K437" s="15" t="str">
        <f>IF(testdata[[#This Row],[mkt-dir]]="UP",testdata[[#This Row],[eRet]],"")</f>
        <v/>
      </c>
      <c r="L437" s="20">
        <f t="shared" si="38"/>
        <v>7.2844142917335029E-6</v>
      </c>
      <c r="M437" s="20">
        <f t="shared" si="39"/>
        <v>-4.8672175044394484E-5</v>
      </c>
      <c r="N437" s="6">
        <f>testdata[[#This Row],[cov+]]/testdata[[#This Row],[varM+]]</f>
        <v>-6.6816868309685002</v>
      </c>
      <c r="O437" s="15">
        <f>IF(testdata[[#This Row],[mkt-dir]]="DN",testdata[[#This Row],[mRet]],"")</f>
        <v>-9.1565416446554298E-4</v>
      </c>
      <c r="P437" s="15">
        <f>IF(testdata[[#This Row],[mkt-dir]]="DN",testdata[[#This Row],[eRet]],"")</f>
        <v>4.3713294180459227E-3</v>
      </c>
      <c r="Q437" s="20">
        <f t="shared" si="40"/>
        <v>1.8833375437263146E-6</v>
      </c>
      <c r="R437" s="20">
        <f t="shared" si="41"/>
        <v>-6.6302073871723706E-6</v>
      </c>
      <c r="S437" s="6">
        <f>testdata[[#This Row],[cov-]]/testdata[[#This Row],[varM-]]</f>
        <v>-3.5204562290273484</v>
      </c>
      <c r="T437" s="6">
        <f>testdata[[#This Row],[beta+]]/testdata[[#This Row],[beta-]]</f>
        <v>1.8979604904261385</v>
      </c>
      <c r="U437" s="6">
        <f>(testdata[[#This Row],[beta+]]-testdata[[#This Row],[beta-]])^2</f>
        <v>9.993378918649217</v>
      </c>
      <c r="W437" s="12">
        <v>43368</v>
      </c>
      <c r="X437" s="6">
        <v>0.39660000000000001</v>
      </c>
      <c r="Y437" s="6">
        <v>-6.6817000000000002</v>
      </c>
      <c r="Z437" s="6">
        <v>-3.5205000000000002</v>
      </c>
      <c r="AA437" s="6">
        <v>1.8979999999999999</v>
      </c>
      <c r="AB437" s="6">
        <v>9.9933999999999994</v>
      </c>
    </row>
    <row r="438" spans="1:28" x14ac:dyDescent="0.25">
      <c r="A438" s="3">
        <v>436</v>
      </c>
      <c r="B438" s="1">
        <v>282.83999999999997</v>
      </c>
      <c r="C438" s="1">
        <v>309.58</v>
      </c>
      <c r="D438" s="15">
        <f>(testdata[[#This Row],[mrkt]]-B437)/B437</f>
        <v>-2.9962282773450693E-3</v>
      </c>
      <c r="E438" s="15">
        <f>(testdata[[#This Row],[eval]]-C437)/C437</f>
        <v>2.8539154124721668E-2</v>
      </c>
      <c r="F438" s="20">
        <f t="shared" si="42"/>
        <v>1.310655902768587E-5</v>
      </c>
      <c r="G438" s="20">
        <f t="shared" si="43"/>
        <v>2.7727264668876157E-7</v>
      </c>
      <c r="H438" s="6">
        <f>testdata[[#This Row],[cov]]/testdata[[#This Row],[varM]]</f>
        <v>2.1155258684072593E-2</v>
      </c>
      <c r="I438" s="2" t="str">
        <f>IF(testdata[[#This Row],[mrkt]]&gt;B437,"UP",IF(testdata[[#This Row],[mrkt]]&lt;B437,"DN",""))</f>
        <v>DN</v>
      </c>
      <c r="J438" s="15" t="str">
        <f>IF(testdata[[#This Row],[mkt-dir]]="UP",testdata[[#This Row],[mRet]],"")</f>
        <v/>
      </c>
      <c r="K438" s="15" t="str">
        <f>IF(testdata[[#This Row],[mkt-dir]]="UP",testdata[[#This Row],[eRet]],"")</f>
        <v/>
      </c>
      <c r="L438" s="20">
        <f t="shared" si="38"/>
        <v>7.2027112977280302E-6</v>
      </c>
      <c r="M438" s="20">
        <f t="shared" si="39"/>
        <v>-6.4681002322222926E-5</v>
      </c>
      <c r="N438" s="6">
        <f>testdata[[#This Row],[cov+]]/testdata[[#This Row],[varM+]]</f>
        <v>-8.9800909197381582</v>
      </c>
      <c r="O438" s="15">
        <f>IF(testdata[[#This Row],[mkt-dir]]="DN",testdata[[#This Row],[mRet]],"")</f>
        <v>-2.9962282773450693E-3</v>
      </c>
      <c r="P438" s="15">
        <f>IF(testdata[[#This Row],[mkt-dir]]="DN",testdata[[#This Row],[eRet]],"")</f>
        <v>2.8539154124721668E-2</v>
      </c>
      <c r="Q438" s="20">
        <f t="shared" si="40"/>
        <v>1.7057466530467642E-6</v>
      </c>
      <c r="R438" s="20">
        <f t="shared" si="41"/>
        <v>-7.3080898046120671E-6</v>
      </c>
      <c r="S438" s="6">
        <f>testdata[[#This Row],[cov-]]/testdata[[#This Row],[varM-]]</f>
        <v>-4.2843934599305999</v>
      </c>
      <c r="T438" s="6">
        <f>testdata[[#This Row],[beta+]]/testdata[[#This Row],[beta-]]</f>
        <v>2.096000519962427</v>
      </c>
      <c r="U438" s="6">
        <f>(testdata[[#This Row],[beta+]]-testdata[[#This Row],[beta-]])^2</f>
        <v>22.049574634043154</v>
      </c>
      <c r="W438" s="12">
        <v>43369</v>
      </c>
      <c r="X438" s="6">
        <v>2.12E-2</v>
      </c>
      <c r="Y438" s="6">
        <v>-8.9801000000000002</v>
      </c>
      <c r="Z438" s="6">
        <v>-4.2843999999999998</v>
      </c>
      <c r="AA438" s="6">
        <v>2.0960000000000001</v>
      </c>
      <c r="AB438" s="6">
        <v>22.049600000000002</v>
      </c>
    </row>
    <row r="439" spans="1:28" x14ac:dyDescent="0.25">
      <c r="A439" s="3">
        <v>437</v>
      </c>
      <c r="B439" s="1">
        <v>283.63</v>
      </c>
      <c r="C439" s="1">
        <v>307.52</v>
      </c>
      <c r="D439" s="15">
        <f>(testdata[[#This Row],[mrkt]]-B438)/B438</f>
        <v>2.7930985716306763E-3</v>
      </c>
      <c r="E439" s="15">
        <f>(testdata[[#This Row],[eval]]-C438)/C438</f>
        <v>-6.6541766263970622E-3</v>
      </c>
      <c r="F439" s="20">
        <f t="shared" si="42"/>
        <v>1.2100231324232004E-5</v>
      </c>
      <c r="G439" s="20">
        <f t="shared" si="43"/>
        <v>5.1831659541047481E-6</v>
      </c>
      <c r="H439" s="6">
        <f>testdata[[#This Row],[cov]]/testdata[[#This Row],[varM]]</f>
        <v>0.42835263353394781</v>
      </c>
      <c r="I439" s="2" t="str">
        <f>IF(testdata[[#This Row],[mrkt]]&gt;B438,"UP",IF(testdata[[#This Row],[mrkt]]&lt;B438,"DN",""))</f>
        <v>UP</v>
      </c>
      <c r="J439" s="15">
        <f>IF(testdata[[#This Row],[mkt-dir]]="UP",testdata[[#This Row],[mRet]],"")</f>
        <v>2.7930985716306763E-3</v>
      </c>
      <c r="K439" s="15">
        <f>IF(testdata[[#This Row],[mkt-dir]]="UP",testdata[[#This Row],[eRet]],"")</f>
        <v>-6.6541766263970622E-3</v>
      </c>
      <c r="L439" s="20">
        <f t="shared" si="38"/>
        <v>6.7815264681767488E-6</v>
      </c>
      <c r="M439" s="20">
        <f t="shared" si="39"/>
        <v>-5.5586823266204062E-5</v>
      </c>
      <c r="N439" s="6">
        <f>testdata[[#This Row],[cov+]]/testdata[[#This Row],[varM+]]</f>
        <v>-8.1968010487097445</v>
      </c>
      <c r="O439" s="15" t="str">
        <f>IF(testdata[[#This Row],[mkt-dir]]="DN",testdata[[#This Row],[mRet]],"")</f>
        <v/>
      </c>
      <c r="P439" s="15" t="str">
        <f>IF(testdata[[#This Row],[mkt-dir]]="DN",testdata[[#This Row],[eRet]],"")</f>
        <v/>
      </c>
      <c r="Q439" s="20">
        <f t="shared" si="40"/>
        <v>1.7057466530467642E-6</v>
      </c>
      <c r="R439" s="20">
        <f t="shared" si="41"/>
        <v>-7.3080898046120671E-6</v>
      </c>
      <c r="S439" s="6">
        <f>testdata[[#This Row],[cov-]]/testdata[[#This Row],[varM-]]</f>
        <v>-4.2843934599305999</v>
      </c>
      <c r="T439" s="6">
        <f>testdata[[#This Row],[beta+]]/testdata[[#This Row],[beta-]]</f>
        <v>1.913176538375754</v>
      </c>
      <c r="U439" s="6">
        <f>(testdata[[#This Row],[beta+]]-testdata[[#This Row],[beta-]])^2</f>
        <v>15.306933140736639</v>
      </c>
      <c r="W439" s="12">
        <v>43370</v>
      </c>
      <c r="X439" s="6">
        <v>0.4284</v>
      </c>
      <c r="Y439" s="6">
        <v>-8.1967999999999996</v>
      </c>
      <c r="Z439" s="6">
        <v>-4.2843999999999998</v>
      </c>
      <c r="AA439" s="6">
        <v>1.9132</v>
      </c>
      <c r="AB439" s="6">
        <v>15.306900000000001</v>
      </c>
    </row>
    <row r="440" spans="1:28" x14ac:dyDescent="0.25">
      <c r="A440" s="3">
        <v>438</v>
      </c>
      <c r="B440" s="1">
        <v>283.66000000000003</v>
      </c>
      <c r="C440" s="1">
        <v>264.77</v>
      </c>
      <c r="D440" s="15">
        <f>(testdata[[#This Row],[mrkt]]-B439)/B439</f>
        <v>1.0577160385019059E-4</v>
      </c>
      <c r="E440" s="15">
        <f>(testdata[[#This Row],[eval]]-C439)/C439</f>
        <v>-0.13901534859521333</v>
      </c>
      <c r="F440" s="20">
        <f t="shared" si="42"/>
        <v>1.1207757223734673E-5</v>
      </c>
      <c r="G440" s="20">
        <f t="shared" si="43"/>
        <v>5.0414808758786401E-6</v>
      </c>
      <c r="H440" s="6">
        <f>testdata[[#This Row],[cov]]/testdata[[#This Row],[varM]]</f>
        <v>0.4498206710975407</v>
      </c>
      <c r="I440" s="2" t="str">
        <f>IF(testdata[[#This Row],[mrkt]]&gt;B439,"UP",IF(testdata[[#This Row],[mrkt]]&lt;B439,"DN",""))</f>
        <v>UP</v>
      </c>
      <c r="J440" s="15">
        <f>IF(testdata[[#This Row],[mkt-dir]]="UP",testdata[[#This Row],[mRet]],"")</f>
        <v>1.0577160385019059E-4</v>
      </c>
      <c r="K440" s="15">
        <f>IF(testdata[[#This Row],[mkt-dir]]="UP",testdata[[#This Row],[eRet]],"")</f>
        <v>-0.13901534859521333</v>
      </c>
      <c r="L440" s="20">
        <f t="shared" si="38"/>
        <v>6.9634154870517292E-6</v>
      </c>
      <c r="M440" s="20">
        <f t="shared" si="39"/>
        <v>-7.4557048783477254E-6</v>
      </c>
      <c r="N440" s="6">
        <f>testdata[[#This Row],[cov+]]/testdata[[#This Row],[varM+]]</f>
        <v>-1.070696541404343</v>
      </c>
      <c r="O440" s="15" t="str">
        <f>IF(testdata[[#This Row],[mkt-dir]]="DN",testdata[[#This Row],[mRet]],"")</f>
        <v/>
      </c>
      <c r="P440" s="15" t="str">
        <f>IF(testdata[[#This Row],[mkt-dir]]="DN",testdata[[#This Row],[eRet]],"")</f>
        <v/>
      </c>
      <c r="Q440" s="20">
        <f t="shared" si="40"/>
        <v>1.6731725773246426E-6</v>
      </c>
      <c r="R440" s="20">
        <f t="shared" si="41"/>
        <v>-7.4289244053630041E-6</v>
      </c>
      <c r="S440" s="6">
        <f>testdata[[#This Row],[cov-]]/testdata[[#This Row],[varM-]]</f>
        <v>-4.4400228081921185</v>
      </c>
      <c r="T440" s="6">
        <f>testdata[[#This Row],[beta+]]/testdata[[#This Row],[beta-]]</f>
        <v>0.24114663092019284</v>
      </c>
      <c r="U440" s="6">
        <f>(testdata[[#This Row],[beta+]]-testdata[[#This Row],[beta-]])^2</f>
        <v>11.352359492066048</v>
      </c>
      <c r="W440" s="12">
        <v>43371</v>
      </c>
      <c r="X440" s="6">
        <v>0.44979999999999998</v>
      </c>
      <c r="Y440" s="6">
        <v>-1.0707</v>
      </c>
      <c r="Z440" s="6">
        <v>-4.4400000000000004</v>
      </c>
      <c r="AA440" s="6">
        <v>0.24110000000000001</v>
      </c>
      <c r="AB440" s="6">
        <v>11.352399999999999</v>
      </c>
    </row>
    <row r="441" spans="1:28" x14ac:dyDescent="0.25">
      <c r="A441" s="3">
        <v>439</v>
      </c>
      <c r="B441" s="1">
        <v>284.64999999999998</v>
      </c>
      <c r="C441" s="1">
        <v>310.7</v>
      </c>
      <c r="D441" s="15">
        <f>(testdata[[#This Row],[mrkt]]-B440)/B440</f>
        <v>3.4900937742365938E-3</v>
      </c>
      <c r="E441" s="15">
        <f>(testdata[[#This Row],[eval]]-C440)/C440</f>
        <v>0.17347131472598862</v>
      </c>
      <c r="F441" s="20">
        <f t="shared" si="42"/>
        <v>1.1680716119271599E-5</v>
      </c>
      <c r="G441" s="20">
        <f t="shared" si="43"/>
        <v>3.2056328311275538E-5</v>
      </c>
      <c r="H441" s="6">
        <f>testdata[[#This Row],[cov]]/testdata[[#This Row],[varM]]</f>
        <v>2.744380394485141</v>
      </c>
      <c r="I441" s="2" t="str">
        <f>IF(testdata[[#This Row],[mrkt]]&gt;B440,"UP",IF(testdata[[#This Row],[mrkt]]&lt;B440,"DN",""))</f>
        <v>UP</v>
      </c>
      <c r="J441" s="15">
        <f>IF(testdata[[#This Row],[mkt-dir]]="UP",testdata[[#This Row],[mRet]],"")</f>
        <v>3.4900937742365938E-3</v>
      </c>
      <c r="K441" s="15">
        <f>IF(testdata[[#This Row],[mkt-dir]]="UP",testdata[[#This Row],[eRet]],"")</f>
        <v>0.17347131472598862</v>
      </c>
      <c r="L441" s="20">
        <f t="shared" si="38"/>
        <v>6.3603453006196142E-6</v>
      </c>
      <c r="M441" s="20">
        <f t="shared" si="39"/>
        <v>1.9196438410314325E-6</v>
      </c>
      <c r="N441" s="6">
        <f>testdata[[#This Row],[cov+]]/testdata[[#This Row],[varM+]]</f>
        <v>0.30181440634118151</v>
      </c>
      <c r="O441" s="15" t="str">
        <f>IF(testdata[[#This Row],[mkt-dir]]="DN",testdata[[#This Row],[mRet]],"")</f>
        <v/>
      </c>
      <c r="P441" s="15" t="str">
        <f>IF(testdata[[#This Row],[mkt-dir]]="DN",testdata[[#This Row],[eRet]],"")</f>
        <v/>
      </c>
      <c r="Q441" s="20">
        <f t="shared" si="40"/>
        <v>1.6731725773246426E-6</v>
      </c>
      <c r="R441" s="20">
        <f t="shared" si="41"/>
        <v>-7.4289244053630041E-6</v>
      </c>
      <c r="S441" s="6">
        <f>testdata[[#This Row],[cov-]]/testdata[[#This Row],[varM-]]</f>
        <v>-4.4400228081921185</v>
      </c>
      <c r="T441" s="6">
        <f>testdata[[#This Row],[beta+]]/testdata[[#This Row],[beta-]]</f>
        <v>-6.797586845371946E-2</v>
      </c>
      <c r="U441" s="6">
        <f>(testdata[[#This Row],[beta+]]-testdata[[#This Row],[beta-]])^2</f>
        <v>22.485020169132923</v>
      </c>
      <c r="W441" s="12">
        <v>43374</v>
      </c>
      <c r="X441" s="6">
        <v>2.7444000000000002</v>
      </c>
      <c r="Y441" s="6">
        <v>0.30180000000000001</v>
      </c>
      <c r="Z441" s="6">
        <v>-4.4400000000000004</v>
      </c>
      <c r="AA441" s="6">
        <v>-6.8000000000000005E-2</v>
      </c>
      <c r="AB441" s="6">
        <v>22.484999999999999</v>
      </c>
    </row>
    <row r="442" spans="1:28" x14ac:dyDescent="0.25">
      <c r="A442" s="3">
        <v>440</v>
      </c>
      <c r="B442" s="1">
        <v>284.48</v>
      </c>
      <c r="C442" s="1">
        <v>301.02</v>
      </c>
      <c r="D442" s="15">
        <f>(testdata[[#This Row],[mrkt]]-B441)/B441</f>
        <v>-5.9722466186530512E-4</v>
      </c>
      <c r="E442" s="15">
        <f>(testdata[[#This Row],[eval]]-C441)/C441</f>
        <v>-3.1155455423237874E-2</v>
      </c>
      <c r="F442" s="20">
        <f t="shared" si="42"/>
        <v>1.1497888321987043E-5</v>
      </c>
      <c r="G442" s="20">
        <f t="shared" si="43"/>
        <v>2.8931893815830077E-5</v>
      </c>
      <c r="H442" s="6">
        <f>testdata[[#This Row],[cov]]/testdata[[#This Row],[varM]]</f>
        <v>2.5162789031882093</v>
      </c>
      <c r="I442" s="2" t="str">
        <f>IF(testdata[[#This Row],[mrkt]]&gt;B441,"UP",IF(testdata[[#This Row],[mrkt]]&lt;B441,"DN",""))</f>
        <v>DN</v>
      </c>
      <c r="J442" s="15" t="str">
        <f>IF(testdata[[#This Row],[mkt-dir]]="UP",testdata[[#This Row],[mRet]],"")</f>
        <v/>
      </c>
      <c r="K442" s="15" t="str">
        <f>IF(testdata[[#This Row],[mkt-dir]]="UP",testdata[[#This Row],[eRet]],"")</f>
        <v/>
      </c>
      <c r="L442" s="20">
        <f t="shared" si="38"/>
        <v>6.3603453006196142E-6</v>
      </c>
      <c r="M442" s="20">
        <f t="shared" si="39"/>
        <v>1.9196438410314325E-6</v>
      </c>
      <c r="N442" s="6">
        <f>testdata[[#This Row],[cov+]]/testdata[[#This Row],[varM+]]</f>
        <v>0.30181440634118151</v>
      </c>
      <c r="O442" s="15">
        <f>IF(testdata[[#This Row],[mkt-dir]]="DN",testdata[[#This Row],[mRet]],"")</f>
        <v>-5.9722466186530512E-4</v>
      </c>
      <c r="P442" s="15">
        <f>IF(testdata[[#This Row],[mkt-dir]]="DN",testdata[[#This Row],[eRet]],"")</f>
        <v>-3.1155455423237874E-2</v>
      </c>
      <c r="Q442" s="20">
        <f t="shared" si="40"/>
        <v>1.9985719807290212E-6</v>
      </c>
      <c r="R442" s="20">
        <f t="shared" si="41"/>
        <v>-9.0684950567123551E-6</v>
      </c>
      <c r="S442" s="6">
        <f>testdata[[#This Row],[cov-]]/testdata[[#This Row],[varM-]]</f>
        <v>-4.5374873380364464</v>
      </c>
      <c r="T442" s="6">
        <f>testdata[[#This Row],[beta+]]/testdata[[#This Row],[beta-]]</f>
        <v>-6.6515757258683333E-2</v>
      </c>
      <c r="U442" s="6">
        <f>(testdata[[#This Row],[beta+]]-testdata[[#This Row],[beta-]])^2</f>
        <v>23.418841373136353</v>
      </c>
      <c r="W442" s="12">
        <v>43375</v>
      </c>
      <c r="X442" s="6">
        <v>2.5163000000000002</v>
      </c>
      <c r="Y442" s="6">
        <v>0.30180000000000001</v>
      </c>
      <c r="Z442" s="6">
        <v>-4.5374999999999996</v>
      </c>
      <c r="AA442" s="6">
        <v>-6.6500000000000004E-2</v>
      </c>
      <c r="AB442" s="6">
        <v>23.418800000000001</v>
      </c>
    </row>
    <row r="443" spans="1:28" x14ac:dyDescent="0.25">
      <c r="A443" s="3">
        <v>441</v>
      </c>
      <c r="B443" s="1">
        <v>284.64</v>
      </c>
      <c r="C443" s="1">
        <v>294.8</v>
      </c>
      <c r="D443" s="15">
        <f>(testdata[[#This Row],[mrkt]]-B442)/B442</f>
        <v>5.6242969628785206E-4</v>
      </c>
      <c r="E443" s="15">
        <f>(testdata[[#This Row],[eval]]-C442)/C442</f>
        <v>-2.0663078865191583E-2</v>
      </c>
      <c r="F443" s="20">
        <f t="shared" si="42"/>
        <v>1.0948963391204926E-5</v>
      </c>
      <c r="G443" s="20">
        <f t="shared" si="43"/>
        <v>2.3635318554748985E-5</v>
      </c>
      <c r="H443" s="6">
        <f>testdata[[#This Row],[cov]]/testdata[[#This Row],[varM]]</f>
        <v>2.1586809372049545</v>
      </c>
      <c r="I443" s="2" t="str">
        <f>IF(testdata[[#This Row],[mrkt]]&gt;B442,"UP",IF(testdata[[#This Row],[mrkt]]&lt;B442,"DN",""))</f>
        <v>UP</v>
      </c>
      <c r="J443" s="15">
        <f>IF(testdata[[#This Row],[mkt-dir]]="UP",testdata[[#This Row],[mRet]],"")</f>
        <v>5.6242969628785206E-4</v>
      </c>
      <c r="K443" s="15">
        <f>IF(testdata[[#This Row],[mkt-dir]]="UP",testdata[[#This Row],[eRet]],"")</f>
        <v>-2.0663078865191583E-2</v>
      </c>
      <c r="L443" s="20">
        <f t="shared" si="38"/>
        <v>6.2631001120842389E-6</v>
      </c>
      <c r="M443" s="20">
        <f t="shared" si="39"/>
        <v>8.1696116098927369E-6</v>
      </c>
      <c r="N443" s="6">
        <f>testdata[[#This Row],[cov+]]/testdata[[#This Row],[varM+]]</f>
        <v>1.3044038038175392</v>
      </c>
      <c r="O443" s="15" t="str">
        <f>IF(testdata[[#This Row],[mkt-dir]]="DN",testdata[[#This Row],[mRet]],"")</f>
        <v/>
      </c>
      <c r="P443" s="15" t="str">
        <f>IF(testdata[[#This Row],[mkt-dir]]="DN",testdata[[#This Row],[eRet]],"")</f>
        <v/>
      </c>
      <c r="Q443" s="20">
        <f t="shared" si="40"/>
        <v>2.236862860462079E-6</v>
      </c>
      <c r="R443" s="20">
        <f t="shared" si="41"/>
        <v>-1.0962998556288935E-5</v>
      </c>
      <c r="S443" s="6">
        <f>testdata[[#This Row],[cov-]]/testdata[[#This Row],[varM-]]</f>
        <v>-4.9010597610012887</v>
      </c>
      <c r="T443" s="6">
        <f>testdata[[#This Row],[beta+]]/testdata[[#This Row],[beta-]]</f>
        <v>-0.26614729618213201</v>
      </c>
      <c r="U443" s="6">
        <f>(testdata[[#This Row],[beta+]]-testdata[[#This Row],[beta-]])^2</f>
        <v>38.507778054294</v>
      </c>
      <c r="W443" s="12">
        <v>43376</v>
      </c>
      <c r="X443" s="6">
        <v>2.1587000000000001</v>
      </c>
      <c r="Y443" s="6">
        <v>1.3044</v>
      </c>
      <c r="Z443" s="6">
        <v>-4.9010999999999996</v>
      </c>
      <c r="AA443" s="6">
        <v>-0.2661</v>
      </c>
      <c r="AB443" s="6">
        <v>38.507800000000003</v>
      </c>
    </row>
    <row r="444" spans="1:28" x14ac:dyDescent="0.25">
      <c r="A444" s="3">
        <v>442</v>
      </c>
      <c r="B444" s="1">
        <v>282.41000000000003</v>
      </c>
      <c r="C444" s="1">
        <v>281.83</v>
      </c>
      <c r="D444" s="15">
        <f>(testdata[[#This Row],[mrkt]]-B443)/B443</f>
        <v>-7.8344575604270706E-3</v>
      </c>
      <c r="E444" s="15">
        <f>(testdata[[#This Row],[eval]]-C443)/C443</f>
        <v>-4.3995929443690726E-2</v>
      </c>
      <c r="F444" s="20">
        <f t="shared" si="42"/>
        <v>1.3848441997163493E-5</v>
      </c>
      <c r="G444" s="20">
        <f t="shared" si="43"/>
        <v>4.2995729595349892E-5</v>
      </c>
      <c r="H444" s="6">
        <f>testdata[[#This Row],[cov]]/testdata[[#This Row],[varM]]</f>
        <v>3.104734063525449</v>
      </c>
      <c r="I444" s="2" t="str">
        <f>IF(testdata[[#This Row],[mrkt]]&gt;B443,"UP",IF(testdata[[#This Row],[mrkt]]&lt;B443,"DN",""))</f>
        <v>DN</v>
      </c>
      <c r="J444" s="15" t="str">
        <f>IF(testdata[[#This Row],[mkt-dir]]="UP",testdata[[#This Row],[mRet]],"")</f>
        <v/>
      </c>
      <c r="K444" s="15" t="str">
        <f>IF(testdata[[#This Row],[mkt-dir]]="UP",testdata[[#This Row],[eRet]],"")</f>
        <v/>
      </c>
      <c r="L444" s="20">
        <f t="shared" si="38"/>
        <v>6.2631001120842389E-6</v>
      </c>
      <c r="M444" s="20">
        <f t="shared" si="39"/>
        <v>8.1696116098927369E-6</v>
      </c>
      <c r="N444" s="6">
        <f>testdata[[#This Row],[cov+]]/testdata[[#This Row],[varM+]]</f>
        <v>1.3044038038175392</v>
      </c>
      <c r="O444" s="15">
        <f>IF(testdata[[#This Row],[mkt-dir]]="DN",testdata[[#This Row],[mRet]],"")</f>
        <v>-7.8344575604270706E-3</v>
      </c>
      <c r="P444" s="15">
        <f>IF(testdata[[#This Row],[mkt-dir]]="DN",testdata[[#This Row],[eRet]],"")</f>
        <v>-4.3995929443690726E-2</v>
      </c>
      <c r="Q444" s="20">
        <f t="shared" si="40"/>
        <v>5.5453445998065606E-6</v>
      </c>
      <c r="R444" s="20">
        <f t="shared" si="41"/>
        <v>1.1388218895287885E-5</v>
      </c>
      <c r="S444" s="6">
        <f>testdata[[#This Row],[cov-]]/testdata[[#This Row],[varM-]]</f>
        <v>2.0536539596989414</v>
      </c>
      <c r="T444" s="6">
        <f>testdata[[#This Row],[beta+]]/testdata[[#This Row],[beta-]]</f>
        <v>0.63516241266311502</v>
      </c>
      <c r="U444" s="6">
        <f>(testdata[[#This Row],[beta+]]-testdata[[#This Row],[beta-]])^2</f>
        <v>0.56137579608830546</v>
      </c>
      <c r="W444" s="12">
        <v>43377</v>
      </c>
      <c r="X444" s="6">
        <v>3.1046999999999998</v>
      </c>
      <c r="Y444" s="6">
        <v>1.3044</v>
      </c>
      <c r="Z444" s="6">
        <v>2.0537000000000001</v>
      </c>
      <c r="AA444" s="6">
        <v>0.63519999999999999</v>
      </c>
      <c r="AB444" s="6">
        <v>0.56140000000000001</v>
      </c>
    </row>
    <row r="445" spans="1:28" x14ac:dyDescent="0.25">
      <c r="A445" s="3">
        <v>443</v>
      </c>
      <c r="B445" s="1">
        <v>280.83</v>
      </c>
      <c r="C445" s="1">
        <v>261.95</v>
      </c>
      <c r="D445" s="15">
        <f>(testdata[[#This Row],[mrkt]]-B444)/B444</f>
        <v>-5.5947027371553446E-3</v>
      </c>
      <c r="E445" s="15">
        <f>(testdata[[#This Row],[eval]]-C444)/C444</f>
        <v>-7.0538977397722025E-2</v>
      </c>
      <c r="F445" s="20">
        <f t="shared" si="42"/>
        <v>1.5352051654115031E-5</v>
      </c>
      <c r="G445" s="20">
        <f t="shared" si="43"/>
        <v>5.6980223794343957E-5</v>
      </c>
      <c r="H445" s="6">
        <f>testdata[[#This Row],[cov]]/testdata[[#This Row],[varM]]</f>
        <v>3.7115706146722562</v>
      </c>
      <c r="I445" s="2" t="str">
        <f>IF(testdata[[#This Row],[mrkt]]&gt;B444,"UP",IF(testdata[[#This Row],[mrkt]]&lt;B444,"DN",""))</f>
        <v>DN</v>
      </c>
      <c r="J445" s="15" t="str">
        <f>IF(testdata[[#This Row],[mkt-dir]]="UP",testdata[[#This Row],[mRet]],"")</f>
        <v/>
      </c>
      <c r="K445" s="15" t="str">
        <f>IF(testdata[[#This Row],[mkt-dir]]="UP",testdata[[#This Row],[eRet]],"")</f>
        <v/>
      </c>
      <c r="L445" s="20">
        <f t="shared" si="38"/>
        <v>6.2631001120842389E-6</v>
      </c>
      <c r="M445" s="20">
        <f t="shared" si="39"/>
        <v>8.1696116098927369E-6</v>
      </c>
      <c r="N445" s="6">
        <f>testdata[[#This Row],[cov+]]/testdata[[#This Row],[varM+]]</f>
        <v>1.3044038038175392</v>
      </c>
      <c r="O445" s="15">
        <f>IF(testdata[[#This Row],[mkt-dir]]="DN",testdata[[#This Row],[mRet]],"")</f>
        <v>-5.5947027371553446E-3</v>
      </c>
      <c r="P445" s="15">
        <f>IF(testdata[[#This Row],[mkt-dir]]="DN",testdata[[#This Row],[eRet]],"")</f>
        <v>-7.0538977397722025E-2</v>
      </c>
      <c r="Q445" s="20">
        <f t="shared" si="40"/>
        <v>6.062589931910409E-6</v>
      </c>
      <c r="R445" s="20">
        <f t="shared" si="41"/>
        <v>3.622900570624412E-5</v>
      </c>
      <c r="S445" s="6">
        <f>testdata[[#This Row],[cov-]]/testdata[[#This Row],[varM-]]</f>
        <v>5.9758298207755969</v>
      </c>
      <c r="T445" s="6">
        <f>testdata[[#This Row],[beta+]]/testdata[[#This Row],[beta-]]</f>
        <v>0.21827994486768065</v>
      </c>
      <c r="U445" s="6">
        <f>(testdata[[#This Row],[beta+]]-testdata[[#This Row],[beta-]])^2</f>
        <v>21.822221031912623</v>
      </c>
      <c r="W445" s="12">
        <v>43378</v>
      </c>
      <c r="X445" s="6">
        <v>3.7115999999999998</v>
      </c>
      <c r="Y445" s="6">
        <v>1.3044</v>
      </c>
      <c r="Z445" s="6">
        <v>5.9757999999999996</v>
      </c>
      <c r="AA445" s="6">
        <v>0.21829999999999999</v>
      </c>
      <c r="AB445" s="6">
        <v>21.822199999999999</v>
      </c>
    </row>
    <row r="446" spans="1:28" x14ac:dyDescent="0.25">
      <c r="A446" s="3">
        <v>444</v>
      </c>
      <c r="B446" s="1">
        <v>280.83</v>
      </c>
      <c r="C446" s="1">
        <v>250.56</v>
      </c>
      <c r="D446" s="15">
        <f>(testdata[[#This Row],[mrkt]]-B445)/B445</f>
        <v>0</v>
      </c>
      <c r="E446" s="15">
        <f>(testdata[[#This Row],[eval]]-C445)/C445</f>
        <v>-4.3481580454285115E-2</v>
      </c>
      <c r="F446" s="20">
        <f t="shared" si="42"/>
        <v>1.5238216691122952E-5</v>
      </c>
      <c r="G446" s="20">
        <f t="shared" si="43"/>
        <v>5.0876304360410944E-5</v>
      </c>
      <c r="H446" s="6">
        <f>testdata[[#This Row],[cov]]/testdata[[#This Row],[varM]]</f>
        <v>3.3387308627819303</v>
      </c>
      <c r="I446" s="2" t="str">
        <f>IF(testdata[[#This Row],[mrkt]]&gt;B445,"UP",IF(testdata[[#This Row],[mrkt]]&lt;B445,"DN",""))</f>
        <v/>
      </c>
      <c r="J446" s="15" t="str">
        <f>IF(testdata[[#This Row],[mkt-dir]]="UP",testdata[[#This Row],[mRet]],"")</f>
        <v/>
      </c>
      <c r="K446" s="15" t="str">
        <f>IF(testdata[[#This Row],[mkt-dir]]="UP",testdata[[#This Row],[eRet]],"")</f>
        <v/>
      </c>
      <c r="L446" s="20">
        <f t="shared" si="38"/>
        <v>6.7352252992940067E-6</v>
      </c>
      <c r="M446" s="20">
        <f t="shared" si="39"/>
        <v>1.6072383137072183E-5</v>
      </c>
      <c r="N446" s="6">
        <f>testdata[[#This Row],[cov+]]/testdata[[#This Row],[varM+]]</f>
        <v>2.3863170752071068</v>
      </c>
      <c r="O446" s="15" t="str">
        <f>IF(testdata[[#This Row],[mkt-dir]]="DN",testdata[[#This Row],[mRet]],"")</f>
        <v/>
      </c>
      <c r="P446" s="15" t="str">
        <f>IF(testdata[[#This Row],[mkt-dir]]="DN",testdata[[#This Row],[eRet]],"")</f>
        <v/>
      </c>
      <c r="Q446" s="20">
        <f t="shared" si="40"/>
        <v>6.062589931910409E-6</v>
      </c>
      <c r="R446" s="20">
        <f t="shared" si="41"/>
        <v>3.622900570624412E-5</v>
      </c>
      <c r="S446" s="6">
        <f>testdata[[#This Row],[cov-]]/testdata[[#This Row],[varM-]]</f>
        <v>5.9758298207755969</v>
      </c>
      <c r="T446" s="6">
        <f>testdata[[#This Row],[beta+]]/testdata[[#This Row],[beta-]]</f>
        <v>0.39932815136582805</v>
      </c>
      <c r="U446" s="6">
        <f>(testdata[[#This Row],[beta+]]-testdata[[#This Row],[beta-]])^2</f>
        <v>12.884601750598639</v>
      </c>
      <c r="W446" s="12">
        <v>43381</v>
      </c>
      <c r="X446" s="6">
        <v>3.3386999999999998</v>
      </c>
      <c r="Y446" s="6">
        <v>2.3862999999999999</v>
      </c>
      <c r="Z446" s="6">
        <v>5.9757999999999996</v>
      </c>
      <c r="AA446" s="6">
        <v>0.39929999999999999</v>
      </c>
      <c r="AB446" s="6">
        <v>12.884600000000001</v>
      </c>
    </row>
    <row r="447" spans="1:28" x14ac:dyDescent="0.25">
      <c r="A447" s="3">
        <v>445</v>
      </c>
      <c r="B447" s="1">
        <v>280.42</v>
      </c>
      <c r="C447" s="1">
        <v>262.8</v>
      </c>
      <c r="D447" s="15">
        <f>(testdata[[#This Row],[mrkt]]-B446)/B446</f>
        <v>-1.4599579816969989E-3</v>
      </c>
      <c r="E447" s="15">
        <f>(testdata[[#This Row],[eval]]-C446)/C446</f>
        <v>4.8850574712643716E-2</v>
      </c>
      <c r="F447" s="20">
        <f t="shared" si="42"/>
        <v>1.4835483132908211E-5</v>
      </c>
      <c r="G447" s="20">
        <f t="shared" si="43"/>
        <v>4.9826249389099046E-5</v>
      </c>
      <c r="H447" s="6">
        <f>testdata[[#This Row],[cov]]/testdata[[#This Row],[varM]]</f>
        <v>3.3585862315851367</v>
      </c>
      <c r="I447" s="2" t="str">
        <f>IF(testdata[[#This Row],[mrkt]]&gt;B446,"UP",IF(testdata[[#This Row],[mrkt]]&lt;B446,"DN",""))</f>
        <v>DN</v>
      </c>
      <c r="J447" s="15" t="str">
        <f>IF(testdata[[#This Row],[mkt-dir]]="UP",testdata[[#This Row],[mRet]],"")</f>
        <v/>
      </c>
      <c r="K447" s="15" t="str">
        <f>IF(testdata[[#This Row],[mkt-dir]]="UP",testdata[[#This Row],[eRet]],"")</f>
        <v/>
      </c>
      <c r="L447" s="20">
        <f t="shared" si="38"/>
        <v>7.3861492371156811E-6</v>
      </c>
      <c r="M447" s="20">
        <f t="shared" si="39"/>
        <v>1.898842789585101E-5</v>
      </c>
      <c r="N447" s="6">
        <f>testdata[[#This Row],[cov+]]/testdata[[#This Row],[varM+]]</f>
        <v>2.5708156288575159</v>
      </c>
      <c r="O447" s="15">
        <f>IF(testdata[[#This Row],[mkt-dir]]="DN",testdata[[#This Row],[mRet]],"")</f>
        <v>-1.4599579816969989E-3</v>
      </c>
      <c r="P447" s="15">
        <f>IF(testdata[[#This Row],[mkt-dir]]="DN",testdata[[#This Row],[eRet]],"")</f>
        <v>4.8850574712643716E-2</v>
      </c>
      <c r="Q447" s="20">
        <f t="shared" si="40"/>
        <v>5.7748918546873315E-6</v>
      </c>
      <c r="R447" s="20">
        <f t="shared" si="41"/>
        <v>4.4412537916721522E-5</v>
      </c>
      <c r="S447" s="6">
        <f>testdata[[#This Row],[cov-]]/testdata[[#This Row],[varM-]]</f>
        <v>7.6906267743651346</v>
      </c>
      <c r="T447" s="6">
        <f>testdata[[#This Row],[beta+]]/testdata[[#This Row],[beta-]]</f>
        <v>0.33427907819252328</v>
      </c>
      <c r="U447" s="6">
        <f>(testdata[[#This Row],[beta+]]-testdata[[#This Row],[beta-]])^2</f>
        <v>26.212466165664036</v>
      </c>
      <c r="W447" s="12">
        <v>43382</v>
      </c>
      <c r="X447" s="6">
        <v>3.3586</v>
      </c>
      <c r="Y447" s="6">
        <v>2.5708000000000002</v>
      </c>
      <c r="Z447" s="6">
        <v>7.6905999999999999</v>
      </c>
      <c r="AA447" s="6">
        <v>0.33429999999999999</v>
      </c>
      <c r="AB447" s="6">
        <v>26.212499999999999</v>
      </c>
    </row>
    <row r="448" spans="1:28" x14ac:dyDescent="0.25">
      <c r="A448" s="3">
        <v>446</v>
      </c>
      <c r="B448" s="1">
        <v>271.54000000000002</v>
      </c>
      <c r="C448" s="1">
        <v>256.88</v>
      </c>
      <c r="D448" s="15">
        <f>(testdata[[#This Row],[mrkt]]-B447)/B447</f>
        <v>-3.166678553598172E-2</v>
      </c>
      <c r="E448" s="15">
        <f>(testdata[[#This Row],[eval]]-C447)/C447</f>
        <v>-2.2526636225266423E-2</v>
      </c>
      <c r="F448" s="20">
        <f t="shared" si="42"/>
        <v>6.2255351168954355E-5</v>
      </c>
      <c r="G448" s="20">
        <f t="shared" si="43"/>
        <v>7.766274974783851E-5</v>
      </c>
      <c r="H448" s="6">
        <f>testdata[[#This Row],[cov]]/testdata[[#This Row],[varM]]</f>
        <v>1.2474871362795805</v>
      </c>
      <c r="I448" s="2" t="str">
        <f>IF(testdata[[#This Row],[mrkt]]&gt;B447,"UP",IF(testdata[[#This Row],[mrkt]]&lt;B447,"DN",""))</f>
        <v>DN</v>
      </c>
      <c r="J448" s="15" t="str">
        <f>IF(testdata[[#This Row],[mkt-dir]]="UP",testdata[[#This Row],[mRet]],"")</f>
        <v/>
      </c>
      <c r="K448" s="15" t="str">
        <f>IF(testdata[[#This Row],[mkt-dir]]="UP",testdata[[#This Row],[eRet]],"")</f>
        <v/>
      </c>
      <c r="L448" s="20">
        <f t="shared" si="38"/>
        <v>7.4105348592932174E-6</v>
      </c>
      <c r="M448" s="20">
        <f t="shared" si="39"/>
        <v>3.1154353672751635E-5</v>
      </c>
      <c r="N448" s="6">
        <f>testdata[[#This Row],[cov+]]/testdata[[#This Row],[varM+]]</f>
        <v>4.2040627652783211</v>
      </c>
      <c r="O448" s="15">
        <f>IF(testdata[[#This Row],[mkt-dir]]="DN",testdata[[#This Row],[mRet]],"")</f>
        <v>-3.166678553598172E-2</v>
      </c>
      <c r="P448" s="15">
        <f>IF(testdata[[#This Row],[mkt-dir]]="DN",testdata[[#This Row],[eRet]],"")</f>
        <v>-2.2526636225266423E-2</v>
      </c>
      <c r="Q448" s="20">
        <f t="shared" si="40"/>
        <v>7.8042256087489142E-5</v>
      </c>
      <c r="R448" s="20">
        <f t="shared" si="41"/>
        <v>8.0401510037454184E-5</v>
      </c>
      <c r="S448" s="6">
        <f>testdata[[#This Row],[cov-]]/testdata[[#This Row],[varM-]]</f>
        <v>1.030230468316039</v>
      </c>
      <c r="T448" s="6">
        <f>testdata[[#This Row],[beta+]]/testdata[[#This Row],[beta-]]</f>
        <v>4.0807012552735529</v>
      </c>
      <c r="U448" s="6">
        <f>(testdata[[#This Row],[beta+]]-testdata[[#This Row],[beta-]])^2</f>
        <v>10.073211449240876</v>
      </c>
      <c r="W448" s="12">
        <v>43383</v>
      </c>
      <c r="X448" s="6">
        <v>1.2475000000000001</v>
      </c>
      <c r="Y448" s="6">
        <v>4.2041000000000004</v>
      </c>
      <c r="Z448" s="6">
        <v>1.0302</v>
      </c>
      <c r="AA448" s="6">
        <v>4.0807000000000002</v>
      </c>
      <c r="AB448" s="6">
        <v>10.0732</v>
      </c>
    </row>
    <row r="449" spans="1:28" x14ac:dyDescent="0.25">
      <c r="A449" s="3">
        <v>447</v>
      </c>
      <c r="B449" s="1">
        <v>265.56</v>
      </c>
      <c r="C449" s="1">
        <v>252.23</v>
      </c>
      <c r="D449" s="15">
        <f>(testdata[[#This Row],[mrkt]]-B448)/B448</f>
        <v>-2.2022538115931418E-2</v>
      </c>
      <c r="E449" s="15">
        <f>(testdata[[#This Row],[eval]]-C448)/C448</f>
        <v>-1.8101837433821263E-2</v>
      </c>
      <c r="F449" s="20">
        <f t="shared" si="42"/>
        <v>7.8201045238294832E-5</v>
      </c>
      <c r="G449" s="20">
        <f t="shared" si="43"/>
        <v>9.0227832347926303E-5</v>
      </c>
      <c r="H449" s="6">
        <f>testdata[[#This Row],[cov]]/testdata[[#This Row],[varM]]</f>
        <v>1.1537931759477555</v>
      </c>
      <c r="I449" s="2" t="str">
        <f>IF(testdata[[#This Row],[mrkt]]&gt;B448,"UP",IF(testdata[[#This Row],[mrkt]]&lt;B448,"DN",""))</f>
        <v>DN</v>
      </c>
      <c r="J449" s="15" t="str">
        <f>IF(testdata[[#This Row],[mkt-dir]]="UP",testdata[[#This Row],[mRet]],"")</f>
        <v/>
      </c>
      <c r="K449" s="15" t="str">
        <f>IF(testdata[[#This Row],[mkt-dir]]="UP",testdata[[#This Row],[eRet]],"")</f>
        <v/>
      </c>
      <c r="L449" s="20">
        <f t="shared" si="38"/>
        <v>7.2027453097177677E-6</v>
      </c>
      <c r="M449" s="20">
        <f t="shared" si="39"/>
        <v>3.816491852076167E-5</v>
      </c>
      <c r="N449" s="6">
        <f>testdata[[#This Row],[cov+]]/testdata[[#This Row],[varM+]]</f>
        <v>5.2986627847677044</v>
      </c>
      <c r="O449" s="15">
        <f>IF(testdata[[#This Row],[mkt-dir]]="DN",testdata[[#This Row],[mRet]],"")</f>
        <v>-2.2022538115931418E-2</v>
      </c>
      <c r="P449" s="15">
        <f>IF(testdata[[#This Row],[mkt-dir]]="DN",testdata[[#This Row],[eRet]],"")</f>
        <v>-1.8101837433821263E-2</v>
      </c>
      <c r="Q449" s="20">
        <f t="shared" si="40"/>
        <v>9.2000226874649615E-5</v>
      </c>
      <c r="R449" s="20">
        <f t="shared" si="41"/>
        <v>8.6000920276181218E-5</v>
      </c>
      <c r="S449" s="6">
        <f>testdata[[#This Row],[cov-]]/testdata[[#This Row],[varM-]]</f>
        <v>0.93479030647780403</v>
      </c>
      <c r="T449" s="6">
        <f>testdata[[#This Row],[beta+]]/testdata[[#This Row],[beta-]]</f>
        <v>5.6682902550974594</v>
      </c>
      <c r="U449" s="6">
        <f>(testdata[[#This Row],[beta+]]-testdata[[#This Row],[beta-]])^2</f>
        <v>19.04338300677604</v>
      </c>
      <c r="W449" s="12">
        <v>43384</v>
      </c>
      <c r="X449" s="6">
        <v>1.1537999999999999</v>
      </c>
      <c r="Y449" s="6">
        <v>5.2987000000000002</v>
      </c>
      <c r="Z449" s="6">
        <v>0.93479999999999996</v>
      </c>
      <c r="AA449" s="6">
        <v>5.6683000000000003</v>
      </c>
      <c r="AB449" s="6">
        <v>19.043399999999998</v>
      </c>
    </row>
    <row r="450" spans="1:28" x14ac:dyDescent="0.25">
      <c r="A450" s="3">
        <v>448</v>
      </c>
      <c r="B450" s="1">
        <v>269.25</v>
      </c>
      <c r="C450" s="1">
        <v>258.77999999999997</v>
      </c>
      <c r="D450" s="15">
        <f>(testdata[[#This Row],[mrkt]]-B449)/B449</f>
        <v>1.3895164934478075E-2</v>
      </c>
      <c r="E450" s="15">
        <f>(testdata[[#This Row],[eval]]-C449)/C449</f>
        <v>2.5968362209094806E-2</v>
      </c>
      <c r="F450" s="20">
        <f t="shared" si="42"/>
        <v>9.1560867631076045E-5</v>
      </c>
      <c r="G450" s="20">
        <f t="shared" si="43"/>
        <v>1.1239351015520484E-4</v>
      </c>
      <c r="H450" s="6">
        <f>testdata[[#This Row],[cov]]/testdata[[#This Row],[varM]]</f>
        <v>1.2275277972252212</v>
      </c>
      <c r="I450" s="2" t="str">
        <f>IF(testdata[[#This Row],[mrkt]]&gt;B449,"UP",IF(testdata[[#This Row],[mrkt]]&lt;B449,"DN",""))</f>
        <v>UP</v>
      </c>
      <c r="J450" s="15">
        <f>IF(testdata[[#This Row],[mkt-dir]]="UP",testdata[[#This Row],[mRet]],"")</f>
        <v>1.3895164934478075E-2</v>
      </c>
      <c r="K450" s="15">
        <f>IF(testdata[[#This Row],[mkt-dir]]="UP",testdata[[#This Row],[eRet]],"")</f>
        <v>2.5968362209094806E-2</v>
      </c>
      <c r="L450" s="20">
        <f t="shared" si="38"/>
        <v>1.9077463005030339E-5</v>
      </c>
      <c r="M450" s="20">
        <f t="shared" si="39"/>
        <v>7.0751398582837973E-5</v>
      </c>
      <c r="N450" s="6">
        <f>testdata[[#This Row],[cov+]]/testdata[[#This Row],[varM+]]</f>
        <v>3.7086377032513322</v>
      </c>
      <c r="O450" s="15" t="str">
        <f>IF(testdata[[#This Row],[mkt-dir]]="DN",testdata[[#This Row],[mRet]],"")</f>
        <v/>
      </c>
      <c r="P450" s="15" t="str">
        <f>IF(testdata[[#This Row],[mkt-dir]]="DN",testdata[[#This Row],[eRet]],"")</f>
        <v/>
      </c>
      <c r="Q450" s="20">
        <f t="shared" si="40"/>
        <v>9.2000226874649615E-5</v>
      </c>
      <c r="R450" s="20">
        <f t="shared" si="41"/>
        <v>8.6000920276181218E-5</v>
      </c>
      <c r="S450" s="6">
        <f>testdata[[#This Row],[cov-]]/testdata[[#This Row],[varM-]]</f>
        <v>0.93479030647780403</v>
      </c>
      <c r="T450" s="6">
        <f>testdata[[#This Row],[beta+]]/testdata[[#This Row],[beta-]]</f>
        <v>3.9673471981380577</v>
      </c>
      <c r="U450" s="6">
        <f>(testdata[[#This Row],[beta+]]-testdata[[#This Row],[beta-]])^2</f>
        <v>7.694229380587279</v>
      </c>
      <c r="W450" s="12">
        <v>43385</v>
      </c>
      <c r="X450" s="6">
        <v>1.2275</v>
      </c>
      <c r="Y450" s="6">
        <v>3.7086000000000001</v>
      </c>
      <c r="Z450" s="6">
        <v>0.93479999999999996</v>
      </c>
      <c r="AA450" s="6">
        <v>3.9672999999999998</v>
      </c>
      <c r="AB450" s="6">
        <v>7.6942000000000004</v>
      </c>
    </row>
    <row r="451" spans="1:28" x14ac:dyDescent="0.25">
      <c r="A451" s="3">
        <v>449</v>
      </c>
      <c r="B451" s="1">
        <v>267.74</v>
      </c>
      <c r="C451" s="1">
        <v>259.58999999999997</v>
      </c>
      <c r="D451" s="15">
        <f>(testdata[[#This Row],[mrkt]]-B450)/B450</f>
        <v>-5.6081708449396131E-3</v>
      </c>
      <c r="E451" s="15">
        <f>(testdata[[#This Row],[eval]]-C450)/C450</f>
        <v>3.1300718757245626E-3</v>
      </c>
      <c r="F451" s="20">
        <f t="shared" si="42"/>
        <v>9.1653357183552536E-5</v>
      </c>
      <c r="G451" s="20">
        <f t="shared" si="43"/>
        <v>1.1163515938234182E-4</v>
      </c>
      <c r="H451" s="6">
        <f>testdata[[#This Row],[cov]]/testdata[[#This Row],[varM]]</f>
        <v>1.2180149512556544</v>
      </c>
      <c r="I451" s="2" t="str">
        <f>IF(testdata[[#This Row],[mrkt]]&gt;B450,"UP",IF(testdata[[#This Row],[mrkt]]&lt;B450,"DN",""))</f>
        <v>DN</v>
      </c>
      <c r="J451" s="15" t="str">
        <f>IF(testdata[[#This Row],[mkt-dir]]="UP",testdata[[#This Row],[mRet]],"")</f>
        <v/>
      </c>
      <c r="K451" s="15" t="str">
        <f>IF(testdata[[#This Row],[mkt-dir]]="UP",testdata[[#This Row],[eRet]],"")</f>
        <v/>
      </c>
      <c r="L451" s="20">
        <f t="shared" si="38"/>
        <v>1.9077463005030339E-5</v>
      </c>
      <c r="M451" s="20">
        <f t="shared" si="39"/>
        <v>7.0751398582837973E-5</v>
      </c>
      <c r="N451" s="6">
        <f>testdata[[#This Row],[cov+]]/testdata[[#This Row],[varM+]]</f>
        <v>3.7086377032513322</v>
      </c>
      <c r="O451" s="15">
        <f>IF(testdata[[#This Row],[mkt-dir]]="DN",testdata[[#This Row],[mRet]],"")</f>
        <v>-5.6081708449396131E-3</v>
      </c>
      <c r="P451" s="15">
        <f>IF(testdata[[#This Row],[mkt-dir]]="DN",testdata[[#This Row],[eRet]],"")</f>
        <v>3.1300718757245626E-3</v>
      </c>
      <c r="Q451" s="20">
        <f t="shared" si="40"/>
        <v>9.1887731907328916E-5</v>
      </c>
      <c r="R451" s="20">
        <f t="shared" si="41"/>
        <v>8.6547667664489529E-5</v>
      </c>
      <c r="S451" s="6">
        <f>testdata[[#This Row],[cov-]]/testdata[[#This Row],[varM-]]</f>
        <v>0.94188490528610525</v>
      </c>
      <c r="T451" s="6">
        <f>testdata[[#This Row],[beta+]]/testdata[[#This Row],[beta-]]</f>
        <v>3.9374637839904687</v>
      </c>
      <c r="U451" s="6">
        <f>(testdata[[#This Row],[beta+]]-testdata[[#This Row],[beta-]])^2</f>
        <v>7.6549210450484129</v>
      </c>
      <c r="W451" s="12">
        <v>43388</v>
      </c>
      <c r="X451" s="6">
        <v>1.218</v>
      </c>
      <c r="Y451" s="6">
        <v>3.7086000000000001</v>
      </c>
      <c r="Z451" s="6">
        <v>0.94189999999999996</v>
      </c>
      <c r="AA451" s="6">
        <v>3.9375</v>
      </c>
      <c r="AB451" s="6">
        <v>7.6548999999999996</v>
      </c>
    </row>
    <row r="452" spans="1:28" x14ac:dyDescent="0.25">
      <c r="A452" s="3">
        <v>450</v>
      </c>
      <c r="B452" s="1">
        <v>273.58999999999997</v>
      </c>
      <c r="C452" s="1">
        <v>276.58999999999997</v>
      </c>
      <c r="D452" s="15">
        <f>(testdata[[#This Row],[mrkt]]-B451)/B451</f>
        <v>2.1849555538955574E-2</v>
      </c>
      <c r="E452" s="15">
        <f>(testdata[[#This Row],[eval]]-C451)/C451</f>
        <v>6.548788474132286E-2</v>
      </c>
      <c r="F452" s="20">
        <f t="shared" si="42"/>
        <v>1.1726458810556537E-4</v>
      </c>
      <c r="G452" s="20">
        <f t="shared" si="43"/>
        <v>2.0384031498320269E-4</v>
      </c>
      <c r="H452" s="6">
        <f>testdata[[#This Row],[cov]]/testdata[[#This Row],[varM]]</f>
        <v>1.738293872654028</v>
      </c>
      <c r="I452" s="2" t="str">
        <f>IF(testdata[[#This Row],[mrkt]]&gt;B451,"UP",IF(testdata[[#This Row],[mrkt]]&lt;B451,"DN",""))</f>
        <v>UP</v>
      </c>
      <c r="J452" s="15">
        <f>IF(testdata[[#This Row],[mkt-dir]]="UP",testdata[[#This Row],[mRet]],"")</f>
        <v>2.1849555538955574E-2</v>
      </c>
      <c r="K452" s="15">
        <f>IF(testdata[[#This Row],[mkt-dir]]="UP",testdata[[#This Row],[eRet]],"")</f>
        <v>6.548788474132286E-2</v>
      </c>
      <c r="L452" s="20">
        <f t="shared" si="38"/>
        <v>5.2669672470563657E-5</v>
      </c>
      <c r="M452" s="20">
        <f t="shared" si="39"/>
        <v>1.8025345121292597E-4</v>
      </c>
      <c r="N452" s="6">
        <f>testdata[[#This Row],[cov+]]/testdata[[#This Row],[varM+]]</f>
        <v>3.4223385633101686</v>
      </c>
      <c r="O452" s="15" t="str">
        <f>IF(testdata[[#This Row],[mkt-dir]]="DN",testdata[[#This Row],[mRet]],"")</f>
        <v/>
      </c>
      <c r="P452" s="15" t="str">
        <f>IF(testdata[[#This Row],[mkt-dir]]="DN",testdata[[#This Row],[eRet]],"")</f>
        <v/>
      </c>
      <c r="Q452" s="20">
        <f t="shared" si="40"/>
        <v>9.1887731907328916E-5</v>
      </c>
      <c r="R452" s="20">
        <f t="shared" si="41"/>
        <v>8.6547667664489529E-5</v>
      </c>
      <c r="S452" s="6">
        <f>testdata[[#This Row],[cov-]]/testdata[[#This Row],[varM-]]</f>
        <v>0.94188490528610525</v>
      </c>
      <c r="T452" s="6">
        <f>testdata[[#This Row],[beta+]]/testdata[[#This Row],[beta-]]</f>
        <v>3.633499745142009</v>
      </c>
      <c r="U452" s="6">
        <f>(testdata[[#This Row],[beta+]]-testdata[[#This Row],[beta-]])^2</f>
        <v>6.1526503496049578</v>
      </c>
      <c r="W452" s="12">
        <v>43389</v>
      </c>
      <c r="X452" s="6">
        <v>1.7383</v>
      </c>
      <c r="Y452" s="6">
        <v>3.4222999999999999</v>
      </c>
      <c r="Z452" s="6">
        <v>0.94189999999999996</v>
      </c>
      <c r="AA452" s="6">
        <v>3.6335000000000002</v>
      </c>
      <c r="AB452" s="6">
        <v>6.1527000000000003</v>
      </c>
    </row>
    <row r="453" spans="1:28" x14ac:dyDescent="0.25">
      <c r="A453" s="3">
        <v>451</v>
      </c>
      <c r="B453" s="1">
        <v>273.64</v>
      </c>
      <c r="C453" s="1">
        <v>271.77999999999997</v>
      </c>
      <c r="D453" s="15">
        <f>(testdata[[#This Row],[mrkt]]-B452)/B452</f>
        <v>1.8275521766150581E-4</v>
      </c>
      <c r="E453" s="15">
        <f>(testdata[[#This Row],[eval]]-C452)/C452</f>
        <v>-1.7390361184424611E-2</v>
      </c>
      <c r="F453" s="20">
        <f t="shared" si="42"/>
        <v>1.1707134485119635E-4</v>
      </c>
      <c r="G453" s="20">
        <f t="shared" si="43"/>
        <v>1.9574069625632426E-4</v>
      </c>
      <c r="H453" s="6">
        <f>testdata[[#This Row],[cov]]/testdata[[#This Row],[varM]]</f>
        <v>1.6719778567942538</v>
      </c>
      <c r="I453" s="2" t="str">
        <f>IF(testdata[[#This Row],[mrkt]]&gt;B452,"UP",IF(testdata[[#This Row],[mrkt]]&lt;B452,"DN",""))</f>
        <v>UP</v>
      </c>
      <c r="J453" s="15">
        <f>IF(testdata[[#This Row],[mkt-dir]]="UP",testdata[[#This Row],[mRet]],"")</f>
        <v>1.8275521766150581E-4</v>
      </c>
      <c r="K453" s="15">
        <f>IF(testdata[[#This Row],[mkt-dir]]="UP",testdata[[#This Row],[eRet]],"")</f>
        <v>-1.7390361184424611E-2</v>
      </c>
      <c r="L453" s="20">
        <f t="shared" si="38"/>
        <v>5.3945112397581788E-5</v>
      </c>
      <c r="M453" s="20">
        <f t="shared" si="39"/>
        <v>2.2845748589973814E-4</v>
      </c>
      <c r="N453" s="6">
        <f>testdata[[#This Row],[cov+]]/testdata[[#This Row],[varM+]]</f>
        <v>4.2349987931432924</v>
      </c>
      <c r="O453" s="15" t="str">
        <f>IF(testdata[[#This Row],[mkt-dir]]="DN",testdata[[#This Row],[mRet]],"")</f>
        <v/>
      </c>
      <c r="P453" s="15" t="str">
        <f>IF(testdata[[#This Row],[mkt-dir]]="DN",testdata[[#This Row],[eRet]],"")</f>
        <v/>
      </c>
      <c r="Q453" s="20">
        <f t="shared" si="40"/>
        <v>9.1887731907328916E-5</v>
      </c>
      <c r="R453" s="20">
        <f t="shared" si="41"/>
        <v>8.6547667664489529E-5</v>
      </c>
      <c r="S453" s="6">
        <f>testdata[[#This Row],[cov-]]/testdata[[#This Row],[varM-]]</f>
        <v>0.94188490528610525</v>
      </c>
      <c r="T453" s="6">
        <f>testdata[[#This Row],[beta+]]/testdata[[#This Row],[beta-]]</f>
        <v>4.4963017979960904</v>
      </c>
      <c r="U453" s="6">
        <f>(testdata[[#This Row],[beta+]]-testdata[[#This Row],[beta-]])^2</f>
        <v>10.844599078397879</v>
      </c>
      <c r="W453" s="12">
        <v>43390</v>
      </c>
      <c r="X453" s="6">
        <v>1.6719999999999999</v>
      </c>
      <c r="Y453" s="6">
        <v>4.2350000000000003</v>
      </c>
      <c r="Z453" s="6">
        <v>0.94189999999999996</v>
      </c>
      <c r="AA453" s="6">
        <v>4.4962999999999997</v>
      </c>
      <c r="AB453" s="6">
        <v>10.8446</v>
      </c>
    </row>
    <row r="454" spans="1:28" x14ac:dyDescent="0.25">
      <c r="A454" s="3">
        <v>452</v>
      </c>
      <c r="B454" s="1">
        <v>269.69</v>
      </c>
      <c r="C454" s="1">
        <v>263.91000000000003</v>
      </c>
      <c r="D454" s="15">
        <f>(testdata[[#This Row],[mrkt]]-B453)/B453</f>
        <v>-1.4435024119280765E-2</v>
      </c>
      <c r="E454" s="15">
        <f>(testdata[[#This Row],[eval]]-C453)/C453</f>
        <v>-2.8957244830377322E-2</v>
      </c>
      <c r="F454" s="20">
        <f t="shared" si="42"/>
        <v>1.1934259832937842E-4</v>
      </c>
      <c r="G454" s="20">
        <f t="shared" si="43"/>
        <v>2.1048013383007962E-4</v>
      </c>
      <c r="H454" s="6">
        <f>testdata[[#This Row],[cov]]/testdata[[#This Row],[varM]]</f>
        <v>1.7636630740112349</v>
      </c>
      <c r="I454" s="2" t="str">
        <f>IF(testdata[[#This Row],[mrkt]]&gt;B453,"UP",IF(testdata[[#This Row],[mrkt]]&lt;B453,"DN",""))</f>
        <v>DN</v>
      </c>
      <c r="J454" s="15" t="str">
        <f>IF(testdata[[#This Row],[mkt-dir]]="UP",testdata[[#This Row],[mRet]],"")</f>
        <v/>
      </c>
      <c r="K454" s="15" t="str">
        <f>IF(testdata[[#This Row],[mkt-dir]]="UP",testdata[[#This Row],[eRet]],"")</f>
        <v/>
      </c>
      <c r="L454" s="20">
        <f t="shared" si="38"/>
        <v>6.1166425390969835E-5</v>
      </c>
      <c r="M454" s="20">
        <f t="shared" si="39"/>
        <v>2.6451923006194617E-4</v>
      </c>
      <c r="N454" s="6">
        <f>testdata[[#This Row],[cov+]]/testdata[[#This Row],[varM+]]</f>
        <v>4.3245821277141019</v>
      </c>
      <c r="O454" s="15">
        <f>IF(testdata[[#This Row],[mkt-dir]]="DN",testdata[[#This Row],[mRet]],"")</f>
        <v>-1.4435024119280765E-2</v>
      </c>
      <c r="P454" s="15">
        <f>IF(testdata[[#This Row],[mkt-dir]]="DN",testdata[[#This Row],[eRet]],"")</f>
        <v>-2.8957244830377322E-2</v>
      </c>
      <c r="Q454" s="20">
        <f t="shared" si="40"/>
        <v>8.7861861634583104E-5</v>
      </c>
      <c r="R454" s="20">
        <f t="shared" si="41"/>
        <v>8.9946820987104941E-5</v>
      </c>
      <c r="S454" s="6">
        <f>testdata[[#This Row],[cov-]]/testdata[[#This Row],[varM-]]</f>
        <v>1.0237299701341769</v>
      </c>
      <c r="T454" s="6">
        <f>testdata[[#This Row],[beta+]]/testdata[[#This Row],[beta-]]</f>
        <v>4.2243386966069707</v>
      </c>
      <c r="U454" s="6">
        <f>(testdata[[#This Row],[beta+]]-testdata[[#This Row],[beta-]])^2</f>
        <v>10.895624966200046</v>
      </c>
      <c r="W454" s="12">
        <v>43391</v>
      </c>
      <c r="X454" s="6">
        <v>1.7637</v>
      </c>
      <c r="Y454" s="6">
        <v>4.3246000000000002</v>
      </c>
      <c r="Z454" s="6">
        <v>1.0237000000000001</v>
      </c>
      <c r="AA454" s="6">
        <v>4.2243000000000004</v>
      </c>
      <c r="AB454" s="6">
        <v>10.8956</v>
      </c>
    </row>
    <row r="455" spans="1:28" x14ac:dyDescent="0.25">
      <c r="A455" s="3">
        <v>453</v>
      </c>
      <c r="B455" s="1">
        <v>269.54000000000002</v>
      </c>
      <c r="C455" s="1">
        <v>260</v>
      </c>
      <c r="D455" s="15">
        <f>(testdata[[#This Row],[mrkt]]-B454)/B454</f>
        <v>-5.5619414883746989E-4</v>
      </c>
      <c r="E455" s="15">
        <f>(testdata[[#This Row],[eval]]-C454)/C454</f>
        <v>-1.4815656852715034E-2</v>
      </c>
      <c r="F455" s="20">
        <f t="shared" si="42"/>
        <v>1.1941307452877267E-4</v>
      </c>
      <c r="G455" s="20">
        <f t="shared" si="43"/>
        <v>2.0873341665481564E-4</v>
      </c>
      <c r="H455" s="6">
        <f>testdata[[#This Row],[cov]]/testdata[[#This Row],[varM]]</f>
        <v>1.7479946603713077</v>
      </c>
      <c r="I455" s="2" t="str">
        <f>IF(testdata[[#This Row],[mrkt]]&gt;B454,"UP",IF(testdata[[#This Row],[mrkt]]&lt;B454,"DN",""))</f>
        <v>DN</v>
      </c>
      <c r="J455" s="15" t="str">
        <f>IF(testdata[[#This Row],[mkt-dir]]="UP",testdata[[#This Row],[mRet]],"")</f>
        <v/>
      </c>
      <c r="K455" s="15" t="str">
        <f>IF(testdata[[#This Row],[mkt-dir]]="UP",testdata[[#This Row],[eRet]],"")</f>
        <v/>
      </c>
      <c r="L455" s="20">
        <f t="shared" si="38"/>
        <v>6.1166425390969835E-5</v>
      </c>
      <c r="M455" s="20">
        <f t="shared" si="39"/>
        <v>2.6451923006194617E-4</v>
      </c>
      <c r="N455" s="6">
        <f>testdata[[#This Row],[cov+]]/testdata[[#This Row],[varM+]]</f>
        <v>4.3245821277141019</v>
      </c>
      <c r="O455" s="15">
        <f>IF(testdata[[#This Row],[mkt-dir]]="DN",testdata[[#This Row],[mRet]],"")</f>
        <v>-5.5619414883746989E-4</v>
      </c>
      <c r="P455" s="15">
        <f>IF(testdata[[#This Row],[mkt-dir]]="DN",testdata[[#This Row],[eRet]],"")</f>
        <v>-1.4815656852715034E-2</v>
      </c>
      <c r="Q455" s="20">
        <f t="shared" si="40"/>
        <v>8.829838610849377E-5</v>
      </c>
      <c r="R455" s="20">
        <f t="shared" si="41"/>
        <v>7.9419227375800947E-5</v>
      </c>
      <c r="S455" s="6">
        <f>testdata[[#This Row],[cov-]]/testdata[[#This Row],[varM-]]</f>
        <v>0.89944143801470111</v>
      </c>
      <c r="T455" s="6">
        <f>testdata[[#This Row],[beta+]]/testdata[[#This Row],[beta-]]</f>
        <v>4.8080752619754419</v>
      </c>
      <c r="U455" s="6">
        <f>(testdata[[#This Row],[beta+]]-testdata[[#This Row],[beta-]])^2</f>
        <v>11.731588744234486</v>
      </c>
      <c r="W455" s="12">
        <v>43392</v>
      </c>
      <c r="X455" s="6">
        <v>1.748</v>
      </c>
      <c r="Y455" s="6">
        <v>4.3246000000000002</v>
      </c>
      <c r="Z455" s="6">
        <v>0.89939999999999998</v>
      </c>
      <c r="AA455" s="6">
        <v>4.8080999999999996</v>
      </c>
      <c r="AB455" s="6">
        <v>11.7316</v>
      </c>
    </row>
    <row r="456" spans="1:28" x14ac:dyDescent="0.25">
      <c r="A456" s="3">
        <v>454</v>
      </c>
      <c r="B456" s="1">
        <v>268.33</v>
      </c>
      <c r="C456" s="1">
        <v>260.95</v>
      </c>
      <c r="D456" s="15">
        <f>(testdata[[#This Row],[mrkt]]-B455)/B455</f>
        <v>-4.4891296282556815E-3</v>
      </c>
      <c r="E456" s="15">
        <f>(testdata[[#This Row],[eval]]-C455)/C455</f>
        <v>3.65384615384611E-3</v>
      </c>
      <c r="F456" s="20">
        <f t="shared" si="42"/>
        <v>1.1954883805359867E-4</v>
      </c>
      <c r="G456" s="20">
        <f t="shared" si="43"/>
        <v>2.0816899341994039E-4</v>
      </c>
      <c r="H456" s="6">
        <f>testdata[[#This Row],[cov]]/testdata[[#This Row],[varM]]</f>
        <v>1.7412883036689126</v>
      </c>
      <c r="I456" s="2" t="str">
        <f>IF(testdata[[#This Row],[mrkt]]&gt;B455,"UP",IF(testdata[[#This Row],[mrkt]]&lt;B455,"DN",""))</f>
        <v>DN</v>
      </c>
      <c r="J456" s="15" t="str">
        <f>IF(testdata[[#This Row],[mkt-dir]]="UP",testdata[[#This Row],[mRet]],"")</f>
        <v/>
      </c>
      <c r="K456" s="15" t="str">
        <f>IF(testdata[[#This Row],[mkt-dir]]="UP",testdata[[#This Row],[eRet]],"")</f>
        <v/>
      </c>
      <c r="L456" s="20">
        <f t="shared" si="38"/>
        <v>6.1166425390969835E-5</v>
      </c>
      <c r="M456" s="20">
        <f t="shared" si="39"/>
        <v>2.6451923006194617E-4</v>
      </c>
      <c r="N456" s="6">
        <f>testdata[[#This Row],[cov+]]/testdata[[#This Row],[varM+]]</f>
        <v>4.3245821277141019</v>
      </c>
      <c r="O456" s="15">
        <f>IF(testdata[[#This Row],[mkt-dir]]="DN",testdata[[#This Row],[mRet]],"")</f>
        <v>-4.4891296282556815E-3</v>
      </c>
      <c r="P456" s="15">
        <f>IF(testdata[[#This Row],[mkt-dir]]="DN",testdata[[#This Row],[eRet]],"")</f>
        <v>3.65384615384611E-3</v>
      </c>
      <c r="Q456" s="20">
        <f t="shared" si="40"/>
        <v>8.7486027020387293E-5</v>
      </c>
      <c r="R456" s="20">
        <f t="shared" si="41"/>
        <v>7.8611524547468026E-5</v>
      </c>
      <c r="S456" s="6">
        <f>testdata[[#This Row],[cov-]]/testdata[[#This Row],[varM-]]</f>
        <v>0.89856091566655327</v>
      </c>
      <c r="T456" s="6">
        <f>testdata[[#This Row],[beta+]]/testdata[[#This Row],[beta-]]</f>
        <v>4.8127868153558886</v>
      </c>
      <c r="U456" s="6">
        <f>(testdata[[#This Row],[beta+]]-testdata[[#This Row],[beta-]])^2</f>
        <v>11.737621345399756</v>
      </c>
      <c r="W456" s="12">
        <v>43395</v>
      </c>
      <c r="X456" s="6">
        <v>1.7413000000000001</v>
      </c>
      <c r="Y456" s="6">
        <v>4.3246000000000002</v>
      </c>
      <c r="Z456" s="6">
        <v>0.89859999999999995</v>
      </c>
      <c r="AA456" s="6">
        <v>4.8128000000000002</v>
      </c>
      <c r="AB456" s="6">
        <v>11.7376</v>
      </c>
    </row>
    <row r="457" spans="1:28" x14ac:dyDescent="0.25">
      <c r="A457" s="3">
        <v>455</v>
      </c>
      <c r="B457" s="1">
        <v>266.97000000000003</v>
      </c>
      <c r="C457" s="1">
        <v>294.14</v>
      </c>
      <c r="D457" s="15">
        <f>(testdata[[#This Row],[mrkt]]-B456)/B456</f>
        <v>-5.0683859426823574E-3</v>
      </c>
      <c r="E457" s="15">
        <f>(testdata[[#This Row],[eval]]-C456)/C456</f>
        <v>0.12718911668902089</v>
      </c>
      <c r="F457" s="20">
        <f t="shared" si="42"/>
        <v>1.1960005861027628E-4</v>
      </c>
      <c r="G457" s="20">
        <f t="shared" si="43"/>
        <v>1.933128399547111E-4</v>
      </c>
      <c r="H457" s="6">
        <f>testdata[[#This Row],[cov]]/testdata[[#This Row],[varM]]</f>
        <v>1.6163273011816173</v>
      </c>
      <c r="I457" s="2" t="str">
        <f>IF(testdata[[#This Row],[mrkt]]&gt;B456,"UP",IF(testdata[[#This Row],[mrkt]]&lt;B456,"DN",""))</f>
        <v>DN</v>
      </c>
      <c r="J457" s="15" t="str">
        <f>IF(testdata[[#This Row],[mkt-dir]]="UP",testdata[[#This Row],[mRet]],"")</f>
        <v/>
      </c>
      <c r="K457" s="15" t="str">
        <f>IF(testdata[[#This Row],[mkt-dir]]="UP",testdata[[#This Row],[eRet]],"")</f>
        <v/>
      </c>
      <c r="L457" s="20">
        <f t="shared" si="38"/>
        <v>6.1166425390969835E-5</v>
      </c>
      <c r="M457" s="20">
        <f t="shared" si="39"/>
        <v>2.6451923006194617E-4</v>
      </c>
      <c r="N457" s="6">
        <f>testdata[[#This Row],[cov+]]/testdata[[#This Row],[varM+]]</f>
        <v>4.3245821277141019</v>
      </c>
      <c r="O457" s="15">
        <f>IF(testdata[[#This Row],[mkt-dir]]="DN",testdata[[#This Row],[mRet]],"")</f>
        <v>-5.0683859426823574E-3</v>
      </c>
      <c r="P457" s="15">
        <f>IF(testdata[[#This Row],[mkt-dir]]="DN",testdata[[#This Row],[eRet]],"")</f>
        <v>0.12718911668902089</v>
      </c>
      <c r="Q457" s="20">
        <f t="shared" si="40"/>
        <v>8.3774627214346163E-5</v>
      </c>
      <c r="R457" s="20">
        <f t="shared" si="41"/>
        <v>1.0841916441056705E-4</v>
      </c>
      <c r="S457" s="6">
        <f>testdata[[#This Row],[cov-]]/testdata[[#This Row],[varM-]]</f>
        <v>1.2941766262136298</v>
      </c>
      <c r="T457" s="6">
        <f>testdata[[#This Row],[beta+]]/testdata[[#This Row],[beta-]]</f>
        <v>3.3415702618324392</v>
      </c>
      <c r="U457" s="6">
        <f>(testdata[[#This Row],[beta+]]-testdata[[#This Row],[beta-]])^2</f>
        <v>9.1833575035243289</v>
      </c>
      <c r="W457" s="12">
        <v>43396</v>
      </c>
      <c r="X457" s="6">
        <v>1.6163000000000001</v>
      </c>
      <c r="Y457" s="6">
        <v>4.3246000000000002</v>
      </c>
      <c r="Z457" s="6">
        <v>1.2942</v>
      </c>
      <c r="AA457" s="6">
        <v>3.3416000000000001</v>
      </c>
      <c r="AB457" s="6">
        <v>9.1834000000000007</v>
      </c>
    </row>
    <row r="458" spans="1:28" x14ac:dyDescent="0.25">
      <c r="A458" s="3">
        <v>456</v>
      </c>
      <c r="B458" s="1">
        <v>258.88</v>
      </c>
      <c r="C458" s="1">
        <v>288.5</v>
      </c>
      <c r="D458" s="15">
        <f>(testdata[[#This Row],[mrkt]]-B457)/B457</f>
        <v>-3.0303030303030418E-2</v>
      </c>
      <c r="E458" s="15">
        <f>(testdata[[#This Row],[eval]]-C457)/C457</f>
        <v>-1.9174542734752113E-2</v>
      </c>
      <c r="F458" s="20">
        <f t="shared" si="42"/>
        <v>1.5508378072649938E-4</v>
      </c>
      <c r="G458" s="20">
        <f t="shared" si="43"/>
        <v>2.1758862375928636E-4</v>
      </c>
      <c r="H458" s="6">
        <f>testdata[[#This Row],[cov]]/testdata[[#This Row],[varM]]</f>
        <v>1.4030392007467141</v>
      </c>
      <c r="I458" s="2" t="str">
        <f>IF(testdata[[#This Row],[mrkt]]&gt;B457,"UP",IF(testdata[[#This Row],[mrkt]]&lt;B457,"DN",""))</f>
        <v>DN</v>
      </c>
      <c r="J458" s="15" t="str">
        <f>IF(testdata[[#This Row],[mkt-dir]]="UP",testdata[[#This Row],[mRet]],"")</f>
        <v/>
      </c>
      <c r="K458" s="15" t="str">
        <f>IF(testdata[[#This Row],[mkt-dir]]="UP",testdata[[#This Row],[eRet]],"")</f>
        <v/>
      </c>
      <c r="L458" s="20">
        <f t="shared" si="38"/>
        <v>6.1166425390969835E-5</v>
      </c>
      <c r="M458" s="20">
        <f t="shared" si="39"/>
        <v>2.6451923006194617E-4</v>
      </c>
      <c r="N458" s="6">
        <f>testdata[[#This Row],[cov+]]/testdata[[#This Row],[varM+]]</f>
        <v>4.3245821277141019</v>
      </c>
      <c r="O458" s="15">
        <f>IF(testdata[[#This Row],[mkt-dir]]="DN",testdata[[#This Row],[mRet]],"")</f>
        <v>-3.0303030303030418E-2</v>
      </c>
      <c r="P458" s="15">
        <f>IF(testdata[[#This Row],[mkt-dir]]="DN",testdata[[#This Row],[eRet]],"")</f>
        <v>-1.9174542734752113E-2</v>
      </c>
      <c r="Q458" s="20">
        <f t="shared" si="40"/>
        <v>1.1556177416636715E-4</v>
      </c>
      <c r="R458" s="20">
        <f t="shared" si="41"/>
        <v>1.174598356544301E-4</v>
      </c>
      <c r="S458" s="6">
        <f>testdata[[#This Row],[cov-]]/testdata[[#This Row],[varM-]]</f>
        <v>1.0164246482174151</v>
      </c>
      <c r="T458" s="6">
        <f>testdata[[#This Row],[beta+]]/testdata[[#This Row],[beta-]]</f>
        <v>4.2547001740841948</v>
      </c>
      <c r="U458" s="6">
        <f>(testdata[[#This Row],[beta+]]-testdata[[#This Row],[beta-]])^2</f>
        <v>10.943905909149873</v>
      </c>
      <c r="W458" s="12">
        <v>43397</v>
      </c>
      <c r="X458" s="6">
        <v>1.403</v>
      </c>
      <c r="Y458" s="6">
        <v>4.3246000000000002</v>
      </c>
      <c r="Z458" s="6">
        <v>1.0164</v>
      </c>
      <c r="AA458" s="6">
        <v>4.2546999999999997</v>
      </c>
      <c r="AB458" s="6">
        <v>10.943899999999999</v>
      </c>
    </row>
    <row r="459" spans="1:28" x14ac:dyDescent="0.25">
      <c r="A459" s="3">
        <v>457</v>
      </c>
      <c r="B459" s="1">
        <v>263.52</v>
      </c>
      <c r="C459" s="1">
        <v>314.86</v>
      </c>
      <c r="D459" s="15">
        <f>(testdata[[#This Row],[mrkt]]-B458)/B458</f>
        <v>1.7923362175525287E-2</v>
      </c>
      <c r="E459" s="15">
        <f>(testdata[[#This Row],[eval]]-C458)/C458</f>
        <v>9.1369150779896061E-2</v>
      </c>
      <c r="F459" s="20">
        <f t="shared" si="42"/>
        <v>1.7674700527814554E-4</v>
      </c>
      <c r="G459" s="20">
        <f t="shared" si="43"/>
        <v>3.1903903321701618E-4</v>
      </c>
      <c r="H459" s="6">
        <f>testdata[[#This Row],[cov]]/testdata[[#This Row],[varM]]</f>
        <v>1.8050604745180643</v>
      </c>
      <c r="I459" s="2" t="str">
        <f>IF(testdata[[#This Row],[mrkt]]&gt;B458,"UP",IF(testdata[[#This Row],[mrkt]]&lt;B458,"DN",""))</f>
        <v>UP</v>
      </c>
      <c r="J459" s="15">
        <f>IF(testdata[[#This Row],[mkt-dir]]="UP",testdata[[#This Row],[mRet]],"")</f>
        <v>1.7923362175525287E-2</v>
      </c>
      <c r="K459" s="15">
        <f>IF(testdata[[#This Row],[mkt-dir]]="UP",testdata[[#This Row],[eRet]],"")</f>
        <v>9.1369150779896061E-2</v>
      </c>
      <c r="L459" s="20">
        <f t="shared" si="38"/>
        <v>7.4792068561817382E-5</v>
      </c>
      <c r="M459" s="20">
        <f t="shared" si="39"/>
        <v>3.6000294202139877E-4</v>
      </c>
      <c r="N459" s="6">
        <f>testdata[[#This Row],[cov+]]/testdata[[#This Row],[varM+]]</f>
        <v>4.8133839449011626</v>
      </c>
      <c r="O459" s="15" t="str">
        <f>IF(testdata[[#This Row],[mkt-dir]]="DN",testdata[[#This Row],[mRet]],"")</f>
        <v/>
      </c>
      <c r="P459" s="15" t="str">
        <f>IF(testdata[[#This Row],[mkt-dir]]="DN",testdata[[#This Row],[eRet]],"")</f>
        <v/>
      </c>
      <c r="Q459" s="20">
        <f t="shared" si="40"/>
        <v>1.1556177416636715E-4</v>
      </c>
      <c r="R459" s="20">
        <f t="shared" si="41"/>
        <v>1.174598356544301E-4</v>
      </c>
      <c r="S459" s="6">
        <f>testdata[[#This Row],[cov-]]/testdata[[#This Row],[varM-]]</f>
        <v>1.0164246482174151</v>
      </c>
      <c r="T459" s="6">
        <f>testdata[[#This Row],[beta+]]/testdata[[#This Row],[beta-]]</f>
        <v>4.7356033261715735</v>
      </c>
      <c r="U459" s="6">
        <f>(testdata[[#This Row],[beta+]]-testdata[[#This Row],[beta-]])^2</f>
        <v>14.416899900673139</v>
      </c>
      <c r="W459" s="12">
        <v>43398</v>
      </c>
      <c r="X459" s="6">
        <v>1.8050999999999999</v>
      </c>
      <c r="Y459" s="6">
        <v>4.8133999999999997</v>
      </c>
      <c r="Z459" s="6">
        <v>1.0164</v>
      </c>
      <c r="AA459" s="6">
        <v>4.7355999999999998</v>
      </c>
      <c r="AB459" s="6">
        <v>14.4169</v>
      </c>
    </row>
    <row r="460" spans="1:28" x14ac:dyDescent="0.25">
      <c r="A460" s="3">
        <v>458</v>
      </c>
      <c r="B460" s="1">
        <v>258.89</v>
      </c>
      <c r="C460" s="1">
        <v>330.9</v>
      </c>
      <c r="D460" s="15">
        <f>(testdata[[#This Row],[mrkt]]-B459)/B459</f>
        <v>-1.7569823922282922E-2</v>
      </c>
      <c r="E460" s="15">
        <f>(testdata[[#This Row],[eval]]-C459)/C459</f>
        <v>5.0943276376802273E-2</v>
      </c>
      <c r="F460" s="20">
        <f t="shared" si="42"/>
        <v>1.8507011239338013E-4</v>
      </c>
      <c r="G460" s="20">
        <f t="shared" si="43"/>
        <v>3.2049270973440679E-4</v>
      </c>
      <c r="H460" s="6">
        <f>testdata[[#This Row],[cov]]/testdata[[#This Row],[varM]]</f>
        <v>1.7317367217737243</v>
      </c>
      <c r="I460" s="2" t="str">
        <f>IF(testdata[[#This Row],[mrkt]]&gt;B459,"UP",IF(testdata[[#This Row],[mrkt]]&lt;B459,"DN",""))</f>
        <v>DN</v>
      </c>
      <c r="J460" s="15" t="str">
        <f>IF(testdata[[#This Row],[mkt-dir]]="UP",testdata[[#This Row],[mRet]],"")</f>
        <v/>
      </c>
      <c r="K460" s="15" t="str">
        <f>IF(testdata[[#This Row],[mkt-dir]]="UP",testdata[[#This Row],[eRet]],"")</f>
        <v/>
      </c>
      <c r="L460" s="20">
        <f t="shared" si="38"/>
        <v>7.4242700496187245E-5</v>
      </c>
      <c r="M460" s="20">
        <f t="shared" si="39"/>
        <v>1.581273021826673E-4</v>
      </c>
      <c r="N460" s="6">
        <f>testdata[[#This Row],[cov+]]/testdata[[#This Row],[varM+]]</f>
        <v>2.1298700225860987</v>
      </c>
      <c r="O460" s="15">
        <f>IF(testdata[[#This Row],[mkt-dir]]="DN",testdata[[#This Row],[mRet]],"")</f>
        <v>-1.7569823922282922E-2</v>
      </c>
      <c r="P460" s="15">
        <f>IF(testdata[[#This Row],[mkt-dir]]="DN",testdata[[#This Row],[eRet]],"")</f>
        <v>5.0943276376802273E-2</v>
      </c>
      <c r="Q460" s="20">
        <f t="shared" si="40"/>
        <v>1.0992379310049408E-4</v>
      </c>
      <c r="R460" s="20">
        <f t="shared" si="41"/>
        <v>8.1286484195855388E-5</v>
      </c>
      <c r="S460" s="6">
        <f>testdata[[#This Row],[cov-]]/testdata[[#This Row],[varM-]]</f>
        <v>0.73948034272745655</v>
      </c>
      <c r="T460" s="6">
        <f>testdata[[#This Row],[beta+]]/testdata[[#This Row],[beta-]]</f>
        <v>2.8802253413936727</v>
      </c>
      <c r="U460" s="6">
        <f>(testdata[[#This Row],[beta+]]-testdata[[#This Row],[beta-]])^2</f>
        <v>1.9331834618574173</v>
      </c>
      <c r="W460" s="12">
        <v>43399</v>
      </c>
      <c r="X460" s="6">
        <v>1.7317</v>
      </c>
      <c r="Y460" s="6">
        <v>2.1299000000000001</v>
      </c>
      <c r="Z460" s="6">
        <v>0.73950000000000005</v>
      </c>
      <c r="AA460" s="6">
        <v>2.8801999999999999</v>
      </c>
      <c r="AB460" s="6">
        <v>1.9332</v>
      </c>
    </row>
    <row r="461" spans="1:28" x14ac:dyDescent="0.25">
      <c r="A461" s="3">
        <v>459</v>
      </c>
      <c r="B461" s="1">
        <v>257.45</v>
      </c>
      <c r="C461" s="1">
        <v>334.85</v>
      </c>
      <c r="D461" s="15">
        <f>(testdata[[#This Row],[mrkt]]-B460)/B460</f>
        <v>-5.5622078875197873E-3</v>
      </c>
      <c r="E461" s="15">
        <f>(testdata[[#This Row],[eval]]-C460)/C460</f>
        <v>1.193714113025097E-2</v>
      </c>
      <c r="F461" s="20">
        <f t="shared" si="42"/>
        <v>1.8176117596228704E-4</v>
      </c>
      <c r="G461" s="20">
        <f t="shared" si="43"/>
        <v>2.5304963223616439E-4</v>
      </c>
      <c r="H461" s="6">
        <f>testdata[[#This Row],[cov]]/testdata[[#This Row],[varM]]</f>
        <v>1.392209479810302</v>
      </c>
      <c r="I461" s="2" t="str">
        <f>IF(testdata[[#This Row],[mrkt]]&gt;B460,"UP",IF(testdata[[#This Row],[mrkt]]&lt;B460,"DN",""))</f>
        <v>DN</v>
      </c>
      <c r="J461" s="15" t="str">
        <f>IF(testdata[[#This Row],[mkt-dir]]="UP",testdata[[#This Row],[mRet]],"")</f>
        <v/>
      </c>
      <c r="K461" s="15" t="str">
        <f>IF(testdata[[#This Row],[mkt-dir]]="UP",testdata[[#This Row],[eRet]],"")</f>
        <v/>
      </c>
      <c r="L461" s="20">
        <f t="shared" si="38"/>
        <v>7.9982917347924654E-5</v>
      </c>
      <c r="M461" s="20">
        <f t="shared" si="39"/>
        <v>3.6781109393299821E-4</v>
      </c>
      <c r="N461" s="6">
        <f>testdata[[#This Row],[cov+]]/testdata[[#This Row],[varM+]]</f>
        <v>4.5986206321160399</v>
      </c>
      <c r="O461" s="15">
        <f>IF(testdata[[#This Row],[mkt-dir]]="DN",testdata[[#This Row],[mRet]],"")</f>
        <v>-5.5622078875197873E-3</v>
      </c>
      <c r="P461" s="15">
        <f>IF(testdata[[#This Row],[mkt-dir]]="DN",testdata[[#This Row],[eRet]],"")</f>
        <v>1.193714113025097E-2</v>
      </c>
      <c r="Q461" s="20">
        <f t="shared" si="40"/>
        <v>1.0427363170588955E-4</v>
      </c>
      <c r="R461" s="20">
        <f t="shared" si="41"/>
        <v>8.0497394523067548E-5</v>
      </c>
      <c r="S461" s="6">
        <f>testdata[[#This Row],[cov-]]/testdata[[#This Row],[varM-]]</f>
        <v>0.77198226633283085</v>
      </c>
      <c r="T461" s="6">
        <f>testdata[[#This Row],[beta+]]/testdata[[#This Row],[beta-]]</f>
        <v>5.956899313194068</v>
      </c>
      <c r="U461" s="6">
        <f>(testdata[[#This Row],[beta+]]-testdata[[#This Row],[beta-]])^2</f>
        <v>14.643161182483988</v>
      </c>
      <c r="W461" s="12">
        <v>43402</v>
      </c>
      <c r="X461" s="6">
        <v>1.3922000000000001</v>
      </c>
      <c r="Y461" s="6">
        <v>4.5986000000000002</v>
      </c>
      <c r="Z461" s="6">
        <v>0.77200000000000002</v>
      </c>
      <c r="AA461" s="6">
        <v>5.9569000000000001</v>
      </c>
      <c r="AB461" s="6">
        <v>14.6432</v>
      </c>
    </row>
    <row r="462" spans="1:28" x14ac:dyDescent="0.25">
      <c r="A462" s="3">
        <v>460</v>
      </c>
      <c r="B462" s="1">
        <v>261.27</v>
      </c>
      <c r="C462" s="1">
        <v>329.9</v>
      </c>
      <c r="D462" s="15">
        <f>(testdata[[#This Row],[mrkt]]-B461)/B461</f>
        <v>1.4837832588852179E-2</v>
      </c>
      <c r="E462" s="15">
        <f>(testdata[[#This Row],[eval]]-C461)/C461</f>
        <v>-1.4782738539644753E-2</v>
      </c>
      <c r="F462" s="20">
        <f t="shared" si="42"/>
        <v>1.9974632975034503E-4</v>
      </c>
      <c r="G462" s="20">
        <f t="shared" si="43"/>
        <v>2.4077503988006159E-4</v>
      </c>
      <c r="H462" s="6">
        <f>testdata[[#This Row],[cov]]/testdata[[#This Row],[varM]]</f>
        <v>1.2054040751637174</v>
      </c>
      <c r="I462" s="2" t="str">
        <f>IF(testdata[[#This Row],[mrkt]]&gt;B461,"UP",IF(testdata[[#This Row],[mrkt]]&lt;B461,"DN",""))</f>
        <v>UP</v>
      </c>
      <c r="J462" s="15">
        <f>IF(testdata[[#This Row],[mkt-dir]]="UP",testdata[[#This Row],[mRet]],"")</f>
        <v>1.4837832588852179E-2</v>
      </c>
      <c r="K462" s="15">
        <f>IF(testdata[[#This Row],[mkt-dir]]="UP",testdata[[#This Row],[eRet]],"")</f>
        <v>-1.4782738539644753E-2</v>
      </c>
      <c r="L462" s="20">
        <f t="shared" si="38"/>
        <v>6.8825131335127214E-5</v>
      </c>
      <c r="M462" s="20">
        <f t="shared" si="39"/>
        <v>2.824831085925174E-4</v>
      </c>
      <c r="N462" s="6">
        <f>testdata[[#This Row],[cov+]]/testdata[[#This Row],[varM+]]</f>
        <v>4.1043598916947168</v>
      </c>
      <c r="O462" s="15" t="str">
        <f>IF(testdata[[#This Row],[mkt-dir]]="DN",testdata[[#This Row],[mRet]],"")</f>
        <v/>
      </c>
      <c r="P462" s="15" t="str">
        <f>IF(testdata[[#This Row],[mkt-dir]]="DN",testdata[[#This Row],[eRet]],"")</f>
        <v/>
      </c>
      <c r="Q462" s="20">
        <f t="shared" si="40"/>
        <v>1.0348097200945279E-4</v>
      </c>
      <c r="R462" s="20">
        <f t="shared" si="41"/>
        <v>1.1309368021594708E-4</v>
      </c>
      <c r="S462" s="6">
        <f>testdata[[#This Row],[cov-]]/testdata[[#This Row],[varM-]]</f>
        <v>1.0928934858247774</v>
      </c>
      <c r="T462" s="6">
        <f>testdata[[#This Row],[beta+]]/testdata[[#This Row],[beta-]]</f>
        <v>3.7554985411933957</v>
      </c>
      <c r="U462" s="6">
        <f>(testdata[[#This Row],[beta+]]-testdata[[#This Row],[beta-]])^2</f>
        <v>9.0689299136832098</v>
      </c>
      <c r="W462" s="12">
        <v>43403</v>
      </c>
      <c r="X462" s="6">
        <v>1.2054</v>
      </c>
      <c r="Y462" s="6">
        <v>4.1044</v>
      </c>
      <c r="Z462" s="6">
        <v>1.0929</v>
      </c>
      <c r="AA462" s="6">
        <v>3.7555000000000001</v>
      </c>
      <c r="AB462" s="6">
        <v>9.0688999999999993</v>
      </c>
    </row>
    <row r="463" spans="1:28" x14ac:dyDescent="0.25">
      <c r="A463" s="3">
        <v>461</v>
      </c>
      <c r="B463" s="1">
        <v>264.06</v>
      </c>
      <c r="C463" s="1">
        <v>337.32</v>
      </c>
      <c r="D463" s="15">
        <f>(testdata[[#This Row],[mrkt]]-B462)/B462</f>
        <v>1.0678608336204006E-2</v>
      </c>
      <c r="E463" s="15">
        <f>(testdata[[#This Row],[eval]]-C462)/C462</f>
        <v>2.249166414064873E-2</v>
      </c>
      <c r="F463" s="20">
        <f t="shared" si="42"/>
        <v>2.0937043720767621E-4</v>
      </c>
      <c r="G463" s="20">
        <f t="shared" si="43"/>
        <v>2.5833393963513448E-4</v>
      </c>
      <c r="H463" s="6">
        <f>testdata[[#This Row],[cov]]/testdata[[#This Row],[varM]]</f>
        <v>1.2338606303758681</v>
      </c>
      <c r="I463" s="2" t="str">
        <f>IF(testdata[[#This Row],[mrkt]]&gt;B462,"UP",IF(testdata[[#This Row],[mrkt]]&lt;B462,"DN",""))</f>
        <v>UP</v>
      </c>
      <c r="J463" s="15">
        <f>IF(testdata[[#This Row],[mkt-dir]]="UP",testdata[[#This Row],[mRet]],"")</f>
        <v>1.0678608336204006E-2</v>
      </c>
      <c r="K463" s="15">
        <f>IF(testdata[[#This Row],[mkt-dir]]="UP",testdata[[#This Row],[eRet]],"")</f>
        <v>2.249166414064873E-2</v>
      </c>
      <c r="L463" s="20">
        <f t="shared" si="38"/>
        <v>4.6015354180741511E-5</v>
      </c>
      <c r="M463" s="20">
        <f t="shared" si="39"/>
        <v>1.9278140100157127E-4</v>
      </c>
      <c r="N463" s="6">
        <f>testdata[[#This Row],[cov+]]/testdata[[#This Row],[varM+]]</f>
        <v>4.1895016225313491</v>
      </c>
      <c r="O463" s="15" t="str">
        <f>IF(testdata[[#This Row],[mkt-dir]]="DN",testdata[[#This Row],[mRet]],"")</f>
        <v/>
      </c>
      <c r="P463" s="15" t="str">
        <f>IF(testdata[[#This Row],[mkt-dir]]="DN",testdata[[#This Row],[eRet]],"")</f>
        <v/>
      </c>
      <c r="Q463" s="20">
        <f t="shared" si="40"/>
        <v>1.0348097200945279E-4</v>
      </c>
      <c r="R463" s="20">
        <f t="shared" si="41"/>
        <v>1.1309368021594708E-4</v>
      </c>
      <c r="S463" s="6">
        <f>testdata[[#This Row],[cov-]]/testdata[[#This Row],[varM-]]</f>
        <v>1.0928934858247774</v>
      </c>
      <c r="T463" s="6">
        <f>testdata[[#This Row],[beta+]]/testdata[[#This Row],[beta-]]</f>
        <v>3.8334034165915489</v>
      </c>
      <c r="U463" s="6">
        <f>(testdata[[#This Row],[beta+]]-testdata[[#This Row],[beta-]])^2</f>
        <v>9.5889819523173454</v>
      </c>
      <c r="W463" s="12">
        <v>43404</v>
      </c>
      <c r="X463" s="6">
        <v>1.2339</v>
      </c>
      <c r="Y463" s="6">
        <v>4.1894999999999998</v>
      </c>
      <c r="Z463" s="6">
        <v>1.0929</v>
      </c>
      <c r="AA463" s="6">
        <v>3.8334000000000001</v>
      </c>
      <c r="AB463" s="6">
        <v>9.5890000000000004</v>
      </c>
    </row>
    <row r="464" spans="1:28" x14ac:dyDescent="0.25">
      <c r="A464" s="3">
        <v>462</v>
      </c>
      <c r="B464" s="1">
        <v>266.87</v>
      </c>
      <c r="C464" s="1">
        <v>344.28</v>
      </c>
      <c r="D464" s="15">
        <f>(testdata[[#This Row],[mrkt]]-B463)/B463</f>
        <v>1.064152086646975E-2</v>
      </c>
      <c r="E464" s="15">
        <f>(testdata[[#This Row],[eval]]-C463)/C463</f>
        <v>2.0633226609747361E-2</v>
      </c>
      <c r="F464" s="20">
        <f t="shared" si="42"/>
        <v>2.1783574010543957E-4</v>
      </c>
      <c r="G464" s="20">
        <f t="shared" si="43"/>
        <v>2.5359234105939049E-4</v>
      </c>
      <c r="H464" s="6">
        <f>testdata[[#This Row],[cov]]/testdata[[#This Row],[varM]]</f>
        <v>1.1641447860513778</v>
      </c>
      <c r="I464" s="2" t="str">
        <f>IF(testdata[[#This Row],[mrkt]]&gt;B463,"UP",IF(testdata[[#This Row],[mrkt]]&lt;B463,"DN",""))</f>
        <v>UP</v>
      </c>
      <c r="J464" s="15">
        <f>IF(testdata[[#This Row],[mkt-dir]]="UP",testdata[[#This Row],[mRet]],"")</f>
        <v>1.064152086646975E-2</v>
      </c>
      <c r="K464" s="15">
        <f>IF(testdata[[#This Row],[mkt-dir]]="UP",testdata[[#This Row],[eRet]],"")</f>
        <v>2.0633226609747361E-2</v>
      </c>
      <c r="L464" s="20">
        <f t="shared" si="38"/>
        <v>4.0260824300946921E-5</v>
      </c>
      <c r="M464" s="20">
        <f t="shared" si="39"/>
        <v>1.6784574888703956E-4</v>
      </c>
      <c r="N464" s="6">
        <f>testdata[[#This Row],[cov+]]/testdata[[#This Row],[varM+]]</f>
        <v>4.1689595730182774</v>
      </c>
      <c r="O464" s="15" t="str">
        <f>IF(testdata[[#This Row],[mkt-dir]]="DN",testdata[[#This Row],[mRet]],"")</f>
        <v/>
      </c>
      <c r="P464" s="15" t="str">
        <f>IF(testdata[[#This Row],[mkt-dir]]="DN",testdata[[#This Row],[eRet]],"")</f>
        <v/>
      </c>
      <c r="Q464" s="20">
        <f t="shared" si="40"/>
        <v>1.1075163526185172E-4</v>
      </c>
      <c r="R464" s="20">
        <f t="shared" si="41"/>
        <v>1.3863478939254696E-4</v>
      </c>
      <c r="S464" s="6">
        <f>testdata[[#This Row],[cov-]]/testdata[[#This Row],[varM-]]</f>
        <v>1.2517629113535949</v>
      </c>
      <c r="T464" s="6">
        <f>testdata[[#This Row],[beta+]]/testdata[[#This Row],[beta-]]</f>
        <v>3.3304705988693732</v>
      </c>
      <c r="U464" s="6">
        <f>(testdata[[#This Row],[beta+]]-testdata[[#This Row],[beta-]])^2</f>
        <v>8.5100363628275701</v>
      </c>
      <c r="W464" s="12">
        <v>43405</v>
      </c>
      <c r="X464" s="6">
        <v>1.1640999999999999</v>
      </c>
      <c r="Y464" s="6">
        <v>4.1689999999999996</v>
      </c>
      <c r="Z464" s="6">
        <v>1.2518</v>
      </c>
      <c r="AA464" s="6">
        <v>3.3304999999999998</v>
      </c>
      <c r="AB464" s="6">
        <v>8.51</v>
      </c>
    </row>
    <row r="465" spans="1:28" x14ac:dyDescent="0.25">
      <c r="A465" s="3">
        <v>463</v>
      </c>
      <c r="B465" s="1">
        <v>265.29000000000002</v>
      </c>
      <c r="C465" s="1">
        <v>346.41</v>
      </c>
      <c r="D465" s="15">
        <f>(testdata[[#This Row],[mrkt]]-B464)/B464</f>
        <v>-5.9204856297072886E-3</v>
      </c>
      <c r="E465" s="15">
        <f>(testdata[[#This Row],[eval]]-C464)/C464</f>
        <v>6.1868246775881623E-3</v>
      </c>
      <c r="F465" s="20">
        <f t="shared" si="42"/>
        <v>2.1793455305511449E-4</v>
      </c>
      <c r="G465" s="20">
        <f t="shared" si="43"/>
        <v>2.4269260143361507E-4</v>
      </c>
      <c r="H465" s="6">
        <f>testdata[[#This Row],[cov]]/testdata[[#This Row],[varM]]</f>
        <v>1.113603134663274</v>
      </c>
      <c r="I465" s="2" t="str">
        <f>IF(testdata[[#This Row],[mrkt]]&gt;B464,"UP",IF(testdata[[#This Row],[mrkt]]&lt;B464,"DN",""))</f>
        <v>DN</v>
      </c>
      <c r="J465" s="15" t="str">
        <f>IF(testdata[[#This Row],[mkt-dir]]="UP",testdata[[#This Row],[mRet]],"")</f>
        <v/>
      </c>
      <c r="K465" s="15" t="str">
        <f>IF(testdata[[#This Row],[mkt-dir]]="UP",testdata[[#This Row],[eRet]],"")</f>
        <v/>
      </c>
      <c r="L465" s="20">
        <f t="shared" si="38"/>
        <v>4.0260824300946921E-5</v>
      </c>
      <c r="M465" s="20">
        <f t="shared" si="39"/>
        <v>1.6784574888703956E-4</v>
      </c>
      <c r="N465" s="6">
        <f>testdata[[#This Row],[cov+]]/testdata[[#This Row],[varM+]]</f>
        <v>4.1689595730182774</v>
      </c>
      <c r="O465" s="15">
        <f>IF(testdata[[#This Row],[mkt-dir]]="DN",testdata[[#This Row],[mRet]],"")</f>
        <v>-5.9204856297072886E-3</v>
      </c>
      <c r="P465" s="15">
        <f>IF(testdata[[#This Row],[mkt-dir]]="DN",testdata[[#This Row],[eRet]],"")</f>
        <v>6.1868246775881623E-3</v>
      </c>
      <c r="Q465" s="20">
        <f t="shared" si="40"/>
        <v>1.1041043328031654E-4</v>
      </c>
      <c r="R465" s="20">
        <f t="shared" si="41"/>
        <v>1.7993566919427765E-4</v>
      </c>
      <c r="S465" s="6">
        <f>testdata[[#This Row],[cov-]]/testdata[[#This Row],[varM-]]</f>
        <v>1.6296980624779029</v>
      </c>
      <c r="T465" s="6">
        <f>testdata[[#This Row],[beta+]]/testdata[[#This Row],[beta-]]</f>
        <v>2.5581177697907487</v>
      </c>
      <c r="U465" s="6">
        <f>(testdata[[#This Row],[beta+]]-testdata[[#This Row],[beta-]])^2</f>
        <v>6.447849018911783</v>
      </c>
      <c r="W465" s="12">
        <v>43406</v>
      </c>
      <c r="X465" s="6">
        <v>1.1135999999999999</v>
      </c>
      <c r="Y465" s="6">
        <v>4.1689999999999996</v>
      </c>
      <c r="Z465" s="6">
        <v>1.6296999999999999</v>
      </c>
      <c r="AA465" s="6">
        <v>2.5581</v>
      </c>
      <c r="AB465" s="6">
        <v>6.4478</v>
      </c>
    </row>
    <row r="466" spans="1:28" x14ac:dyDescent="0.25">
      <c r="A466" s="3">
        <v>464</v>
      </c>
      <c r="B466" s="1">
        <v>266.75</v>
      </c>
      <c r="C466" s="1">
        <v>341.4</v>
      </c>
      <c r="D466" s="15">
        <f>(testdata[[#This Row],[mrkt]]-B465)/B465</f>
        <v>5.5034113611518694E-3</v>
      </c>
      <c r="E466" s="15">
        <f>(testdata[[#This Row],[eval]]-C465)/C465</f>
        <v>-1.4462630986403532E-2</v>
      </c>
      <c r="F466" s="20">
        <f t="shared" si="42"/>
        <v>2.2087709894463338E-4</v>
      </c>
      <c r="G466" s="20">
        <f t="shared" si="43"/>
        <v>2.3817013824188843E-4</v>
      </c>
      <c r="H466" s="6">
        <f>testdata[[#This Row],[cov]]/testdata[[#This Row],[varM]]</f>
        <v>1.0782925861480543</v>
      </c>
      <c r="I466" s="2" t="str">
        <f>IF(testdata[[#This Row],[mrkt]]&gt;B465,"UP",IF(testdata[[#This Row],[mrkt]]&lt;B465,"DN",""))</f>
        <v>UP</v>
      </c>
      <c r="J466" s="15">
        <f>IF(testdata[[#This Row],[mkt-dir]]="UP",testdata[[#This Row],[mRet]],"")</f>
        <v>5.5034113611518694E-3</v>
      </c>
      <c r="K466" s="15">
        <f>IF(testdata[[#This Row],[mkt-dir]]="UP",testdata[[#This Row],[eRet]],"")</f>
        <v>-1.4462630986403532E-2</v>
      </c>
      <c r="L466" s="20">
        <f t="shared" si="38"/>
        <v>4.1144955640116585E-5</v>
      </c>
      <c r="M466" s="20">
        <f t="shared" si="39"/>
        <v>1.8076872423733968E-4</v>
      </c>
      <c r="N466" s="6">
        <f>testdata[[#This Row],[cov+]]/testdata[[#This Row],[varM+]]</f>
        <v>4.3934601805983977</v>
      </c>
      <c r="O466" s="15" t="str">
        <f>IF(testdata[[#This Row],[mkt-dir]]="DN",testdata[[#This Row],[mRet]],"")</f>
        <v/>
      </c>
      <c r="P466" s="15" t="str">
        <f>IF(testdata[[#This Row],[mkt-dir]]="DN",testdata[[#This Row],[eRet]],"")</f>
        <v/>
      </c>
      <c r="Q466" s="20">
        <f t="shared" si="40"/>
        <v>1.1041043328031654E-4</v>
      </c>
      <c r="R466" s="20">
        <f t="shared" si="41"/>
        <v>1.7993566919427765E-4</v>
      </c>
      <c r="S466" s="6">
        <f>testdata[[#This Row],[cov-]]/testdata[[#This Row],[varM-]]</f>
        <v>1.6296980624779029</v>
      </c>
      <c r="T466" s="6">
        <f>testdata[[#This Row],[beta+]]/testdata[[#This Row],[beta-]]</f>
        <v>2.6958737214906447</v>
      </c>
      <c r="U466" s="6">
        <f>(testdata[[#This Row],[beta+]]-testdata[[#This Row],[beta-]])^2</f>
        <v>7.6383810455578827</v>
      </c>
      <c r="W466" s="12">
        <v>43409</v>
      </c>
      <c r="X466" s="6">
        <v>1.0783</v>
      </c>
      <c r="Y466" s="6">
        <v>4.3935000000000004</v>
      </c>
      <c r="Z466" s="6">
        <v>1.6296999999999999</v>
      </c>
      <c r="AA466" s="6">
        <v>2.6959</v>
      </c>
      <c r="AB466" s="6">
        <v>7.6383999999999999</v>
      </c>
    </row>
    <row r="467" spans="1:28" x14ac:dyDescent="0.25">
      <c r="A467" s="3">
        <v>465</v>
      </c>
      <c r="B467" s="1">
        <v>268.44</v>
      </c>
      <c r="C467" s="1">
        <v>341.06</v>
      </c>
      <c r="D467" s="15">
        <f>(testdata[[#This Row],[mrkt]]-B466)/B466</f>
        <v>6.3355201499531314E-3</v>
      </c>
      <c r="E467" s="15">
        <f>(testdata[[#This Row],[eval]]-C466)/C466</f>
        <v>-9.9589923842992095E-4</v>
      </c>
      <c r="F467" s="20">
        <f t="shared" si="42"/>
        <v>2.2454126231971768E-4</v>
      </c>
      <c r="G467" s="20">
        <f t="shared" si="43"/>
        <v>2.298821959375735E-4</v>
      </c>
      <c r="H467" s="6">
        <f>testdata[[#This Row],[cov]]/testdata[[#This Row],[varM]]</f>
        <v>1.0237859784107342</v>
      </c>
      <c r="I467" s="2" t="str">
        <f>IF(testdata[[#This Row],[mrkt]]&gt;B466,"UP",IF(testdata[[#This Row],[mrkt]]&lt;B466,"DN",""))</f>
        <v>UP</v>
      </c>
      <c r="J467" s="15">
        <f>IF(testdata[[#This Row],[mkt-dir]]="UP",testdata[[#This Row],[mRet]],"")</f>
        <v>6.3355201499531314E-3</v>
      </c>
      <c r="K467" s="15">
        <f>IF(testdata[[#This Row],[mkt-dir]]="UP",testdata[[#This Row],[eRet]],"")</f>
        <v>-9.9589923842992095E-4</v>
      </c>
      <c r="L467" s="20">
        <f t="shared" si="38"/>
        <v>3.9674457560713365E-5</v>
      </c>
      <c r="M467" s="20">
        <f t="shared" si="39"/>
        <v>1.7363929144325647E-4</v>
      </c>
      <c r="N467" s="6">
        <f>testdata[[#This Row],[cov+]]/testdata[[#This Row],[varM+]]</f>
        <v>4.3766015244830569</v>
      </c>
      <c r="O467" s="15" t="str">
        <f>IF(testdata[[#This Row],[mkt-dir]]="DN",testdata[[#This Row],[mRet]],"")</f>
        <v/>
      </c>
      <c r="P467" s="15" t="str">
        <f>IF(testdata[[#This Row],[mkt-dir]]="DN",testdata[[#This Row],[eRet]],"")</f>
        <v/>
      </c>
      <c r="Q467" s="20">
        <f t="shared" si="40"/>
        <v>1.0931472283831155E-4</v>
      </c>
      <c r="R467" s="20">
        <f t="shared" si="41"/>
        <v>1.5795009345837688E-4</v>
      </c>
      <c r="S467" s="6">
        <f>testdata[[#This Row],[cov-]]/testdata[[#This Row],[varM-]]</f>
        <v>1.4449114388004476</v>
      </c>
      <c r="T467" s="6">
        <f>testdata[[#This Row],[beta+]]/testdata[[#This Row],[beta-]]</f>
        <v>3.0289756222820632</v>
      </c>
      <c r="U467" s="6">
        <f>(testdata[[#This Row],[beta+]]-testdata[[#This Row],[beta-]])^2</f>
        <v>8.594806758489705</v>
      </c>
      <c r="W467" s="12">
        <v>43410</v>
      </c>
      <c r="X467" s="6">
        <v>1.0238</v>
      </c>
      <c r="Y467" s="6">
        <v>4.3765999999999998</v>
      </c>
      <c r="Z467" s="6">
        <v>1.4449000000000001</v>
      </c>
      <c r="AA467" s="6">
        <v>3.0289999999999999</v>
      </c>
      <c r="AB467" s="6">
        <v>8.5947999999999993</v>
      </c>
    </row>
    <row r="468" spans="1:28" x14ac:dyDescent="0.25">
      <c r="A468" s="3">
        <v>466</v>
      </c>
      <c r="B468" s="1">
        <v>274.19</v>
      </c>
      <c r="C468" s="1">
        <v>348.16</v>
      </c>
      <c r="D468" s="15">
        <f>(testdata[[#This Row],[mrkt]]-B467)/B467</f>
        <v>2.1420056623454031E-2</v>
      </c>
      <c r="E468" s="15">
        <f>(testdata[[#This Row],[eval]]-C467)/C467</f>
        <v>2.0817451474813883E-2</v>
      </c>
      <c r="F468" s="20">
        <f t="shared" si="42"/>
        <v>2.0127418454581544E-4</v>
      </c>
      <c r="G468" s="20">
        <f t="shared" si="43"/>
        <v>1.78372511020162E-4</v>
      </c>
      <c r="H468" s="6">
        <f>testdata[[#This Row],[cov]]/testdata[[#This Row],[varM]]</f>
        <v>0.88621653801588052</v>
      </c>
      <c r="I468" s="2" t="str">
        <f>IF(testdata[[#This Row],[mrkt]]&gt;B467,"UP",IF(testdata[[#This Row],[mrkt]]&lt;B467,"DN",""))</f>
        <v>UP</v>
      </c>
      <c r="J468" s="15">
        <f>IF(testdata[[#This Row],[mkt-dir]]="UP",testdata[[#This Row],[mRet]],"")</f>
        <v>2.1420056623454031E-2</v>
      </c>
      <c r="K468" s="15">
        <f>IF(testdata[[#This Row],[mkt-dir]]="UP",testdata[[#This Row],[eRet]],"")</f>
        <v>2.0817451474813883E-2</v>
      </c>
      <c r="L468" s="20">
        <f t="shared" si="38"/>
        <v>4.489453424369962E-5</v>
      </c>
      <c r="M468" s="20">
        <f t="shared" si="39"/>
        <v>1.5718857036096202E-4</v>
      </c>
      <c r="N468" s="6">
        <f>testdata[[#This Row],[cov+]]/testdata[[#This Row],[varM+]]</f>
        <v>3.5012852457205623</v>
      </c>
      <c r="O468" s="15" t="str">
        <f>IF(testdata[[#This Row],[mkt-dir]]="DN",testdata[[#This Row],[mRet]],"")</f>
        <v/>
      </c>
      <c r="P468" s="15" t="str">
        <f>IF(testdata[[#This Row],[mkt-dir]]="DN",testdata[[#This Row],[eRet]],"")</f>
        <v/>
      </c>
      <c r="Q468" s="20">
        <f t="shared" si="40"/>
        <v>8.1992111278349054E-5</v>
      </c>
      <c r="R468" s="20">
        <f t="shared" si="41"/>
        <v>1.0898701504719735E-4</v>
      </c>
      <c r="S468" s="6">
        <f>testdata[[#This Row],[cov-]]/testdata[[#This Row],[varM-]]</f>
        <v>1.3292378174920423</v>
      </c>
      <c r="T468" s="6">
        <f>testdata[[#This Row],[beta+]]/testdata[[#This Row],[beta-]]</f>
        <v>2.6340547941426014</v>
      </c>
      <c r="U468" s="6">
        <f>(testdata[[#This Row],[beta+]]-testdata[[#This Row],[beta-]])^2</f>
        <v>4.7177900304741289</v>
      </c>
      <c r="W468" s="12">
        <v>43411</v>
      </c>
      <c r="X468" s="6">
        <v>0.88619999999999999</v>
      </c>
      <c r="Y468" s="6">
        <v>3.5013000000000001</v>
      </c>
      <c r="Z468" s="6">
        <v>1.3291999999999999</v>
      </c>
      <c r="AA468" s="6">
        <v>2.6341000000000001</v>
      </c>
      <c r="AB468" s="6">
        <v>4.7178000000000004</v>
      </c>
    </row>
    <row r="469" spans="1:28" x14ac:dyDescent="0.25">
      <c r="A469" s="3">
        <v>467</v>
      </c>
      <c r="B469" s="1">
        <v>273.69</v>
      </c>
      <c r="C469" s="1">
        <v>351.4</v>
      </c>
      <c r="D469" s="15">
        <f>(testdata[[#This Row],[mrkt]]-B468)/B468</f>
        <v>-1.8235530106860208E-3</v>
      </c>
      <c r="E469" s="15">
        <f>(testdata[[#This Row],[eval]]-C468)/C468</f>
        <v>9.3060661764704511E-3</v>
      </c>
      <c r="F469" s="20">
        <f t="shared" si="42"/>
        <v>1.7498589208886508E-4</v>
      </c>
      <c r="G469" s="20">
        <f t="shared" si="43"/>
        <v>1.3918752346557658E-4</v>
      </c>
      <c r="H469" s="6">
        <f>testdata[[#This Row],[cov]]/testdata[[#This Row],[varM]]</f>
        <v>0.79542140114296411</v>
      </c>
      <c r="I469" s="2" t="str">
        <f>IF(testdata[[#This Row],[mrkt]]&gt;B468,"UP",IF(testdata[[#This Row],[mrkt]]&lt;B468,"DN",""))</f>
        <v>DN</v>
      </c>
      <c r="J469" s="15" t="str">
        <f>IF(testdata[[#This Row],[mkt-dir]]="UP",testdata[[#This Row],[mRet]],"")</f>
        <v/>
      </c>
      <c r="K469" s="15" t="str">
        <f>IF(testdata[[#This Row],[mkt-dir]]="UP",testdata[[#This Row],[eRet]],"")</f>
        <v/>
      </c>
      <c r="L469" s="20">
        <f t="shared" si="38"/>
        <v>4.489453424369962E-5</v>
      </c>
      <c r="M469" s="20">
        <f t="shared" si="39"/>
        <v>1.5718857036096202E-4</v>
      </c>
      <c r="N469" s="6">
        <f>testdata[[#This Row],[cov+]]/testdata[[#This Row],[varM+]]</f>
        <v>3.5012852457205623</v>
      </c>
      <c r="O469" s="15">
        <f>IF(testdata[[#This Row],[mkt-dir]]="DN",testdata[[#This Row],[mRet]],"")</f>
        <v>-1.8235530106860208E-3</v>
      </c>
      <c r="P469" s="15">
        <f>IF(testdata[[#This Row],[mkt-dir]]="DN",testdata[[#This Row],[eRet]],"")</f>
        <v>9.3060661764704511E-3</v>
      </c>
      <c r="Q469" s="20">
        <f t="shared" si="40"/>
        <v>7.4803309590662671E-5</v>
      </c>
      <c r="R469" s="20">
        <f t="shared" si="41"/>
        <v>6.7817505473868441E-5</v>
      </c>
      <c r="S469" s="6">
        <f>testdata[[#This Row],[cov-]]/testdata[[#This Row],[varM-]]</f>
        <v>0.90661102891005996</v>
      </c>
      <c r="T469" s="6">
        <f>testdata[[#This Row],[beta+]]/testdata[[#This Row],[beta-]]</f>
        <v>3.8619486572205668</v>
      </c>
      <c r="U469" s="6">
        <f>(testdata[[#This Row],[beta+]]-testdata[[#This Row],[beta-]])^2</f>
        <v>6.7323342913811937</v>
      </c>
      <c r="W469" s="12">
        <v>43412</v>
      </c>
      <c r="X469" s="6">
        <v>0.7954</v>
      </c>
      <c r="Y469" s="6">
        <v>3.5013000000000001</v>
      </c>
      <c r="Z469" s="6">
        <v>0.90659999999999996</v>
      </c>
      <c r="AA469" s="6">
        <v>3.8618999999999999</v>
      </c>
      <c r="AB469" s="6">
        <v>6.7323000000000004</v>
      </c>
    </row>
    <row r="470" spans="1:28" x14ac:dyDescent="0.25">
      <c r="A470" s="3">
        <v>468</v>
      </c>
      <c r="B470" s="1">
        <v>271.02</v>
      </c>
      <c r="C470" s="1">
        <v>350.51</v>
      </c>
      <c r="D470" s="15">
        <f>(testdata[[#This Row],[mrkt]]-B469)/B469</f>
        <v>-9.7555628630933387E-3</v>
      </c>
      <c r="E470" s="15">
        <f>(testdata[[#This Row],[eval]]-C469)/C469</f>
        <v>-2.5327262379054821E-3</v>
      </c>
      <c r="F470" s="20">
        <f t="shared" si="42"/>
        <v>1.7246831914935303E-4</v>
      </c>
      <c r="G470" s="20">
        <f t="shared" si="43"/>
        <v>1.4357901238416882E-4</v>
      </c>
      <c r="H470" s="6">
        <f>testdata[[#This Row],[cov]]/testdata[[#This Row],[varM]]</f>
        <v>0.8324949943985549</v>
      </c>
      <c r="I470" s="2" t="str">
        <f>IF(testdata[[#This Row],[mrkt]]&gt;B469,"UP",IF(testdata[[#This Row],[mrkt]]&lt;B469,"DN",""))</f>
        <v>DN</v>
      </c>
      <c r="J470" s="15" t="str">
        <f>IF(testdata[[#This Row],[mkt-dir]]="UP",testdata[[#This Row],[mRet]],"")</f>
        <v/>
      </c>
      <c r="K470" s="15" t="str">
        <f>IF(testdata[[#This Row],[mkt-dir]]="UP",testdata[[#This Row],[eRet]],"")</f>
        <v/>
      </c>
      <c r="L470" s="20">
        <f t="shared" ref="L470:L503" si="44">_xlfn.VAR.P(J451:J470)</f>
        <v>4.9579132476722213E-5</v>
      </c>
      <c r="M470" s="20">
        <f t="shared" ref="M470:M503" si="45">_xlfn.COVARIANCE.P(J451:J470,K451:K470)</f>
        <v>1.7348159818273163E-4</v>
      </c>
      <c r="N470" s="6">
        <f>testdata[[#This Row],[cov+]]/testdata[[#This Row],[varM+]]</f>
        <v>3.499084988310003</v>
      </c>
      <c r="O470" s="15">
        <f>IF(testdata[[#This Row],[mkt-dir]]="DN",testdata[[#This Row],[mRet]],"")</f>
        <v>-9.7555628630933387E-3</v>
      </c>
      <c r="P470" s="15">
        <f>IF(testdata[[#This Row],[mkt-dir]]="DN",testdata[[#This Row],[eRet]],"")</f>
        <v>-2.5327262379054821E-3</v>
      </c>
      <c r="Q470" s="20">
        <f t="shared" ref="Q470:Q503" si="46">_xlfn.VAR.P(O451:O470)</f>
        <v>6.8034978729256744E-5</v>
      </c>
      <c r="R470" s="20">
        <f t="shared" ref="R470:R503" si="47">_xlfn.COVARIANCE.P(O451:O470,P451:P470)</f>
        <v>6.2550402400837548E-5</v>
      </c>
      <c r="S470" s="6">
        <f>testdata[[#This Row],[cov-]]/testdata[[#This Row],[varM-]]</f>
        <v>0.91938593307650007</v>
      </c>
      <c r="T470" s="6">
        <f>testdata[[#This Row],[beta+]]/testdata[[#This Row],[beta-]]</f>
        <v>3.8058935452723008</v>
      </c>
      <c r="U470" s="6">
        <f>(testdata[[#This Row],[beta+]]-testdata[[#This Row],[beta-]])^2</f>
        <v>6.6548472155726275</v>
      </c>
      <c r="W470" s="12">
        <v>43413</v>
      </c>
      <c r="X470" s="6">
        <v>0.83250000000000002</v>
      </c>
      <c r="Y470" s="6">
        <v>3.4990999999999999</v>
      </c>
      <c r="Z470" s="6">
        <v>0.9194</v>
      </c>
      <c r="AA470" s="6">
        <v>3.8058999999999998</v>
      </c>
      <c r="AB470" s="6">
        <v>6.6547999999999998</v>
      </c>
    </row>
    <row r="471" spans="1:28" x14ac:dyDescent="0.25">
      <c r="A471" s="3">
        <v>469</v>
      </c>
      <c r="B471" s="1">
        <v>265.95</v>
      </c>
      <c r="C471" s="1">
        <v>331.28</v>
      </c>
      <c r="D471" s="15">
        <f>(testdata[[#This Row],[mrkt]]-B470)/B470</f>
        <v>-1.8707106486606132E-2</v>
      </c>
      <c r="E471" s="15">
        <f>(testdata[[#This Row],[eval]]-C470)/C470</f>
        <v>-5.4862914039542438E-2</v>
      </c>
      <c r="F471" s="20">
        <f t="shared" ref="F471:F503" si="48">_xlfn.VAR.P(D452:D471)</f>
        <v>1.8850694150924729E-4</v>
      </c>
      <c r="G471" s="20">
        <f t="shared" ref="G471:G503" si="49">_xlfn.COVARIANCE.P(D452:D471,E452:E471)</f>
        <v>2.0555478106688043E-4</v>
      </c>
      <c r="H471" s="6">
        <f>testdata[[#This Row],[cov]]/testdata[[#This Row],[varM]]</f>
        <v>1.0904361368400688</v>
      </c>
      <c r="I471" s="2" t="str">
        <f>IF(testdata[[#This Row],[mrkt]]&gt;B470,"UP",IF(testdata[[#This Row],[mrkt]]&lt;B470,"DN",""))</f>
        <v>DN</v>
      </c>
      <c r="J471" s="15" t="str">
        <f>IF(testdata[[#This Row],[mkt-dir]]="UP",testdata[[#This Row],[mRet]],"")</f>
        <v/>
      </c>
      <c r="K471" s="15" t="str">
        <f>IF(testdata[[#This Row],[mkt-dir]]="UP",testdata[[#This Row],[eRet]],"")</f>
        <v/>
      </c>
      <c r="L471" s="20">
        <f t="shared" si="44"/>
        <v>4.9579132476722213E-5</v>
      </c>
      <c r="M471" s="20">
        <f t="shared" si="45"/>
        <v>1.7348159818273163E-4</v>
      </c>
      <c r="N471" s="6">
        <f>testdata[[#This Row],[cov+]]/testdata[[#This Row],[varM+]]</f>
        <v>3.499084988310003</v>
      </c>
      <c r="O471" s="15">
        <f>IF(testdata[[#This Row],[mkt-dir]]="DN",testdata[[#This Row],[mRet]],"")</f>
        <v>-1.8707106486606132E-2</v>
      </c>
      <c r="P471" s="15">
        <f>IF(testdata[[#This Row],[mkt-dir]]="DN",testdata[[#This Row],[eRet]],"")</f>
        <v>-5.4862914039542438E-2</v>
      </c>
      <c r="Q471" s="20">
        <f t="shared" si="46"/>
        <v>7.3684406601328149E-5</v>
      </c>
      <c r="R471" s="20">
        <f t="shared" si="47"/>
        <v>1.1861838699659226E-4</v>
      </c>
      <c r="S471" s="6">
        <f>testdata[[#This Row],[cov-]]/testdata[[#This Row],[varM-]]</f>
        <v>1.6098166826311144</v>
      </c>
      <c r="T471" s="6">
        <f>testdata[[#This Row],[beta+]]/testdata[[#This Row],[beta-]]</f>
        <v>2.1735922021823213</v>
      </c>
      <c r="U471" s="6">
        <f>(testdata[[#This Row],[beta+]]-testdata[[#This Row],[beta-]])^2</f>
        <v>3.5693347308427783</v>
      </c>
      <c r="W471" s="12">
        <v>43416</v>
      </c>
      <c r="X471" s="6">
        <v>1.0904</v>
      </c>
      <c r="Y471" s="6">
        <v>3.4990999999999999</v>
      </c>
      <c r="Z471" s="6">
        <v>1.6097999999999999</v>
      </c>
      <c r="AA471" s="6">
        <v>2.1736</v>
      </c>
      <c r="AB471" s="6">
        <v>3.5693000000000001</v>
      </c>
    </row>
    <row r="472" spans="1:28" x14ac:dyDescent="0.25">
      <c r="A472" s="3">
        <v>470</v>
      </c>
      <c r="B472" s="1">
        <v>265.45</v>
      </c>
      <c r="C472" s="1">
        <v>338.73</v>
      </c>
      <c r="D472" s="15">
        <f>(testdata[[#This Row],[mrkt]]-B471)/B471</f>
        <v>-1.8800526414739613E-3</v>
      </c>
      <c r="E472" s="15">
        <f>(testdata[[#This Row],[eval]]-C471)/C471</f>
        <v>2.248852934073909E-2</v>
      </c>
      <c r="F472" s="20">
        <f t="shared" si="48"/>
        <v>1.6283414963060895E-4</v>
      </c>
      <c r="G472" s="20">
        <f t="shared" si="49"/>
        <v>1.4437325403230934E-4</v>
      </c>
      <c r="H472" s="6">
        <f>testdata[[#This Row],[cov]]/testdata[[#This Row],[varM]]</f>
        <v>0.88662761687165526</v>
      </c>
      <c r="I472" s="2" t="str">
        <f>IF(testdata[[#This Row],[mrkt]]&gt;B471,"UP",IF(testdata[[#This Row],[mrkt]]&lt;B471,"DN",""))</f>
        <v>DN</v>
      </c>
      <c r="J472" s="15" t="str">
        <f>IF(testdata[[#This Row],[mkt-dir]]="UP",testdata[[#This Row],[mRet]],"")</f>
        <v/>
      </c>
      <c r="K472" s="15" t="str">
        <f>IF(testdata[[#This Row],[mkt-dir]]="UP",testdata[[#This Row],[eRet]],"")</f>
        <v/>
      </c>
      <c r="L472" s="20">
        <f t="shared" si="44"/>
        <v>4.255318665497072E-5</v>
      </c>
      <c r="M472" s="20">
        <f t="shared" si="45"/>
        <v>1.3210220499600863E-4</v>
      </c>
      <c r="N472" s="6">
        <f>testdata[[#This Row],[cov+]]/testdata[[#This Row],[varM+]]</f>
        <v>3.1044021700917086</v>
      </c>
      <c r="O472" s="15">
        <f>IF(testdata[[#This Row],[mkt-dir]]="DN",testdata[[#This Row],[mRet]],"")</f>
        <v>-1.8800526414739613E-3</v>
      </c>
      <c r="P472" s="15">
        <f>IF(testdata[[#This Row],[mkt-dir]]="DN",testdata[[#This Row],[eRet]],"")</f>
        <v>2.248852934073909E-2</v>
      </c>
      <c r="Q472" s="20">
        <f t="shared" si="46"/>
        <v>7.3064308356862739E-5</v>
      </c>
      <c r="R472" s="20">
        <f t="shared" si="47"/>
        <v>1.1809045486625563E-4</v>
      </c>
      <c r="S472" s="6">
        <f>testdata[[#This Row],[cov-]]/testdata[[#This Row],[varM-]]</f>
        <v>1.6162536472592737</v>
      </c>
      <c r="T472" s="6">
        <f>testdata[[#This Row],[beta+]]/testdata[[#This Row],[beta-]]</f>
        <v>1.9207394676918006</v>
      </c>
      <c r="U472" s="6">
        <f>(testdata[[#This Row],[beta+]]-testdata[[#This Row],[beta-]])^2</f>
        <v>2.2145860260083583</v>
      </c>
      <c r="W472" s="12">
        <v>43417</v>
      </c>
      <c r="X472" s="6">
        <v>0.88660000000000005</v>
      </c>
      <c r="Y472" s="6">
        <v>3.1044</v>
      </c>
      <c r="Z472" s="6">
        <v>1.6163000000000001</v>
      </c>
      <c r="AA472" s="6">
        <v>1.9207000000000001</v>
      </c>
      <c r="AB472" s="6">
        <v>2.2145999999999999</v>
      </c>
    </row>
    <row r="473" spans="1:28" x14ac:dyDescent="0.25">
      <c r="A473" s="3">
        <v>471</v>
      </c>
      <c r="B473" s="1">
        <v>263.64</v>
      </c>
      <c r="C473" s="1">
        <v>344</v>
      </c>
      <c r="D473" s="15">
        <f>(testdata[[#This Row],[mrkt]]-B472)/B472</f>
        <v>-6.8186099077039075E-3</v>
      </c>
      <c r="E473" s="15">
        <f>(testdata[[#This Row],[eval]]-C472)/C472</f>
        <v>1.5558114132199633E-2</v>
      </c>
      <c r="F473" s="20">
        <f t="shared" si="48"/>
        <v>1.6403524694800001E-4</v>
      </c>
      <c r="G473" s="20">
        <f t="shared" si="49"/>
        <v>1.4599010399349069E-4</v>
      </c>
      <c r="H473" s="6">
        <f>testdata[[#This Row],[cov]]/testdata[[#This Row],[varM]]</f>
        <v>0.88999228342534387</v>
      </c>
      <c r="I473" s="2" t="str">
        <f>IF(testdata[[#This Row],[mrkt]]&gt;B472,"UP",IF(testdata[[#This Row],[mrkt]]&lt;B472,"DN",""))</f>
        <v>DN</v>
      </c>
      <c r="J473" s="15" t="str">
        <f>IF(testdata[[#This Row],[mkt-dir]]="UP",testdata[[#This Row],[mRet]],"")</f>
        <v/>
      </c>
      <c r="K473" s="15" t="str">
        <f>IF(testdata[[#This Row],[mkt-dir]]="UP",testdata[[#This Row],[eRet]],"")</f>
        <v/>
      </c>
      <c r="L473" s="20">
        <f t="shared" si="44"/>
        <v>2.9738080351768386E-5</v>
      </c>
      <c r="M473" s="20">
        <f t="shared" si="45"/>
        <v>9.6790025101719463E-5</v>
      </c>
      <c r="N473" s="6">
        <f>testdata[[#This Row],[cov+]]/testdata[[#This Row],[varM+]]</f>
        <v>3.2547502715979379</v>
      </c>
      <c r="O473" s="15">
        <f>IF(testdata[[#This Row],[mkt-dir]]="DN",testdata[[#This Row],[mRet]],"")</f>
        <v>-6.8186099077039075E-3</v>
      </c>
      <c r="P473" s="15">
        <f>IF(testdata[[#This Row],[mkt-dir]]="DN",testdata[[#This Row],[eRet]],"")</f>
        <v>1.5558114132199633E-2</v>
      </c>
      <c r="Q473" s="20">
        <f t="shared" si="46"/>
        <v>6.802231683112009E-5</v>
      </c>
      <c r="R473" s="20">
        <f t="shared" si="47"/>
        <v>1.1027878182927418E-4</v>
      </c>
      <c r="S473" s="6">
        <f>testdata[[#This Row],[cov-]]/testdata[[#This Row],[varM-]]</f>
        <v>1.6212147272646531</v>
      </c>
      <c r="T473" s="6">
        <f>testdata[[#This Row],[beta+]]/testdata[[#This Row],[beta-]]</f>
        <v>2.0075997441063342</v>
      </c>
      <c r="U473" s="6">
        <f>(testdata[[#This Row],[beta+]]-testdata[[#This Row],[beta-]])^2</f>
        <v>2.6684383746002411</v>
      </c>
      <c r="W473" s="12">
        <v>43418</v>
      </c>
      <c r="X473" s="6">
        <v>0.89</v>
      </c>
      <c r="Y473" s="6">
        <v>3.2547999999999999</v>
      </c>
      <c r="Z473" s="6">
        <v>1.6212</v>
      </c>
      <c r="AA473" s="6">
        <v>2.0076000000000001</v>
      </c>
      <c r="AB473" s="6">
        <v>2.6684000000000001</v>
      </c>
    </row>
    <row r="474" spans="1:28" x14ac:dyDescent="0.25">
      <c r="A474" s="3">
        <v>472</v>
      </c>
      <c r="B474" s="1">
        <v>266.39</v>
      </c>
      <c r="C474" s="1">
        <v>348.44</v>
      </c>
      <c r="D474" s="15">
        <f>(testdata[[#This Row],[mrkt]]-B473)/B473</f>
        <v>1.0430890608405402E-2</v>
      </c>
      <c r="E474" s="15">
        <f>(testdata[[#This Row],[eval]]-C473)/C473</f>
        <v>1.290697674418604E-2</v>
      </c>
      <c r="F474" s="20">
        <f t="shared" si="48"/>
        <v>1.6193091444749113E-4</v>
      </c>
      <c r="G474" s="20">
        <f t="shared" si="49"/>
        <v>1.1727491512235279E-4</v>
      </c>
      <c r="H474" s="6">
        <f>testdata[[#This Row],[cov]]/testdata[[#This Row],[varM]]</f>
        <v>0.72422807913174103</v>
      </c>
      <c r="I474" s="2" t="str">
        <f>IF(testdata[[#This Row],[mrkt]]&gt;B473,"UP",IF(testdata[[#This Row],[mrkt]]&lt;B473,"DN",""))</f>
        <v>UP</v>
      </c>
      <c r="J474" s="15">
        <f>IF(testdata[[#This Row],[mkt-dir]]="UP",testdata[[#This Row],[mRet]],"")</f>
        <v>1.0430890608405402E-2</v>
      </c>
      <c r="K474" s="15">
        <f>IF(testdata[[#This Row],[mkt-dir]]="UP",testdata[[#This Row],[eRet]],"")</f>
        <v>1.290697674418604E-2</v>
      </c>
      <c r="L474" s="20">
        <f t="shared" si="44"/>
        <v>2.6478809607006706E-5</v>
      </c>
      <c r="M474" s="20">
        <f t="shared" si="45"/>
        <v>8.5801432344910185E-5</v>
      </c>
      <c r="N474" s="6">
        <f>testdata[[#This Row],[cov+]]/testdata[[#This Row],[varM+]]</f>
        <v>3.2403810299012004</v>
      </c>
      <c r="O474" s="15" t="str">
        <f>IF(testdata[[#This Row],[mkt-dir]]="DN",testdata[[#This Row],[mRet]],"")</f>
        <v/>
      </c>
      <c r="P474" s="15" t="str">
        <f>IF(testdata[[#This Row],[mkt-dir]]="DN",testdata[[#This Row],[eRet]],"")</f>
        <v/>
      </c>
      <c r="Q474" s="20">
        <f t="shared" si="46"/>
        <v>7.1450109363557681E-5</v>
      </c>
      <c r="R474" s="20">
        <f t="shared" si="47"/>
        <v>1.0205364416336988E-4</v>
      </c>
      <c r="S474" s="6">
        <f>testdata[[#This Row],[cov-]]/testdata[[#This Row],[varM-]]</f>
        <v>1.428320335299881</v>
      </c>
      <c r="T474" s="6">
        <f>testdata[[#This Row],[beta+]]/testdata[[#This Row],[beta-]]</f>
        <v>2.2686654735759051</v>
      </c>
      <c r="U474" s="6">
        <f>(testdata[[#This Row],[beta+]]-testdata[[#This Row],[beta-]])^2</f>
        <v>3.2835639609190159</v>
      </c>
      <c r="W474" s="12">
        <v>43419</v>
      </c>
      <c r="X474" s="6">
        <v>0.72419999999999995</v>
      </c>
      <c r="Y474" s="6">
        <v>3.2404000000000002</v>
      </c>
      <c r="Z474" s="6">
        <v>1.4282999999999999</v>
      </c>
      <c r="AA474" s="6">
        <v>2.2686999999999999</v>
      </c>
      <c r="AB474" s="6">
        <v>3.2835999999999999</v>
      </c>
    </row>
    <row r="475" spans="1:28" x14ac:dyDescent="0.25">
      <c r="A475" s="3">
        <v>473</v>
      </c>
      <c r="B475" s="1">
        <v>267.08</v>
      </c>
      <c r="C475" s="1">
        <v>354.31</v>
      </c>
      <c r="D475" s="15">
        <f>(testdata[[#This Row],[mrkt]]-B474)/B474</f>
        <v>2.5901873193438108E-3</v>
      </c>
      <c r="E475" s="15">
        <f>(testdata[[#This Row],[eval]]-C474)/C474</f>
        <v>1.6846515899437507E-2</v>
      </c>
      <c r="F475" s="20">
        <f t="shared" si="48"/>
        <v>1.6239421409442617E-4</v>
      </c>
      <c r="G475" s="20">
        <f t="shared" si="49"/>
        <v>1.1732979303204214E-4</v>
      </c>
      <c r="H475" s="6">
        <f>testdata[[#This Row],[cov]]/testdata[[#This Row],[varM]]</f>
        <v>0.72249983588589706</v>
      </c>
      <c r="I475" s="2" t="str">
        <f>IF(testdata[[#This Row],[mrkt]]&gt;B474,"UP",IF(testdata[[#This Row],[mrkt]]&lt;B474,"DN",""))</f>
        <v>UP</v>
      </c>
      <c r="J475" s="15">
        <f>IF(testdata[[#This Row],[mkt-dir]]="UP",testdata[[#This Row],[mRet]],"")</f>
        <v>2.5901873193438108E-3</v>
      </c>
      <c r="K475" s="15">
        <f>IF(testdata[[#This Row],[mkt-dir]]="UP",testdata[[#This Row],[eRet]],"")</f>
        <v>1.6846515899437507E-2</v>
      </c>
      <c r="L475" s="20">
        <f t="shared" si="44"/>
        <v>3.2698227228471835E-5</v>
      </c>
      <c r="M475" s="20">
        <f t="shared" si="45"/>
        <v>7.6649035521498006E-5</v>
      </c>
      <c r="N475" s="6">
        <f>testdata[[#This Row],[cov+]]/testdata[[#This Row],[varM+]]</f>
        <v>2.3441342855051235</v>
      </c>
      <c r="O475" s="15" t="str">
        <f>IF(testdata[[#This Row],[mkt-dir]]="DN",testdata[[#This Row],[mRet]],"")</f>
        <v/>
      </c>
      <c r="P475" s="15" t="str">
        <f>IF(testdata[[#This Row],[mkt-dir]]="DN",testdata[[#This Row],[eRet]],"")</f>
        <v/>
      </c>
      <c r="Q475" s="20">
        <f t="shared" si="46"/>
        <v>7.0811186626631341E-5</v>
      </c>
      <c r="R475" s="20">
        <f t="shared" si="47"/>
        <v>1.3471992365649753E-4</v>
      </c>
      <c r="S475" s="6">
        <f>testdata[[#This Row],[cov-]]/testdata[[#This Row],[varM-]]</f>
        <v>1.9025231757072516</v>
      </c>
      <c r="T475" s="6">
        <f>testdata[[#This Row],[beta+]]/testdata[[#This Row],[beta-]]</f>
        <v>1.2321186492951424</v>
      </c>
      <c r="U475" s="6">
        <f>(testdata[[#This Row],[beta+]]-testdata[[#This Row],[beta-]])^2</f>
        <v>0.19502037229690805</v>
      </c>
      <c r="W475" s="12">
        <v>43420</v>
      </c>
      <c r="X475" s="6">
        <v>0.72250000000000003</v>
      </c>
      <c r="Y475" s="6">
        <v>2.3441000000000001</v>
      </c>
      <c r="Z475" s="6">
        <v>1.9025000000000001</v>
      </c>
      <c r="AA475" s="6">
        <v>1.2321</v>
      </c>
      <c r="AB475" s="6">
        <v>0.19500000000000001</v>
      </c>
    </row>
    <row r="476" spans="1:28" x14ac:dyDescent="0.25">
      <c r="A476" s="3">
        <v>474</v>
      </c>
      <c r="B476" s="1">
        <v>262.57</v>
      </c>
      <c r="C476" s="1">
        <v>353.47</v>
      </c>
      <c r="D476" s="15">
        <f>(testdata[[#This Row],[mrkt]]-B475)/B475</f>
        <v>-1.688632619439865E-2</v>
      </c>
      <c r="E476" s="15">
        <f>(testdata[[#This Row],[eval]]-C475)/C475</f>
        <v>-2.3708052270609778E-3</v>
      </c>
      <c r="F476" s="20">
        <f t="shared" si="48"/>
        <v>1.7479261329709849E-4</v>
      </c>
      <c r="G476" s="20">
        <f t="shared" si="49"/>
        <v>1.2994012569131965E-4</v>
      </c>
      <c r="H476" s="6">
        <f>testdata[[#This Row],[cov]]/testdata[[#This Row],[varM]]</f>
        <v>0.7433959778978636</v>
      </c>
      <c r="I476" s="2" t="str">
        <f>IF(testdata[[#This Row],[mrkt]]&gt;B475,"UP",IF(testdata[[#This Row],[mrkt]]&lt;B475,"DN",""))</f>
        <v>DN</v>
      </c>
      <c r="J476" s="15" t="str">
        <f>IF(testdata[[#This Row],[mkt-dir]]="UP",testdata[[#This Row],[mRet]],"")</f>
        <v/>
      </c>
      <c r="K476" s="15" t="str">
        <f>IF(testdata[[#This Row],[mkt-dir]]="UP",testdata[[#This Row],[eRet]],"")</f>
        <v/>
      </c>
      <c r="L476" s="20">
        <f t="shared" si="44"/>
        <v>3.2698227228471835E-5</v>
      </c>
      <c r="M476" s="20">
        <f t="shared" si="45"/>
        <v>7.6649035521498006E-5</v>
      </c>
      <c r="N476" s="6">
        <f>testdata[[#This Row],[cov+]]/testdata[[#This Row],[varM+]]</f>
        <v>2.3441342855051235</v>
      </c>
      <c r="O476" s="15">
        <f>IF(testdata[[#This Row],[mkt-dir]]="DN",testdata[[#This Row],[mRet]],"")</f>
        <v>-1.688632619439865E-2</v>
      </c>
      <c r="P476" s="15">
        <f>IF(testdata[[#This Row],[mkt-dir]]="DN",testdata[[#This Row],[eRet]],"")</f>
        <v>-2.3708052270609778E-3</v>
      </c>
      <c r="Q476" s="20">
        <f t="shared" si="46"/>
        <v>7.1521916987450729E-5</v>
      </c>
      <c r="R476" s="20">
        <f t="shared" si="47"/>
        <v>1.5134950721402838E-4</v>
      </c>
      <c r="S476" s="6">
        <f>testdata[[#This Row],[cov-]]/testdata[[#This Row],[varM-]]</f>
        <v>2.1161276653222849</v>
      </c>
      <c r="T476" s="6">
        <f>testdata[[#This Row],[beta+]]/testdata[[#This Row],[beta-]]</f>
        <v>1.1077471004794568</v>
      </c>
      <c r="U476" s="6">
        <f>(testdata[[#This Row],[beta+]]-testdata[[#This Row],[beta-]])^2</f>
        <v>5.1987018847201208E-2</v>
      </c>
      <c r="W476" s="12">
        <v>43423</v>
      </c>
      <c r="X476" s="6">
        <v>0.74339999999999995</v>
      </c>
      <c r="Y476" s="6">
        <v>2.3441000000000001</v>
      </c>
      <c r="Z476" s="6">
        <v>2.1160999999999999</v>
      </c>
      <c r="AA476" s="6">
        <v>1.1076999999999999</v>
      </c>
      <c r="AB476" s="6">
        <v>5.1999999999999998E-2</v>
      </c>
    </row>
    <row r="477" spans="1:28" x14ac:dyDescent="0.25">
      <c r="A477" s="3">
        <v>475</v>
      </c>
      <c r="B477" s="1">
        <v>257.70999999999998</v>
      </c>
      <c r="C477" s="1">
        <v>347.49</v>
      </c>
      <c r="D477" s="15">
        <f>(testdata[[#This Row],[mrkt]]-B476)/B476</f>
        <v>-1.850934988764906E-2</v>
      </c>
      <c r="E477" s="15">
        <f>(testdata[[#This Row],[eval]]-C476)/C476</f>
        <v>-1.691798455314459E-2</v>
      </c>
      <c r="F477" s="20">
        <f t="shared" si="48"/>
        <v>1.8884669498257236E-4</v>
      </c>
      <c r="G477" s="20">
        <f t="shared" si="49"/>
        <v>1.7654120641798107E-4</v>
      </c>
      <c r="H477" s="6">
        <f>testdata[[#This Row],[cov]]/testdata[[#This Row],[varM]]</f>
        <v>0.93483874014460833</v>
      </c>
      <c r="I477" s="2" t="str">
        <f>IF(testdata[[#This Row],[mrkt]]&gt;B476,"UP",IF(testdata[[#This Row],[mrkt]]&lt;B476,"DN",""))</f>
        <v>DN</v>
      </c>
      <c r="J477" s="15" t="str">
        <f>IF(testdata[[#This Row],[mkt-dir]]="UP",testdata[[#This Row],[mRet]],"")</f>
        <v/>
      </c>
      <c r="K477" s="15" t="str">
        <f>IF(testdata[[#This Row],[mkt-dir]]="UP",testdata[[#This Row],[eRet]],"")</f>
        <v/>
      </c>
      <c r="L477" s="20">
        <f t="shared" si="44"/>
        <v>3.2698227228471835E-5</v>
      </c>
      <c r="M477" s="20">
        <f t="shared" si="45"/>
        <v>7.6649035521498006E-5</v>
      </c>
      <c r="N477" s="6">
        <f>testdata[[#This Row],[cov+]]/testdata[[#This Row],[varM+]]</f>
        <v>2.3441342855051235</v>
      </c>
      <c r="O477" s="15">
        <f>IF(testdata[[#This Row],[mkt-dir]]="DN",testdata[[#This Row],[mRet]],"")</f>
        <v>-1.850934988764906E-2</v>
      </c>
      <c r="P477" s="15">
        <f>IF(testdata[[#This Row],[mkt-dir]]="DN",testdata[[#This Row],[eRet]],"")</f>
        <v>-1.691798455314459E-2</v>
      </c>
      <c r="Q477" s="20">
        <f t="shared" si="46"/>
        <v>7.2113301695648436E-5</v>
      </c>
      <c r="R477" s="20">
        <f t="shared" si="47"/>
        <v>9.7437139125110381E-5</v>
      </c>
      <c r="S477" s="6">
        <f>testdata[[#This Row],[cov-]]/testdata[[#This Row],[varM-]]</f>
        <v>1.3511673551758909</v>
      </c>
      <c r="T477" s="6">
        <f>testdata[[#This Row],[beta+]]/testdata[[#This Row],[beta-]]</f>
        <v>1.7348955897472604</v>
      </c>
      <c r="U477" s="6">
        <f>(testdata[[#This Row],[beta+]]-testdata[[#This Row],[beta-]])^2</f>
        <v>0.98598332472745898</v>
      </c>
      <c r="W477" s="12">
        <v>43424</v>
      </c>
      <c r="X477" s="6">
        <v>0.93479999999999996</v>
      </c>
      <c r="Y477" s="6">
        <v>2.3441000000000001</v>
      </c>
      <c r="Z477" s="6">
        <v>1.3512</v>
      </c>
      <c r="AA477" s="6">
        <v>1.7349000000000001</v>
      </c>
      <c r="AB477" s="6">
        <v>0.98599999999999999</v>
      </c>
    </row>
    <row r="478" spans="1:28" x14ac:dyDescent="0.25">
      <c r="A478" s="3">
        <v>476</v>
      </c>
      <c r="B478" s="1">
        <v>258.58</v>
      </c>
      <c r="C478" s="1">
        <v>338.19</v>
      </c>
      <c r="D478" s="15">
        <f>(testdata[[#This Row],[mrkt]]-B477)/B477</f>
        <v>3.3758876256257211E-3</v>
      </c>
      <c r="E478" s="15">
        <f>(testdata[[#This Row],[eval]]-C477)/C477</f>
        <v>-2.6763360096693462E-2</v>
      </c>
      <c r="F478" s="20">
        <f t="shared" si="48"/>
        <v>1.462872918469365E-4</v>
      </c>
      <c r="G478" s="20">
        <f t="shared" si="49"/>
        <v>1.2821021846335661E-4</v>
      </c>
      <c r="H478" s="6">
        <f>testdata[[#This Row],[cov]]/testdata[[#This Row],[varM]]</f>
        <v>0.87642758878539961</v>
      </c>
      <c r="I478" s="2" t="str">
        <f>IF(testdata[[#This Row],[mrkt]]&gt;B477,"UP",IF(testdata[[#This Row],[mrkt]]&lt;B477,"DN",""))</f>
        <v>UP</v>
      </c>
      <c r="J478" s="15">
        <f>IF(testdata[[#This Row],[mkt-dir]]="UP",testdata[[#This Row],[mRet]],"")</f>
        <v>3.3758876256257211E-3</v>
      </c>
      <c r="K478" s="15">
        <f>IF(testdata[[#This Row],[mkt-dir]]="UP",testdata[[#This Row],[eRet]],"")</f>
        <v>-2.6763360096693462E-2</v>
      </c>
      <c r="L478" s="20">
        <f t="shared" si="44"/>
        <v>3.4869489685981842E-5</v>
      </c>
      <c r="M478" s="20">
        <f t="shared" si="45"/>
        <v>9.975083264356507E-5</v>
      </c>
      <c r="N478" s="6">
        <f>testdata[[#This Row],[cov+]]/testdata[[#This Row],[varM+]]</f>
        <v>2.8606909232648361</v>
      </c>
      <c r="O478" s="15" t="str">
        <f>IF(testdata[[#This Row],[mkt-dir]]="DN",testdata[[#This Row],[mRet]],"")</f>
        <v/>
      </c>
      <c r="P478" s="15" t="str">
        <f>IF(testdata[[#This Row],[mkt-dir]]="DN",testdata[[#This Row],[eRet]],"")</f>
        <v/>
      </c>
      <c r="Q478" s="20">
        <f t="shared" si="46"/>
        <v>4.3107311803670752E-5</v>
      </c>
      <c r="R478" s="20">
        <f t="shared" si="47"/>
        <v>6.5178166680604328E-5</v>
      </c>
      <c r="S478" s="6">
        <f>testdata[[#This Row],[cov-]]/testdata[[#This Row],[varM-]]</f>
        <v>1.5119979408007103</v>
      </c>
      <c r="T478" s="6">
        <f>testdata[[#This Row],[beta+]]/testdata[[#This Row],[beta-]]</f>
        <v>1.8919939280802838</v>
      </c>
      <c r="U478" s="6">
        <f>(testdata[[#This Row],[beta+]]-testdata[[#This Row],[beta-]])^2</f>
        <v>1.8189727609479789</v>
      </c>
      <c r="W478" s="12">
        <v>43425</v>
      </c>
      <c r="X478" s="6">
        <v>0.87639999999999996</v>
      </c>
      <c r="Y478" s="6">
        <v>2.8607</v>
      </c>
      <c r="Z478" s="6">
        <v>1.512</v>
      </c>
      <c r="AA478" s="6">
        <v>1.8919999999999999</v>
      </c>
      <c r="AB478" s="6">
        <v>1.819</v>
      </c>
    </row>
    <row r="479" spans="1:28" x14ac:dyDescent="0.25">
      <c r="A479" s="3">
        <v>477</v>
      </c>
      <c r="B479" s="1">
        <v>256.86</v>
      </c>
      <c r="C479" s="1">
        <v>325.83</v>
      </c>
      <c r="D479" s="15">
        <f>(testdata[[#This Row],[mrkt]]-B478)/B478</f>
        <v>-6.6517132028771388E-3</v>
      </c>
      <c r="E479" s="15">
        <f>(testdata[[#This Row],[eval]]-C478)/C478</f>
        <v>-3.6547502882994805E-2</v>
      </c>
      <c r="F479" s="20">
        <f t="shared" si="48"/>
        <v>1.3096475345949761E-4</v>
      </c>
      <c r="G479" s="20">
        <f t="shared" si="49"/>
        <v>6.1030642543242825E-5</v>
      </c>
      <c r="H479" s="6">
        <f>testdata[[#This Row],[cov]]/testdata[[#This Row],[varM]]</f>
        <v>0.46600815052209654</v>
      </c>
      <c r="I479" s="2" t="str">
        <f>IF(testdata[[#This Row],[mrkt]]&gt;B478,"UP",IF(testdata[[#This Row],[mrkt]]&lt;B478,"DN",""))</f>
        <v>DN</v>
      </c>
      <c r="J479" s="15" t="str">
        <f>IF(testdata[[#This Row],[mkt-dir]]="UP",testdata[[#This Row],[mRet]],"")</f>
        <v/>
      </c>
      <c r="K479" s="15" t="str">
        <f>IF(testdata[[#This Row],[mkt-dir]]="UP",testdata[[#This Row],[eRet]],"")</f>
        <v/>
      </c>
      <c r="L479" s="20">
        <f t="shared" si="44"/>
        <v>3.1707213265281086E-5</v>
      </c>
      <c r="M479" s="20">
        <f t="shared" si="45"/>
        <v>3.7609221810570784E-5</v>
      </c>
      <c r="N479" s="6">
        <f>testdata[[#This Row],[cov+]]/testdata[[#This Row],[varM+]]</f>
        <v>1.1861408789195709</v>
      </c>
      <c r="O479" s="15">
        <f>IF(testdata[[#This Row],[mkt-dir]]="DN",testdata[[#This Row],[mRet]],"")</f>
        <v>-6.6517132028771388E-3</v>
      </c>
      <c r="P479" s="15">
        <f>IF(testdata[[#This Row],[mkt-dir]]="DN",testdata[[#This Row],[eRet]],"")</f>
        <v>-3.6547502882994805E-2</v>
      </c>
      <c r="Q479" s="20">
        <f t="shared" si="46"/>
        <v>4.0314735605635535E-5</v>
      </c>
      <c r="R479" s="20">
        <f t="shared" si="47"/>
        <v>4.689029122381349E-5</v>
      </c>
      <c r="S479" s="6">
        <f>testdata[[#This Row],[cov-]]/testdata[[#This Row],[varM-]]</f>
        <v>1.1631055126468142</v>
      </c>
      <c r="T479" s="6">
        <f>testdata[[#This Row],[beta+]]/testdata[[#This Row],[beta-]]</f>
        <v>1.0198050529571787</v>
      </c>
      <c r="U479" s="6">
        <f>(testdata[[#This Row],[beta+]]-testdata[[#This Row],[beta-]])^2</f>
        <v>5.3062809932005728E-4</v>
      </c>
      <c r="W479" s="12">
        <v>43427</v>
      </c>
      <c r="X479" s="6">
        <v>0.46600000000000003</v>
      </c>
      <c r="Y479" s="6">
        <v>1.1860999999999999</v>
      </c>
      <c r="Z479" s="6">
        <v>1.1631</v>
      </c>
      <c r="AA479" s="6">
        <v>1.0198</v>
      </c>
      <c r="AB479" s="6">
        <v>5.0000000000000001E-4</v>
      </c>
    </row>
    <row r="480" spans="1:28" x14ac:dyDescent="0.25">
      <c r="A480" s="3">
        <v>478</v>
      </c>
      <c r="B480" s="1">
        <v>261</v>
      </c>
      <c r="C480" s="1">
        <v>346</v>
      </c>
      <c r="D480" s="15">
        <f>(testdata[[#This Row],[mrkt]]-B479)/B479</f>
        <v>1.6117729502452643E-2</v>
      </c>
      <c r="E480" s="15">
        <f>(testdata[[#This Row],[eval]]-C479)/C479</f>
        <v>6.1903446582573789E-2</v>
      </c>
      <c r="F480" s="20">
        <f t="shared" si="48"/>
        <v>1.2976988208845267E-4</v>
      </c>
      <c r="G480" s="20">
        <f t="shared" si="49"/>
        <v>1.5205440794323135E-4</v>
      </c>
      <c r="H480" s="6">
        <f>testdata[[#This Row],[cov]]/testdata[[#This Row],[varM]]</f>
        <v>1.1717234037370035</v>
      </c>
      <c r="I480" s="2" t="str">
        <f>IF(testdata[[#This Row],[mrkt]]&gt;B479,"UP",IF(testdata[[#This Row],[mrkt]]&lt;B479,"DN",""))</f>
        <v>UP</v>
      </c>
      <c r="J480" s="15">
        <f>IF(testdata[[#This Row],[mkt-dir]]="UP",testdata[[#This Row],[mRet]],"")</f>
        <v>1.6117729502452643E-2</v>
      </c>
      <c r="K480" s="15">
        <f>IF(testdata[[#This Row],[mkt-dir]]="UP",testdata[[#This Row],[eRet]],"")</f>
        <v>6.1903446582573789E-2</v>
      </c>
      <c r="L480" s="20">
        <f t="shared" si="44"/>
        <v>3.2436544215388404E-5</v>
      </c>
      <c r="M480" s="20">
        <f t="shared" si="45"/>
        <v>6.8108071899729151E-5</v>
      </c>
      <c r="N480" s="6">
        <f>testdata[[#This Row],[cov+]]/testdata[[#This Row],[varM+]]</f>
        <v>2.0997326795194668</v>
      </c>
      <c r="O480" s="15" t="str">
        <f>IF(testdata[[#This Row],[mkt-dir]]="DN",testdata[[#This Row],[mRet]],"")</f>
        <v/>
      </c>
      <c r="P480" s="15" t="str">
        <f>IF(testdata[[#This Row],[mkt-dir]]="DN",testdata[[#This Row],[eRet]],"")</f>
        <v/>
      </c>
      <c r="Q480" s="20">
        <f t="shared" si="46"/>
        <v>3.8055794021388415E-5</v>
      </c>
      <c r="R480" s="20">
        <f t="shared" si="47"/>
        <v>9.3714522577556129E-5</v>
      </c>
      <c r="S480" s="6">
        <f>testdata[[#This Row],[cov-]]/testdata[[#This Row],[varM-]]</f>
        <v>2.4625559651937881</v>
      </c>
      <c r="T480" s="6">
        <f>testdata[[#This Row],[beta+]]/testdata[[#This Row],[beta-]]</f>
        <v>0.85266394315397043</v>
      </c>
      <c r="U480" s="6">
        <f>(testdata[[#This Row],[beta+]]-testdata[[#This Row],[beta-]])^2</f>
        <v>0.13164073662751011</v>
      </c>
      <c r="W480" s="12">
        <v>43430</v>
      </c>
      <c r="X480" s="6">
        <v>1.1717</v>
      </c>
      <c r="Y480" s="6">
        <v>2.0996999999999999</v>
      </c>
      <c r="Z480" s="6">
        <v>2.4626000000000001</v>
      </c>
      <c r="AA480" s="6">
        <v>0.85270000000000001</v>
      </c>
      <c r="AB480" s="6">
        <v>0.13159999999999999</v>
      </c>
    </row>
    <row r="481" spans="1:28" x14ac:dyDescent="0.25">
      <c r="A481" s="3">
        <v>479</v>
      </c>
      <c r="B481" s="1">
        <v>261.88</v>
      </c>
      <c r="C481" s="1">
        <v>343.92</v>
      </c>
      <c r="D481" s="15">
        <f>(testdata[[#This Row],[mrkt]]-B480)/B480</f>
        <v>3.3716475095785267E-3</v>
      </c>
      <c r="E481" s="15">
        <f>(testdata[[#This Row],[eval]]-C480)/C480</f>
        <v>-6.0115606936415721E-3</v>
      </c>
      <c r="F481" s="20">
        <f t="shared" si="48"/>
        <v>1.2817120400978962E-4</v>
      </c>
      <c r="G481" s="20">
        <f t="shared" si="49"/>
        <v>1.5404874887560365E-4</v>
      </c>
      <c r="H481" s="6">
        <f>testdata[[#This Row],[cov]]/testdata[[#This Row],[varM]]</f>
        <v>1.2018982739979374</v>
      </c>
      <c r="I481" s="2" t="str">
        <f>IF(testdata[[#This Row],[mrkt]]&gt;B480,"UP",IF(testdata[[#This Row],[mrkt]]&lt;B480,"DN",""))</f>
        <v>UP</v>
      </c>
      <c r="J481" s="15">
        <f>IF(testdata[[#This Row],[mkt-dir]]="UP",testdata[[#This Row],[mRet]],"")</f>
        <v>3.3716475095785267E-3</v>
      </c>
      <c r="K481" s="15">
        <f>IF(testdata[[#This Row],[mkt-dir]]="UP",testdata[[#This Row],[eRet]],"")</f>
        <v>-6.0115606936415721E-3</v>
      </c>
      <c r="L481" s="20">
        <f t="shared" si="44"/>
        <v>3.3333477718611943E-5</v>
      </c>
      <c r="M481" s="20">
        <f t="shared" si="45"/>
        <v>7.0863906120647891E-5</v>
      </c>
      <c r="N481" s="6">
        <f>testdata[[#This Row],[cov+]]/testdata[[#This Row],[varM+]]</f>
        <v>2.1259079751249783</v>
      </c>
      <c r="O481" s="15" t="str">
        <f>IF(testdata[[#This Row],[mkt-dir]]="DN",testdata[[#This Row],[mRet]],"")</f>
        <v/>
      </c>
      <c r="P481" s="15" t="str">
        <f>IF(testdata[[#This Row],[mkt-dir]]="DN",testdata[[#This Row],[eRet]],"")</f>
        <v/>
      </c>
      <c r="Q481" s="20">
        <f t="shared" si="46"/>
        <v>4.0603863422896234E-5</v>
      </c>
      <c r="R481" s="20">
        <f t="shared" si="47"/>
        <v>9.651516630452406E-5</v>
      </c>
      <c r="S481" s="6">
        <f>testdata[[#This Row],[cov-]]/testdata[[#This Row],[varM-]]</f>
        <v>2.3769946544076848</v>
      </c>
      <c r="T481" s="6">
        <f>testdata[[#This Row],[beta+]]/testdata[[#This Row],[beta-]]</f>
        <v>0.89436800843573039</v>
      </c>
      <c r="U481" s="6">
        <f>(testdata[[#This Row],[beta+]]-testdata[[#This Row],[beta-]])^2</f>
        <v>6.3044520513216684E-2</v>
      </c>
      <c r="W481" s="12">
        <v>43431</v>
      </c>
      <c r="X481" s="6">
        <v>1.2019</v>
      </c>
      <c r="Y481" s="6">
        <v>2.1259000000000001</v>
      </c>
      <c r="Z481" s="6">
        <v>2.3769999999999998</v>
      </c>
      <c r="AA481" s="6">
        <v>0.89439999999999997</v>
      </c>
      <c r="AB481" s="6">
        <v>6.3E-2</v>
      </c>
    </row>
    <row r="482" spans="1:28" x14ac:dyDescent="0.25">
      <c r="A482" s="3">
        <v>480</v>
      </c>
      <c r="B482" s="1">
        <v>267.91000000000003</v>
      </c>
      <c r="C482" s="1">
        <v>347.87</v>
      </c>
      <c r="D482" s="15">
        <f>(testdata[[#This Row],[mrkt]]-B481)/B481</f>
        <v>2.3025813349625897E-2</v>
      </c>
      <c r="E482" s="15">
        <f>(testdata[[#This Row],[eval]]-C481)/C481</f>
        <v>1.1485229123051839E-2</v>
      </c>
      <c r="F482" s="20">
        <f t="shared" si="48"/>
        <v>1.4275366761914407E-4</v>
      </c>
      <c r="G482" s="20">
        <f t="shared" si="49"/>
        <v>1.7582272302077415E-4</v>
      </c>
      <c r="H482" s="6">
        <f>testdata[[#This Row],[cov]]/testdata[[#This Row],[varM]]</f>
        <v>1.2316511789375233</v>
      </c>
      <c r="I482" s="2" t="str">
        <f>IF(testdata[[#This Row],[mrkt]]&gt;B481,"UP",IF(testdata[[#This Row],[mrkt]]&lt;B481,"DN",""))</f>
        <v>UP</v>
      </c>
      <c r="J482" s="15">
        <f>IF(testdata[[#This Row],[mkt-dir]]="UP",testdata[[#This Row],[mRet]],"")</f>
        <v>2.3025813349625897E-2</v>
      </c>
      <c r="K482" s="15">
        <f>IF(testdata[[#This Row],[mkt-dir]]="UP",testdata[[#This Row],[eRet]],"")</f>
        <v>1.1485229123051839E-2</v>
      </c>
      <c r="L482" s="20">
        <f t="shared" si="44"/>
        <v>4.6712065771300843E-5</v>
      </c>
      <c r="M482" s="20">
        <f t="shared" si="45"/>
        <v>8.394285064892145E-5</v>
      </c>
      <c r="N482" s="6">
        <f>testdata[[#This Row],[cov+]]/testdata[[#This Row],[varM+]]</f>
        <v>1.7970271548233394</v>
      </c>
      <c r="O482" s="15" t="str">
        <f>IF(testdata[[#This Row],[mkt-dir]]="DN",testdata[[#This Row],[mRet]],"")</f>
        <v/>
      </c>
      <c r="P482" s="15" t="str">
        <f>IF(testdata[[#This Row],[mkt-dir]]="DN",testdata[[#This Row],[eRet]],"")</f>
        <v/>
      </c>
      <c r="Q482" s="20">
        <f t="shared" si="46"/>
        <v>4.0603863422896234E-5</v>
      </c>
      <c r="R482" s="20">
        <f t="shared" si="47"/>
        <v>9.651516630452406E-5</v>
      </c>
      <c r="S482" s="6">
        <f>testdata[[#This Row],[cov-]]/testdata[[#This Row],[varM-]]</f>
        <v>2.3769946544076848</v>
      </c>
      <c r="T482" s="6">
        <f>testdata[[#This Row],[beta+]]/testdata[[#This Row],[beta-]]</f>
        <v>0.7560080757822043</v>
      </c>
      <c r="U482" s="6">
        <f>(testdata[[#This Row],[beta+]]-testdata[[#This Row],[beta-]])^2</f>
        <v>0.33636230057411765</v>
      </c>
      <c r="W482" s="12">
        <v>43432</v>
      </c>
      <c r="X482" s="6">
        <v>1.2317</v>
      </c>
      <c r="Y482" s="6">
        <v>1.7969999999999999</v>
      </c>
      <c r="Z482" s="6">
        <v>2.3769999999999998</v>
      </c>
      <c r="AA482" s="6">
        <v>0.75600000000000001</v>
      </c>
      <c r="AB482" s="6">
        <v>0.33639999999999998</v>
      </c>
    </row>
    <row r="483" spans="1:28" x14ac:dyDescent="0.25">
      <c r="A483" s="3">
        <v>481</v>
      </c>
      <c r="B483" s="1">
        <v>267.33</v>
      </c>
      <c r="C483" s="1">
        <v>341.17</v>
      </c>
      <c r="D483" s="15">
        <f>(testdata[[#This Row],[mrkt]]-B482)/B482</f>
        <v>-2.1649061251914482E-3</v>
      </c>
      <c r="E483" s="15">
        <f>(testdata[[#This Row],[eval]]-C482)/C482</f>
        <v>-1.9260068416362401E-2</v>
      </c>
      <c r="F483" s="20">
        <f t="shared" si="48"/>
        <v>1.3857822399147293E-4</v>
      </c>
      <c r="G483" s="20">
        <f t="shared" si="49"/>
        <v>1.692275390447051E-4</v>
      </c>
      <c r="H483" s="6">
        <f>testdata[[#This Row],[cov]]/testdata[[#This Row],[varM]]</f>
        <v>1.2211697781255886</v>
      </c>
      <c r="I483" s="2" t="str">
        <f>IF(testdata[[#This Row],[mrkt]]&gt;B482,"UP",IF(testdata[[#This Row],[mrkt]]&lt;B482,"DN",""))</f>
        <v>DN</v>
      </c>
      <c r="J483" s="15" t="str">
        <f>IF(testdata[[#This Row],[mkt-dir]]="UP",testdata[[#This Row],[mRet]],"")</f>
        <v/>
      </c>
      <c r="K483" s="15" t="str">
        <f>IF(testdata[[#This Row],[mkt-dir]]="UP",testdata[[#This Row],[eRet]],"")</f>
        <v/>
      </c>
      <c r="L483" s="20">
        <f t="shared" si="44"/>
        <v>5.1368919571933831E-5</v>
      </c>
      <c r="M483" s="20">
        <f t="shared" si="45"/>
        <v>9.1872761411475039E-5</v>
      </c>
      <c r="N483" s="6">
        <f>testdata[[#This Row],[cov+]]/testdata[[#This Row],[varM+]]</f>
        <v>1.7884892689405731</v>
      </c>
      <c r="O483" s="15">
        <f>IF(testdata[[#This Row],[mkt-dir]]="DN",testdata[[#This Row],[mRet]],"")</f>
        <v>-2.1649061251914482E-3</v>
      </c>
      <c r="P483" s="15">
        <f>IF(testdata[[#This Row],[mkt-dir]]="DN",testdata[[#This Row],[eRet]],"")</f>
        <v>-1.9260068416362401E-2</v>
      </c>
      <c r="Q483" s="20">
        <f t="shared" si="46"/>
        <v>4.1601268880410819E-5</v>
      </c>
      <c r="R483" s="20">
        <f t="shared" si="47"/>
        <v>7.8343997855893785E-5</v>
      </c>
      <c r="S483" s="6">
        <f>testdata[[#This Row],[cov-]]/testdata[[#This Row],[varM-]]</f>
        <v>1.8832117376300597</v>
      </c>
      <c r="T483" s="6">
        <f>testdata[[#This Row],[beta+]]/testdata[[#This Row],[beta-]]</f>
        <v>0.94970163641360339</v>
      </c>
      <c r="U483" s="6">
        <f>(testdata[[#This Row],[beta+]]-testdata[[#This Row],[beta-]])^2</f>
        <v>8.9723460746307555E-3</v>
      </c>
      <c r="W483" s="12">
        <v>43433</v>
      </c>
      <c r="X483" s="6">
        <v>1.2212000000000001</v>
      </c>
      <c r="Y483" s="6">
        <v>1.7885</v>
      </c>
      <c r="Z483" s="6">
        <v>1.8832</v>
      </c>
      <c r="AA483" s="6">
        <v>0.94969999999999999</v>
      </c>
      <c r="AB483" s="6">
        <v>8.9999999999999993E-3</v>
      </c>
    </row>
    <row r="484" spans="1:28" x14ac:dyDescent="0.25">
      <c r="A484" s="3">
        <v>482</v>
      </c>
      <c r="B484" s="1">
        <v>268.95999999999998</v>
      </c>
      <c r="C484" s="1">
        <v>350.48</v>
      </c>
      <c r="D484" s="15">
        <f>(testdata[[#This Row],[mrkt]]-B483)/B483</f>
        <v>6.0973328844499139E-3</v>
      </c>
      <c r="E484" s="15">
        <f>(testdata[[#This Row],[eval]]-C483)/C483</f>
        <v>2.7288448574024685E-2</v>
      </c>
      <c r="F484" s="20">
        <f t="shared" si="48"/>
        <v>1.3503453822663787E-4</v>
      </c>
      <c r="G484" s="20">
        <f t="shared" si="49"/>
        <v>1.6661393040332353E-4</v>
      </c>
      <c r="H484" s="6">
        <f>testdata[[#This Row],[cov]]/testdata[[#This Row],[varM]]</f>
        <v>1.2338615926814498</v>
      </c>
      <c r="I484" s="2" t="str">
        <f>IF(testdata[[#This Row],[mrkt]]&gt;B483,"UP",IF(testdata[[#This Row],[mrkt]]&lt;B483,"DN",""))</f>
        <v>UP</v>
      </c>
      <c r="J484" s="15">
        <f>IF(testdata[[#This Row],[mkt-dir]]="UP",testdata[[#This Row],[mRet]],"")</f>
        <v>6.0973328844499139E-3</v>
      </c>
      <c r="K484" s="15">
        <f>IF(testdata[[#This Row],[mkt-dir]]="UP",testdata[[#This Row],[eRet]],"")</f>
        <v>2.7288448574024685E-2</v>
      </c>
      <c r="L484" s="20">
        <f t="shared" si="44"/>
        <v>5.2899974849222704E-5</v>
      </c>
      <c r="M484" s="20">
        <f t="shared" si="45"/>
        <v>8.439331255134043E-5</v>
      </c>
      <c r="N484" s="6">
        <f>testdata[[#This Row],[cov+]]/testdata[[#This Row],[varM+]]</f>
        <v>1.595337479684652</v>
      </c>
      <c r="O484" s="15" t="str">
        <f>IF(testdata[[#This Row],[mkt-dir]]="DN",testdata[[#This Row],[mRet]],"")</f>
        <v/>
      </c>
      <c r="P484" s="15" t="str">
        <f>IF(testdata[[#This Row],[mkt-dir]]="DN",testdata[[#This Row],[eRet]],"")</f>
        <v/>
      </c>
      <c r="Q484" s="20">
        <f t="shared" si="46"/>
        <v>4.1601268880410819E-5</v>
      </c>
      <c r="R484" s="20">
        <f t="shared" si="47"/>
        <v>7.8343997855893785E-5</v>
      </c>
      <c r="S484" s="6">
        <f>testdata[[#This Row],[cov-]]/testdata[[#This Row],[varM-]]</f>
        <v>1.8832117376300597</v>
      </c>
      <c r="T484" s="6">
        <f>testdata[[#This Row],[beta+]]/testdata[[#This Row],[beta-]]</f>
        <v>0.84713654222032142</v>
      </c>
      <c r="U484" s="6">
        <f>(testdata[[#This Row],[beta+]]-testdata[[#This Row],[beta-]])^2</f>
        <v>8.2871588387619113E-2</v>
      </c>
      <c r="W484" s="12">
        <v>43434</v>
      </c>
      <c r="X484" s="6">
        <v>1.2339</v>
      </c>
      <c r="Y484" s="6">
        <v>1.5952999999999999</v>
      </c>
      <c r="Z484" s="6">
        <v>1.8832</v>
      </c>
      <c r="AA484" s="6">
        <v>0.84709999999999996</v>
      </c>
      <c r="AB484" s="6">
        <v>8.2900000000000001E-2</v>
      </c>
    </row>
    <row r="485" spans="1:28" x14ac:dyDescent="0.25">
      <c r="A485" s="3">
        <v>483</v>
      </c>
      <c r="B485" s="1">
        <v>272.52</v>
      </c>
      <c r="C485" s="1">
        <v>358.49</v>
      </c>
      <c r="D485" s="15">
        <f>(testdata[[#This Row],[mrkt]]-B484)/B484</f>
        <v>1.3236168947055333E-2</v>
      </c>
      <c r="E485" s="15">
        <f>(testdata[[#This Row],[eval]]-C484)/C484</f>
        <v>2.2854371148139666E-2</v>
      </c>
      <c r="F485" s="20">
        <f t="shared" si="48"/>
        <v>1.4024780097972414E-4</v>
      </c>
      <c r="G485" s="20">
        <f t="shared" si="49"/>
        <v>1.8123868086697371E-4</v>
      </c>
      <c r="H485" s="6">
        <f>testdata[[#This Row],[cov]]/testdata[[#This Row],[varM]]</f>
        <v>1.2922746709816555</v>
      </c>
      <c r="I485" s="2" t="str">
        <f>IF(testdata[[#This Row],[mrkt]]&gt;B484,"UP",IF(testdata[[#This Row],[mrkt]]&lt;B484,"DN",""))</f>
        <v>UP</v>
      </c>
      <c r="J485" s="15">
        <f>IF(testdata[[#This Row],[mkt-dir]]="UP",testdata[[#This Row],[mRet]],"")</f>
        <v>1.3236168947055333E-2</v>
      </c>
      <c r="K485" s="15">
        <f>IF(testdata[[#This Row],[mkt-dir]]="UP",testdata[[#This Row],[eRet]],"")</f>
        <v>2.2854371148139666E-2</v>
      </c>
      <c r="L485" s="20">
        <f t="shared" si="44"/>
        <v>4.9051503698516329E-5</v>
      </c>
      <c r="M485" s="20">
        <f t="shared" si="45"/>
        <v>8.0258127182718746E-5</v>
      </c>
      <c r="N485" s="6">
        <f>testdata[[#This Row],[cov+]]/testdata[[#This Row],[varM+]]</f>
        <v>1.6362011586027347</v>
      </c>
      <c r="O485" s="15" t="str">
        <f>IF(testdata[[#This Row],[mkt-dir]]="DN",testdata[[#This Row],[mRet]],"")</f>
        <v/>
      </c>
      <c r="P485" s="15" t="str">
        <f>IF(testdata[[#This Row],[mkt-dir]]="DN",testdata[[#This Row],[eRet]],"")</f>
        <v/>
      </c>
      <c r="Q485" s="20">
        <f t="shared" si="46"/>
        <v>4.5118970137128601E-5</v>
      </c>
      <c r="R485" s="20">
        <f t="shared" si="47"/>
        <v>8.1848462793982274E-5</v>
      </c>
      <c r="S485" s="6">
        <f>testdata[[#This Row],[cov-]]/testdata[[#This Row],[varM-]]</f>
        <v>1.814058755003116</v>
      </c>
      <c r="T485" s="6">
        <f>testdata[[#This Row],[beta+]]/testdata[[#This Row],[beta-]]</f>
        <v>0.90195598907154706</v>
      </c>
      <c r="U485" s="6">
        <f>(testdata[[#This Row],[beta+]]-testdata[[#This Row],[beta-]])^2</f>
        <v>3.1633324597320905E-2</v>
      </c>
      <c r="W485" s="12">
        <v>43437</v>
      </c>
      <c r="X485" s="6">
        <v>1.2923</v>
      </c>
      <c r="Y485" s="6">
        <v>1.6362000000000001</v>
      </c>
      <c r="Z485" s="6">
        <v>1.8141</v>
      </c>
      <c r="AA485" s="6">
        <v>0.90200000000000002</v>
      </c>
      <c r="AB485" s="6">
        <v>3.1600000000000003E-2</v>
      </c>
    </row>
    <row r="486" spans="1:28" x14ac:dyDescent="0.25">
      <c r="A486" s="3">
        <v>484</v>
      </c>
      <c r="B486" s="1">
        <v>263.69</v>
      </c>
      <c r="C486" s="1">
        <v>359.7</v>
      </c>
      <c r="D486" s="15">
        <f>(testdata[[#This Row],[mrkt]]-B485)/B485</f>
        <v>-3.2401291648319334E-2</v>
      </c>
      <c r="E486" s="15">
        <f>(testdata[[#This Row],[eval]]-C485)/C485</f>
        <v>3.3752684872659752E-3</v>
      </c>
      <c r="F486" s="20">
        <f t="shared" si="48"/>
        <v>1.9299862327288496E-4</v>
      </c>
      <c r="G486" s="20">
        <f t="shared" si="49"/>
        <v>1.8403782236520104E-4</v>
      </c>
      <c r="H486" s="6">
        <f>testdata[[#This Row],[cov]]/testdata[[#This Row],[varM]]</f>
        <v>0.95357064855838869</v>
      </c>
      <c r="I486" s="2" t="str">
        <f>IF(testdata[[#This Row],[mrkt]]&gt;B485,"UP",IF(testdata[[#This Row],[mrkt]]&lt;B485,"DN",""))</f>
        <v>DN</v>
      </c>
      <c r="J486" s="15" t="str">
        <f>IF(testdata[[#This Row],[mkt-dir]]="UP",testdata[[#This Row],[mRet]],"")</f>
        <v/>
      </c>
      <c r="K486" s="15" t="str">
        <f>IF(testdata[[#This Row],[mkt-dir]]="UP",testdata[[#This Row],[eRet]],"")</f>
        <v/>
      </c>
      <c r="L486" s="20">
        <f t="shared" si="44"/>
        <v>5.1595156419555182E-5</v>
      </c>
      <c r="M486" s="20">
        <f t="shared" si="45"/>
        <v>7.5080771500443899E-5</v>
      </c>
      <c r="N486" s="6">
        <f>testdata[[#This Row],[cov+]]/testdata[[#This Row],[varM+]]</f>
        <v>1.4551903068170056</v>
      </c>
      <c r="O486" s="15">
        <f>IF(testdata[[#This Row],[mkt-dir]]="DN",testdata[[#This Row],[mRet]],"")</f>
        <v>-3.2401291648319334E-2</v>
      </c>
      <c r="P486" s="15">
        <f>IF(testdata[[#This Row],[mkt-dir]]="DN",testdata[[#This Row],[eRet]],"")</f>
        <v>3.3752684872659752E-3</v>
      </c>
      <c r="Q486" s="20">
        <f t="shared" si="46"/>
        <v>8.8869940548501325E-5</v>
      </c>
      <c r="R486" s="20">
        <f t="shared" si="47"/>
        <v>4.6913227015222433E-5</v>
      </c>
      <c r="S486" s="6">
        <f>testdata[[#This Row],[cov-]]/testdata[[#This Row],[varM-]]</f>
        <v>0.52788633283285757</v>
      </c>
      <c r="T486" s="6">
        <f>testdata[[#This Row],[beta+]]/testdata[[#This Row],[beta-]]</f>
        <v>2.7566356927784987</v>
      </c>
      <c r="U486" s="6">
        <f>(testdata[[#This Row],[beta+]]-testdata[[#This Row],[beta-]])^2</f>
        <v>0.85989266016679344</v>
      </c>
      <c r="W486" s="12">
        <v>43438</v>
      </c>
      <c r="X486" s="6">
        <v>0.9536</v>
      </c>
      <c r="Y486" s="6">
        <v>1.4552</v>
      </c>
      <c r="Z486" s="6">
        <v>0.52790000000000004</v>
      </c>
      <c r="AA486" s="6">
        <v>2.7566000000000002</v>
      </c>
      <c r="AB486" s="6">
        <v>0.8599</v>
      </c>
    </row>
    <row r="487" spans="1:28" x14ac:dyDescent="0.25">
      <c r="A487" s="3">
        <v>485</v>
      </c>
      <c r="B487" s="1">
        <v>263.29000000000002</v>
      </c>
      <c r="C487" s="1">
        <v>363.06</v>
      </c>
      <c r="D487" s="15">
        <f>(testdata[[#This Row],[mrkt]]-B486)/B486</f>
        <v>-1.5169327619552401E-3</v>
      </c>
      <c r="E487" s="15">
        <f>(testdata[[#This Row],[eval]]-C486)/C486</f>
        <v>9.3411175979983708E-3</v>
      </c>
      <c r="F487" s="20">
        <f t="shared" si="48"/>
        <v>1.9057577492701588E-4</v>
      </c>
      <c r="G487" s="20">
        <f t="shared" si="49"/>
        <v>1.8524549957175748E-4</v>
      </c>
      <c r="H487" s="6">
        <f>testdata[[#This Row],[cov]]/testdata[[#This Row],[varM]]</f>
        <v>0.9720306772605295</v>
      </c>
      <c r="I487" s="2" t="str">
        <f>IF(testdata[[#This Row],[mrkt]]&gt;B486,"UP",IF(testdata[[#This Row],[mrkt]]&lt;B486,"DN",""))</f>
        <v>DN</v>
      </c>
      <c r="J487" s="15" t="str">
        <f>IF(testdata[[#This Row],[mkt-dir]]="UP",testdata[[#This Row],[mRet]],"")</f>
        <v/>
      </c>
      <c r="K487" s="15" t="str">
        <f>IF(testdata[[#This Row],[mkt-dir]]="UP",testdata[[#This Row],[eRet]],"")</f>
        <v/>
      </c>
      <c r="L487" s="20">
        <f t="shared" si="44"/>
        <v>5.5082662524964847E-5</v>
      </c>
      <c r="M487" s="20">
        <f t="shared" si="45"/>
        <v>7.551036537355418E-5</v>
      </c>
      <c r="N487" s="6">
        <f>testdata[[#This Row],[cov+]]/testdata[[#This Row],[varM+]]</f>
        <v>1.3708554000876589</v>
      </c>
      <c r="O487" s="15">
        <f>IF(testdata[[#This Row],[mkt-dir]]="DN",testdata[[#This Row],[mRet]],"")</f>
        <v>-1.5169327619552401E-3</v>
      </c>
      <c r="P487" s="15">
        <f>IF(testdata[[#This Row],[mkt-dir]]="DN",testdata[[#This Row],[eRet]],"")</f>
        <v>9.3411175979983708E-3</v>
      </c>
      <c r="Q487" s="20">
        <f t="shared" si="46"/>
        <v>8.9126403006539327E-5</v>
      </c>
      <c r="R487" s="20">
        <f t="shared" si="47"/>
        <v>5.718780585413341E-5</v>
      </c>
      <c r="S487" s="6">
        <f>testdata[[#This Row],[cov-]]/testdata[[#This Row],[varM-]]</f>
        <v>0.64164830987218746</v>
      </c>
      <c r="T487" s="6">
        <f>testdata[[#This Row],[beta+]]/testdata[[#This Row],[beta-]]</f>
        <v>2.1364591459155018</v>
      </c>
      <c r="U487" s="6">
        <f>(testdata[[#This Row],[beta+]]-testdata[[#This Row],[beta-]])^2</f>
        <v>0.53174298042051471</v>
      </c>
      <c r="W487" s="12">
        <v>43440</v>
      </c>
      <c r="X487" s="6">
        <v>0.97199999999999998</v>
      </c>
      <c r="Y487" s="6">
        <v>1.3709</v>
      </c>
      <c r="Z487" s="6">
        <v>0.64159999999999995</v>
      </c>
      <c r="AA487" s="6">
        <v>2.1364999999999998</v>
      </c>
      <c r="AB487" s="6">
        <v>0.53169999999999995</v>
      </c>
    </row>
    <row r="488" spans="1:28" x14ac:dyDescent="0.25">
      <c r="A488" s="3">
        <v>486</v>
      </c>
      <c r="B488" s="1">
        <v>257.17</v>
      </c>
      <c r="C488" s="1">
        <v>357.96</v>
      </c>
      <c r="D488" s="15">
        <f>(testdata[[#This Row],[mrkt]]-B487)/B487</f>
        <v>-2.3244331345664494E-2</v>
      </c>
      <c r="E488" s="15">
        <f>(testdata[[#This Row],[eval]]-C487)/C487</f>
        <v>-1.4047264914890164E-2</v>
      </c>
      <c r="F488" s="20">
        <f t="shared" si="48"/>
        <v>1.8576561304223737E-4</v>
      </c>
      <c r="G488" s="20">
        <f t="shared" si="49"/>
        <v>1.815558957363028E-4</v>
      </c>
      <c r="H488" s="6">
        <f>testdata[[#This Row],[cov]]/testdata[[#This Row],[varM]]</f>
        <v>0.97733855455273411</v>
      </c>
      <c r="I488" s="2" t="str">
        <f>IF(testdata[[#This Row],[mrkt]]&gt;B487,"UP",IF(testdata[[#This Row],[mrkt]]&lt;B487,"DN",""))</f>
        <v>DN</v>
      </c>
      <c r="J488" s="15" t="str">
        <f>IF(testdata[[#This Row],[mkt-dir]]="UP",testdata[[#This Row],[mRet]],"")</f>
        <v/>
      </c>
      <c r="K488" s="15" t="str">
        <f>IF(testdata[[#This Row],[mkt-dir]]="UP",testdata[[#This Row],[eRet]],"")</f>
        <v/>
      </c>
      <c r="L488" s="20">
        <f t="shared" si="44"/>
        <v>4.6915278165600953E-5</v>
      </c>
      <c r="M488" s="20">
        <f t="shared" si="45"/>
        <v>7.7508133939724834E-5</v>
      </c>
      <c r="N488" s="6">
        <f>testdata[[#This Row],[cov+]]/testdata[[#This Row],[varM+]]</f>
        <v>1.652087272426215</v>
      </c>
      <c r="O488" s="15">
        <f>IF(testdata[[#This Row],[mkt-dir]]="DN",testdata[[#This Row],[mRet]],"")</f>
        <v>-2.3244331345664494E-2</v>
      </c>
      <c r="P488" s="15">
        <f>IF(testdata[[#This Row],[mkt-dir]]="DN",testdata[[#This Row],[eRet]],"")</f>
        <v>-1.4047264914890164E-2</v>
      </c>
      <c r="Q488" s="20">
        <f t="shared" si="46"/>
        <v>9.3821845255154994E-5</v>
      </c>
      <c r="R488" s="20">
        <f t="shared" si="47"/>
        <v>5.9604204837861815E-5</v>
      </c>
      <c r="S488" s="6">
        <f>testdata[[#This Row],[cov-]]/testdata[[#This Row],[varM-]]</f>
        <v>0.63529132981518388</v>
      </c>
      <c r="T488" s="6">
        <f>testdata[[#This Row],[beta+]]/testdata[[#This Row],[beta-]]</f>
        <v>2.6005191553721234</v>
      </c>
      <c r="U488" s="6">
        <f>(testdata[[#This Row],[beta+]]-testdata[[#This Row],[beta-]])^2</f>
        <v>1.0338739889102553</v>
      </c>
      <c r="W488" s="12">
        <v>43441</v>
      </c>
      <c r="X488" s="6">
        <v>0.97729999999999995</v>
      </c>
      <c r="Y488" s="6">
        <v>1.6520999999999999</v>
      </c>
      <c r="Z488" s="6">
        <v>0.63529999999999998</v>
      </c>
      <c r="AA488" s="6">
        <v>2.6004999999999998</v>
      </c>
      <c r="AB488" s="6">
        <v>1.0339</v>
      </c>
    </row>
    <row r="489" spans="1:28" x14ac:dyDescent="0.25">
      <c r="A489" s="3">
        <v>487</v>
      </c>
      <c r="B489" s="1">
        <v>257.66000000000003</v>
      </c>
      <c r="C489" s="1">
        <v>365.15</v>
      </c>
      <c r="D489" s="15">
        <f>(testdata[[#This Row],[mrkt]]-B488)/B488</f>
        <v>1.9053544348096943E-3</v>
      </c>
      <c r="E489" s="15">
        <f>(testdata[[#This Row],[eval]]-C488)/C488</f>
        <v>2.0086043133310978E-2</v>
      </c>
      <c r="F489" s="20">
        <f t="shared" si="48"/>
        <v>1.8690419090812511E-4</v>
      </c>
      <c r="G489" s="20">
        <f t="shared" si="49"/>
        <v>1.855741004849173E-4</v>
      </c>
      <c r="H489" s="6">
        <f>testdata[[#This Row],[cov]]/testdata[[#This Row],[varM]]</f>
        <v>0.99288357089937251</v>
      </c>
      <c r="I489" s="2" t="str">
        <f>IF(testdata[[#This Row],[mrkt]]&gt;B488,"UP",IF(testdata[[#This Row],[mrkt]]&lt;B488,"DN",""))</f>
        <v>UP</v>
      </c>
      <c r="J489" s="15">
        <f>IF(testdata[[#This Row],[mkt-dir]]="UP",testdata[[#This Row],[mRet]],"")</f>
        <v>1.9053544348096943E-3</v>
      </c>
      <c r="K489" s="15">
        <f>IF(testdata[[#This Row],[mkt-dir]]="UP",testdata[[#This Row],[eRet]],"")</f>
        <v>2.0086043133310978E-2</v>
      </c>
      <c r="L489" s="20">
        <f t="shared" si="44"/>
        <v>4.7828018267171091E-5</v>
      </c>
      <c r="M489" s="20">
        <f t="shared" si="45"/>
        <v>6.4989722615633696E-5</v>
      </c>
      <c r="N489" s="6">
        <f>testdata[[#This Row],[cov+]]/testdata[[#This Row],[varM+]]</f>
        <v>1.3588211464793705</v>
      </c>
      <c r="O489" s="15" t="str">
        <f>IF(testdata[[#This Row],[mkt-dir]]="DN",testdata[[#This Row],[mRet]],"")</f>
        <v/>
      </c>
      <c r="P489" s="15" t="str">
        <f>IF(testdata[[#This Row],[mkt-dir]]="DN",testdata[[#This Row],[eRet]],"")</f>
        <v/>
      </c>
      <c r="Q489" s="20">
        <f t="shared" si="46"/>
        <v>9.2683870297674036E-5</v>
      </c>
      <c r="R489" s="20">
        <f t="shared" si="47"/>
        <v>4.8855135424164123E-5</v>
      </c>
      <c r="S489" s="6">
        <f>testdata[[#This Row],[cov-]]/testdata[[#This Row],[varM-]]</f>
        <v>0.52711583220743186</v>
      </c>
      <c r="T489" s="6">
        <f>testdata[[#This Row],[beta+]]/testdata[[#This Row],[beta-]]</f>
        <v>2.5778416496976777</v>
      </c>
      <c r="U489" s="6">
        <f>(testdata[[#This Row],[beta+]]-testdata[[#This Row],[beta-]])^2</f>
        <v>0.69173372978818415</v>
      </c>
      <c r="W489" s="12">
        <v>43444</v>
      </c>
      <c r="X489" s="6">
        <v>0.9929</v>
      </c>
      <c r="Y489" s="6">
        <v>1.3588</v>
      </c>
      <c r="Z489" s="6">
        <v>0.52710000000000001</v>
      </c>
      <c r="AA489" s="6">
        <v>2.5777999999999999</v>
      </c>
      <c r="AB489" s="6">
        <v>0.69169999999999998</v>
      </c>
    </row>
    <row r="490" spans="1:28" x14ac:dyDescent="0.25">
      <c r="A490" s="3">
        <v>488</v>
      </c>
      <c r="B490" s="1">
        <v>257.72000000000003</v>
      </c>
      <c r="C490" s="1">
        <v>366.76</v>
      </c>
      <c r="D490" s="15">
        <f>(testdata[[#This Row],[mrkt]]-B489)/B489</f>
        <v>2.3286501591245155E-4</v>
      </c>
      <c r="E490" s="15">
        <f>(testdata[[#This Row],[eval]]-C489)/C489</f>
        <v>4.4091469259208921E-3</v>
      </c>
      <c r="F490" s="20">
        <f t="shared" si="48"/>
        <v>1.8481481048925397E-4</v>
      </c>
      <c r="G490" s="20">
        <f t="shared" si="49"/>
        <v>1.8411073872561234E-4</v>
      </c>
      <c r="H490" s="6">
        <f>testdata[[#This Row],[cov]]/testdata[[#This Row],[varM]]</f>
        <v>0.99619039317369773</v>
      </c>
      <c r="I490" s="2" t="str">
        <f>IF(testdata[[#This Row],[mrkt]]&gt;B489,"UP",IF(testdata[[#This Row],[mrkt]]&lt;B489,"DN",""))</f>
        <v>UP</v>
      </c>
      <c r="J490" s="15">
        <f>IF(testdata[[#This Row],[mkt-dir]]="UP",testdata[[#This Row],[mRet]],"")</f>
        <v>2.3286501591245155E-4</v>
      </c>
      <c r="K490" s="15">
        <f>IF(testdata[[#This Row],[mkt-dir]]="UP",testdata[[#This Row],[eRet]],"")</f>
        <v>4.4091469259208921E-3</v>
      </c>
      <c r="L490" s="20">
        <f t="shared" si="44"/>
        <v>4.9814792515981525E-5</v>
      </c>
      <c r="M490" s="20">
        <f t="shared" si="45"/>
        <v>6.7242804398457651E-5</v>
      </c>
      <c r="N490" s="6">
        <f>testdata[[#This Row],[cov+]]/testdata[[#This Row],[varM+]]</f>
        <v>1.3498561572224734</v>
      </c>
      <c r="O490" s="15" t="str">
        <f>IF(testdata[[#This Row],[mkt-dir]]="DN",testdata[[#This Row],[mRet]],"")</f>
        <v/>
      </c>
      <c r="P490" s="15" t="str">
        <f>IF(testdata[[#This Row],[mkt-dir]]="DN",testdata[[#This Row],[eRet]],"")</f>
        <v/>
      </c>
      <c r="Q490" s="20">
        <f t="shared" si="46"/>
        <v>1.0106589360143847E-4</v>
      </c>
      <c r="R490" s="20">
        <f t="shared" si="47"/>
        <v>5.1812754171718549E-5</v>
      </c>
      <c r="S490" s="6">
        <f>testdata[[#This Row],[cov-]]/testdata[[#This Row],[varM-]]</f>
        <v>0.51266309855277525</v>
      </c>
      <c r="T490" s="6">
        <f>testdata[[#This Row],[beta+]]/testdata[[#This Row],[beta-]]</f>
        <v>2.6330277350428699</v>
      </c>
      <c r="U490" s="6">
        <f>(testdata[[#This Row],[beta+]]-testdata[[#This Row],[beta-]])^2</f>
        <v>0.70089221748472474</v>
      </c>
      <c r="W490" s="12">
        <v>43445</v>
      </c>
      <c r="X490" s="6">
        <v>0.99619999999999997</v>
      </c>
      <c r="Y490" s="6">
        <v>1.3499000000000001</v>
      </c>
      <c r="Z490" s="6">
        <v>0.51270000000000004</v>
      </c>
      <c r="AA490" s="6">
        <v>2.633</v>
      </c>
      <c r="AB490" s="6">
        <v>0.70089999999999997</v>
      </c>
    </row>
    <row r="491" spans="1:28" x14ac:dyDescent="0.25">
      <c r="A491" s="3">
        <v>489</v>
      </c>
      <c r="B491" s="1">
        <v>259.01</v>
      </c>
      <c r="C491" s="1">
        <v>366.6</v>
      </c>
      <c r="D491" s="15">
        <f>(testdata[[#This Row],[mrkt]]-B490)/B490</f>
        <v>5.0054322520563539E-3</v>
      </c>
      <c r="E491" s="15">
        <f>(testdata[[#This Row],[eval]]-C490)/C490</f>
        <v>-4.3625259024966781E-4</v>
      </c>
      <c r="F491" s="20">
        <f t="shared" si="48"/>
        <v>1.7290207341871377E-4</v>
      </c>
      <c r="G491" s="20">
        <f t="shared" si="49"/>
        <v>1.329754293337378E-4</v>
      </c>
      <c r="H491" s="6">
        <f>testdata[[#This Row],[cov]]/testdata[[#This Row],[varM]]</f>
        <v>0.76907943730503248</v>
      </c>
      <c r="I491" s="2" t="str">
        <f>IF(testdata[[#This Row],[mrkt]]&gt;B490,"UP",IF(testdata[[#This Row],[mrkt]]&lt;B490,"DN",""))</f>
        <v>UP</v>
      </c>
      <c r="J491" s="15">
        <f>IF(testdata[[#This Row],[mkt-dir]]="UP",testdata[[#This Row],[mRet]],"")</f>
        <v>5.0054322520563539E-3</v>
      </c>
      <c r="K491" s="15">
        <f>IF(testdata[[#This Row],[mkt-dir]]="UP",testdata[[#This Row],[eRet]],"")</f>
        <v>-4.3625259024966781E-4</v>
      </c>
      <c r="L491" s="20">
        <f t="shared" si="44"/>
        <v>4.6046407978897809E-5</v>
      </c>
      <c r="M491" s="20">
        <f t="shared" si="45"/>
        <v>6.4873837344713207E-5</v>
      </c>
      <c r="N491" s="6">
        <f>testdata[[#This Row],[cov+]]/testdata[[#This Row],[varM+]]</f>
        <v>1.4088794369029534</v>
      </c>
      <c r="O491" s="15" t="str">
        <f>IF(testdata[[#This Row],[mkt-dir]]="DN",testdata[[#This Row],[mRet]],"")</f>
        <v/>
      </c>
      <c r="P491" s="15" t="str">
        <f>IF(testdata[[#This Row],[mkt-dir]]="DN",testdata[[#This Row],[eRet]],"")</f>
        <v/>
      </c>
      <c r="Q491" s="20">
        <f t="shared" si="46"/>
        <v>1.0810065222486666E-4</v>
      </c>
      <c r="R491" s="20">
        <f t="shared" si="47"/>
        <v>2.4798577645474709E-5</v>
      </c>
      <c r="S491" s="6">
        <f>testdata[[#This Row],[cov-]]/testdata[[#This Row],[varM-]]</f>
        <v>0.22940266441584181</v>
      </c>
      <c r="T491" s="6">
        <f>testdata[[#This Row],[beta+]]/testdata[[#This Row],[beta-]]</f>
        <v>6.1415129614582655</v>
      </c>
      <c r="U491" s="6">
        <f>(testdata[[#This Row],[beta+]]-testdata[[#This Row],[beta-]])^2</f>
        <v>1.3911654568366136</v>
      </c>
      <c r="W491" s="12">
        <v>43446</v>
      </c>
      <c r="X491" s="6">
        <v>0.76910000000000001</v>
      </c>
      <c r="Y491" s="6">
        <v>1.4089</v>
      </c>
      <c r="Z491" s="6">
        <v>0.22939999999999999</v>
      </c>
      <c r="AA491" s="6">
        <v>6.1414999999999997</v>
      </c>
      <c r="AB491" s="6">
        <v>1.3912</v>
      </c>
    </row>
    <row r="492" spans="1:28" x14ac:dyDescent="0.25">
      <c r="A492" s="3">
        <v>490</v>
      </c>
      <c r="B492" s="1">
        <v>258.93</v>
      </c>
      <c r="C492" s="1">
        <v>376.79</v>
      </c>
      <c r="D492" s="15">
        <f>(testdata[[#This Row],[mrkt]]-B491)/B491</f>
        <v>-3.0886838346003663E-4</v>
      </c>
      <c r="E492" s="15">
        <f>(testdata[[#This Row],[eval]]-C491)/C491</f>
        <v>2.7795962902345872E-2</v>
      </c>
      <c r="F492" s="20">
        <f t="shared" si="48"/>
        <v>1.7291785912178264E-4</v>
      </c>
      <c r="G492" s="20">
        <f t="shared" si="49"/>
        <v>1.3454971873325033E-4</v>
      </c>
      <c r="H492" s="6">
        <f>testdata[[#This Row],[cov]]/testdata[[#This Row],[varM]]</f>
        <v>0.77811348935617819</v>
      </c>
      <c r="I492" s="2" t="str">
        <f>IF(testdata[[#This Row],[mrkt]]&gt;B491,"UP",IF(testdata[[#This Row],[mrkt]]&lt;B491,"DN",""))</f>
        <v>DN</v>
      </c>
      <c r="J492" s="15" t="str">
        <f>IF(testdata[[#This Row],[mkt-dir]]="UP",testdata[[#This Row],[mRet]],"")</f>
        <v/>
      </c>
      <c r="K492" s="15" t="str">
        <f>IF(testdata[[#This Row],[mkt-dir]]="UP",testdata[[#This Row],[eRet]],"")</f>
        <v/>
      </c>
      <c r="L492" s="20">
        <f t="shared" si="44"/>
        <v>4.6046407978897809E-5</v>
      </c>
      <c r="M492" s="20">
        <f t="shared" si="45"/>
        <v>6.4873837344713207E-5</v>
      </c>
      <c r="N492" s="6">
        <f>testdata[[#This Row],[cov+]]/testdata[[#This Row],[varM+]]</f>
        <v>1.4088794369029534</v>
      </c>
      <c r="O492" s="15">
        <f>IF(testdata[[#This Row],[mkt-dir]]="DN",testdata[[#This Row],[mRet]],"")</f>
        <v>-3.0886838346003663E-4</v>
      </c>
      <c r="P492" s="15">
        <f>IF(testdata[[#This Row],[mkt-dir]]="DN",testdata[[#This Row],[eRet]],"")</f>
        <v>2.7795962902345872E-2</v>
      </c>
      <c r="Q492" s="20">
        <f t="shared" si="46"/>
        <v>1.1195830827013784E-4</v>
      </c>
      <c r="R492" s="20">
        <f t="shared" si="47"/>
        <v>3.63963655166057E-5</v>
      </c>
      <c r="S492" s="6">
        <f>testdata[[#This Row],[cov-]]/testdata[[#This Row],[varM-]]</f>
        <v>0.32508856268877317</v>
      </c>
      <c r="T492" s="6">
        <f>testdata[[#This Row],[beta+]]/testdata[[#This Row],[beta-]]</f>
        <v>4.3338326800864984</v>
      </c>
      <c r="U492" s="6">
        <f>(testdata[[#This Row],[beta+]]-testdata[[#This Row],[beta-]])^2</f>
        <v>1.174602659029937</v>
      </c>
      <c r="W492" s="12">
        <v>43447</v>
      </c>
      <c r="X492" s="6">
        <v>0.77810000000000001</v>
      </c>
      <c r="Y492" s="6">
        <v>1.4089</v>
      </c>
      <c r="Z492" s="6">
        <v>0.3251</v>
      </c>
      <c r="AA492" s="6">
        <v>4.3338000000000001</v>
      </c>
      <c r="AB492" s="6">
        <v>1.1746000000000001</v>
      </c>
    </row>
    <row r="493" spans="1:28" x14ac:dyDescent="0.25">
      <c r="A493" s="3">
        <v>491</v>
      </c>
      <c r="B493" s="1">
        <v>254.15</v>
      </c>
      <c r="C493" s="1">
        <v>365.71</v>
      </c>
      <c r="D493" s="15">
        <f>(testdata[[#This Row],[mrkt]]-B492)/B492</f>
        <v>-1.8460587803653502E-2</v>
      </c>
      <c r="E493" s="15">
        <f>(testdata[[#This Row],[eval]]-C492)/C492</f>
        <v>-2.9406300591841718E-2</v>
      </c>
      <c r="F493" s="20">
        <f t="shared" si="48"/>
        <v>1.85948606707403E-4</v>
      </c>
      <c r="G493" s="20">
        <f t="shared" si="49"/>
        <v>1.6633506896222128E-4</v>
      </c>
      <c r="H493" s="6">
        <f>testdata[[#This Row],[cov]]/testdata[[#This Row],[varM]]</f>
        <v>0.89452172784470307</v>
      </c>
      <c r="I493" s="2" t="str">
        <f>IF(testdata[[#This Row],[mrkt]]&gt;B492,"UP",IF(testdata[[#This Row],[mrkt]]&lt;B492,"DN",""))</f>
        <v>DN</v>
      </c>
      <c r="J493" s="15" t="str">
        <f>IF(testdata[[#This Row],[mkt-dir]]="UP",testdata[[#This Row],[mRet]],"")</f>
        <v/>
      </c>
      <c r="K493" s="15" t="str">
        <f>IF(testdata[[#This Row],[mkt-dir]]="UP",testdata[[#This Row],[eRet]],"")</f>
        <v/>
      </c>
      <c r="L493" s="20">
        <f t="shared" si="44"/>
        <v>4.6046407978897809E-5</v>
      </c>
      <c r="M493" s="20">
        <f t="shared" si="45"/>
        <v>6.4873837344713207E-5</v>
      </c>
      <c r="N493" s="6">
        <f>testdata[[#This Row],[cov+]]/testdata[[#This Row],[varM+]]</f>
        <v>1.4088794369029534</v>
      </c>
      <c r="O493" s="15">
        <f>IF(testdata[[#This Row],[mkt-dir]]="DN",testdata[[#This Row],[mRet]],"")</f>
        <v>-1.8460587803653502E-2</v>
      </c>
      <c r="P493" s="15">
        <f>IF(testdata[[#This Row],[mkt-dir]]="DN",testdata[[#This Row],[eRet]],"")</f>
        <v>-2.9406300591841718E-2</v>
      </c>
      <c r="Q493" s="20">
        <f t="shared" si="46"/>
        <v>1.1179534107405027E-4</v>
      </c>
      <c r="R493" s="20">
        <f t="shared" si="47"/>
        <v>3.7053467409366514E-5</v>
      </c>
      <c r="S493" s="6">
        <f>testdata[[#This Row],[cov-]]/testdata[[#This Row],[varM-]]</f>
        <v>0.33144017499640954</v>
      </c>
      <c r="T493" s="6">
        <f>testdata[[#This Row],[beta+]]/testdata[[#This Row],[beta-]]</f>
        <v>4.2507805124053402</v>
      </c>
      <c r="U493" s="6">
        <f>(testdata[[#This Row],[beta+]]-testdata[[#This Row],[beta-]])^2</f>
        <v>1.160875363097718</v>
      </c>
      <c r="W493" s="12">
        <v>43448</v>
      </c>
      <c r="X493" s="6">
        <v>0.89449999999999996</v>
      </c>
      <c r="Y493" s="6">
        <v>1.4089</v>
      </c>
      <c r="Z493" s="6">
        <v>0.33139999999999997</v>
      </c>
      <c r="AA493" s="6">
        <v>4.2507999999999999</v>
      </c>
      <c r="AB493" s="6">
        <v>1.1609</v>
      </c>
    </row>
    <row r="494" spans="1:28" x14ac:dyDescent="0.25">
      <c r="A494" s="3">
        <v>492</v>
      </c>
      <c r="B494" s="1">
        <v>249.16</v>
      </c>
      <c r="C494" s="1">
        <v>348.42</v>
      </c>
      <c r="D494" s="15">
        <f>(testdata[[#This Row],[mrkt]]-B493)/B493</f>
        <v>-1.9634074365532203E-2</v>
      </c>
      <c r="E494" s="15">
        <f>(testdata[[#This Row],[eval]]-C493)/C493</f>
        <v>-4.7277897787864606E-2</v>
      </c>
      <c r="F494" s="20">
        <f t="shared" si="48"/>
        <v>1.9229898230228612E-4</v>
      </c>
      <c r="G494" s="20">
        <f t="shared" si="49"/>
        <v>2.0126410312267814E-4</v>
      </c>
      <c r="H494" s="6">
        <f>testdata[[#This Row],[cov]]/testdata[[#This Row],[varM]]</f>
        <v>1.0466207398138967</v>
      </c>
      <c r="I494" s="2" t="str">
        <f>IF(testdata[[#This Row],[mrkt]]&gt;B493,"UP",IF(testdata[[#This Row],[mrkt]]&lt;B493,"DN",""))</f>
        <v>DN</v>
      </c>
      <c r="J494" s="15" t="str">
        <f>IF(testdata[[#This Row],[mkt-dir]]="UP",testdata[[#This Row],[mRet]],"")</f>
        <v/>
      </c>
      <c r="K494" s="15" t="str">
        <f>IF(testdata[[#This Row],[mkt-dir]]="UP",testdata[[#This Row],[eRet]],"")</f>
        <v/>
      </c>
      <c r="L494" s="20">
        <f t="shared" si="44"/>
        <v>4.9867911411869466E-5</v>
      </c>
      <c r="M494" s="20">
        <f t="shared" si="45"/>
        <v>7.1430388452470899E-5</v>
      </c>
      <c r="N494" s="6">
        <f>testdata[[#This Row],[cov+]]/testdata[[#This Row],[varM+]]</f>
        <v>1.432391821315965</v>
      </c>
      <c r="O494" s="15">
        <f>IF(testdata[[#This Row],[mkt-dir]]="DN",testdata[[#This Row],[mRet]],"")</f>
        <v>-1.9634074365532203E-2</v>
      </c>
      <c r="P494" s="15">
        <f>IF(testdata[[#This Row],[mkt-dir]]="DN",testdata[[#This Row],[eRet]],"")</f>
        <v>-4.7277897787864606E-2</v>
      </c>
      <c r="Q494" s="20">
        <f t="shared" si="46"/>
        <v>1.0417058561981115E-4</v>
      </c>
      <c r="R494" s="20">
        <f t="shared" si="47"/>
        <v>5.5185183321456506E-5</v>
      </c>
      <c r="S494" s="6">
        <f>testdata[[#This Row],[cov-]]/testdata[[#This Row],[varM-]]</f>
        <v>0.52975782936331495</v>
      </c>
      <c r="T494" s="6">
        <f>testdata[[#This Row],[beta+]]/testdata[[#This Row],[beta-]]</f>
        <v>2.7038615418623886</v>
      </c>
      <c r="U494" s="6">
        <f>(testdata[[#This Row],[beta+]]-testdata[[#This Row],[beta-]])^2</f>
        <v>0.81474812342837666</v>
      </c>
      <c r="W494" s="12">
        <v>43451</v>
      </c>
      <c r="X494" s="6">
        <v>1.0466</v>
      </c>
      <c r="Y494" s="6">
        <v>1.4323999999999999</v>
      </c>
      <c r="Z494" s="6">
        <v>0.52980000000000005</v>
      </c>
      <c r="AA494" s="6">
        <v>2.7039</v>
      </c>
      <c r="AB494" s="6">
        <v>0.81469999999999998</v>
      </c>
    </row>
    <row r="495" spans="1:28" x14ac:dyDescent="0.25">
      <c r="A495" s="3">
        <v>493</v>
      </c>
      <c r="B495" s="1">
        <v>248.89</v>
      </c>
      <c r="C495" s="1">
        <v>337.03</v>
      </c>
      <c r="D495" s="15">
        <f>(testdata[[#This Row],[mrkt]]-B494)/B494</f>
        <v>-1.083641033873857E-3</v>
      </c>
      <c r="E495" s="15">
        <f>(testdata[[#This Row],[eval]]-C494)/C494</f>
        <v>-3.2690431088915797E-2</v>
      </c>
      <c r="F495" s="20">
        <f t="shared" si="48"/>
        <v>1.9079781305503943E-4</v>
      </c>
      <c r="G495" s="20">
        <f t="shared" si="49"/>
        <v>1.924294132562252E-4</v>
      </c>
      <c r="H495" s="6">
        <f>testdata[[#This Row],[cov]]/testdata[[#This Row],[varM]]</f>
        <v>1.0085514617545177</v>
      </c>
      <c r="I495" s="2" t="str">
        <f>IF(testdata[[#This Row],[mrkt]]&gt;B494,"UP",IF(testdata[[#This Row],[mrkt]]&lt;B494,"DN",""))</f>
        <v>DN</v>
      </c>
      <c r="J495" s="15" t="str">
        <f>IF(testdata[[#This Row],[mkt-dir]]="UP",testdata[[#This Row],[mRet]],"")</f>
        <v/>
      </c>
      <c r="K495" s="15" t="str">
        <f>IF(testdata[[#This Row],[mkt-dir]]="UP",testdata[[#This Row],[eRet]],"")</f>
        <v/>
      </c>
      <c r="L495" s="20">
        <f t="shared" si="44"/>
        <v>5.243774765409876E-5</v>
      </c>
      <c r="M495" s="20">
        <f t="shared" si="45"/>
        <v>8.1596029731519868E-5</v>
      </c>
      <c r="N495" s="6">
        <f>testdata[[#This Row],[cov+]]/testdata[[#This Row],[varM+]]</f>
        <v>1.5560551965305849</v>
      </c>
      <c r="O495" s="15">
        <f>IF(testdata[[#This Row],[mkt-dir]]="DN",testdata[[#This Row],[mRet]],"")</f>
        <v>-1.083641033873857E-3</v>
      </c>
      <c r="P495" s="15">
        <f>IF(testdata[[#This Row],[mkt-dir]]="DN",testdata[[#This Row],[eRet]],"")</f>
        <v>-3.2690431088915797E-2</v>
      </c>
      <c r="Q495" s="20">
        <f t="shared" si="46"/>
        <v>1.0844105468193662E-4</v>
      </c>
      <c r="R495" s="20">
        <f t="shared" si="47"/>
        <v>2.8686313880747758E-5</v>
      </c>
      <c r="S495" s="6">
        <f>testdata[[#This Row],[cov-]]/testdata[[#This Row],[varM-]]</f>
        <v>0.26453370418506389</v>
      </c>
      <c r="T495" s="6">
        <f>testdata[[#This Row],[beta+]]/testdata[[#This Row],[beta-]]</f>
        <v>5.8822568614621282</v>
      </c>
      <c r="U495" s="6">
        <f>(testdata[[#This Row],[beta+]]-testdata[[#This Row],[beta-]])^2</f>
        <v>1.6680277651904014</v>
      </c>
      <c r="W495" s="12">
        <v>43452</v>
      </c>
      <c r="X495" s="6">
        <v>1.0085999999999999</v>
      </c>
      <c r="Y495" s="6">
        <v>1.5561</v>
      </c>
      <c r="Z495" s="6">
        <v>0.26450000000000001</v>
      </c>
      <c r="AA495" s="6">
        <v>5.8822999999999999</v>
      </c>
      <c r="AB495" s="6">
        <v>1.6679999999999999</v>
      </c>
    </row>
    <row r="496" spans="1:28" x14ac:dyDescent="0.25">
      <c r="A496" s="3">
        <v>494</v>
      </c>
      <c r="B496" s="1">
        <v>245.16</v>
      </c>
      <c r="C496" s="1">
        <v>332.97</v>
      </c>
      <c r="D496" s="15">
        <f>(testdata[[#This Row],[mrkt]]-B495)/B495</f>
        <v>-1.4986540238659609E-2</v>
      </c>
      <c r="E496" s="15">
        <f>(testdata[[#This Row],[eval]]-C495)/C495</f>
        <v>-1.204640536450745E-2</v>
      </c>
      <c r="F496" s="20">
        <f t="shared" si="48"/>
        <v>1.8841182660059178E-4</v>
      </c>
      <c r="G496" s="20">
        <f t="shared" si="49"/>
        <v>1.9804868951729462E-4</v>
      </c>
      <c r="H496" s="6">
        <f>testdata[[#This Row],[cov]]/testdata[[#This Row],[varM]]</f>
        <v>1.051147866302107</v>
      </c>
      <c r="I496" s="2" t="str">
        <f>IF(testdata[[#This Row],[mrkt]]&gt;B495,"UP",IF(testdata[[#This Row],[mrkt]]&lt;B495,"DN",""))</f>
        <v>DN</v>
      </c>
      <c r="J496" s="15" t="str">
        <f>IF(testdata[[#This Row],[mkt-dir]]="UP",testdata[[#This Row],[mRet]],"")</f>
        <v/>
      </c>
      <c r="K496" s="15" t="str">
        <f>IF(testdata[[#This Row],[mkt-dir]]="UP",testdata[[#This Row],[eRet]],"")</f>
        <v/>
      </c>
      <c r="L496" s="20">
        <f t="shared" si="44"/>
        <v>5.243774765409876E-5</v>
      </c>
      <c r="M496" s="20">
        <f t="shared" si="45"/>
        <v>8.1596029731519868E-5</v>
      </c>
      <c r="N496" s="6">
        <f>testdata[[#This Row],[cov+]]/testdata[[#This Row],[varM+]]</f>
        <v>1.5560551965305849</v>
      </c>
      <c r="O496" s="15">
        <f>IF(testdata[[#This Row],[mkt-dir]]="DN",testdata[[#This Row],[mRet]],"")</f>
        <v>-1.4986540238659609E-2</v>
      </c>
      <c r="P496" s="15">
        <f>IF(testdata[[#This Row],[mkt-dir]]="DN",testdata[[#This Row],[eRet]],"")</f>
        <v>-1.204640536450745E-2</v>
      </c>
      <c r="Q496" s="20">
        <f t="shared" si="46"/>
        <v>1.0732980124525622E-4</v>
      </c>
      <c r="R496" s="20">
        <f t="shared" si="47"/>
        <v>3.2827897319607394E-5</v>
      </c>
      <c r="S496" s="6">
        <f>testdata[[#This Row],[cov-]]/testdata[[#This Row],[varM-]]</f>
        <v>0.30586004016343343</v>
      </c>
      <c r="T496" s="6">
        <f>testdata[[#This Row],[beta+]]/testdata[[#This Row],[beta-]]</f>
        <v>5.0874746361084675</v>
      </c>
      <c r="U496" s="6">
        <f>(testdata[[#This Row],[beta+]]-testdata[[#This Row],[beta-]])^2</f>
        <v>1.5629879290038862</v>
      </c>
      <c r="W496" s="12">
        <v>43453</v>
      </c>
      <c r="X496" s="6">
        <v>1.0510999999999999</v>
      </c>
      <c r="Y496" s="6">
        <v>1.5561</v>
      </c>
      <c r="Z496" s="6">
        <v>0.30590000000000001</v>
      </c>
      <c r="AA496" s="6">
        <v>5.0875000000000004</v>
      </c>
      <c r="AB496" s="6">
        <v>1.5629999999999999</v>
      </c>
    </row>
    <row r="497" spans="1:28" x14ac:dyDescent="0.25">
      <c r="A497" s="3">
        <v>495</v>
      </c>
      <c r="B497" s="1">
        <v>241.17</v>
      </c>
      <c r="C497" s="1">
        <v>315.38</v>
      </c>
      <c r="D497" s="15">
        <f>(testdata[[#This Row],[mrkt]]-B496)/B496</f>
        <v>-1.6275085658345609E-2</v>
      </c>
      <c r="E497" s="15">
        <f>(testdata[[#This Row],[eval]]-C496)/C496</f>
        <v>-5.2827582064450339E-2</v>
      </c>
      <c r="F497" s="20">
        <f t="shared" si="48"/>
        <v>1.852574087744925E-4</v>
      </c>
      <c r="G497" s="20">
        <f t="shared" si="49"/>
        <v>2.1989777641295513E-4</v>
      </c>
      <c r="H497" s="6">
        <f>testdata[[#This Row],[cov]]/testdata[[#This Row],[varM]]</f>
        <v>1.1869850596940452</v>
      </c>
      <c r="I497" s="2" t="str">
        <f>IF(testdata[[#This Row],[mrkt]]&gt;B496,"UP",IF(testdata[[#This Row],[mrkt]]&lt;B496,"DN",""))</f>
        <v>DN</v>
      </c>
      <c r="J497" s="15" t="str">
        <f>IF(testdata[[#This Row],[mkt-dir]]="UP",testdata[[#This Row],[mRet]],"")</f>
        <v/>
      </c>
      <c r="K497" s="15" t="str">
        <f>IF(testdata[[#This Row],[mkt-dir]]="UP",testdata[[#This Row],[eRet]],"")</f>
        <v/>
      </c>
      <c r="L497" s="20">
        <f t="shared" si="44"/>
        <v>5.243774765409876E-5</v>
      </c>
      <c r="M497" s="20">
        <f t="shared" si="45"/>
        <v>8.1596029731519868E-5</v>
      </c>
      <c r="N497" s="6">
        <f>testdata[[#This Row],[cov+]]/testdata[[#This Row],[varM+]]</f>
        <v>1.5560551965305849</v>
      </c>
      <c r="O497" s="15">
        <f>IF(testdata[[#This Row],[mkt-dir]]="DN",testdata[[#This Row],[mRet]],"")</f>
        <v>-1.6275085658345609E-2</v>
      </c>
      <c r="P497" s="15">
        <f>IF(testdata[[#This Row],[mkt-dir]]="DN",testdata[[#This Row],[eRet]],"")</f>
        <v>-5.2827582064450339E-2</v>
      </c>
      <c r="Q497" s="20">
        <f t="shared" si="46"/>
        <v>1.0535518101637833E-4</v>
      </c>
      <c r="R497" s="20">
        <f t="shared" si="47"/>
        <v>4.504075792936251E-5</v>
      </c>
      <c r="S497" s="6">
        <f>testdata[[#This Row],[cov-]]/testdata[[#This Row],[varM-]]</f>
        <v>0.42751345965947846</v>
      </c>
      <c r="T497" s="6">
        <f>testdata[[#This Row],[beta+]]/testdata[[#This Row],[beta-]]</f>
        <v>3.6397805995862882</v>
      </c>
      <c r="U497" s="6">
        <f>(testdata[[#This Row],[beta+]]-testdata[[#This Row],[beta-]])^2</f>
        <v>1.2736064518600534</v>
      </c>
      <c r="W497" s="12">
        <v>43454</v>
      </c>
      <c r="X497" s="6">
        <v>1.1870000000000001</v>
      </c>
      <c r="Y497" s="6">
        <v>1.5561</v>
      </c>
      <c r="Z497" s="6">
        <v>0.42749999999999999</v>
      </c>
      <c r="AA497" s="6">
        <v>3.6398000000000001</v>
      </c>
      <c r="AB497" s="6">
        <v>1.2736000000000001</v>
      </c>
    </row>
    <row r="498" spans="1:28" x14ac:dyDescent="0.25">
      <c r="A498" s="3">
        <v>496</v>
      </c>
      <c r="B498" s="1">
        <v>236.23</v>
      </c>
      <c r="C498" s="1">
        <v>319.77</v>
      </c>
      <c r="D498" s="15">
        <f>(testdata[[#This Row],[mrkt]]-B497)/B497</f>
        <v>-2.0483476385951809E-2</v>
      </c>
      <c r="E498" s="15">
        <f>(testdata[[#This Row],[eval]]-C497)/C497</f>
        <v>1.3919715898281395E-2</v>
      </c>
      <c r="F498" s="20">
        <f t="shared" si="48"/>
        <v>1.9656513258001684E-4</v>
      </c>
      <c r="G498" s="20">
        <f t="shared" si="49"/>
        <v>2.138363111013275E-4</v>
      </c>
      <c r="H498" s="6">
        <f>testdata[[#This Row],[cov]]/testdata[[#This Row],[varM]]</f>
        <v>1.0878649142633676</v>
      </c>
      <c r="I498" s="2" t="str">
        <f>IF(testdata[[#This Row],[mrkt]]&gt;B497,"UP",IF(testdata[[#This Row],[mrkt]]&lt;B497,"DN",""))</f>
        <v>DN</v>
      </c>
      <c r="J498" s="15" t="str">
        <f>IF(testdata[[#This Row],[mkt-dir]]="UP",testdata[[#This Row],[mRet]],"")</f>
        <v/>
      </c>
      <c r="K498" s="15" t="str">
        <f>IF(testdata[[#This Row],[mkt-dir]]="UP",testdata[[#This Row],[eRet]],"")</f>
        <v/>
      </c>
      <c r="L498" s="20">
        <f t="shared" si="44"/>
        <v>5.5932117811189548E-5</v>
      </c>
      <c r="M498" s="20">
        <f t="shared" si="45"/>
        <v>6.5869226622315818E-5</v>
      </c>
      <c r="N498" s="6">
        <f>testdata[[#This Row],[cov+]]/testdata[[#This Row],[varM+]]</f>
        <v>1.1776637323955985</v>
      </c>
      <c r="O498" s="15">
        <f>IF(testdata[[#This Row],[mkt-dir]]="DN",testdata[[#This Row],[mRet]],"")</f>
        <v>-2.0483476385951809E-2</v>
      </c>
      <c r="P498" s="15">
        <f>IF(testdata[[#This Row],[mkt-dir]]="DN",testdata[[#This Row],[eRet]],"")</f>
        <v>1.3919715898281395E-2</v>
      </c>
      <c r="Q498" s="20">
        <f t="shared" si="46"/>
        <v>1.0153027674433709E-4</v>
      </c>
      <c r="R498" s="20">
        <f t="shared" si="47"/>
        <v>2.1337326496526307E-5</v>
      </c>
      <c r="S498" s="6">
        <f>testdata[[#This Row],[cov-]]/testdata[[#This Row],[varM-]]</f>
        <v>0.2101572770283659</v>
      </c>
      <c r="T498" s="6">
        <f>testdata[[#This Row],[beta+]]/testdata[[#This Row],[beta-]]</f>
        <v>5.603725690815093</v>
      </c>
      <c r="U498" s="6">
        <f>(testdata[[#This Row],[beta+]]-testdata[[#This Row],[beta-]])^2</f>
        <v>0.93606874117726679</v>
      </c>
      <c r="W498" s="12">
        <v>43455</v>
      </c>
      <c r="X498" s="6">
        <v>1.0879000000000001</v>
      </c>
      <c r="Y498" s="6">
        <v>1.1777</v>
      </c>
      <c r="Z498" s="6">
        <v>0.2102</v>
      </c>
      <c r="AA498" s="6">
        <v>5.6036999999999999</v>
      </c>
      <c r="AB498" s="6">
        <v>0.93610000000000004</v>
      </c>
    </row>
    <row r="499" spans="1:28" x14ac:dyDescent="0.25">
      <c r="A499" s="3">
        <v>497</v>
      </c>
      <c r="B499" s="1">
        <v>229.99</v>
      </c>
      <c r="C499" s="1">
        <v>295.39</v>
      </c>
      <c r="D499" s="15">
        <f>(testdata[[#This Row],[mrkt]]-B498)/B498</f>
        <v>-2.6414934597637815E-2</v>
      </c>
      <c r="E499" s="15">
        <f>(testdata[[#This Row],[eval]]-C498)/C498</f>
        <v>-7.6242299152515861E-2</v>
      </c>
      <c r="F499" s="20">
        <f t="shared" si="48"/>
        <v>2.1954637582097928E-4</v>
      </c>
      <c r="G499" s="20">
        <f t="shared" si="49"/>
        <v>2.8928590428568216E-4</v>
      </c>
      <c r="H499" s="6">
        <f>testdata[[#This Row],[cov]]/testdata[[#This Row],[varM]]</f>
        <v>1.3176528339578208</v>
      </c>
      <c r="I499" s="2" t="str">
        <f>IF(testdata[[#This Row],[mrkt]]&gt;B498,"UP",IF(testdata[[#This Row],[mrkt]]&lt;B498,"DN",""))</f>
        <v>DN</v>
      </c>
      <c r="J499" s="15" t="str">
        <f>IF(testdata[[#This Row],[mkt-dir]]="UP",testdata[[#This Row],[mRet]],"")</f>
        <v/>
      </c>
      <c r="K499" s="15" t="str">
        <f>IF(testdata[[#This Row],[mkt-dir]]="UP",testdata[[#This Row],[eRet]],"")</f>
        <v/>
      </c>
      <c r="L499" s="20">
        <f t="shared" si="44"/>
        <v>5.5932117811189548E-5</v>
      </c>
      <c r="M499" s="20">
        <f t="shared" si="45"/>
        <v>6.5869226622315818E-5</v>
      </c>
      <c r="N499" s="6">
        <f>testdata[[#This Row],[cov+]]/testdata[[#This Row],[varM+]]</f>
        <v>1.1776637323955985</v>
      </c>
      <c r="O499" s="15">
        <f>IF(testdata[[#This Row],[mkt-dir]]="DN",testdata[[#This Row],[mRet]],"")</f>
        <v>-2.6414934597637815E-2</v>
      </c>
      <c r="P499" s="15">
        <f>IF(testdata[[#This Row],[mkt-dir]]="DN",testdata[[#This Row],[eRet]],"")</f>
        <v>-7.6242299152515861E-2</v>
      </c>
      <c r="Q499" s="20">
        <f t="shared" si="46"/>
        <v>1.1012366224679451E-4</v>
      </c>
      <c r="R499" s="20">
        <f t="shared" si="47"/>
        <v>9.4090735778740427E-5</v>
      </c>
      <c r="S499" s="6">
        <f>testdata[[#This Row],[cov-]]/testdata[[#This Row],[varM-]]</f>
        <v>0.85440979585183774</v>
      </c>
      <c r="T499" s="6">
        <f>testdata[[#This Row],[beta+]]/testdata[[#This Row],[beta-]]</f>
        <v>1.378335943844698</v>
      </c>
      <c r="U499" s="6">
        <f>(testdata[[#This Row],[beta+]]-testdata[[#This Row],[beta-]])^2</f>
        <v>0.10449310749103773</v>
      </c>
      <c r="W499" s="12">
        <v>43458</v>
      </c>
      <c r="X499" s="6">
        <v>1.3177000000000001</v>
      </c>
      <c r="Y499" s="6">
        <v>1.1777</v>
      </c>
      <c r="Z499" s="6">
        <v>0.85440000000000005</v>
      </c>
      <c r="AA499" s="6">
        <v>1.3783000000000001</v>
      </c>
      <c r="AB499" s="6">
        <v>0.1045</v>
      </c>
    </row>
    <row r="500" spans="1:28" x14ac:dyDescent="0.25">
      <c r="A500" s="3">
        <v>498</v>
      </c>
      <c r="B500" s="1">
        <v>241.61</v>
      </c>
      <c r="C500" s="1">
        <v>326.08999999999997</v>
      </c>
      <c r="D500" s="15">
        <f>(testdata[[#This Row],[mrkt]]-B499)/B499</f>
        <v>5.052393582329668E-2</v>
      </c>
      <c r="E500" s="15">
        <f>(testdata[[#This Row],[eval]]-C499)/C499</f>
        <v>0.10393039710213613</v>
      </c>
      <c r="F500" s="20">
        <f t="shared" si="48"/>
        <v>3.4980756359023009E-4</v>
      </c>
      <c r="G500" s="20">
        <f t="shared" si="49"/>
        <v>5.1722891043338363E-4</v>
      </c>
      <c r="H500" s="6">
        <f>testdata[[#This Row],[cov]]/testdata[[#This Row],[varM]]</f>
        <v>1.4786098537288161</v>
      </c>
      <c r="I500" s="2" t="str">
        <f>IF(testdata[[#This Row],[mrkt]]&gt;B499,"UP",IF(testdata[[#This Row],[mrkt]]&lt;B499,"DN",""))</f>
        <v>UP</v>
      </c>
      <c r="J500" s="15">
        <f>IF(testdata[[#This Row],[mkt-dir]]="UP",testdata[[#This Row],[mRet]],"")</f>
        <v>5.052393582329668E-2</v>
      </c>
      <c r="K500" s="15">
        <f>IF(testdata[[#This Row],[mkt-dir]]="UP",testdata[[#This Row],[eRet]],"")</f>
        <v>0.10393039710213613</v>
      </c>
      <c r="L500" s="20">
        <f t="shared" si="44"/>
        <v>2.4986615567715423E-4</v>
      </c>
      <c r="M500" s="20">
        <f t="shared" si="45"/>
        <v>4.535117267235079E-4</v>
      </c>
      <c r="N500" s="6">
        <f>testdata[[#This Row],[cov+]]/testdata[[#This Row],[varM+]]</f>
        <v>1.8150186266501773</v>
      </c>
      <c r="O500" s="15" t="str">
        <f>IF(testdata[[#This Row],[mkt-dir]]="DN",testdata[[#This Row],[mRet]],"")</f>
        <v/>
      </c>
      <c r="P500" s="15" t="str">
        <f>IF(testdata[[#This Row],[mkt-dir]]="DN",testdata[[#This Row],[eRet]],"")</f>
        <v/>
      </c>
      <c r="Q500" s="20">
        <f t="shared" si="46"/>
        <v>1.1012366224679451E-4</v>
      </c>
      <c r="R500" s="20">
        <f t="shared" si="47"/>
        <v>9.4090735778740427E-5</v>
      </c>
      <c r="S500" s="6">
        <f>testdata[[#This Row],[cov-]]/testdata[[#This Row],[varM-]]</f>
        <v>0.85440979585183774</v>
      </c>
      <c r="T500" s="6">
        <f>testdata[[#This Row],[beta+]]/testdata[[#This Row],[beta-]]</f>
        <v>2.1242951982316898</v>
      </c>
      <c r="U500" s="6">
        <f>(testdata[[#This Row],[beta+]]-testdata[[#This Row],[beta-]])^2</f>
        <v>0.92276932580775306</v>
      </c>
      <c r="W500" s="12">
        <v>43460</v>
      </c>
      <c r="X500" s="6">
        <v>1.4785999999999999</v>
      </c>
      <c r="Y500" s="6">
        <v>1.8149999999999999</v>
      </c>
      <c r="Z500" s="6">
        <v>0.85440000000000005</v>
      </c>
      <c r="AA500" s="6">
        <v>2.1242999999999999</v>
      </c>
      <c r="AB500" s="6">
        <v>0.92279999999999995</v>
      </c>
    </row>
    <row r="501" spans="1:28" x14ac:dyDescent="0.25">
      <c r="A501" s="3">
        <v>499</v>
      </c>
      <c r="B501" s="1">
        <v>243.46</v>
      </c>
      <c r="C501" s="1">
        <v>316.13</v>
      </c>
      <c r="D501" s="15">
        <f>(testdata[[#This Row],[mrkt]]-B500)/B500</f>
        <v>7.6569678407350447E-3</v>
      </c>
      <c r="E501" s="15">
        <f>(testdata[[#This Row],[eval]]-C500)/C500</f>
        <v>-3.0543714925327304E-2</v>
      </c>
      <c r="F501" s="20">
        <f t="shared" si="48"/>
        <v>3.5370119736107355E-4</v>
      </c>
      <c r="G501" s="20">
        <f t="shared" si="49"/>
        <v>5.0278935452228296E-4</v>
      </c>
      <c r="H501" s="6">
        <f>testdata[[#This Row],[cov]]/testdata[[#This Row],[varM]]</f>
        <v>1.4215087714532495</v>
      </c>
      <c r="I501" s="2" t="str">
        <f>IF(testdata[[#This Row],[mrkt]]&gt;B500,"UP",IF(testdata[[#This Row],[mrkt]]&lt;B500,"DN",""))</f>
        <v>UP</v>
      </c>
      <c r="J501" s="15">
        <f>IF(testdata[[#This Row],[mkt-dir]]="UP",testdata[[#This Row],[mRet]],"")</f>
        <v>7.6569678407350447E-3</v>
      </c>
      <c r="K501" s="15">
        <f>IF(testdata[[#This Row],[mkt-dir]]="UP",testdata[[#This Row],[eRet]],"")</f>
        <v>-3.0543714925327304E-2</v>
      </c>
      <c r="L501" s="20">
        <f t="shared" si="44"/>
        <v>2.4164011516822936E-4</v>
      </c>
      <c r="M501" s="20">
        <f t="shared" si="45"/>
        <v>4.5579423486862339E-4</v>
      </c>
      <c r="N501" s="6">
        <f>testdata[[#This Row],[cov+]]/testdata[[#This Row],[varM+]]</f>
        <v>1.8862523490824377</v>
      </c>
      <c r="O501" s="15" t="str">
        <f>IF(testdata[[#This Row],[mkt-dir]]="DN",testdata[[#This Row],[mRet]],"")</f>
        <v/>
      </c>
      <c r="P501" s="15" t="str">
        <f>IF(testdata[[#This Row],[mkt-dir]]="DN",testdata[[#This Row],[eRet]],"")</f>
        <v/>
      </c>
      <c r="Q501" s="20">
        <f t="shared" si="46"/>
        <v>1.1012366224679451E-4</v>
      </c>
      <c r="R501" s="20">
        <f t="shared" si="47"/>
        <v>9.4090735778740427E-5</v>
      </c>
      <c r="S501" s="6">
        <f>testdata[[#This Row],[cov-]]/testdata[[#This Row],[varM-]]</f>
        <v>0.85440979585183774</v>
      </c>
      <c r="T501" s="6">
        <f>testdata[[#This Row],[beta+]]/testdata[[#This Row],[beta-]]</f>
        <v>2.2076670448304769</v>
      </c>
      <c r="U501" s="6">
        <f>(testdata[[#This Row],[beta+]]-testdata[[#This Row],[beta-]])^2</f>
        <v>1.0646990546574435</v>
      </c>
      <c r="W501" s="12">
        <v>43461</v>
      </c>
      <c r="X501" s="6">
        <v>1.4215</v>
      </c>
      <c r="Y501" s="6">
        <v>1.8863000000000001</v>
      </c>
      <c r="Z501" s="6">
        <v>0.85440000000000005</v>
      </c>
      <c r="AA501" s="6">
        <v>2.2077</v>
      </c>
      <c r="AB501" s="6">
        <v>1.0647</v>
      </c>
    </row>
    <row r="502" spans="1:28" x14ac:dyDescent="0.25">
      <c r="A502" s="3">
        <v>500</v>
      </c>
      <c r="B502" s="1">
        <v>243.15</v>
      </c>
      <c r="C502" s="1">
        <v>333.87</v>
      </c>
      <c r="D502" s="15">
        <f>(testdata[[#This Row],[mrkt]]-B501)/B501</f>
        <v>-1.2733097839480912E-3</v>
      </c>
      <c r="E502" s="15">
        <f>(testdata[[#This Row],[eval]]-C501)/C501</f>
        <v>5.6116154746465093E-2</v>
      </c>
      <c r="F502" s="20">
        <f t="shared" si="48"/>
        <v>3.1737821238626948E-4</v>
      </c>
      <c r="G502" s="20">
        <f t="shared" si="49"/>
        <v>4.9216625094472327E-4</v>
      </c>
      <c r="H502" s="6">
        <f>testdata[[#This Row],[cov]]/testdata[[#This Row],[varM]]</f>
        <v>1.5507247559442601</v>
      </c>
      <c r="I502" s="2" t="str">
        <f>IF(testdata[[#This Row],[mrkt]]&gt;B501,"UP",IF(testdata[[#This Row],[mrkt]]&lt;B501,"DN",""))</f>
        <v>DN</v>
      </c>
      <c r="J502" s="15" t="str">
        <f>IF(testdata[[#This Row],[mkt-dir]]="UP",testdata[[#This Row],[mRet]],"")</f>
        <v/>
      </c>
      <c r="K502" s="15" t="str">
        <f>IF(testdata[[#This Row],[mkt-dir]]="UP",testdata[[#This Row],[eRet]],"")</f>
        <v/>
      </c>
      <c r="L502" s="20">
        <f t="shared" si="44"/>
        <v>2.6122208606341819E-4</v>
      </c>
      <c r="M502" s="20">
        <f t="shared" si="45"/>
        <v>5.3402426940949322E-4</v>
      </c>
      <c r="N502" s="6">
        <f>testdata[[#This Row],[cov+]]/testdata[[#This Row],[varM+]]</f>
        <v>2.0443304678297589</v>
      </c>
      <c r="O502" s="15">
        <f>IF(testdata[[#This Row],[mkt-dir]]="DN",testdata[[#This Row],[mRet]],"")</f>
        <v>-1.2733097839480912E-3</v>
      </c>
      <c r="P502" s="15">
        <f>IF(testdata[[#This Row],[mkt-dir]]="DN",testdata[[#This Row],[eRet]],"")</f>
        <v>5.6116154746465093E-2</v>
      </c>
      <c r="Q502" s="20">
        <f t="shared" si="46"/>
        <v>1.1454475026259801E-4</v>
      </c>
      <c r="R502" s="20">
        <f t="shared" si="47"/>
        <v>1.5883116360820859E-4</v>
      </c>
      <c r="S502" s="6">
        <f>testdata[[#This Row],[cov-]]/testdata[[#This Row],[varM-]]</f>
        <v>1.3866297952903328</v>
      </c>
      <c r="T502" s="6">
        <f>testdata[[#This Row],[beta+]]/testdata[[#This Row],[beta-]]</f>
        <v>1.4743159816508318</v>
      </c>
      <c r="U502" s="6">
        <f>(testdata[[#This Row],[beta+]]-testdata[[#This Row],[beta-]])^2</f>
        <v>0.43257017465881342</v>
      </c>
      <c r="W502" s="12">
        <v>43462</v>
      </c>
      <c r="X502" s="6">
        <v>1.5507</v>
      </c>
      <c r="Y502" s="6">
        <v>2.0442999999999998</v>
      </c>
      <c r="Z502" s="6">
        <v>1.3866000000000001</v>
      </c>
      <c r="AA502" s="6">
        <v>1.4742999999999999</v>
      </c>
      <c r="AB502" s="6">
        <v>0.43259999999999998</v>
      </c>
    </row>
    <row r="503" spans="1:28" x14ac:dyDescent="0.25">
      <c r="A503" s="3">
        <v>501</v>
      </c>
      <c r="B503" s="1">
        <v>245.28</v>
      </c>
      <c r="C503" s="1">
        <v>332.8</v>
      </c>
      <c r="D503" s="15">
        <f>(testdata[[#This Row],[mrkt]]-B502)/B502</f>
        <v>8.7600246761258289E-3</v>
      </c>
      <c r="E503" s="15">
        <f>(testdata[[#This Row],[eval]]-C502)/C502</f>
        <v>-3.204840207266281E-3</v>
      </c>
      <c r="F503" s="20">
        <f t="shared" si="48"/>
        <v>3.2579470495227371E-4</v>
      </c>
      <c r="G503" s="20">
        <f t="shared" si="49"/>
        <v>4.9269660600736889E-4</v>
      </c>
      <c r="H503" s="13">
        <f>testdata[[#This Row],[cov]]/testdata[[#This Row],[varM]]</f>
        <v>1.5122916318715032</v>
      </c>
      <c r="I503" s="2" t="str">
        <f>IF(testdata[[#This Row],[mrkt]]&gt;B502,"UP",IF(testdata[[#This Row],[mrkt]]&lt;B502,"DN",""))</f>
        <v>UP</v>
      </c>
      <c r="J503" s="15">
        <f>IF(testdata[[#This Row],[mkt-dir]]="UP",testdata[[#This Row],[mRet]],"")</f>
        <v>8.7600246761258289E-3</v>
      </c>
      <c r="K503" s="15">
        <f>IF(testdata[[#This Row],[mkt-dir]]="UP",testdata[[#This Row],[eRet]],"")</f>
        <v>-3.204840207266281E-3</v>
      </c>
      <c r="L503" s="20">
        <f t="shared" si="44"/>
        <v>2.2978507720576314E-4</v>
      </c>
      <c r="M503" s="20">
        <f t="shared" si="45"/>
        <v>4.7612829216146433E-4</v>
      </c>
      <c r="N503" s="13">
        <f>testdata[[#This Row],[cov+]]/testdata[[#This Row],[varM+]]</f>
        <v>2.072059238795176</v>
      </c>
      <c r="O503" s="15" t="str">
        <f>IF(testdata[[#This Row],[mkt-dir]]="DN",testdata[[#This Row],[mRet]],"")</f>
        <v/>
      </c>
      <c r="P503" s="15" t="str">
        <f>IF(testdata[[#This Row],[mkt-dir]]="DN",testdata[[#This Row],[eRet]],"")</f>
        <v/>
      </c>
      <c r="Q503" s="20">
        <f t="shared" si="46"/>
        <v>1.1205421074967541E-4</v>
      </c>
      <c r="R503" s="20">
        <f t="shared" si="47"/>
        <v>1.7825174456277251E-4</v>
      </c>
      <c r="S503" s="13">
        <f>testdata[[#This Row],[cov-]]/testdata[[#This Row],[varM-]]</f>
        <v>1.590763465024797</v>
      </c>
      <c r="T503" s="13">
        <f>testdata[[#This Row],[beta+]]/testdata[[#This Row],[beta-]]</f>
        <v>1.302556466974728</v>
      </c>
      <c r="U503" s="13">
        <f>(testdata[[#This Row],[beta+]]-testdata[[#This Row],[beta-]])^2</f>
        <v>0.23164562184922777</v>
      </c>
      <c r="W503" s="12">
        <v>43465</v>
      </c>
      <c r="X503" s="6">
        <v>1.5123</v>
      </c>
      <c r="Y503" s="6">
        <v>2.0720999999999998</v>
      </c>
      <c r="Z503" s="6">
        <v>1.5908</v>
      </c>
      <c r="AA503" s="6">
        <v>1.3026</v>
      </c>
      <c r="AB503" s="6">
        <v>0.2316</v>
      </c>
    </row>
  </sheetData>
  <phoneticPr fontId="18" type="noConversion"/>
  <pageMargins left="0.7" right="0.7" top="0.75" bottom="0.75" header="0.3" footer="0.3"/>
  <pageSetup orientation="portrait" r:id="rId1"/>
  <ignoredErrors>
    <ignoredError sqref="S22:S503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281C-E028-4597-9CF8-56C4484F6631}">
  <dimension ref="A1:B61"/>
  <sheetViews>
    <sheetView topLeftCell="A31" workbookViewId="0">
      <selection activeCell="A2" sqref="A2:XFD2"/>
    </sheetView>
  </sheetViews>
  <sheetFormatPr defaultRowHeight="15" x14ac:dyDescent="0.25"/>
  <cols>
    <col min="1" max="1" width="9.7109375" style="25" bestFit="1" customWidth="1"/>
    <col min="2" max="2" width="7.140625" style="25" customWidth="1"/>
  </cols>
  <sheetData>
    <row r="1" spans="1:2" x14ac:dyDescent="0.25">
      <c r="A1" s="25" t="s">
        <v>19</v>
      </c>
      <c r="B1" s="25" t="s">
        <v>5</v>
      </c>
    </row>
    <row r="2" spans="1:2" x14ac:dyDescent="0.25">
      <c r="A2" s="26">
        <v>42795</v>
      </c>
      <c r="B2" s="25">
        <v>1.0457000000000001</v>
      </c>
    </row>
    <row r="3" spans="1:2" x14ac:dyDescent="0.25">
      <c r="A3" s="26">
        <v>42826</v>
      </c>
      <c r="B3" s="25">
        <v>1.0434000000000001</v>
      </c>
    </row>
    <row r="4" spans="1:2" x14ac:dyDescent="0.25">
      <c r="A4" s="26">
        <v>42856</v>
      </c>
      <c r="B4" s="25">
        <v>1.0047999999999999</v>
      </c>
    </row>
    <row r="5" spans="1:2" x14ac:dyDescent="0.25">
      <c r="A5" s="26">
        <v>42887</v>
      </c>
      <c r="B5" s="25">
        <v>1.0079</v>
      </c>
    </row>
    <row r="6" spans="1:2" x14ac:dyDescent="0.25">
      <c r="A6" s="26">
        <v>42917</v>
      </c>
      <c r="B6" s="25">
        <v>1.0166999999999999</v>
      </c>
    </row>
    <row r="7" spans="1:2" x14ac:dyDescent="0.25">
      <c r="A7" s="26">
        <v>42948</v>
      </c>
      <c r="B7" s="25">
        <v>1.0064</v>
      </c>
    </row>
    <row r="8" spans="1:2" x14ac:dyDescent="0.25">
      <c r="A8" s="26">
        <v>42979</v>
      </c>
      <c r="B8" s="25">
        <v>1.0215000000000001</v>
      </c>
    </row>
    <row r="9" spans="1:2" x14ac:dyDescent="0.25">
      <c r="A9" s="26">
        <v>43009</v>
      </c>
      <c r="B9" s="25">
        <v>1.0232000000000001</v>
      </c>
    </row>
    <row r="10" spans="1:2" x14ac:dyDescent="0.25">
      <c r="A10" s="26">
        <v>43040</v>
      </c>
      <c r="B10" s="25">
        <v>1.0006999999999999</v>
      </c>
    </row>
    <row r="11" spans="1:2" x14ac:dyDescent="0.25">
      <c r="A11" s="26">
        <v>43070</v>
      </c>
      <c r="B11" s="25">
        <v>0.99939999999999996</v>
      </c>
    </row>
    <row r="12" spans="1:2" x14ac:dyDescent="0.25">
      <c r="A12" s="26">
        <v>43101</v>
      </c>
      <c r="B12" s="25">
        <v>1.073</v>
      </c>
    </row>
    <row r="13" spans="1:2" x14ac:dyDescent="0.25">
      <c r="A13" s="26">
        <v>43132</v>
      </c>
      <c r="B13" s="25">
        <v>1.0518000000000001</v>
      </c>
    </row>
    <row r="14" spans="1:2" x14ac:dyDescent="0.25">
      <c r="A14" s="26">
        <v>43160</v>
      </c>
      <c r="B14" s="25">
        <v>1.0738000000000001</v>
      </c>
    </row>
    <row r="15" spans="1:2" x14ac:dyDescent="0.25">
      <c r="A15" s="26">
        <v>43191</v>
      </c>
      <c r="B15" s="25">
        <v>1.0487</v>
      </c>
    </row>
    <row r="16" spans="1:2" x14ac:dyDescent="0.25">
      <c r="A16" s="26">
        <v>43221</v>
      </c>
      <c r="B16" s="25">
        <v>1.0488999999999999</v>
      </c>
    </row>
    <row r="17" spans="1:2" x14ac:dyDescent="0.25">
      <c r="A17" s="26">
        <v>43252</v>
      </c>
      <c r="B17" s="25">
        <v>1.0474000000000001</v>
      </c>
    </row>
    <row r="18" spans="1:2" x14ac:dyDescent="0.25">
      <c r="A18" s="26">
        <v>43282</v>
      </c>
      <c r="B18" s="25">
        <v>1.1873</v>
      </c>
    </row>
    <row r="19" spans="1:2" x14ac:dyDescent="0.25">
      <c r="A19" s="26">
        <v>43313</v>
      </c>
      <c r="B19" s="25">
        <v>1.2674000000000001</v>
      </c>
    </row>
    <row r="20" spans="1:2" x14ac:dyDescent="0.25">
      <c r="A20" s="26">
        <v>43344</v>
      </c>
      <c r="B20" s="25">
        <v>1.2912999999999999</v>
      </c>
    </row>
    <row r="21" spans="1:2" x14ac:dyDescent="0.25">
      <c r="A21" s="26">
        <v>43374</v>
      </c>
      <c r="B21" s="25">
        <v>1.2777000000000001</v>
      </c>
    </row>
    <row r="22" spans="1:2" x14ac:dyDescent="0.25">
      <c r="A22" s="26">
        <v>43405</v>
      </c>
      <c r="B22" s="25">
        <v>1.2639</v>
      </c>
    </row>
    <row r="23" spans="1:2" x14ac:dyDescent="0.25">
      <c r="A23" s="26">
        <v>43435</v>
      </c>
      <c r="B23" s="25">
        <v>1.2497</v>
      </c>
    </row>
    <row r="24" spans="1:2" x14ac:dyDescent="0.25">
      <c r="A24" s="26">
        <v>43466</v>
      </c>
      <c r="B24" s="25">
        <v>1.1829000000000001</v>
      </c>
    </row>
    <row r="25" spans="1:2" x14ac:dyDescent="0.25">
      <c r="A25" s="26">
        <v>43497</v>
      </c>
      <c r="B25" s="25">
        <v>1.2192000000000001</v>
      </c>
    </row>
    <row r="26" spans="1:2" x14ac:dyDescent="0.25">
      <c r="A26" s="26">
        <v>43525</v>
      </c>
      <c r="B26" s="25">
        <v>1.2226999999999999</v>
      </c>
    </row>
    <row r="27" spans="1:2" x14ac:dyDescent="0.25">
      <c r="A27" s="26">
        <v>43556</v>
      </c>
      <c r="B27" s="25">
        <v>1.2453000000000001</v>
      </c>
    </row>
    <row r="28" spans="1:2" x14ac:dyDescent="0.25">
      <c r="A28" s="26">
        <v>43586</v>
      </c>
      <c r="B28" s="25">
        <v>1.2293000000000001</v>
      </c>
    </row>
    <row r="29" spans="1:2" x14ac:dyDescent="0.25">
      <c r="A29" s="26">
        <v>43617</v>
      </c>
      <c r="B29" s="25">
        <v>1.2185999999999999</v>
      </c>
    </row>
    <row r="30" spans="1:2" x14ac:dyDescent="0.25">
      <c r="A30" s="26">
        <v>43647</v>
      </c>
      <c r="B30" s="25">
        <v>1.2302999999999999</v>
      </c>
    </row>
    <row r="31" spans="1:2" x14ac:dyDescent="0.25">
      <c r="A31" s="26">
        <v>43678</v>
      </c>
      <c r="B31" s="25">
        <v>1.2221</v>
      </c>
    </row>
    <row r="32" spans="1:2" x14ac:dyDescent="0.25">
      <c r="A32" s="26">
        <v>43709</v>
      </c>
      <c r="B32" s="25">
        <v>1.2267999999999999</v>
      </c>
    </row>
    <row r="33" spans="1:2" x14ac:dyDescent="0.25">
      <c r="A33" s="26">
        <v>43739</v>
      </c>
      <c r="B33" s="25">
        <v>1.232</v>
      </c>
    </row>
    <row r="34" spans="1:2" x14ac:dyDescent="0.25">
      <c r="A34" s="26">
        <v>43770</v>
      </c>
      <c r="B34" s="25">
        <v>1.2381</v>
      </c>
    </row>
    <row r="35" spans="1:2" x14ac:dyDescent="0.25">
      <c r="A35" s="26">
        <v>43800</v>
      </c>
      <c r="B35" s="25">
        <v>1.2296</v>
      </c>
    </row>
    <row r="36" spans="1:2" x14ac:dyDescent="0.25">
      <c r="A36" s="26">
        <v>43831</v>
      </c>
      <c r="B36" s="25">
        <v>1.1584000000000001</v>
      </c>
    </row>
    <row r="37" spans="1:2" x14ac:dyDescent="0.25">
      <c r="A37" s="26">
        <v>43862</v>
      </c>
      <c r="B37" s="25">
        <v>1.1101000000000001</v>
      </c>
    </row>
    <row r="38" spans="1:2" x14ac:dyDescent="0.25">
      <c r="A38" s="26">
        <v>43891</v>
      </c>
      <c r="B38" s="25">
        <v>0.96009999999999995</v>
      </c>
    </row>
    <row r="39" spans="1:2" x14ac:dyDescent="0.25">
      <c r="A39" s="26">
        <v>43922</v>
      </c>
      <c r="B39" s="25">
        <v>0.9486</v>
      </c>
    </row>
    <row r="40" spans="1:2" x14ac:dyDescent="0.25">
      <c r="A40" s="26">
        <v>43952</v>
      </c>
      <c r="B40" s="25">
        <v>0.9375</v>
      </c>
    </row>
    <row r="41" spans="1:2" x14ac:dyDescent="0.25">
      <c r="A41" s="26">
        <v>43983</v>
      </c>
      <c r="B41" s="25">
        <v>0.92930000000000001</v>
      </c>
    </row>
    <row r="42" spans="1:2" x14ac:dyDescent="0.25">
      <c r="A42" s="26">
        <v>44013</v>
      </c>
      <c r="B42" s="25">
        <v>0.89939999999999998</v>
      </c>
    </row>
    <row r="43" spans="1:2" x14ac:dyDescent="0.25">
      <c r="A43" s="26">
        <v>44044</v>
      </c>
      <c r="B43" s="25">
        <v>0.89200000000000002</v>
      </c>
    </row>
    <row r="44" spans="1:2" x14ac:dyDescent="0.25">
      <c r="A44" s="26">
        <v>44075</v>
      </c>
      <c r="B44" s="25">
        <v>0.92300000000000004</v>
      </c>
    </row>
    <row r="45" spans="1:2" x14ac:dyDescent="0.25">
      <c r="A45" s="26">
        <v>44105</v>
      </c>
      <c r="B45" s="25">
        <v>0.8679</v>
      </c>
    </row>
    <row r="46" spans="1:2" x14ac:dyDescent="0.25">
      <c r="A46" s="26">
        <v>44136</v>
      </c>
      <c r="B46" s="25">
        <v>0.82569999999999999</v>
      </c>
    </row>
    <row r="47" spans="1:2" x14ac:dyDescent="0.25">
      <c r="A47" s="26">
        <v>44166</v>
      </c>
      <c r="B47" s="25">
        <v>0.82799999999999996</v>
      </c>
    </row>
    <row r="48" spans="1:2" x14ac:dyDescent="0.25">
      <c r="A48" s="26">
        <v>44197</v>
      </c>
      <c r="B48" s="25">
        <v>0.83089999999999997</v>
      </c>
    </row>
    <row r="49" spans="1:2" x14ac:dyDescent="0.25">
      <c r="A49" s="26">
        <v>44228</v>
      </c>
      <c r="B49" s="25">
        <v>0.81420000000000003</v>
      </c>
    </row>
    <row r="50" spans="1:2" x14ac:dyDescent="0.25">
      <c r="A50" s="26">
        <v>44256</v>
      </c>
      <c r="B50" s="25">
        <v>0.79669999999999996</v>
      </c>
    </row>
    <row r="51" spans="1:2" x14ac:dyDescent="0.25">
      <c r="A51" s="26">
        <v>44287</v>
      </c>
      <c r="B51" s="25">
        <v>0.78969999999999996</v>
      </c>
    </row>
    <row r="52" spans="1:2" x14ac:dyDescent="0.25">
      <c r="A52" s="26">
        <v>44317</v>
      </c>
      <c r="B52" s="25">
        <v>0.79079999999999995</v>
      </c>
    </row>
    <row r="53" spans="1:2" x14ac:dyDescent="0.25">
      <c r="A53" s="26">
        <v>44348</v>
      </c>
      <c r="B53" s="25">
        <v>0.78900000000000003</v>
      </c>
    </row>
    <row r="54" spans="1:2" x14ac:dyDescent="0.25">
      <c r="A54" s="26">
        <v>44378</v>
      </c>
      <c r="B54" s="25">
        <v>0.77800000000000002</v>
      </c>
    </row>
    <row r="55" spans="1:2" x14ac:dyDescent="0.25">
      <c r="A55" s="26">
        <v>44409</v>
      </c>
      <c r="B55" s="25">
        <v>0.78090000000000004</v>
      </c>
    </row>
    <row r="56" spans="1:2" x14ac:dyDescent="0.25">
      <c r="A56" s="26">
        <v>44440</v>
      </c>
      <c r="B56" s="25">
        <v>0.80489999999999995</v>
      </c>
    </row>
    <row r="57" spans="1:2" x14ac:dyDescent="0.25">
      <c r="A57" s="26">
        <v>44470</v>
      </c>
      <c r="B57" s="25">
        <v>0.8639</v>
      </c>
    </row>
    <row r="58" spans="1:2" x14ac:dyDescent="0.25">
      <c r="A58" s="26">
        <v>44501</v>
      </c>
      <c r="B58" s="25">
        <v>0.873</v>
      </c>
    </row>
    <row r="59" spans="1:2" x14ac:dyDescent="0.25">
      <c r="A59" s="26">
        <v>44531</v>
      </c>
      <c r="B59" s="25">
        <v>0.86280000000000001</v>
      </c>
    </row>
    <row r="60" spans="1:2" x14ac:dyDescent="0.25">
      <c r="A60" s="26">
        <v>44562</v>
      </c>
      <c r="B60" s="25">
        <v>0.8891</v>
      </c>
    </row>
    <row r="61" spans="1:2" x14ac:dyDescent="0.25">
      <c r="A61" s="26">
        <v>44593</v>
      </c>
      <c r="B61" s="25">
        <v>0.91049999999999998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</vt:lpstr>
      <vt:lpstr>MSFT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2022-03-13T02:17:22Z</dcterms:modified>
</cp:coreProperties>
</file>