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9995 - 学习\2021 - USC DSO570 The Analytics Edge, Data, Models, and Effective Decisions\02_Assignments\Assignment5\"/>
    </mc:Choice>
  </mc:AlternateContent>
  <xr:revisionPtr revIDLastSave="0" documentId="13_ncr:1_{BA677199-1016-4F25-B6A3-5BC27229767E}" xr6:coauthVersionLast="46" xr6:coauthVersionMax="46" xr10:uidLastSave="{00000000-0000-0000-0000-000000000000}"/>
  <bookViews>
    <workbookView xWindow="-108" yWindow="-108" windowWidth="23256" windowHeight="12576" activeTab="3" xr2:uid="{721ACDEF-AE96-B34D-9636-15E94536293A}"/>
  </bookViews>
  <sheets>
    <sheet name="Member(s)" sheetId="1" r:id="rId1"/>
    <sheet name="Q1" sheetId="4" r:id="rId2"/>
    <sheet name="Q1 (2)" sheetId="5" r:id="rId3"/>
    <sheet name="Q2" sheetId="2" r:id="rId4"/>
  </sheets>
  <definedNames>
    <definedName name="solver_adj" localSheetId="1" hidden="1">'Q1'!$C$15:$H$21</definedName>
    <definedName name="solver_adj" localSheetId="2" hidden="1">'Q1 (2)'!$C$15:$H$15</definedName>
    <definedName name="solver_adj" localSheetId="3" hidden="1">'Q2'!$I$4:$I$13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2" hidden="1">'Q1 (2)'!$C$15:$H$21</definedName>
    <definedName name="solver_lhs1" localSheetId="1" hidden="1">'Q1'!$C$15:$H$21</definedName>
    <definedName name="solver_lhs1" localSheetId="2" hidden="1">'Q1 (2)'!$C$15:$H$15</definedName>
    <definedName name="solver_lhs1" localSheetId="3" hidden="1">'Q2'!$C$17</definedName>
    <definedName name="solver_lhs10" localSheetId="1" hidden="1">'Q1'!$Q$16:$Q$21</definedName>
    <definedName name="solver_lhs10" localSheetId="2" hidden="1">'Q1 (2)'!$C$15:$H$21</definedName>
    <definedName name="solver_lhs11" localSheetId="1" hidden="1">'Q1'!$R$24</definedName>
    <definedName name="solver_lhs11" localSheetId="2" hidden="1">'Q1 (2)'!$C$15:$H$21</definedName>
    <definedName name="solver_lhs12" localSheetId="1" hidden="1">'Q1'!$R$25</definedName>
    <definedName name="solver_lhs12" localSheetId="2" hidden="1">'Q1 (2)'!$C$15:$H$21</definedName>
    <definedName name="solver_lhs13" localSheetId="1" hidden="1">'Q1'!$R$26</definedName>
    <definedName name="solver_lhs13" localSheetId="2" hidden="1">'Q1 (2)'!$R$25</definedName>
    <definedName name="solver_lhs2" localSheetId="1" hidden="1">'Q1'!$C$22:$H$22</definedName>
    <definedName name="solver_lhs2" localSheetId="2" hidden="1">'Q1 (2)'!$I$16:$I$21</definedName>
    <definedName name="solver_lhs2" localSheetId="3" hidden="1">'Q2'!$C$18</definedName>
    <definedName name="solver_lhs3" localSheetId="1" hidden="1">'Q1'!$I$16:$I$21</definedName>
    <definedName name="solver_lhs3" localSheetId="2" hidden="1">'Q1 (2)'!$R$15:$R$16</definedName>
    <definedName name="solver_lhs3" localSheetId="3" hidden="1">'Q2'!$C$19:$C$20</definedName>
    <definedName name="solver_lhs4" localSheetId="1" hidden="1">'Q1'!$L$16:$L$21</definedName>
    <definedName name="solver_lhs4" localSheetId="2" hidden="1">'Q1 (2)'!$R$17</definedName>
    <definedName name="solver_lhs4" localSheetId="3" hidden="1">'Q2'!$C$21:$C$22</definedName>
    <definedName name="solver_lhs5" localSheetId="1" hidden="1">'Q1'!$L$16:$Q$21</definedName>
    <definedName name="solver_lhs5" localSheetId="2" hidden="1">'Q1 (2)'!$C$15:$H$21</definedName>
    <definedName name="solver_lhs5" localSheetId="3" hidden="1">'Q2'!$I$4:$I$13</definedName>
    <definedName name="solver_lhs6" localSheetId="1" hidden="1">'Q1'!$M$16:$M$21</definedName>
    <definedName name="solver_lhs6" localSheetId="2" hidden="1">'Q1 (2)'!$C$15:$H$21</definedName>
    <definedName name="solver_lhs6" localSheetId="3" hidden="1">'Q2'!$K$16</definedName>
    <definedName name="solver_lhs7" localSheetId="1" hidden="1">'Q1'!$N$16:$N$21</definedName>
    <definedName name="solver_lhs7" localSheetId="2" hidden="1">'Q1 (2)'!$C$15:$H$21</definedName>
    <definedName name="solver_lhs7" localSheetId="3" hidden="1">'Q2'!$L$16</definedName>
    <definedName name="solver_lhs8" localSheetId="1" hidden="1">'Q1'!$O$16:$O$21</definedName>
    <definedName name="solver_lhs8" localSheetId="2" hidden="1">'Q1 (2)'!$C$15:$H$21</definedName>
    <definedName name="solver_lhs9" localSheetId="1" hidden="1">'Q1'!$P$16:$P$21</definedName>
    <definedName name="solver_lhs9" localSheetId="2" hidden="1">'Q1 (2)'!$C$15:$H$21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13</definedName>
    <definedName name="solver_num" localSheetId="2" hidden="1">4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'Q1'!$C$25</definedName>
    <definedName name="solver_opt" localSheetId="2" hidden="1">'Q1 (2)'!$C$24</definedName>
    <definedName name="solver_opt" localSheetId="3" hidden="1">'Q2'!$I$15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0" localSheetId="2" hidden="1">5</definedName>
    <definedName name="solver_rel1" localSheetId="1" hidden="1">5</definedName>
    <definedName name="solver_rel1" localSheetId="2" hidden="1">5</definedName>
    <definedName name="solver_rel1" localSheetId="3" hidden="1">2</definedName>
    <definedName name="solver_rel10" localSheetId="1" hidden="1">1</definedName>
    <definedName name="solver_rel10" localSheetId="2" hidden="1">5</definedName>
    <definedName name="solver_rel11" localSheetId="1" hidden="1">1</definedName>
    <definedName name="solver_rel11" localSheetId="2" hidden="1">5</definedName>
    <definedName name="solver_rel12" localSheetId="1" hidden="1">1</definedName>
    <definedName name="solver_rel12" localSheetId="2" hidden="1">5</definedName>
    <definedName name="solver_rel13" localSheetId="1" hidden="1">1</definedName>
    <definedName name="solver_rel13" localSheetId="2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3</definedName>
    <definedName name="solver_rel5" localSheetId="1" hidden="1">1</definedName>
    <definedName name="solver_rel5" localSheetId="2" hidden="1">5</definedName>
    <definedName name="solver_rel5" localSheetId="3" hidden="1">5</definedName>
    <definedName name="solver_rel6" localSheetId="1" hidden="1">1</definedName>
    <definedName name="solver_rel6" localSheetId="2" hidden="1">5</definedName>
    <definedName name="solver_rel6" localSheetId="3" hidden="1">1</definedName>
    <definedName name="solver_rel7" localSheetId="1" hidden="1">1</definedName>
    <definedName name="solver_rel7" localSheetId="2" hidden="1">5</definedName>
    <definedName name="solver_rel7" localSheetId="3" hidden="1">1</definedName>
    <definedName name="solver_rel8" localSheetId="1" hidden="1">1</definedName>
    <definedName name="solver_rel8" localSheetId="2" hidden="1">5</definedName>
    <definedName name="solver_rel9" localSheetId="1" hidden="1">1</definedName>
    <definedName name="solver_rel9" localSheetId="2" hidden="1">5</definedName>
    <definedName name="solver_rhs0" localSheetId="2" hidden="1">二进制</definedName>
    <definedName name="solver_rhs1" localSheetId="1" hidden="1">二进制</definedName>
    <definedName name="solver_rhs1" localSheetId="2" hidden="1">二进制</definedName>
    <definedName name="solver_rhs1" localSheetId="3" hidden="1">'Q2'!$E$17</definedName>
    <definedName name="solver_rhs10" localSheetId="1" hidden="1">'Q1'!$H$15</definedName>
    <definedName name="solver_rhs10" localSheetId="2" hidden="1">二进制</definedName>
    <definedName name="solver_rhs11" localSheetId="1" hidden="1">1</definedName>
    <definedName name="solver_rhs11" localSheetId="2" hidden="1">二进制</definedName>
    <definedName name="solver_rhs12" localSheetId="1" hidden="1">1</definedName>
    <definedName name="solver_rhs12" localSheetId="2" hidden="1">二进制</definedName>
    <definedName name="solver_rhs13" localSheetId="1" hidden="1">2</definedName>
    <definedName name="solver_rhs13" localSheetId="2" hidden="1">2</definedName>
    <definedName name="solver_rhs2" localSheetId="1" hidden="1">'Q1'!$C$15:$H$15</definedName>
    <definedName name="solver_rhs2" localSheetId="2" hidden="1">1</definedName>
    <definedName name="solver_rhs2" localSheetId="3" hidden="1">'Q2'!$E$18</definedName>
    <definedName name="solver_rhs3" localSheetId="1" hidden="1">1</definedName>
    <definedName name="solver_rhs3" localSheetId="2" hidden="1">1</definedName>
    <definedName name="solver_rhs3" localSheetId="3" hidden="1">'Q2'!$E$19:$E$20</definedName>
    <definedName name="solver_rhs4" localSheetId="1" hidden="1">'Q1'!$C$15</definedName>
    <definedName name="solver_rhs4" localSheetId="2" hidden="1">2</definedName>
    <definedName name="solver_rhs4" localSheetId="3" hidden="1">'Q2'!$E$21:$E$22</definedName>
    <definedName name="solver_rhs5" localSheetId="1" hidden="1">1</definedName>
    <definedName name="solver_rhs5" localSheetId="2" hidden="1">二进制</definedName>
    <definedName name="solver_rhs5" localSheetId="3" hidden="1">二进制</definedName>
    <definedName name="solver_rhs6" localSheetId="1" hidden="1">'Q1'!$D$15</definedName>
    <definedName name="solver_rhs6" localSheetId="2" hidden="1">二进制</definedName>
    <definedName name="solver_rhs6" localSheetId="3" hidden="1">4</definedName>
    <definedName name="solver_rhs7" localSheetId="1" hidden="1">'Q1'!$E$15</definedName>
    <definedName name="solver_rhs7" localSheetId="2" hidden="1">二进制</definedName>
    <definedName name="solver_rhs7" localSheetId="3" hidden="1">4</definedName>
    <definedName name="solver_rhs8" localSheetId="1" hidden="1">'Q1'!$F$15</definedName>
    <definedName name="solver_rhs8" localSheetId="2" hidden="1">二进制</definedName>
    <definedName name="solver_rhs9" localSheetId="1" hidden="1">'Q1'!$G$15</definedName>
    <definedName name="solver_rhs9" localSheetId="2" hidden="1">二进制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5" l="1"/>
  <c r="R17" i="5"/>
  <c r="R15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D16" i="5"/>
  <c r="E16" i="5"/>
  <c r="F16" i="5"/>
  <c r="G16" i="5"/>
  <c r="H16" i="5"/>
  <c r="C16" i="5"/>
  <c r="I17" i="5"/>
  <c r="I18" i="5"/>
  <c r="I19" i="5"/>
  <c r="I20" i="5"/>
  <c r="I21" i="5"/>
  <c r="I16" i="5"/>
  <c r="C24" i="5"/>
  <c r="M16" i="2"/>
  <c r="C20" i="2"/>
  <c r="C19" i="2"/>
  <c r="K16" i="2"/>
  <c r="C22" i="2"/>
  <c r="R24" i="4"/>
  <c r="R26" i="4"/>
  <c r="L16" i="2"/>
  <c r="E18" i="2"/>
  <c r="C18" i="2"/>
  <c r="I15" i="2"/>
  <c r="C21" i="2"/>
  <c r="C17" i="2"/>
  <c r="R25" i="4"/>
  <c r="C25" i="4"/>
  <c r="H22" i="4"/>
  <c r="G22" i="4"/>
  <c r="F22" i="4"/>
  <c r="E22" i="4"/>
  <c r="D22" i="4"/>
  <c r="C22" i="4"/>
  <c r="Q21" i="4"/>
  <c r="P21" i="4"/>
  <c r="O21" i="4"/>
  <c r="N21" i="4"/>
  <c r="M21" i="4"/>
  <c r="L21" i="4"/>
  <c r="I21" i="4"/>
  <c r="Q20" i="4"/>
  <c r="P20" i="4"/>
  <c r="O20" i="4"/>
  <c r="N20" i="4"/>
  <c r="M20" i="4"/>
  <c r="L20" i="4"/>
  <c r="I20" i="4"/>
  <c r="Q19" i="4"/>
  <c r="P19" i="4"/>
  <c r="O19" i="4"/>
  <c r="N19" i="4"/>
  <c r="M19" i="4"/>
  <c r="L19" i="4"/>
  <c r="I19" i="4"/>
  <c r="Q18" i="4"/>
  <c r="P18" i="4"/>
  <c r="O18" i="4"/>
  <c r="N18" i="4"/>
  <c r="M18" i="4"/>
  <c r="L18" i="4"/>
  <c r="I18" i="4"/>
  <c r="Q17" i="4"/>
  <c r="P17" i="4"/>
  <c r="O17" i="4"/>
  <c r="N17" i="4"/>
  <c r="M17" i="4"/>
  <c r="L17" i="4"/>
  <c r="I17" i="4"/>
  <c r="Q16" i="4"/>
  <c r="P16" i="4"/>
  <c r="O16" i="4"/>
  <c r="N16" i="4"/>
  <c r="M16" i="4"/>
  <c r="L16" i="4"/>
  <c r="I16" i="4"/>
</calcChain>
</file>

<file path=xl/sharedStrings.xml><?xml version="1.0" encoding="utf-8"?>
<sst xmlns="http://schemas.openxmlformats.org/spreadsheetml/2006/main" count="135" uniqueCount="51">
  <si>
    <t>Arlington</t>
  </si>
  <si>
    <t>Belmont</t>
  </si>
  <si>
    <t>Cambridge</t>
  </si>
  <si>
    <t>Lexington</t>
  </si>
  <si>
    <t>Concord</t>
  </si>
  <si>
    <t>Winchester</t>
  </si>
  <si>
    <t>Belmon</t>
  </si>
  <si>
    <t>Driving Times (in minutes)</t>
  </si>
  <si>
    <t>Show</t>
  </si>
  <si>
    <t>Public Interest</t>
  </si>
  <si>
    <t>Contains Violence</t>
  </si>
  <si>
    <t>Comedy</t>
  </si>
  <si>
    <t>Drama</t>
  </si>
  <si>
    <t>Cheers</t>
  </si>
  <si>
    <t>Dynasty</t>
  </si>
  <si>
    <t>LA Law</t>
  </si>
  <si>
    <t>Jake</t>
  </si>
  <si>
    <t>Bob Newhart</t>
  </si>
  <si>
    <t>News Special</t>
  </si>
  <si>
    <t>Focus on Science</t>
  </si>
  <si>
    <t>Beaches</t>
  </si>
  <si>
    <t>Urban Action</t>
  </si>
  <si>
    <t>Revenue
($ millions)</t>
  </si>
  <si>
    <t>Driving Time Target (minutes)</t>
  </si>
  <si>
    <t>Cost of too many violent shows ($ millions)</t>
  </si>
  <si>
    <t>Has ATM</t>
  </si>
  <si>
    <t>Objective</t>
  </si>
  <si>
    <t>Goto</t>
  </si>
  <si>
    <t>Times</t>
  </si>
  <si>
    <t>Total</t>
  </si>
  <si>
    <t>Sumproduct</t>
  </si>
  <si>
    <t>Include</t>
  </si>
  <si>
    <t>Constraints</t>
  </si>
  <si>
    <t>=</t>
  </si>
  <si>
    <t>FS&lt;=J+LL</t>
  </si>
  <si>
    <t>&lt;=</t>
  </si>
  <si>
    <t>FS+UA&lt;=1</t>
  </si>
  <si>
    <t>Profits</t>
  </si>
  <si>
    <t>C-2&lt;3*D</t>
  </si>
  <si>
    <t>&gt;=</t>
  </si>
  <si>
    <r>
      <rPr>
        <sz val="12"/>
        <color rgb="FFFF0000"/>
        <rFont val="Calibri"/>
        <family val="2"/>
        <scheme val="minor"/>
      </rPr>
      <t>Invalid constraint.</t>
    </r>
    <r>
      <rPr>
        <sz val="12"/>
        <color theme="1"/>
        <rFont val="Calibri"/>
        <family val="2"/>
        <scheme val="minor"/>
      </rPr>
      <t xml:space="preserve"> No combination can be &gt;=2C while 0D.</t>
    </r>
  </si>
  <si>
    <t>VVV</t>
  </si>
  <si>
    <t>SPD</t>
  </si>
  <si>
    <t>Only one optimal solution</t>
  </si>
  <si>
    <t>1st Best</t>
  </si>
  <si>
    <t>2nd Best</t>
  </si>
  <si>
    <t>3rd Best</t>
  </si>
  <si>
    <t>Not optimial. 2 solutions in total.</t>
  </si>
  <si>
    <t>PI&gt;=CV</t>
  </si>
  <si>
    <t>&gt;=4V</t>
  </si>
  <si>
    <t>V-4&lt;3*VVV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</si>
</sst>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right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AF4D-4E0E-5D4D-A2AE-377D701D0B79}">
  <dimension ref="A1"/>
  <sheetViews>
    <sheetView workbookViewId="0">
      <selection activeCell="E34" sqref="E34"/>
    </sheetView>
  </sheetViews>
  <sheetFormatPr defaultColWidth="11.19921875" defaultRowHeight="15.6" x14ac:dyDescent="0.3"/>
  <sheetData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B598-1992-4DBD-B1C9-AD84149F31FB}">
  <sheetPr>
    <pageSetUpPr fitToPage="1"/>
  </sheetPr>
  <dimension ref="A1:R26"/>
  <sheetViews>
    <sheetView topLeftCell="E7" zoomScale="85" zoomScaleNormal="85" workbookViewId="0">
      <selection activeCell="J26" sqref="J26"/>
    </sheetView>
  </sheetViews>
  <sheetFormatPr defaultColWidth="11.19921875" defaultRowHeight="15.6" x14ac:dyDescent="0.3"/>
  <cols>
    <col min="2" max="2" width="14" customWidth="1"/>
  </cols>
  <sheetData>
    <row r="1" spans="1:17" ht="46.8" x14ac:dyDescent="0.3">
      <c r="B1" s="4" t="s">
        <v>23</v>
      </c>
      <c r="D1" s="9">
        <v>10</v>
      </c>
    </row>
    <row r="3" spans="1:17" ht="34.049999999999997" customHeight="1" x14ac:dyDescent="0.3">
      <c r="B3" s="4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</row>
    <row r="4" spans="1:17" x14ac:dyDescent="0.3">
      <c r="B4" s="2" t="s">
        <v>0</v>
      </c>
      <c r="C4" s="3">
        <v>0</v>
      </c>
      <c r="D4" s="3">
        <v>5</v>
      </c>
      <c r="E4" s="3">
        <v>10</v>
      </c>
      <c r="F4" s="3">
        <v>15</v>
      </c>
      <c r="G4" s="3">
        <v>20</v>
      </c>
      <c r="H4" s="3">
        <v>15</v>
      </c>
    </row>
    <row r="5" spans="1:17" x14ac:dyDescent="0.3">
      <c r="B5" s="2" t="s">
        <v>6</v>
      </c>
      <c r="C5" s="3">
        <v>5</v>
      </c>
      <c r="D5" s="3">
        <v>0</v>
      </c>
      <c r="E5" s="3">
        <v>8</v>
      </c>
      <c r="F5" s="3">
        <v>10</v>
      </c>
      <c r="G5" s="3">
        <v>15</v>
      </c>
      <c r="H5" s="3">
        <v>12</v>
      </c>
    </row>
    <row r="6" spans="1:17" x14ac:dyDescent="0.3">
      <c r="B6" s="2" t="s">
        <v>2</v>
      </c>
      <c r="C6" s="3">
        <v>10</v>
      </c>
      <c r="D6" s="3">
        <v>8</v>
      </c>
      <c r="E6" s="3">
        <v>0</v>
      </c>
      <c r="F6" s="3">
        <v>15</v>
      </c>
      <c r="G6" s="3">
        <v>20</v>
      </c>
      <c r="H6" s="3">
        <v>10</v>
      </c>
    </row>
    <row r="7" spans="1:17" x14ac:dyDescent="0.3">
      <c r="B7" s="2" t="s">
        <v>3</v>
      </c>
      <c r="C7" s="3">
        <v>15</v>
      </c>
      <c r="D7" s="3">
        <v>10</v>
      </c>
      <c r="E7" s="3">
        <v>15</v>
      </c>
      <c r="F7" s="3">
        <v>0</v>
      </c>
      <c r="G7" s="3">
        <v>10</v>
      </c>
      <c r="H7" s="3">
        <v>12</v>
      </c>
    </row>
    <row r="8" spans="1:17" x14ac:dyDescent="0.3">
      <c r="B8" s="2" t="s">
        <v>4</v>
      </c>
      <c r="C8" s="3">
        <v>20</v>
      </c>
      <c r="D8" s="3">
        <v>15</v>
      </c>
      <c r="E8" s="3">
        <v>20</v>
      </c>
      <c r="F8" s="3">
        <v>10</v>
      </c>
      <c r="G8" s="3">
        <v>0</v>
      </c>
      <c r="H8" s="3">
        <v>12</v>
      </c>
    </row>
    <row r="9" spans="1:17" x14ac:dyDescent="0.3">
      <c r="B9" s="2" t="s">
        <v>5</v>
      </c>
      <c r="C9" s="3">
        <v>15</v>
      </c>
      <c r="D9" s="3">
        <v>12</v>
      </c>
      <c r="E9" s="3">
        <v>10</v>
      </c>
      <c r="F9" s="3">
        <v>12</v>
      </c>
      <c r="G9" s="3">
        <v>12</v>
      </c>
      <c r="H9" s="3">
        <v>0</v>
      </c>
    </row>
    <row r="14" spans="1:17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17" x14ac:dyDescent="0.3">
      <c r="A15" s="13" t="s">
        <v>25</v>
      </c>
      <c r="C15" s="11">
        <v>0</v>
      </c>
      <c r="D15" s="11">
        <v>1</v>
      </c>
      <c r="E15" s="11">
        <v>0</v>
      </c>
      <c r="F15" s="11">
        <v>0</v>
      </c>
      <c r="G15" s="11">
        <v>1</v>
      </c>
      <c r="H15" s="11">
        <v>1</v>
      </c>
      <c r="I15" s="1" t="s">
        <v>29</v>
      </c>
      <c r="K15" s="12" t="s">
        <v>28</v>
      </c>
      <c r="L15" s="1" t="s">
        <v>0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</row>
    <row r="16" spans="1:17" x14ac:dyDescent="0.3">
      <c r="A16" s="12" t="s">
        <v>27</v>
      </c>
      <c r="B16" s="2" t="s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>SUM(C16:H16)</f>
        <v>1</v>
      </c>
      <c r="K16" s="2" t="s">
        <v>0</v>
      </c>
      <c r="L16">
        <f t="shared" ref="L16:Q16" si="0">C16*C4/$D$1</f>
        <v>0</v>
      </c>
      <c r="M16">
        <f t="shared" si="0"/>
        <v>0.5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</row>
    <row r="17" spans="2:18" x14ac:dyDescent="0.3">
      <c r="B17" s="2" t="s">
        <v>6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f t="shared" ref="I17:I21" si="1">SUM(C17:H17)</f>
        <v>1</v>
      </c>
      <c r="K17" s="2" t="s">
        <v>6</v>
      </c>
      <c r="L17">
        <f t="shared" ref="L17:Q21" si="2">C17*C5/$D$1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</row>
    <row r="18" spans="2:18" x14ac:dyDescent="0.3">
      <c r="B18" s="2" t="s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f t="shared" si="1"/>
        <v>2</v>
      </c>
      <c r="K18" s="2" t="s">
        <v>2</v>
      </c>
      <c r="L18">
        <f t="shared" si="2"/>
        <v>0</v>
      </c>
      <c r="M18">
        <f t="shared" si="2"/>
        <v>0.8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1</v>
      </c>
    </row>
    <row r="19" spans="2:18" x14ac:dyDescent="0.3">
      <c r="B19" s="2" t="s">
        <v>3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f t="shared" si="1"/>
        <v>1</v>
      </c>
      <c r="K19" s="2" t="s">
        <v>3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</row>
    <row r="20" spans="2:18" x14ac:dyDescent="0.3">
      <c r="B20" s="2" t="s">
        <v>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si="1"/>
        <v>1</v>
      </c>
      <c r="K20" s="2" t="s">
        <v>4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2:18" x14ac:dyDescent="0.3">
      <c r="B21" s="2" t="s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f t="shared" si="1"/>
        <v>1</v>
      </c>
      <c r="K21" s="2" t="s">
        <v>5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2:18" x14ac:dyDescent="0.3">
      <c r="B22" s="2" t="s">
        <v>29</v>
      </c>
      <c r="C22">
        <f>SUM(C16:C21)/6</f>
        <v>0</v>
      </c>
      <c r="D22">
        <f t="shared" ref="D22:H22" si="3">SUM(D16:D21)/6</f>
        <v>0.5</v>
      </c>
      <c r="E22">
        <f t="shared" si="3"/>
        <v>0</v>
      </c>
      <c r="F22">
        <f t="shared" si="3"/>
        <v>0</v>
      </c>
      <c r="G22">
        <f t="shared" si="3"/>
        <v>0.33333333333333331</v>
      </c>
      <c r="H22">
        <f t="shared" si="3"/>
        <v>0.33333333333333331</v>
      </c>
      <c r="K22" s="2"/>
    </row>
    <row r="23" spans="2:18" x14ac:dyDescent="0.3">
      <c r="B23" s="2"/>
      <c r="K23" s="2"/>
      <c r="L23" t="s">
        <v>0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30</v>
      </c>
    </row>
    <row r="24" spans="2:18" x14ac:dyDescent="0.3">
      <c r="K24" s="2" t="s">
        <v>44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f>SUMPRODUCT($C$15:$H$15,L24:Q24)</f>
        <v>1</v>
      </c>
    </row>
    <row r="25" spans="2:18" x14ac:dyDescent="0.3">
      <c r="B25" t="s">
        <v>26</v>
      </c>
      <c r="C25">
        <f>SUM(C15:H15)</f>
        <v>3</v>
      </c>
      <c r="K25" s="2" t="s">
        <v>45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f>SUMPRODUCT($C$15:$H$15,L25:Q25)</f>
        <v>0</v>
      </c>
    </row>
    <row r="26" spans="2:18" x14ac:dyDescent="0.3">
      <c r="J26" s="15" t="s">
        <v>47</v>
      </c>
      <c r="K26" s="2" t="s">
        <v>46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f>SUMPRODUCT($C$15:$H$15,L26:Q26)</f>
        <v>2</v>
      </c>
    </row>
  </sheetData>
  <pageMargins left="0.7" right="0.7" top="0.75" bottom="0.75" header="0.3" footer="0.3"/>
  <pageSetup scale="94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DCCE-9D42-41B3-B92A-75BB0728EE16}">
  <sheetPr>
    <pageSetUpPr fitToPage="1"/>
  </sheetPr>
  <dimension ref="A1:R25"/>
  <sheetViews>
    <sheetView zoomScale="85" zoomScaleNormal="85" workbookViewId="0">
      <selection activeCell="L21" sqref="L21"/>
    </sheetView>
  </sheetViews>
  <sheetFormatPr defaultColWidth="11.19921875" defaultRowHeight="15.6" x14ac:dyDescent="0.3"/>
  <cols>
    <col min="2" max="2" width="14" customWidth="1"/>
  </cols>
  <sheetData>
    <row r="1" spans="1:18" ht="46.8" x14ac:dyDescent="0.3">
      <c r="B1" s="4" t="s">
        <v>23</v>
      </c>
      <c r="D1" s="9">
        <v>10</v>
      </c>
    </row>
    <row r="3" spans="1:18" ht="34.049999999999997" customHeight="1" x14ac:dyDescent="0.3">
      <c r="B3" s="4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</row>
    <row r="4" spans="1:18" x14ac:dyDescent="0.3">
      <c r="B4" s="2" t="s">
        <v>0</v>
      </c>
      <c r="C4" s="3">
        <v>0</v>
      </c>
      <c r="D4" s="3">
        <v>5</v>
      </c>
      <c r="E4" s="3">
        <v>10</v>
      </c>
      <c r="F4" s="3">
        <v>15</v>
      </c>
      <c r="G4" s="3">
        <v>20</v>
      </c>
      <c r="H4" s="3">
        <v>15</v>
      </c>
    </row>
    <row r="5" spans="1:18" x14ac:dyDescent="0.3">
      <c r="B5" s="2" t="s">
        <v>6</v>
      </c>
      <c r="C5" s="3">
        <v>5</v>
      </c>
      <c r="D5" s="3">
        <v>0</v>
      </c>
      <c r="E5" s="3">
        <v>8</v>
      </c>
      <c r="F5" s="3">
        <v>10</v>
      </c>
      <c r="G5" s="3">
        <v>15</v>
      </c>
      <c r="H5" s="3">
        <v>12</v>
      </c>
    </row>
    <row r="6" spans="1:18" x14ac:dyDescent="0.3">
      <c r="B6" s="2" t="s">
        <v>2</v>
      </c>
      <c r="C6" s="3">
        <v>10</v>
      </c>
      <c r="D6" s="3">
        <v>8</v>
      </c>
      <c r="E6" s="3">
        <v>0</v>
      </c>
      <c r="F6" s="3">
        <v>15</v>
      </c>
      <c r="G6" s="3">
        <v>20</v>
      </c>
      <c r="H6" s="3">
        <v>10</v>
      </c>
    </row>
    <row r="7" spans="1:18" x14ac:dyDescent="0.3">
      <c r="B7" s="2" t="s">
        <v>3</v>
      </c>
      <c r="C7" s="3">
        <v>15</v>
      </c>
      <c r="D7" s="3">
        <v>10</v>
      </c>
      <c r="E7" s="3">
        <v>15</v>
      </c>
      <c r="F7" s="3">
        <v>0</v>
      </c>
      <c r="G7" s="3">
        <v>10</v>
      </c>
      <c r="H7" s="3">
        <v>12</v>
      </c>
    </row>
    <row r="8" spans="1:18" x14ac:dyDescent="0.3">
      <c r="B8" s="2" t="s">
        <v>4</v>
      </c>
      <c r="C8" s="3">
        <v>20</v>
      </c>
      <c r="D8" s="3">
        <v>15</v>
      </c>
      <c r="E8" s="3">
        <v>20</v>
      </c>
      <c r="F8" s="3">
        <v>10</v>
      </c>
      <c r="G8" s="3">
        <v>0</v>
      </c>
      <c r="H8" s="3">
        <v>12</v>
      </c>
    </row>
    <row r="9" spans="1:18" x14ac:dyDescent="0.3">
      <c r="B9" s="2" t="s">
        <v>5</v>
      </c>
      <c r="C9" s="3">
        <v>15</v>
      </c>
      <c r="D9" s="3">
        <v>12</v>
      </c>
      <c r="E9" s="3">
        <v>10</v>
      </c>
      <c r="F9" s="3">
        <v>12</v>
      </c>
      <c r="G9" s="3">
        <v>12</v>
      </c>
      <c r="H9" s="3">
        <v>0</v>
      </c>
    </row>
    <row r="14" spans="1:18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K14" s="2"/>
      <c r="L14" t="s">
        <v>0</v>
      </c>
      <c r="M14" t="s">
        <v>1</v>
      </c>
      <c r="N14" t="s">
        <v>2</v>
      </c>
      <c r="O14" t="s">
        <v>3</v>
      </c>
      <c r="P14" t="s">
        <v>4</v>
      </c>
      <c r="Q14" t="s">
        <v>5</v>
      </c>
      <c r="R14" t="s">
        <v>30</v>
      </c>
    </row>
    <row r="15" spans="1:18" x14ac:dyDescent="0.3">
      <c r="A15" s="13" t="s">
        <v>25</v>
      </c>
      <c r="C15" s="11">
        <v>1</v>
      </c>
      <c r="D15" s="11">
        <v>0</v>
      </c>
      <c r="E15" s="11">
        <v>0</v>
      </c>
      <c r="F15" s="11">
        <v>1</v>
      </c>
      <c r="G15" s="11">
        <v>0</v>
      </c>
      <c r="H15" s="11">
        <v>1</v>
      </c>
      <c r="I15" s="1" t="s">
        <v>29</v>
      </c>
      <c r="K15" s="2" t="s">
        <v>44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f>SUMPRODUCT(L15:Q15,$C$15:$H$15)</f>
        <v>1</v>
      </c>
    </row>
    <row r="16" spans="1:18" x14ac:dyDescent="0.3">
      <c r="A16" s="12" t="s">
        <v>27</v>
      </c>
      <c r="B16" s="2" t="s">
        <v>0</v>
      </c>
      <c r="C16">
        <f>IF(C4&lt;=$D$1,1,0)</f>
        <v>1</v>
      </c>
      <c r="D16">
        <f t="shared" ref="D16:H16" si="0">IF(D4&lt;=$D$1,1,0)</f>
        <v>1</v>
      </c>
      <c r="E16">
        <f t="shared" si="0"/>
        <v>1</v>
      </c>
      <c r="F16">
        <f t="shared" si="0"/>
        <v>0</v>
      </c>
      <c r="G16">
        <f t="shared" si="0"/>
        <v>0</v>
      </c>
      <c r="H16">
        <f t="shared" si="0"/>
        <v>0</v>
      </c>
      <c r="I16">
        <f>SUMPRODUCT(C16:H16,$C$15:$H$15)</f>
        <v>1</v>
      </c>
      <c r="K16" s="2" t="s">
        <v>45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f t="shared" ref="R16:R17" si="1">SUMPRODUCT(L16:Q16,$C$15:$H$15)</f>
        <v>0</v>
      </c>
    </row>
    <row r="17" spans="2:18" x14ac:dyDescent="0.3">
      <c r="B17" s="2" t="s">
        <v>6</v>
      </c>
      <c r="C17">
        <f t="shared" ref="C17:H17" si="2">IF(C5&lt;=$D$1,1,0)</f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0</v>
      </c>
      <c r="H17">
        <f t="shared" si="2"/>
        <v>0</v>
      </c>
      <c r="I17">
        <f t="shared" ref="I17:I21" si="3">SUMPRODUCT(C17:H17,$C$15:$H$15)</f>
        <v>2</v>
      </c>
      <c r="K17" s="2" t="s">
        <v>46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f t="shared" si="1"/>
        <v>2</v>
      </c>
    </row>
    <row r="18" spans="2:18" x14ac:dyDescent="0.3">
      <c r="B18" s="2" t="s">
        <v>2</v>
      </c>
      <c r="C18">
        <f t="shared" ref="C18:H18" si="4">IF(C6&lt;=$D$1,1,0)</f>
        <v>1</v>
      </c>
      <c r="D18">
        <f t="shared" si="4"/>
        <v>1</v>
      </c>
      <c r="E18">
        <f t="shared" si="4"/>
        <v>1</v>
      </c>
      <c r="F18">
        <f t="shared" si="4"/>
        <v>0</v>
      </c>
      <c r="G18">
        <f t="shared" si="4"/>
        <v>0</v>
      </c>
      <c r="H18">
        <f t="shared" si="4"/>
        <v>1</v>
      </c>
      <c r="I18">
        <f t="shared" si="3"/>
        <v>2</v>
      </c>
      <c r="K18" s="12" t="s">
        <v>47</v>
      </c>
    </row>
    <row r="19" spans="2:18" x14ac:dyDescent="0.3">
      <c r="B19" s="2" t="s">
        <v>3</v>
      </c>
      <c r="C19">
        <f t="shared" ref="C19:H19" si="5">IF(C7&lt;=$D$1,1,0)</f>
        <v>0</v>
      </c>
      <c r="D19">
        <f t="shared" si="5"/>
        <v>1</v>
      </c>
      <c r="E19">
        <f t="shared" si="5"/>
        <v>0</v>
      </c>
      <c r="F19">
        <f t="shared" si="5"/>
        <v>1</v>
      </c>
      <c r="G19">
        <f t="shared" si="5"/>
        <v>1</v>
      </c>
      <c r="H19">
        <f t="shared" si="5"/>
        <v>0</v>
      </c>
      <c r="I19">
        <f t="shared" si="3"/>
        <v>1</v>
      </c>
      <c r="K19" s="2"/>
    </row>
    <row r="20" spans="2:18" x14ac:dyDescent="0.3">
      <c r="B20" s="2" t="s">
        <v>4</v>
      </c>
      <c r="C20">
        <f t="shared" ref="C20:H20" si="6">IF(C8&lt;=$D$1,1,0)</f>
        <v>0</v>
      </c>
      <c r="D20">
        <f t="shared" si="6"/>
        <v>0</v>
      </c>
      <c r="E20">
        <f t="shared" si="6"/>
        <v>0</v>
      </c>
      <c r="F20">
        <f t="shared" si="6"/>
        <v>1</v>
      </c>
      <c r="G20">
        <f t="shared" si="6"/>
        <v>1</v>
      </c>
      <c r="H20">
        <f t="shared" si="6"/>
        <v>0</v>
      </c>
      <c r="I20">
        <f t="shared" si="3"/>
        <v>1</v>
      </c>
      <c r="K20" s="2"/>
    </row>
    <row r="21" spans="2:18" x14ac:dyDescent="0.3">
      <c r="B21" s="2" t="s">
        <v>5</v>
      </c>
      <c r="C21">
        <f t="shared" ref="C21:H21" si="7">IF(C9&lt;=$D$1,1,0)</f>
        <v>0</v>
      </c>
      <c r="D21">
        <f t="shared" si="7"/>
        <v>0</v>
      </c>
      <c r="E21">
        <f t="shared" si="7"/>
        <v>1</v>
      </c>
      <c r="F21">
        <f t="shared" si="7"/>
        <v>0</v>
      </c>
      <c r="G21">
        <f t="shared" si="7"/>
        <v>0</v>
      </c>
      <c r="H21">
        <f t="shared" si="7"/>
        <v>1</v>
      </c>
      <c r="I21">
        <f t="shared" si="3"/>
        <v>1</v>
      </c>
      <c r="K21" s="2"/>
    </row>
    <row r="22" spans="2:18" x14ac:dyDescent="0.3">
      <c r="B22" s="2"/>
      <c r="K22" s="2"/>
    </row>
    <row r="23" spans="2:18" x14ac:dyDescent="0.3">
      <c r="K23" s="2"/>
    </row>
    <row r="24" spans="2:18" x14ac:dyDescent="0.3">
      <c r="B24" t="s">
        <v>26</v>
      </c>
      <c r="C24">
        <f>SUM(C15:H15)</f>
        <v>3</v>
      </c>
      <c r="K24" s="2"/>
    </row>
    <row r="25" spans="2:18" x14ac:dyDescent="0.3">
      <c r="J25" s="15"/>
      <c r="K25" s="2"/>
    </row>
  </sheetData>
  <pageMargins left="0.7" right="0.7" top="0.75" bottom="0.75" header="0.3" footer="0.3"/>
  <pageSetup scale="94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D20D-D401-6E4D-846C-4B92478A6BD9}">
  <dimension ref="A1:M25"/>
  <sheetViews>
    <sheetView tabSelected="1" workbookViewId="0">
      <selection activeCell="L6" sqref="L6"/>
    </sheetView>
  </sheetViews>
  <sheetFormatPr defaultColWidth="11.19921875" defaultRowHeight="15.6" x14ac:dyDescent="0.3"/>
  <cols>
    <col min="2" max="2" width="15" bestFit="1" customWidth="1"/>
    <col min="3" max="3" width="10.5" customWidth="1"/>
  </cols>
  <sheetData>
    <row r="1" spans="1:13" ht="62.4" x14ac:dyDescent="0.3">
      <c r="B1" s="6" t="s">
        <v>24</v>
      </c>
      <c r="C1" s="9">
        <v>5</v>
      </c>
    </row>
    <row r="3" spans="1:13" ht="31.2" x14ac:dyDescent="0.3">
      <c r="B3" s="7" t="s">
        <v>8</v>
      </c>
      <c r="C3" s="8" t="s">
        <v>22</v>
      </c>
      <c r="D3" s="8" t="s">
        <v>9</v>
      </c>
      <c r="E3" s="8" t="s">
        <v>10</v>
      </c>
      <c r="F3" s="8" t="s">
        <v>11</v>
      </c>
      <c r="G3" s="8" t="s">
        <v>12</v>
      </c>
      <c r="I3" s="8" t="s">
        <v>31</v>
      </c>
      <c r="K3" s="8" t="s">
        <v>44</v>
      </c>
      <c r="L3" s="8" t="s">
        <v>45</v>
      </c>
      <c r="M3" s="8" t="s">
        <v>46</v>
      </c>
    </row>
    <row r="4" spans="1:13" x14ac:dyDescent="0.3">
      <c r="B4" t="s">
        <v>13</v>
      </c>
      <c r="C4" s="5">
        <v>6</v>
      </c>
      <c r="D4" s="10"/>
      <c r="E4" s="5"/>
      <c r="F4" s="5">
        <v>1</v>
      </c>
      <c r="G4" s="5">
        <v>1</v>
      </c>
      <c r="I4" s="16">
        <v>1</v>
      </c>
      <c r="K4" s="1">
        <v>0</v>
      </c>
      <c r="L4" s="1">
        <v>1</v>
      </c>
      <c r="M4" s="1">
        <v>1</v>
      </c>
    </row>
    <row r="5" spans="1:13" x14ac:dyDescent="0.3">
      <c r="B5" t="s">
        <v>14</v>
      </c>
      <c r="C5" s="5">
        <v>10</v>
      </c>
      <c r="D5" s="10"/>
      <c r="E5" s="5">
        <v>1</v>
      </c>
      <c r="F5" s="5"/>
      <c r="G5" s="5">
        <v>1</v>
      </c>
      <c r="I5" s="16">
        <v>1</v>
      </c>
      <c r="K5" s="1">
        <v>1</v>
      </c>
      <c r="L5" s="1">
        <v>1</v>
      </c>
      <c r="M5" s="1">
        <v>1</v>
      </c>
    </row>
    <row r="6" spans="1:13" x14ac:dyDescent="0.3">
      <c r="B6" t="s">
        <v>15</v>
      </c>
      <c r="C6" s="5">
        <v>5</v>
      </c>
      <c r="D6" s="10">
        <v>1</v>
      </c>
      <c r="E6" s="5">
        <v>1</v>
      </c>
      <c r="F6" s="5"/>
      <c r="G6" s="5">
        <v>1</v>
      </c>
      <c r="I6" s="16">
        <v>1</v>
      </c>
      <c r="K6" s="1">
        <v>1</v>
      </c>
      <c r="L6" s="1">
        <v>0</v>
      </c>
      <c r="M6" s="1">
        <v>1</v>
      </c>
    </row>
    <row r="7" spans="1:13" x14ac:dyDescent="0.3">
      <c r="B7" t="s">
        <v>16</v>
      </c>
      <c r="C7" s="5">
        <v>8</v>
      </c>
      <c r="D7" s="10"/>
      <c r="E7" s="5">
        <v>1</v>
      </c>
      <c r="F7" s="5"/>
      <c r="G7" s="5">
        <v>1</v>
      </c>
      <c r="I7" s="16">
        <v>0</v>
      </c>
      <c r="K7" s="1">
        <v>0</v>
      </c>
      <c r="L7" s="1">
        <v>0</v>
      </c>
      <c r="M7" s="1">
        <v>0</v>
      </c>
    </row>
    <row r="8" spans="1:13" x14ac:dyDescent="0.3">
      <c r="B8" t="s">
        <v>17</v>
      </c>
      <c r="C8" s="5">
        <v>7</v>
      </c>
      <c r="D8" s="10"/>
      <c r="E8" s="5"/>
      <c r="F8" s="5">
        <v>1</v>
      </c>
      <c r="G8" s="5"/>
      <c r="I8" s="16">
        <v>0</v>
      </c>
      <c r="K8" s="1">
        <v>1</v>
      </c>
      <c r="L8" s="1">
        <v>1</v>
      </c>
      <c r="M8" s="1">
        <v>0</v>
      </c>
    </row>
    <row r="9" spans="1:13" x14ac:dyDescent="0.3">
      <c r="B9" t="s">
        <v>18</v>
      </c>
      <c r="C9" s="5">
        <v>9</v>
      </c>
      <c r="D9" s="10">
        <v>1</v>
      </c>
      <c r="E9" s="5">
        <v>1</v>
      </c>
      <c r="F9" s="5"/>
      <c r="G9" s="5"/>
      <c r="I9" s="16">
        <v>1</v>
      </c>
      <c r="K9" s="1">
        <v>1</v>
      </c>
      <c r="L9" s="1">
        <v>1</v>
      </c>
      <c r="M9" s="1">
        <v>1</v>
      </c>
    </row>
    <row r="10" spans="1:13" x14ac:dyDescent="0.3">
      <c r="B10" t="s">
        <v>19</v>
      </c>
      <c r="C10" s="5">
        <v>4</v>
      </c>
      <c r="D10" s="10">
        <v>1</v>
      </c>
      <c r="E10" s="5"/>
      <c r="F10" s="5"/>
      <c r="G10" s="5">
        <v>1</v>
      </c>
      <c r="I10" s="16">
        <v>1</v>
      </c>
      <c r="K10" s="1">
        <v>1</v>
      </c>
      <c r="L10" s="1">
        <v>0</v>
      </c>
      <c r="M10" s="1">
        <v>1</v>
      </c>
    </row>
    <row r="11" spans="1:13" x14ac:dyDescent="0.3">
      <c r="B11" t="s">
        <v>20</v>
      </c>
      <c r="C11" s="5">
        <v>5</v>
      </c>
      <c r="D11" s="10"/>
      <c r="E11" s="5"/>
      <c r="F11" s="5">
        <v>1</v>
      </c>
      <c r="G11" s="5"/>
      <c r="I11" s="16">
        <v>0</v>
      </c>
      <c r="K11" s="1">
        <v>0</v>
      </c>
      <c r="L11" s="1">
        <v>0</v>
      </c>
      <c r="M11" s="1">
        <v>0</v>
      </c>
    </row>
    <row r="12" spans="1:13" x14ac:dyDescent="0.3">
      <c r="B12" t="s">
        <v>21</v>
      </c>
      <c r="C12" s="5">
        <v>3</v>
      </c>
      <c r="D12" s="10">
        <v>1</v>
      </c>
      <c r="E12" s="5"/>
      <c r="F12" s="5"/>
      <c r="G12" s="5"/>
      <c r="I12" s="16">
        <v>0</v>
      </c>
      <c r="K12" s="1">
        <v>0</v>
      </c>
      <c r="L12" s="1">
        <v>1</v>
      </c>
      <c r="M12" s="1">
        <v>0</v>
      </c>
    </row>
    <row r="13" spans="1:13" x14ac:dyDescent="0.3">
      <c r="A13" s="1" t="s">
        <v>41</v>
      </c>
      <c r="B13" s="1" t="s">
        <v>49</v>
      </c>
      <c r="C13" s="5">
        <v>-5</v>
      </c>
      <c r="I13" s="16">
        <v>0</v>
      </c>
      <c r="K13" s="1">
        <v>0</v>
      </c>
      <c r="L13" s="1">
        <v>0</v>
      </c>
      <c r="M13" s="1">
        <v>0</v>
      </c>
    </row>
    <row r="14" spans="1:13" x14ac:dyDescent="0.3">
      <c r="I14" s="1"/>
      <c r="K14" s="1"/>
      <c r="L14" s="1"/>
    </row>
    <row r="15" spans="1:13" x14ac:dyDescent="0.3">
      <c r="H15" t="s">
        <v>37</v>
      </c>
      <c r="I15" s="1">
        <f>SUMPRODUCT(I4:I13,C4:C13)</f>
        <v>34</v>
      </c>
      <c r="K15" s="1">
        <v>35</v>
      </c>
      <c r="L15" s="1">
        <v>35</v>
      </c>
      <c r="M15" s="1">
        <v>34</v>
      </c>
    </row>
    <row r="16" spans="1:13" x14ac:dyDescent="0.3">
      <c r="A16" s="13" t="s">
        <v>32</v>
      </c>
      <c r="J16" s="1" t="s">
        <v>42</v>
      </c>
      <c r="K16" s="1">
        <f>SUMPRODUCT(K4:K12,I4:I12)</f>
        <v>4</v>
      </c>
      <c r="L16" s="1">
        <f>SUMPRODUCT(L4:L12,$I$4:$I$12)</f>
        <v>3</v>
      </c>
      <c r="M16" s="1">
        <f>SUMPRODUCT(M4:M12,$I$4:$I$12)</f>
        <v>5</v>
      </c>
    </row>
    <row r="17" spans="1:13" x14ac:dyDescent="0.3">
      <c r="A17" s="13"/>
      <c r="B17" s="1" t="s">
        <v>29</v>
      </c>
      <c r="C17" s="1">
        <f>SUM(I4:I12)</f>
        <v>5</v>
      </c>
      <c r="D17" s="14" t="s">
        <v>33</v>
      </c>
      <c r="E17" s="1">
        <v>5</v>
      </c>
      <c r="M17" s="13" t="s">
        <v>43</v>
      </c>
    </row>
    <row r="18" spans="1:13" x14ac:dyDescent="0.3">
      <c r="B18" s="1" t="s">
        <v>48</v>
      </c>
      <c r="C18" s="1">
        <f>SUMPRODUCT(I4:I12,D4:D12)</f>
        <v>3</v>
      </c>
      <c r="D18" s="14" t="s">
        <v>39</v>
      </c>
      <c r="E18" s="1">
        <f>SUMPRODUCT(I4:I12,E4:E12)</f>
        <v>3</v>
      </c>
    </row>
    <row r="19" spans="1:13" x14ac:dyDescent="0.3">
      <c r="B19" s="1" t="s">
        <v>34</v>
      </c>
      <c r="C19" s="1">
        <f>I10-I7-I6</f>
        <v>0</v>
      </c>
      <c r="D19" s="14" t="s">
        <v>35</v>
      </c>
      <c r="E19" s="1">
        <v>0</v>
      </c>
    </row>
    <row r="20" spans="1:13" x14ac:dyDescent="0.3">
      <c r="B20" s="1" t="s">
        <v>36</v>
      </c>
      <c r="C20" s="1">
        <f>I12+I10</f>
        <v>1</v>
      </c>
      <c r="D20" s="14" t="s">
        <v>35</v>
      </c>
      <c r="E20" s="1">
        <v>1</v>
      </c>
    </row>
    <row r="21" spans="1:13" x14ac:dyDescent="0.3">
      <c r="B21" s="1" t="s">
        <v>38</v>
      </c>
      <c r="C21" s="1">
        <f>3*SUMPRODUCT(I4:I12,G4:G12)+1-SUMPRODUCT(I4:I12,F4:F12)</f>
        <v>12</v>
      </c>
      <c r="D21" s="14" t="s">
        <v>39</v>
      </c>
      <c r="E21" s="1">
        <v>0</v>
      </c>
      <c r="F21" t="s">
        <v>40</v>
      </c>
    </row>
    <row r="22" spans="1:13" x14ac:dyDescent="0.3">
      <c r="B22" s="1" t="s">
        <v>50</v>
      </c>
      <c r="C22" s="1">
        <f>I13-(SUMPRODUCT(E4:E12,I4:I12)-3)/3</f>
        <v>0</v>
      </c>
      <c r="D22" s="14" t="s">
        <v>39</v>
      </c>
      <c r="E22" s="1">
        <v>0</v>
      </c>
    </row>
    <row r="23" spans="1:13" x14ac:dyDescent="0.3">
      <c r="B23" s="1"/>
      <c r="C23" s="1"/>
      <c r="D23" s="14"/>
      <c r="E23" s="1"/>
    </row>
    <row r="24" spans="1:13" x14ac:dyDescent="0.3">
      <c r="B24" s="1"/>
    </row>
    <row r="25" spans="1:13" x14ac:dyDescent="0.3">
      <c r="B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Member(s)</vt:lpstr>
      <vt:lpstr>Q1</vt:lpstr>
      <vt:lpstr>Q1 (2)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paatrus paatrus</dc:creator>
  <cp:lastModifiedBy>Wenzhi Ding</cp:lastModifiedBy>
  <cp:lastPrinted>2021-03-31T05:38:07Z</cp:lastPrinted>
  <dcterms:created xsi:type="dcterms:W3CDTF">2021-03-31T05:31:07Z</dcterms:created>
  <dcterms:modified xsi:type="dcterms:W3CDTF">2021-04-13T14:58:42Z</dcterms:modified>
</cp:coreProperties>
</file>