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600" windowHeight="9630" activeTab="3"/>
  </bookViews>
  <sheets>
    <sheet name="1" sheetId="1" r:id="rId1"/>
    <sheet name="2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B39" i="1"/>
  <c r="C39" i="1"/>
  <c r="B40" i="1"/>
  <c r="C40" i="1"/>
  <c r="B41" i="1"/>
  <c r="B42" i="1" s="1"/>
  <c r="C41" i="1"/>
  <c r="H3" i="1"/>
  <c r="H4" i="1" s="1"/>
  <c r="I2" i="1"/>
  <c r="C42" i="1" l="1"/>
  <c r="B43" i="1"/>
  <c r="H5" i="1"/>
  <c r="I4" i="1"/>
  <c r="I3" i="1"/>
  <c r="C43" i="1" l="1"/>
  <c r="B44" i="1"/>
  <c r="I5" i="1"/>
  <c r="H6" i="1"/>
  <c r="B15" i="3"/>
  <c r="B12" i="3"/>
  <c r="B11" i="3"/>
  <c r="C44" i="1" l="1"/>
  <c r="B45" i="1"/>
  <c r="H7" i="1"/>
  <c r="I6" i="1"/>
  <c r="B13" i="3"/>
  <c r="B14" i="3" s="1"/>
  <c r="B19" i="3" s="1"/>
  <c r="B46" i="1" l="1"/>
  <c r="C45" i="1"/>
  <c r="H8" i="1"/>
  <c r="I7" i="1"/>
  <c r="C24" i="1"/>
  <c r="C23" i="1"/>
  <c r="C22" i="1"/>
  <c r="C46" i="1" l="1"/>
  <c r="B47" i="1"/>
  <c r="H9" i="1"/>
  <c r="I8" i="1"/>
  <c r="D22" i="1"/>
  <c r="D5" i="1"/>
  <c r="D6" i="1" s="1"/>
  <c r="D7" i="1" s="1"/>
  <c r="B4" i="1"/>
  <c r="A5" i="1"/>
  <c r="B5" i="1" s="1"/>
  <c r="C47" i="1" l="1"/>
  <c r="B48" i="1"/>
  <c r="H10" i="1"/>
  <c r="I9" i="1"/>
  <c r="D8" i="1"/>
  <c r="D9" i="1" s="1"/>
  <c r="D10" i="1" s="1"/>
  <c r="D11" i="1" s="1"/>
  <c r="D12" i="1" s="1"/>
  <c r="D13" i="1" s="1"/>
  <c r="D14" i="1" s="1"/>
  <c r="A6" i="1"/>
  <c r="B6" i="1" s="1"/>
  <c r="C5" i="1" s="1"/>
  <c r="A7" i="1" l="1"/>
  <c r="C48" i="1"/>
  <c r="B49" i="1"/>
  <c r="H11" i="1"/>
  <c r="I10" i="1"/>
  <c r="B7" i="1"/>
  <c r="C6" i="1" s="1"/>
  <c r="A8" i="1"/>
  <c r="B50" i="1" l="1"/>
  <c r="C49" i="1"/>
  <c r="H12" i="1"/>
  <c r="I11" i="1"/>
  <c r="B8" i="1"/>
  <c r="C7" i="1" s="1"/>
  <c r="A9" i="1"/>
  <c r="C50" i="1" l="1"/>
  <c r="B51" i="1"/>
  <c r="H13" i="1"/>
  <c r="H14" i="1" s="1"/>
  <c r="I12" i="1"/>
  <c r="A10" i="1"/>
  <c r="B9" i="1"/>
  <c r="C8" i="1" s="1"/>
  <c r="C51" i="1" l="1"/>
  <c r="B52" i="1"/>
  <c r="I13" i="1"/>
  <c r="B10" i="1"/>
  <c r="C9" i="1" s="1"/>
  <c r="A11" i="1"/>
  <c r="B53" i="1" l="1"/>
  <c r="C52" i="1"/>
  <c r="I14" i="1"/>
  <c r="H15" i="1"/>
  <c r="A12" i="1"/>
  <c r="B11" i="1"/>
  <c r="C10" i="1" s="1"/>
  <c r="B54" i="1" l="1"/>
  <c r="C53" i="1"/>
  <c r="H16" i="1"/>
  <c r="I15" i="1"/>
  <c r="A13" i="1"/>
  <c r="B12" i="1"/>
  <c r="C11" i="1" s="1"/>
  <c r="C54" i="1" l="1"/>
  <c r="B55" i="1"/>
  <c r="H17" i="1"/>
  <c r="I16" i="1"/>
  <c r="A14" i="1"/>
  <c r="B14" i="1" s="1"/>
  <c r="C13" i="1" s="1"/>
  <c r="B13" i="1"/>
  <c r="C12" i="1" s="1"/>
  <c r="C55" i="1" l="1"/>
  <c r="B56" i="1"/>
  <c r="H18" i="1"/>
  <c r="I17" i="1"/>
  <c r="C56" i="1" l="1"/>
  <c r="B57" i="1"/>
  <c r="H19" i="1"/>
  <c r="I18" i="1"/>
  <c r="B58" i="1" l="1"/>
  <c r="C58" i="1" s="1"/>
  <c r="C57" i="1"/>
  <c r="H20" i="1"/>
  <c r="I19" i="1"/>
  <c r="D38" i="1" l="1"/>
  <c r="H21" i="1"/>
  <c r="I20" i="1"/>
  <c r="H22" i="1" l="1"/>
  <c r="I22" i="1" s="1"/>
  <c r="I21" i="1"/>
  <c r="J2" i="1" l="1"/>
</calcChain>
</file>

<file path=xl/sharedStrings.xml><?xml version="1.0" encoding="utf-8"?>
<sst xmlns="http://schemas.openxmlformats.org/spreadsheetml/2006/main" count="37" uniqueCount="27">
  <si>
    <t>x</t>
  </si>
  <si>
    <t>y</t>
  </si>
  <si>
    <t>h=2</t>
  </si>
  <si>
    <t>f'(x)</t>
  </si>
  <si>
    <t>i</t>
  </si>
  <si>
    <t>A)</t>
  </si>
  <si>
    <t>B)</t>
  </si>
  <si>
    <t>C)</t>
  </si>
  <si>
    <t>N/D</t>
  </si>
  <si>
    <r>
      <t xml:space="preserve">N(t) = 3000. </t>
    </r>
    <r>
      <rPr>
        <sz val="15"/>
        <color theme="1"/>
        <rFont val="Arial"/>
        <family val="2"/>
      </rPr>
      <t>e</t>
    </r>
    <r>
      <rPr>
        <vertAlign val="superscript"/>
        <sz val="15"/>
        <color theme="1"/>
        <rFont val="Arial"/>
        <family val="2"/>
      </rPr>
      <t>-0,07*(t-10)^2</t>
    </r>
  </si>
  <si>
    <t>Semana com a maior taxa de crescimento = 7º  (taxa alcançou 569)</t>
  </si>
  <si>
    <t>Semana com a maior taxa de decrescimento = 13º (taxa alcançou -569)</t>
  </si>
  <si>
    <t>Taxa de variação na décima semana = 0</t>
  </si>
  <si>
    <t>D)</t>
  </si>
  <si>
    <t>v'=f/m=1/200</t>
  </si>
  <si>
    <t>h=0,2</t>
  </si>
  <si>
    <t>t</t>
  </si>
  <si>
    <t>v(t)</t>
  </si>
  <si>
    <t>I.T.C</t>
  </si>
  <si>
    <t>V´ = a = (P - E)/m = (150.10 - 190.V^0,2.t^1,2)/150</t>
  </si>
  <si>
    <t>V´(t) = (150.10 - 190.V^0,2.t^1,2)/150</t>
  </si>
  <si>
    <t>V´(t) = (150 - 19.V^0,2.t^1,2)/15</t>
  </si>
  <si>
    <t>V</t>
  </si>
  <si>
    <t>Total de infectados = 20095</t>
  </si>
  <si>
    <t>S = 2.g^1,52</t>
  </si>
  <si>
    <t>S = 2*40^1,52</t>
  </si>
  <si>
    <t>S = 544,70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</si>
</sst>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5"/>
      <color theme="1"/>
      <name val="Arial"/>
      <family val="2"/>
    </font>
    <font>
      <vertAlign val="superscript"/>
      <sz val="15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25261</xdr:colOff>
      <xdr:row>1</xdr:row>
      <xdr:rowOff>9526</xdr:rowOff>
    </xdr:from>
    <xdr:to>
      <xdr:col>18</xdr:col>
      <xdr:colOff>381000</xdr:colOff>
      <xdr:row>24</xdr:row>
      <xdr:rowOff>171451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704193" y="893694"/>
          <a:ext cx="4619625" cy="340373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33225</xdr:colOff>
      <xdr:row>7</xdr:row>
      <xdr:rowOff>24321</xdr:rowOff>
    </xdr:from>
    <xdr:to>
      <xdr:col>7</xdr:col>
      <xdr:colOff>376741</xdr:colOff>
      <xdr:row>16</xdr:row>
      <xdr:rowOff>52503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5" y="1405446"/>
          <a:ext cx="4610716" cy="174268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28951</xdr:colOff>
      <xdr:row>0</xdr:row>
      <xdr:rowOff>38100</xdr:rowOff>
    </xdr:from>
    <xdr:to>
      <xdr:col>5</xdr:col>
      <xdr:colOff>809624</xdr:colOff>
      <xdr:row>24</xdr:row>
      <xdr:rowOff>9528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57436" y="1648015"/>
          <a:ext cx="4610103" cy="139027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19051</xdr:colOff>
      <xdr:row>3</xdr:row>
      <xdr:rowOff>9525</xdr:rowOff>
    </xdr:from>
    <xdr:to>
      <xdr:col>16</xdr:col>
      <xdr:colOff>590551</xdr:colOff>
      <xdr:row>12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1" y="619125"/>
          <a:ext cx="5448300" cy="1885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K29" sqref="K29"/>
    </sheetView>
  </sheetViews>
  <sheetFormatPr defaultRowHeight="15" x14ac:dyDescent="0.25"/>
  <cols>
    <col min="2" max="2" width="11.7109375" style="2" customWidth="1"/>
    <col min="3" max="3" width="29.5703125" style="1" customWidth="1"/>
    <col min="4" max="4" width="9.140625" style="1"/>
    <col min="6" max="6" width="10" customWidth="1"/>
    <col min="12" max="12" width="5.7109375" customWidth="1"/>
  </cols>
  <sheetData>
    <row r="1" spans="1:13" ht="21.75" customHeight="1" x14ac:dyDescent="0.25">
      <c r="A1" s="18">
        <v>1</v>
      </c>
      <c r="B1" s="17" t="s">
        <v>2</v>
      </c>
      <c r="C1" s="3" t="s">
        <v>9</v>
      </c>
      <c r="D1" s="3"/>
    </row>
    <row r="2" spans="1:13" ht="15.75" x14ac:dyDescent="0.25">
      <c r="A2" s="4"/>
      <c r="B2" s="17"/>
      <c r="C2" s="3"/>
      <c r="D2" s="3"/>
      <c r="G2" s="13" t="s">
        <v>13</v>
      </c>
      <c r="H2" s="22">
        <v>1</v>
      </c>
      <c r="I2" s="7">
        <f xml:space="preserve"> 3000* EXP(-0.07*(H2-10)^2)</f>
        <v>10.34359582830937</v>
      </c>
      <c r="J2" s="23">
        <f>SUM(I2:I22)</f>
        <v>20094.070198978345</v>
      </c>
    </row>
    <row r="3" spans="1:13" ht="18" x14ac:dyDescent="0.25">
      <c r="A3" s="5" t="s">
        <v>0</v>
      </c>
      <c r="B3" s="20" t="s">
        <v>1</v>
      </c>
      <c r="C3" s="8" t="s">
        <v>3</v>
      </c>
      <c r="D3" s="11" t="s">
        <v>4</v>
      </c>
      <c r="H3" s="22">
        <f>H2+1</f>
        <v>2</v>
      </c>
      <c r="I3" s="7">
        <f t="shared" ref="I3:I13" si="0" xml:space="preserve"> 3000* EXP(-0.07*(H3-10)^2)</f>
        <v>34.000239464002163</v>
      </c>
      <c r="J3" s="4"/>
    </row>
    <row r="4" spans="1:13" x14ac:dyDescent="0.25">
      <c r="A4" s="6">
        <v>1</v>
      </c>
      <c r="B4" s="21">
        <f xml:space="preserve"> 3000* EXP(-0.07*(A4-10)^2)</f>
        <v>10.34359582830937</v>
      </c>
      <c r="C4" s="9" t="s">
        <v>8</v>
      </c>
      <c r="D4" s="12">
        <v>0</v>
      </c>
      <c r="H4" s="22">
        <f t="shared" ref="H4:H22" si="1">H3+1</f>
        <v>3</v>
      </c>
      <c r="I4" s="7">
        <f t="shared" si="0"/>
        <v>97.160822318721117</v>
      </c>
      <c r="J4" s="24" t="s">
        <v>23</v>
      </c>
      <c r="K4" s="14"/>
      <c r="L4" s="14"/>
      <c r="M4" s="14"/>
    </row>
    <row r="5" spans="1:13" x14ac:dyDescent="0.25">
      <c r="A5" s="6">
        <f>A4+2</f>
        <v>3</v>
      </c>
      <c r="B5" s="21">
        <f t="shared" ref="B5:B14" si="2" xml:space="preserve"> 3000* EXP(-0.07*(A5-10)^2)</f>
        <v>97.160822318721117</v>
      </c>
      <c r="C5" s="10">
        <f>(B6-B4)/4</f>
        <v>127.74455863075647</v>
      </c>
      <c r="D5" s="12">
        <f>D4+1</f>
        <v>1</v>
      </c>
      <c r="H5" s="22">
        <f t="shared" si="1"/>
        <v>4</v>
      </c>
      <c r="I5" s="7">
        <f t="shared" si="0"/>
        <v>241.37882024859718</v>
      </c>
      <c r="J5" s="4"/>
    </row>
    <row r="6" spans="1:13" x14ac:dyDescent="0.25">
      <c r="A6" s="6">
        <f t="shared" ref="A6:A14" si="3">A5+2</f>
        <v>5</v>
      </c>
      <c r="B6" s="21">
        <f t="shared" si="2"/>
        <v>521.32183035133528</v>
      </c>
      <c r="C6" s="10">
        <f t="shared" ref="C6:C13" si="4">(B7-B5)/4</f>
        <v>375.15364517549261</v>
      </c>
      <c r="D6" s="12">
        <f>D5+1</f>
        <v>2</v>
      </c>
      <c r="H6" s="22">
        <f t="shared" si="1"/>
        <v>5</v>
      </c>
      <c r="I6" s="7">
        <f t="shared" si="0"/>
        <v>521.32183035133528</v>
      </c>
      <c r="J6" s="4"/>
    </row>
    <row r="7" spans="1:13" x14ac:dyDescent="0.25">
      <c r="A7" s="6">
        <f t="shared" si="3"/>
        <v>7</v>
      </c>
      <c r="B7" s="21">
        <f t="shared" si="2"/>
        <v>1597.7754030206916</v>
      </c>
      <c r="C7" s="10">
        <f t="shared" si="4"/>
        <v>568.96490734162739</v>
      </c>
      <c r="D7" s="12">
        <f t="shared" ref="D7:D14" si="5">D6+1</f>
        <v>3</v>
      </c>
      <c r="H7" s="22">
        <f t="shared" si="1"/>
        <v>6</v>
      </c>
      <c r="I7" s="7">
        <f t="shared" si="0"/>
        <v>978.83938386911836</v>
      </c>
      <c r="J7" s="4"/>
    </row>
    <row r="8" spans="1:13" x14ac:dyDescent="0.25">
      <c r="A8" s="6">
        <f t="shared" si="3"/>
        <v>9</v>
      </c>
      <c r="B8" s="21">
        <f t="shared" si="2"/>
        <v>2797.181459717845</v>
      </c>
      <c r="C8" s="10">
        <f t="shared" si="4"/>
        <v>299.85151417428835</v>
      </c>
      <c r="D8" s="12">
        <f>D7+1</f>
        <v>4</v>
      </c>
      <c r="H8" s="22">
        <f t="shared" si="1"/>
        <v>7</v>
      </c>
      <c r="I8" s="7">
        <f t="shared" si="0"/>
        <v>1597.7754030206916</v>
      </c>
      <c r="J8" s="4"/>
    </row>
    <row r="9" spans="1:13" x14ac:dyDescent="0.25">
      <c r="A9" s="6">
        <f t="shared" si="3"/>
        <v>11</v>
      </c>
      <c r="B9" s="21">
        <f t="shared" si="2"/>
        <v>2797.181459717845</v>
      </c>
      <c r="C9" s="10">
        <f t="shared" si="4"/>
        <v>-299.85151417428835</v>
      </c>
      <c r="D9" s="12">
        <f t="shared" si="5"/>
        <v>5</v>
      </c>
      <c r="H9" s="22">
        <f t="shared" si="1"/>
        <v>8</v>
      </c>
      <c r="I9" s="7">
        <f t="shared" si="0"/>
        <v>2267.3512243671762</v>
      </c>
      <c r="J9" s="4"/>
    </row>
    <row r="10" spans="1:13" x14ac:dyDescent="0.25">
      <c r="A10" s="6">
        <f t="shared" si="3"/>
        <v>13</v>
      </c>
      <c r="B10" s="21">
        <f t="shared" si="2"/>
        <v>1597.7754030206916</v>
      </c>
      <c r="C10" s="10">
        <f t="shared" si="4"/>
        <v>-568.96490734162739</v>
      </c>
      <c r="D10" s="12">
        <f t="shared" si="5"/>
        <v>6</v>
      </c>
      <c r="H10" s="22">
        <f t="shared" si="1"/>
        <v>9</v>
      </c>
      <c r="I10" s="7">
        <f t="shared" si="0"/>
        <v>2797.181459717845</v>
      </c>
      <c r="J10" s="4"/>
    </row>
    <row r="11" spans="1:13" x14ac:dyDescent="0.25">
      <c r="A11" s="6">
        <f>A10+2</f>
        <v>15</v>
      </c>
      <c r="B11" s="21">
        <f t="shared" si="2"/>
        <v>521.32183035133528</v>
      </c>
      <c r="C11" s="10">
        <f t="shared" si="4"/>
        <v>-375.15364517549261</v>
      </c>
      <c r="D11" s="12">
        <f t="shared" si="5"/>
        <v>7</v>
      </c>
      <c r="H11" s="22">
        <f t="shared" si="1"/>
        <v>10</v>
      </c>
      <c r="I11" s="7">
        <f t="shared" si="0"/>
        <v>3000</v>
      </c>
      <c r="J11" s="4"/>
    </row>
    <row r="12" spans="1:13" x14ac:dyDescent="0.25">
      <c r="A12" s="6">
        <f t="shared" si="3"/>
        <v>17</v>
      </c>
      <c r="B12" s="21">
        <f t="shared" si="2"/>
        <v>97.160822318721117</v>
      </c>
      <c r="C12" s="10">
        <f t="shared" si="4"/>
        <v>-127.74455863075647</v>
      </c>
      <c r="D12" s="12">
        <f t="shared" si="5"/>
        <v>8</v>
      </c>
      <c r="H12" s="22">
        <f t="shared" si="1"/>
        <v>11</v>
      </c>
      <c r="I12" s="7">
        <f t="shared" si="0"/>
        <v>2797.181459717845</v>
      </c>
      <c r="J12" s="4"/>
    </row>
    <row r="13" spans="1:13" x14ac:dyDescent="0.25">
      <c r="A13" s="6">
        <f t="shared" si="3"/>
        <v>19</v>
      </c>
      <c r="B13" s="21">
        <f t="shared" si="2"/>
        <v>10.34359582830937</v>
      </c>
      <c r="C13" s="10">
        <f t="shared" si="4"/>
        <v>-24.132956902157922</v>
      </c>
      <c r="D13" s="12">
        <f t="shared" si="5"/>
        <v>9</v>
      </c>
      <c r="H13" s="22">
        <f t="shared" si="1"/>
        <v>12</v>
      </c>
      <c r="I13" s="7">
        <f t="shared" si="0"/>
        <v>2267.3512243671762</v>
      </c>
      <c r="J13" s="4"/>
    </row>
    <row r="14" spans="1:13" x14ac:dyDescent="0.25">
      <c r="A14" s="6">
        <f t="shared" si="3"/>
        <v>21</v>
      </c>
      <c r="B14" s="21">
        <f t="shared" si="2"/>
        <v>0.62899471008943619</v>
      </c>
      <c r="C14" s="10" t="s">
        <v>8</v>
      </c>
      <c r="D14" s="12">
        <f t="shared" si="5"/>
        <v>10</v>
      </c>
      <c r="H14" s="22">
        <f t="shared" si="1"/>
        <v>13</v>
      </c>
      <c r="I14" s="7">
        <f xml:space="preserve"> 3000* EXP(-0.07*(H14-10)^2)</f>
        <v>1597.7754030206916</v>
      </c>
      <c r="J14" s="4"/>
    </row>
    <row r="15" spans="1:13" x14ac:dyDescent="0.25">
      <c r="A15" s="4"/>
      <c r="B15" s="17"/>
      <c r="C15" s="3"/>
      <c r="D15" s="3"/>
      <c r="H15" s="22">
        <f>H14+1</f>
        <v>14</v>
      </c>
      <c r="I15" s="7">
        <f xml:space="preserve"> 3000* EXP(-0.07*(H15-10)^2)</f>
        <v>978.83938386911836</v>
      </c>
      <c r="J15" s="4"/>
    </row>
    <row r="16" spans="1:13" ht="15.75" x14ac:dyDescent="0.25">
      <c r="A16" s="13" t="s">
        <v>5</v>
      </c>
      <c r="B16" s="16" t="s">
        <v>10</v>
      </c>
      <c r="C16" s="16"/>
      <c r="D16" s="16"/>
      <c r="E16" s="16"/>
      <c r="F16" s="16"/>
      <c r="H16" s="22">
        <f t="shared" si="1"/>
        <v>15</v>
      </c>
      <c r="I16" s="7">
        <f xml:space="preserve"> 3000* EXP(-0.07*(H16-10)^2)</f>
        <v>521.32183035133528</v>
      </c>
      <c r="J16" s="4"/>
    </row>
    <row r="17" spans="1:10" x14ac:dyDescent="0.25">
      <c r="A17" s="4"/>
      <c r="B17" s="17"/>
      <c r="C17" s="3"/>
      <c r="D17" s="3"/>
      <c r="H17" s="22">
        <f t="shared" si="1"/>
        <v>16</v>
      </c>
      <c r="I17" s="7">
        <f xml:space="preserve"> 3000* EXP(-0.07*(H17-10)^2)</f>
        <v>241.37882024859718</v>
      </c>
      <c r="J17" s="4"/>
    </row>
    <row r="18" spans="1:10" x14ac:dyDescent="0.25">
      <c r="A18" s="4"/>
      <c r="B18" s="17"/>
      <c r="C18" s="3"/>
      <c r="D18" s="3"/>
      <c r="H18" s="22">
        <f t="shared" si="1"/>
        <v>17</v>
      </c>
      <c r="I18" s="7">
        <f xml:space="preserve"> 3000* EXP(-0.07*(H18-10)^2)</f>
        <v>97.160822318721117</v>
      </c>
      <c r="J18" s="4"/>
    </row>
    <row r="19" spans="1:10" ht="15.75" x14ac:dyDescent="0.25">
      <c r="A19" s="13" t="s">
        <v>6</v>
      </c>
      <c r="B19" s="17" t="s">
        <v>11</v>
      </c>
      <c r="C19" s="3"/>
      <c r="D19" s="15"/>
      <c r="H19" s="22">
        <f t="shared" si="1"/>
        <v>18</v>
      </c>
      <c r="I19" s="7">
        <f xml:space="preserve"> 3000* EXP(-0.07*(H19-10)^2)</f>
        <v>34.000239464002163</v>
      </c>
      <c r="J19" s="4"/>
    </row>
    <row r="20" spans="1:10" x14ac:dyDescent="0.25">
      <c r="A20" s="4"/>
      <c r="B20" s="17"/>
      <c r="C20" s="3"/>
      <c r="D20" s="3"/>
      <c r="H20" s="22">
        <f t="shared" si="1"/>
        <v>19</v>
      </c>
      <c r="I20" s="7">
        <f xml:space="preserve"> 3000* EXP(-0.07*(H20-10)^2)</f>
        <v>10.34359582830937</v>
      </c>
      <c r="J20" s="4"/>
    </row>
    <row r="21" spans="1:10" x14ac:dyDescent="0.25">
      <c r="A21" s="4"/>
      <c r="B21" s="17"/>
      <c r="C21" s="3"/>
      <c r="D21" s="3"/>
      <c r="H21" s="22">
        <f t="shared" si="1"/>
        <v>20</v>
      </c>
      <c r="I21" s="7">
        <f xml:space="preserve"> 3000* EXP(-0.07*(H21-10)^2)</f>
        <v>2.735645896663546</v>
      </c>
      <c r="J21" s="4"/>
    </row>
    <row r="22" spans="1:10" ht="15.75" x14ac:dyDescent="0.25">
      <c r="A22" s="13" t="s">
        <v>7</v>
      </c>
      <c r="B22" s="22">
        <v>9</v>
      </c>
      <c r="C22" s="7">
        <f xml:space="preserve"> 3000* EXP(-0.07*(B22-10)^2)</f>
        <v>2797.181459717845</v>
      </c>
      <c r="D22" s="12">
        <f>(C24-C22)/2</f>
        <v>0</v>
      </c>
      <c r="H22" s="22">
        <f t="shared" si="1"/>
        <v>21</v>
      </c>
      <c r="I22" s="7">
        <f xml:space="preserve"> 3000* EXP(-0.07*(H22-10)^2)</f>
        <v>0.62899471008943619</v>
      </c>
      <c r="J22" s="4"/>
    </row>
    <row r="23" spans="1:10" x14ac:dyDescent="0.25">
      <c r="A23" s="4"/>
      <c r="B23" s="22">
        <v>10</v>
      </c>
      <c r="C23" s="7">
        <f xml:space="preserve"> 3000* EXP(-0.07*(B23-10)^2)</f>
        <v>3000</v>
      </c>
      <c r="D23" s="4"/>
    </row>
    <row r="24" spans="1:10" x14ac:dyDescent="0.25">
      <c r="A24" s="4"/>
      <c r="B24" s="22">
        <v>11</v>
      </c>
      <c r="C24" s="7">
        <f xml:space="preserve"> 3000* EXP(-0.07*(B24-10)^2)</f>
        <v>2797.181459717845</v>
      </c>
      <c r="D24" s="4"/>
    </row>
    <row r="25" spans="1:10" x14ac:dyDescent="0.25">
      <c r="A25" s="4"/>
      <c r="B25" s="14" t="s">
        <v>12</v>
      </c>
      <c r="C25" s="14"/>
      <c r="D25" s="14"/>
    </row>
    <row r="26" spans="1:10" x14ac:dyDescent="0.25">
      <c r="A26" s="4"/>
      <c r="B26" s="3"/>
      <c r="C26" s="3"/>
      <c r="D26" s="3"/>
    </row>
    <row r="27" spans="1:10" x14ac:dyDescent="0.25">
      <c r="A27" s="4"/>
      <c r="B27" s="3"/>
      <c r="C27" s="3"/>
      <c r="D27" s="3"/>
    </row>
    <row r="28" spans="1:10" x14ac:dyDescent="0.25">
      <c r="A28" s="4"/>
      <c r="B28" s="3"/>
      <c r="C28" s="3"/>
      <c r="D28" s="3"/>
    </row>
    <row r="29" spans="1:10" x14ac:dyDescent="0.25">
      <c r="A29" s="4"/>
      <c r="B29" s="3"/>
      <c r="C29" s="3"/>
      <c r="D29" s="3"/>
    </row>
    <row r="30" spans="1:10" x14ac:dyDescent="0.25">
      <c r="A30" s="4"/>
      <c r="B30" s="3"/>
      <c r="C30" s="3"/>
      <c r="D30" s="3"/>
    </row>
    <row r="31" spans="1:10" x14ac:dyDescent="0.25">
      <c r="A31" s="4"/>
      <c r="B31" s="3"/>
      <c r="C31" s="3"/>
      <c r="D31" s="3"/>
    </row>
    <row r="32" spans="1:10" x14ac:dyDescent="0.25">
      <c r="A32" s="4"/>
      <c r="B32" s="3"/>
      <c r="C32" s="3"/>
      <c r="D32" s="3"/>
    </row>
    <row r="33" spans="1:7" x14ac:dyDescent="0.25">
      <c r="A33" s="4"/>
      <c r="B33" s="3"/>
      <c r="C33" s="3"/>
      <c r="D33" s="3"/>
    </row>
    <row r="34" spans="1:7" x14ac:dyDescent="0.25">
      <c r="A34" s="4"/>
      <c r="B34" s="3"/>
      <c r="C34" s="3"/>
      <c r="D34" s="3"/>
    </row>
    <row r="35" spans="1:7" x14ac:dyDescent="0.25">
      <c r="A35" s="4"/>
      <c r="B35" s="3"/>
      <c r="C35" s="3"/>
      <c r="D35" s="3"/>
    </row>
    <row r="36" spans="1:7" x14ac:dyDescent="0.25">
      <c r="A36" s="4"/>
      <c r="B36" s="3"/>
      <c r="C36" s="3"/>
      <c r="D36" s="3"/>
    </row>
    <row r="38" spans="1:7" ht="15.75" x14ac:dyDescent="0.25">
      <c r="A38" s="13" t="s">
        <v>13</v>
      </c>
      <c r="B38" s="22">
        <v>1</v>
      </c>
      <c r="C38" s="7">
        <f xml:space="preserve"> 3000* EXP(-0.07*(B38-10)^2)</f>
        <v>10.34359582830937</v>
      </c>
      <c r="D38" s="23">
        <f>SUM(C38:C58)</f>
        <v>20094.070198978345</v>
      </c>
    </row>
    <row r="39" spans="1:7" x14ac:dyDescent="0.25">
      <c r="B39" s="22">
        <f>B38+1</f>
        <v>2</v>
      </c>
      <c r="C39" s="7">
        <f t="shared" ref="C39:C58" si="6" xml:space="preserve"> 3000* EXP(-0.07*(B39-10)^2)</f>
        <v>34.000239464002163</v>
      </c>
      <c r="D39" s="4"/>
    </row>
    <row r="40" spans="1:7" x14ac:dyDescent="0.25">
      <c r="B40" s="22">
        <f t="shared" ref="B40:B58" si="7">B39+1</f>
        <v>3</v>
      </c>
      <c r="C40" s="7">
        <f t="shared" si="6"/>
        <v>97.160822318721117</v>
      </c>
      <c r="D40" s="24" t="s">
        <v>23</v>
      </c>
      <c r="E40" s="26"/>
      <c r="F40" s="26"/>
      <c r="G40" s="26"/>
    </row>
    <row r="41" spans="1:7" x14ac:dyDescent="0.25">
      <c r="B41" s="22">
        <f t="shared" si="7"/>
        <v>4</v>
      </c>
      <c r="C41" s="7">
        <f t="shared" si="6"/>
        <v>241.37882024859718</v>
      </c>
      <c r="D41" s="4"/>
    </row>
    <row r="42" spans="1:7" x14ac:dyDescent="0.25">
      <c r="B42" s="22">
        <f t="shared" si="7"/>
        <v>5</v>
      </c>
      <c r="C42" s="7">
        <f t="shared" si="6"/>
        <v>521.32183035133528</v>
      </c>
      <c r="D42" s="4"/>
    </row>
    <row r="43" spans="1:7" x14ac:dyDescent="0.25">
      <c r="B43" s="22">
        <f t="shared" si="7"/>
        <v>6</v>
      </c>
      <c r="C43" s="7">
        <f t="shared" si="6"/>
        <v>978.83938386911836</v>
      </c>
      <c r="D43" s="4"/>
    </row>
    <row r="44" spans="1:7" x14ac:dyDescent="0.25">
      <c r="B44" s="22">
        <f t="shared" si="7"/>
        <v>7</v>
      </c>
      <c r="C44" s="7">
        <f t="shared" si="6"/>
        <v>1597.7754030206916</v>
      </c>
      <c r="D44" s="4"/>
    </row>
    <row r="45" spans="1:7" x14ac:dyDescent="0.25">
      <c r="B45" s="22">
        <f t="shared" si="7"/>
        <v>8</v>
      </c>
      <c r="C45" s="7">
        <f t="shared" si="6"/>
        <v>2267.3512243671762</v>
      </c>
      <c r="D45" s="4"/>
    </row>
    <row r="46" spans="1:7" x14ac:dyDescent="0.25">
      <c r="B46" s="22">
        <f t="shared" si="7"/>
        <v>9</v>
      </c>
      <c r="C46" s="7">
        <f t="shared" si="6"/>
        <v>2797.181459717845</v>
      </c>
      <c r="D46" s="4"/>
    </row>
    <row r="47" spans="1:7" x14ac:dyDescent="0.25">
      <c r="B47" s="22">
        <f t="shared" si="7"/>
        <v>10</v>
      </c>
      <c r="C47" s="7">
        <f t="shared" si="6"/>
        <v>3000</v>
      </c>
      <c r="D47" s="4"/>
    </row>
    <row r="48" spans="1:7" x14ac:dyDescent="0.25">
      <c r="B48" s="22">
        <f t="shared" si="7"/>
        <v>11</v>
      </c>
      <c r="C48" s="7">
        <f t="shared" si="6"/>
        <v>2797.181459717845</v>
      </c>
      <c r="D48" s="4"/>
    </row>
    <row r="49" spans="2:4" x14ac:dyDescent="0.25">
      <c r="B49" s="22">
        <f t="shared" si="7"/>
        <v>12</v>
      </c>
      <c r="C49" s="7">
        <f t="shared" si="6"/>
        <v>2267.3512243671762</v>
      </c>
      <c r="D49" s="4"/>
    </row>
    <row r="50" spans="2:4" x14ac:dyDescent="0.25">
      <c r="B50" s="22">
        <f t="shared" si="7"/>
        <v>13</v>
      </c>
      <c r="C50" s="7">
        <f t="shared" si="6"/>
        <v>1597.7754030206916</v>
      </c>
      <c r="D50" s="4"/>
    </row>
    <row r="51" spans="2:4" x14ac:dyDescent="0.25">
      <c r="B51" s="22">
        <f t="shared" si="7"/>
        <v>14</v>
      </c>
      <c r="C51" s="7">
        <f t="shared" si="6"/>
        <v>978.83938386911836</v>
      </c>
      <c r="D51" s="4"/>
    </row>
    <row r="52" spans="2:4" x14ac:dyDescent="0.25">
      <c r="B52" s="22">
        <f t="shared" si="7"/>
        <v>15</v>
      </c>
      <c r="C52" s="7">
        <f t="shared" si="6"/>
        <v>521.32183035133528</v>
      </c>
      <c r="D52" s="4"/>
    </row>
    <row r="53" spans="2:4" x14ac:dyDescent="0.25">
      <c r="B53" s="22">
        <f t="shared" si="7"/>
        <v>16</v>
      </c>
      <c r="C53" s="7">
        <f t="shared" si="6"/>
        <v>241.37882024859718</v>
      </c>
      <c r="D53" s="4"/>
    </row>
    <row r="54" spans="2:4" x14ac:dyDescent="0.25">
      <c r="B54" s="22">
        <f t="shared" si="7"/>
        <v>17</v>
      </c>
      <c r="C54" s="7">
        <f t="shared" si="6"/>
        <v>97.160822318721117</v>
      </c>
      <c r="D54" s="4"/>
    </row>
    <row r="55" spans="2:4" x14ac:dyDescent="0.25">
      <c r="B55" s="22">
        <f t="shared" si="7"/>
        <v>18</v>
      </c>
      <c r="C55" s="7">
        <f t="shared" si="6"/>
        <v>34.000239464002163</v>
      </c>
      <c r="D55" s="4"/>
    </row>
    <row r="56" spans="2:4" x14ac:dyDescent="0.25">
      <c r="B56" s="22">
        <f t="shared" si="7"/>
        <v>19</v>
      </c>
      <c r="C56" s="7">
        <f t="shared" si="6"/>
        <v>10.34359582830937</v>
      </c>
      <c r="D56" s="4"/>
    </row>
    <row r="57" spans="2:4" x14ac:dyDescent="0.25">
      <c r="B57" s="22">
        <f t="shared" si="7"/>
        <v>20</v>
      </c>
      <c r="C57" s="7">
        <f t="shared" si="6"/>
        <v>2.735645896663546</v>
      </c>
      <c r="D57" s="4"/>
    </row>
    <row r="58" spans="2:4" x14ac:dyDescent="0.25">
      <c r="B58" s="22">
        <f t="shared" si="7"/>
        <v>21</v>
      </c>
      <c r="C58" s="7">
        <f t="shared" si="6"/>
        <v>0.62899471008943619</v>
      </c>
      <c r="D58" s="4"/>
    </row>
  </sheetData>
  <mergeCells count="4">
    <mergeCell ref="D40:G40"/>
    <mergeCell ref="J4:M4"/>
    <mergeCell ref="B16:F16"/>
    <mergeCell ref="B25:D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25" sqref="M25"/>
    </sheetView>
  </sheetViews>
  <sheetFormatPr defaultRowHeight="15" x14ac:dyDescent="0.25"/>
  <sheetData>
    <row r="1" spans="1:2" ht="18" x14ac:dyDescent="0.25">
      <c r="A1" s="18">
        <v>2</v>
      </c>
    </row>
    <row r="2" spans="1:2" ht="15.75" x14ac:dyDescent="0.25">
      <c r="A2" s="25" t="s">
        <v>5</v>
      </c>
    </row>
    <row r="4" spans="1:2" x14ac:dyDescent="0.25">
      <c r="A4" s="14" t="s">
        <v>24</v>
      </c>
      <c r="B4" s="14"/>
    </row>
    <row r="5" spans="1:2" x14ac:dyDescent="0.25">
      <c r="A5" s="14" t="s">
        <v>25</v>
      </c>
      <c r="B5" s="14"/>
    </row>
    <row r="6" spans="1:2" x14ac:dyDescent="0.25">
      <c r="A6" s="14" t="s">
        <v>26</v>
      </c>
      <c r="B6" s="14"/>
    </row>
  </sheetData>
  <mergeCells count="3">
    <mergeCell ref="A4:B4"/>
    <mergeCell ref="A5:B5"/>
    <mergeCell ref="A6:B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N18" sqref="N18"/>
    </sheetView>
  </sheetViews>
  <sheetFormatPr defaultRowHeight="15" x14ac:dyDescent="0.25"/>
  <cols>
    <col min="4" max="4" width="9.140625" customWidth="1"/>
    <col min="6" max="6" width="12.140625" customWidth="1"/>
  </cols>
  <sheetData>
    <row r="1" spans="1:6" ht="18" x14ac:dyDescent="0.25">
      <c r="A1" s="18">
        <v>3</v>
      </c>
      <c r="B1" s="4"/>
    </row>
    <row r="2" spans="1:6" ht="15.75" x14ac:dyDescent="0.25">
      <c r="A2" s="25" t="s">
        <v>5</v>
      </c>
      <c r="B2" s="4"/>
      <c r="E2" s="13"/>
    </row>
    <row r="3" spans="1:6" ht="15.75" x14ac:dyDescent="0.25">
      <c r="A3" s="13"/>
      <c r="B3" s="4"/>
    </row>
    <row r="4" spans="1:6" x14ac:dyDescent="0.25">
      <c r="A4" s="14" t="s">
        <v>14</v>
      </c>
      <c r="B4" s="14"/>
      <c r="C4" s="15"/>
      <c r="E4" s="4"/>
      <c r="F4" s="4"/>
    </row>
    <row r="5" spans="1:6" x14ac:dyDescent="0.25">
      <c r="A5" s="4"/>
      <c r="B5" s="4"/>
    </row>
    <row r="6" spans="1:6" x14ac:dyDescent="0.25">
      <c r="A6" s="4"/>
      <c r="B6" s="4"/>
    </row>
    <row r="7" spans="1:6" x14ac:dyDescent="0.25">
      <c r="A7" s="3" t="s">
        <v>15</v>
      </c>
      <c r="B7" s="3"/>
    </row>
    <row r="8" spans="1:6" x14ac:dyDescent="0.25">
      <c r="A8" s="4"/>
      <c r="B8" s="4"/>
    </row>
    <row r="9" spans="1:6" x14ac:dyDescent="0.25">
      <c r="A9" s="3" t="s">
        <v>16</v>
      </c>
      <c r="B9" s="3" t="s">
        <v>17</v>
      </c>
    </row>
    <row r="10" spans="1:6" x14ac:dyDescent="0.25">
      <c r="A10" s="3">
        <v>3</v>
      </c>
      <c r="B10" s="3">
        <v>20</v>
      </c>
    </row>
    <row r="11" spans="1:6" x14ac:dyDescent="0.25">
      <c r="A11" s="3">
        <v>3.2</v>
      </c>
      <c r="B11" s="3">
        <f>B10+ 0.2/200*(EXP(3.7*A10)+20*A10)</f>
        <v>86.23116016837669</v>
      </c>
    </row>
    <row r="12" spans="1:6" x14ac:dyDescent="0.25">
      <c r="A12" s="3">
        <v>3.4</v>
      </c>
      <c r="B12" s="3">
        <f>B11+ 0.2/200*(EXP(3.7*A11)+20*A11)</f>
        <v>224.98564480057235</v>
      </c>
    </row>
    <row r="13" spans="1:6" x14ac:dyDescent="0.25">
      <c r="A13" s="3">
        <v>3.6</v>
      </c>
      <c r="B13" s="3">
        <f t="shared" ref="B13:B15" si="0">B12+ 0.2/200*(EXP(3.7*A12)+20*A12)</f>
        <v>515.73995706362575</v>
      </c>
    </row>
    <row r="14" spans="1:6" x14ac:dyDescent="0.25">
      <c r="A14" s="3">
        <v>3.8</v>
      </c>
      <c r="B14" s="3">
        <f t="shared" si="0"/>
        <v>1125.071722513158</v>
      </c>
    </row>
    <row r="15" spans="1:6" x14ac:dyDescent="0.25">
      <c r="A15" s="3">
        <v>4</v>
      </c>
      <c r="B15" s="3">
        <f t="shared" si="0"/>
        <v>2402.1169024713395</v>
      </c>
    </row>
    <row r="16" spans="1:6" x14ac:dyDescent="0.25">
      <c r="A16" s="4"/>
      <c r="B16" s="4"/>
    </row>
    <row r="17" spans="1:2" x14ac:dyDescent="0.25">
      <c r="A17" s="4"/>
      <c r="B17" s="4"/>
    </row>
    <row r="18" spans="1:2" ht="15.75" x14ac:dyDescent="0.25">
      <c r="A18" s="13" t="s">
        <v>6</v>
      </c>
      <c r="B18" s="4"/>
    </row>
    <row r="19" spans="1:2" x14ac:dyDescent="0.25">
      <c r="A19" s="4" t="s">
        <v>18</v>
      </c>
      <c r="B19" s="4">
        <f>0.2/2*(B10+B15)+2*SUM(B11:B14)</f>
        <v>4146.2686593385997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N24" sqref="N24"/>
    </sheetView>
  </sheetViews>
  <sheetFormatPr defaultRowHeight="15" x14ac:dyDescent="0.25"/>
  <cols>
    <col min="1" max="1" width="9.140625" style="2"/>
    <col min="3" max="5" width="9.140625" style="1"/>
  </cols>
  <sheetData>
    <row r="1" spans="1:8" ht="18" x14ac:dyDescent="0.25">
      <c r="A1" s="18">
        <v>4</v>
      </c>
      <c r="B1" s="13" t="s">
        <v>5</v>
      </c>
      <c r="C1" s="14" t="s">
        <v>19</v>
      </c>
      <c r="D1" s="14"/>
      <c r="E1" s="14"/>
      <c r="F1" s="14"/>
      <c r="G1" s="14"/>
      <c r="H1" s="14"/>
    </row>
    <row r="2" spans="1:8" x14ac:dyDescent="0.25">
      <c r="A2" s="17"/>
      <c r="B2" s="4"/>
      <c r="C2" s="14" t="s">
        <v>20</v>
      </c>
      <c r="D2" s="14"/>
      <c r="E2" s="14"/>
      <c r="F2" s="14"/>
      <c r="G2" s="14"/>
      <c r="H2" s="14"/>
    </row>
    <row r="3" spans="1:8" x14ac:dyDescent="0.25">
      <c r="A3" s="17"/>
      <c r="B3" s="4"/>
      <c r="C3" s="14" t="s">
        <v>21</v>
      </c>
      <c r="D3" s="14"/>
      <c r="E3" s="14"/>
      <c r="F3" s="14"/>
      <c r="G3" s="14"/>
      <c r="H3" s="14"/>
    </row>
    <row r="4" spans="1:8" x14ac:dyDescent="0.25">
      <c r="A4" s="17"/>
      <c r="B4" s="4"/>
      <c r="C4" s="3"/>
      <c r="D4" s="3"/>
      <c r="E4" s="3"/>
      <c r="F4" s="4"/>
      <c r="G4" s="4"/>
    </row>
    <row r="5" spans="1:8" ht="15.75" x14ac:dyDescent="0.25">
      <c r="A5" s="17"/>
      <c r="B5" s="19" t="s">
        <v>6</v>
      </c>
      <c r="C5" s="3" t="s">
        <v>4</v>
      </c>
      <c r="D5" s="3" t="s">
        <v>16</v>
      </c>
      <c r="E5" s="3" t="s">
        <v>22</v>
      </c>
      <c r="F5" s="4"/>
      <c r="G5" s="4"/>
    </row>
    <row r="6" spans="1:8" x14ac:dyDescent="0.25">
      <c r="A6" s="17"/>
      <c r="B6" s="4"/>
      <c r="C6" s="3">
        <v>0</v>
      </c>
      <c r="D6" s="3">
        <v>0</v>
      </c>
      <c r="E6" s="3">
        <v>12</v>
      </c>
      <c r="F6" s="4"/>
      <c r="G6" s="4"/>
    </row>
    <row r="7" spans="1:8" x14ac:dyDescent="0.25">
      <c r="A7" s="17"/>
      <c r="B7" s="4"/>
      <c r="C7" s="3">
        <v>1</v>
      </c>
      <c r="D7" s="3">
        <v>0.4</v>
      </c>
      <c r="E7" s="3">
        <v>15.722648466144982</v>
      </c>
      <c r="F7" s="4"/>
      <c r="G7" s="4"/>
    </row>
    <row r="8" spans="1:8" x14ac:dyDescent="0.25">
      <c r="A8" s="17"/>
      <c r="B8" s="4"/>
      <c r="C8" s="3">
        <v>2</v>
      </c>
      <c r="D8" s="3">
        <v>0.8</v>
      </c>
      <c r="E8" s="3">
        <v>19.050081614856904</v>
      </c>
      <c r="F8" s="4"/>
      <c r="G8" s="4"/>
    </row>
    <row r="9" spans="1:8" x14ac:dyDescent="0.25">
      <c r="A9" s="17"/>
      <c r="B9" s="4"/>
      <c r="C9" s="3">
        <v>3</v>
      </c>
      <c r="D9" s="3">
        <v>1.2000000000000002</v>
      </c>
      <c r="E9" s="3">
        <v>21.913189651174985</v>
      </c>
      <c r="F9" s="4"/>
      <c r="G9" s="4"/>
    </row>
    <row r="10" spans="1:8" x14ac:dyDescent="0.25">
      <c r="A10" s="17"/>
      <c r="B10" s="4"/>
      <c r="C10" s="3">
        <v>4</v>
      </c>
      <c r="D10" s="3">
        <v>1.6</v>
      </c>
      <c r="E10" s="3">
        <v>24.261960177781699</v>
      </c>
      <c r="F10" s="4"/>
      <c r="G10" s="4"/>
    </row>
    <row r="11" spans="1:8" x14ac:dyDescent="0.25">
      <c r="A11" s="17"/>
      <c r="B11" s="4"/>
      <c r="C11" s="3"/>
      <c r="D11" s="3"/>
      <c r="E11" s="3"/>
      <c r="F11" s="4"/>
      <c r="G11" s="4"/>
    </row>
  </sheetData>
  <mergeCells count="3">
    <mergeCell ref="C1:H1"/>
    <mergeCell ref="C2:H2"/>
    <mergeCell ref="C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5537991302131</dc:creator>
  <cp:lastModifiedBy>User</cp:lastModifiedBy>
  <dcterms:created xsi:type="dcterms:W3CDTF">2021-05-20T22:12:46Z</dcterms:created>
  <dcterms:modified xsi:type="dcterms:W3CDTF">2021-05-21T01:25:11Z</dcterms:modified>
</cp:coreProperties>
</file>