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vis\OneDrive\Repositórios\Moer\moer\database-archives\"/>
    </mc:Choice>
  </mc:AlternateContent>
  <xr:revisionPtr revIDLastSave="0" documentId="13_ncr:1_{76C78EA8-57CA-43BF-B801-850D1883ED7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xtracao" sheetId="1" r:id="rId1"/>
    <sheet name="dim_cafes" sheetId="5" r:id="rId2"/>
    <sheet name="dim_moedor" sheetId="6" r:id="rId3"/>
    <sheet name="dim_metodo" sheetId="4" r:id="rId4"/>
  </sheets>
  <definedNames>
    <definedName name="DadosExternos_1" localSheetId="3">dim_metodo!$A$1:$B$3</definedName>
    <definedName name="DadosExternos_2" localSheetId="1" hidden="1">dim_cafes!$A$1:$L$3</definedName>
    <definedName name="DadosExternos_2" localSheetId="2" hidden="1">dim_moedor!$A$1:$B$2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15" i="1"/>
  <c r="B12" i="1"/>
  <c r="B13" i="1"/>
  <c r="B14" i="1"/>
  <c r="D9" i="1"/>
  <c r="D10" i="1"/>
  <c r="D11" i="1"/>
  <c r="B9" i="1"/>
  <c r="B10" i="1"/>
  <c r="B11" i="1"/>
  <c r="B8" i="1"/>
  <c r="D8" i="1"/>
  <c r="D12" i="1"/>
  <c r="D13" i="1"/>
  <c r="D14" i="1"/>
  <c r="B7" i="1"/>
  <c r="B6" i="1"/>
  <c r="B2" i="1"/>
  <c r="B3" i="1"/>
  <c r="B4" i="1"/>
  <c r="B5" i="1"/>
  <c r="D2" i="1"/>
  <c r="D4" i="1"/>
  <c r="D5" i="1"/>
  <c r="D6" i="1"/>
  <c r="D7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464ED-18A7-4E1E-873E-1486E5AC1D0F}" keepAlive="1" name="Consulta - Consulta1" description="Conexão com a consulta 'Consulta1' na pasta de trabalh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70ABDE30-22FC-4AC2-B5FE-0838AE581748}" keepAlive="1" name="Consulta - Consulta2" description="Conexão com a consulta 'Consulta2' na pasta de trabalh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<sst xmlns="http://schemas.openxmlformats.org/spreadsheetml/2006/main" count="148" uniqueCount="83">
  <si>
    <t>id_equipamento_pk</t>
  </si>
  <si>
    <t>ds_nome</t>
  </si>
  <si>
    <t>Aeropress</t>
  </si>
  <si>
    <t>Hario V60 acrilico</t>
  </si>
  <si>
    <t>Kingrinder K6</t>
  </si>
  <si>
    <t>id_cafe_pk</t>
  </si>
  <si>
    <t>id_torrefacao_fk</t>
  </si>
  <si>
    <t>vl_altitude</t>
  </si>
  <si>
    <t>ds_nome_cafe</t>
  </si>
  <si>
    <t>ds_tipo</t>
  </si>
  <si>
    <t>ds_torra</t>
  </si>
  <si>
    <t>ds_metodo_processamento</t>
  </si>
  <si>
    <t>ds_variedade</t>
  </si>
  <si>
    <t>ds_municipio</t>
  </si>
  <si>
    <t>ds_uf</t>
  </si>
  <si>
    <t>dt_dia_compra</t>
  </si>
  <si>
    <t>dt_dia_torra</t>
  </si>
  <si>
    <t>Frutas Amarelas</t>
  </si>
  <si>
    <t>Arábica</t>
  </si>
  <si>
    <t>Média clara</t>
  </si>
  <si>
    <t>Honey</t>
  </si>
  <si>
    <t>Catuaí Vermelho</t>
  </si>
  <si>
    <t>Domingos Martins</t>
  </si>
  <si>
    <t>ES</t>
  </si>
  <si>
    <t>id_extracao_pk</t>
  </si>
  <si>
    <t>id_moedor_fk</t>
  </si>
  <si>
    <t>Moedor</t>
  </si>
  <si>
    <t>id_metodo_fk</t>
  </si>
  <si>
    <t>Método</t>
  </si>
  <si>
    <t>id_cafe_fk</t>
  </si>
  <si>
    <t>vl_peso_cafe</t>
  </si>
  <si>
    <t>vl_nota</t>
  </si>
  <si>
    <t>vl_pesoagua</t>
  </si>
  <si>
    <t>vl_temperatura</t>
  </si>
  <si>
    <t>vl_regulagem_moedor</t>
  </si>
  <si>
    <t>ds_sensorial</t>
  </si>
  <si>
    <t>ds_corpo</t>
  </si>
  <si>
    <t>dt_dia_extracao</t>
  </si>
  <si>
    <t>ts_tempo_extracao</t>
  </si>
  <si>
    <t>20.50</t>
  </si>
  <si>
    <t>301.00</t>
  </si>
  <si>
    <t>97.00</t>
  </si>
  <si>
    <t>Frutas amarelas</t>
  </si>
  <si>
    <t>Macio</t>
  </si>
  <si>
    <t>00:03:01.0000000</t>
  </si>
  <si>
    <t>Rapadura</t>
  </si>
  <si>
    <t>Médio</t>
  </si>
  <si>
    <t>20.90</t>
  </si>
  <si>
    <t>305.2</t>
  </si>
  <si>
    <t>94.4</t>
  </si>
  <si>
    <t>00:03:40.0000000</t>
  </si>
  <si>
    <t>17.0</t>
  </si>
  <si>
    <t>98.</t>
  </si>
  <si>
    <t>Chocolate Amargo</t>
  </si>
  <si>
    <t>Encorpado</t>
  </si>
  <si>
    <t>00:00:30.0000000</t>
  </si>
  <si>
    <t>90.</t>
  </si>
  <si>
    <t>20.3</t>
  </si>
  <si>
    <t>Fruatas Amarelas</t>
  </si>
  <si>
    <t>00:03:12.0000000</t>
  </si>
  <si>
    <t>20.5</t>
  </si>
  <si>
    <t>93.</t>
  </si>
  <si>
    <t>macio</t>
  </si>
  <si>
    <t>00:02:50.0000000</t>
  </si>
  <si>
    <t>Whisky</t>
  </si>
  <si>
    <t>Média</t>
  </si>
  <si>
    <t>Cereja descascado</t>
  </si>
  <si>
    <t>Catuaí vermelho</t>
  </si>
  <si>
    <t>Castelo</t>
  </si>
  <si>
    <t>20.2</t>
  </si>
  <si>
    <t>94.</t>
  </si>
  <si>
    <t>Amargo</t>
  </si>
  <si>
    <t>00:03:00.0000000</t>
  </si>
  <si>
    <t>20.0</t>
  </si>
  <si>
    <t>Wisky</t>
  </si>
  <si>
    <t>00:02:30.0000000</t>
  </si>
  <si>
    <t>95.</t>
  </si>
  <si>
    <t>00:03:30.0000000</t>
  </si>
  <si>
    <t>00:03:15.0000000</t>
  </si>
  <si>
    <t>20.</t>
  </si>
  <si>
    <t>97.</t>
  </si>
  <si>
    <t>19.9</t>
  </si>
  <si>
    <t>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</si>
</sst>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22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B2FF0B2-3D51-4AE1-80FB-ADED6B920E31}" autoFormatId="16" applyNumberFormats="0" applyBorderFormats="0" applyFontFormats="0" applyPatternFormats="0" applyAlignmentFormats="0" applyWidthHeightFormats="0">
  <queryTableRefresh nextId="13">
    <queryTableFields count="12">
      <queryTableField id="1" name="id_cafe_pk" tableColumnId="1"/>
      <queryTableField id="2" name="id_torrefacao_fk" tableColumnId="2"/>
      <queryTableField id="3" name="vl_altitude" tableColumnId="3"/>
      <queryTableField id="4" name="ds_nome_cafe" tableColumnId="4"/>
      <queryTableField id="5" name="ds_tipo" tableColumnId="5"/>
      <queryTableField id="6" name="ds_torra" tableColumnId="6"/>
      <queryTableField id="7" name="ds_metodo_processamento" tableColumnId="7"/>
      <queryTableField id="8" name="ds_variedade" tableColumnId="8"/>
      <queryTableField id="9" name="ds_municipio" tableColumnId="9"/>
      <queryTableField id="10" name="ds_uf" tableColumnId="10"/>
      <queryTableField id="11" name="dt_dia_compra" tableColumnId="11"/>
      <queryTableField id="12" name="dt_dia_torr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870F548-0C9C-4FFE-A79A-8A0E55DF0288}" autoFormatId="16" applyNumberFormats="0" applyBorderFormats="0" applyFontFormats="0" applyPatternFormats="0" applyAlignmentFormats="0" applyWidthHeightFormats="0">
  <queryTableRefresh nextId="3">
    <queryTableFields count="2">
      <queryTableField id="1" name="id_equipamento_pk" tableColumnId="1"/>
      <queryTableField id="2" name="ds_no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A1:O15" totalsRowShown="0">
  <autoFilter ref="A1:O15" xr:uid="{00000000-0009-0000-0100-000004000000}"/>
  <tableColumns count="15">
    <tableColumn id="1" xr3:uid="{00000000-0010-0000-0000-000001000000}" name="id_extracao_pk"/>
    <tableColumn id="2" xr3:uid="{00000000-0010-0000-0000-000002000000}" name="id_moedor_fk" dataDxfId="10">
      <calculatedColumnFormula>_xlfn.XLOOKUP(Tabela4[[#This Row],[Moedor]],dim_moedor!B:B,dim_moedor!A:A)</calculatedColumnFormula>
    </tableColumn>
    <tableColumn id="3" xr3:uid="{00000000-0010-0000-0000-000003000000}" name="Moedor"/>
    <tableColumn id="4" xr3:uid="{00000000-0010-0000-0000-000004000000}" name="id_metodo_fk">
      <calculatedColumnFormula>_xlfn.XLOOKUP(E:E,dim_metodo!B:B,dim_metodo!A:A)</calculatedColumnFormula>
    </tableColumn>
    <tableColumn id="5" xr3:uid="{00000000-0010-0000-0000-000005000000}" name="Método"/>
    <tableColumn id="6" xr3:uid="{00000000-0010-0000-0000-000006000000}" name="id_cafe_fk"/>
    <tableColumn id="7" xr3:uid="{00000000-0010-0000-0000-000007000000}" name="vl_peso_cafe"/>
    <tableColumn id="8" xr3:uid="{00000000-0010-0000-0000-000008000000}" name="vl_nota"/>
    <tableColumn id="9" xr3:uid="{00000000-0010-0000-0000-000009000000}" name="vl_pesoagua"/>
    <tableColumn id="10" xr3:uid="{00000000-0010-0000-0000-00000A000000}" name="vl_temperatura"/>
    <tableColumn id="11" xr3:uid="{00000000-0010-0000-0000-00000B000000}" name="vl_regulagem_moedor"/>
    <tableColumn id="12" xr3:uid="{00000000-0010-0000-0000-00000C000000}" name="ds_sensorial"/>
    <tableColumn id="13" xr3:uid="{00000000-0010-0000-0000-00000D000000}" name="ds_corpo"/>
    <tableColumn id="14" xr3:uid="{00000000-0010-0000-0000-00000E000000}" name="dt_dia_extracao"/>
    <tableColumn id="15" xr3:uid="{00000000-0010-0000-0000-00000F000000}" name="ts_tempo_extraca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651B87-CC8E-430D-B7DB-78828B230853}" name="Consulta1" displayName="Consulta1" ref="A1:L3" tableType="queryTable" totalsRowShown="0">
  <autoFilter ref="A1:L3" xr:uid="{C0651B87-CC8E-430D-B7DB-78828B230853}"/>
  <tableColumns count="12">
    <tableColumn id="1" xr3:uid="{7472F18B-8DDF-4909-A0F0-4D3C997D0B35}" uniqueName="1" name="id_cafe_pk" queryTableFieldId="1"/>
    <tableColumn id="2" xr3:uid="{122E152A-E3FA-4E3D-9676-4497CBA77888}" uniqueName="2" name="id_torrefacao_fk" queryTableFieldId="2"/>
    <tableColumn id="3" xr3:uid="{226520BC-9A69-41F7-B911-D69418C697D3}" uniqueName="3" name="vl_altitude" queryTableFieldId="3"/>
    <tableColumn id="4" xr3:uid="{E3180207-EF12-4816-AAB5-7E454DC9DC54}" uniqueName="4" name="ds_nome_cafe" queryTableFieldId="4" dataDxfId="9"/>
    <tableColumn id="5" xr3:uid="{2022818D-F81A-4002-AF07-1C98DED35612}" uniqueName="5" name="ds_tipo" queryTableFieldId="5" dataDxfId="8"/>
    <tableColumn id="6" xr3:uid="{7AB23CEE-F511-4B70-85A5-5034E6C06569}" uniqueName="6" name="ds_torra" queryTableFieldId="6" dataDxfId="7"/>
    <tableColumn id="7" xr3:uid="{E123F682-BD28-4FDA-82AE-4B8E9C63D8F5}" uniqueName="7" name="ds_metodo_processamento" queryTableFieldId="7" dataDxfId="6"/>
    <tableColumn id="8" xr3:uid="{2D38CA93-9B6E-403D-A39D-6A8896779BB7}" uniqueName="8" name="ds_variedade" queryTableFieldId="8" dataDxfId="5"/>
    <tableColumn id="9" xr3:uid="{52CBE270-06D5-462C-9D24-4C5CCBA3B778}" uniqueName="9" name="ds_municipio" queryTableFieldId="9" dataDxfId="4"/>
    <tableColumn id="10" xr3:uid="{28FBBE0C-F99C-4D9E-84B5-9E88FA96630D}" uniqueName="10" name="ds_uf" queryTableFieldId="10" dataDxfId="3"/>
    <tableColumn id="11" xr3:uid="{74C344D5-5316-41C4-B823-C07BADB94047}" uniqueName="11" name="dt_dia_compra" queryTableFieldId="11" dataDxfId="2"/>
    <tableColumn id="12" xr3:uid="{4587875E-0176-4A9F-A220-260E02F39680}" uniqueName="12" name="dt_dia_torra" queryTableFieldId="1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801E3-13A3-4351-84DF-8E87245A8ED7}" name="Consulta2" displayName="Consulta2" ref="A1:B2" tableType="queryTable" totalsRowShown="0">
  <autoFilter ref="A1:B2" xr:uid="{A5F801E3-13A3-4351-84DF-8E87245A8ED7}"/>
  <tableColumns count="2">
    <tableColumn id="1" xr3:uid="{827AF488-1222-4EE7-BC09-318001335425}" uniqueName="1" name="id_equipamento_pk" queryTableFieldId="1"/>
    <tableColumn id="2" xr3:uid="{301BAA19-EC3E-4D19-AC81-873E311AF4AC}" uniqueName="2" name="ds_nome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im_metodo" displayName="dim_metodo" ref="A1:B3" totalsRowShown="0">
  <autoFilter ref="A1:B3" xr:uid="{00000000-0009-0000-0100-000001000000}"/>
  <tableColumns count="2">
    <tableColumn id="1" xr3:uid="{00000000-0010-0000-0300-000001000000}" name="id_equipamento_pk"/>
    <tableColumn id="2" xr3:uid="{00000000-0010-0000-0300-000002000000}" name="ds_no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"/>
  <sheetViews>
    <sheetView tabSelected="1" workbookViewId="0">
      <selection activeCell="S14" sqref="S14"/>
    </sheetView>
  </sheetViews>
  <sheetFormatPr defaultRowHeight="15" x14ac:dyDescent="0.25"/>
  <cols>
    <col min="1" max="1" width="16.7109375" style="1" bestFit="1" customWidth="1"/>
    <col min="2" max="2" width="15.5703125" style="1" bestFit="1" customWidth="1"/>
    <col min="3" max="3" width="12.7109375" bestFit="1" customWidth="1"/>
    <col min="4" max="4" width="15.5703125" style="1" bestFit="1" customWidth="1"/>
    <col min="5" max="5" width="16.7109375" bestFit="1" customWidth="1"/>
    <col min="6" max="6" width="12.28515625" style="1" bestFit="1" customWidth="1"/>
    <col min="7" max="7" width="14.85546875" bestFit="1" customWidth="1"/>
    <col min="8" max="8" width="9.7109375" style="1" bestFit="1" customWidth="1"/>
    <col min="9" max="9" width="14.28515625" bestFit="1" customWidth="1"/>
    <col min="10" max="10" width="17" bestFit="1" customWidth="1"/>
    <col min="11" max="11" width="23.28515625" style="1" bestFit="1" customWidth="1"/>
    <col min="12" max="12" width="15.5703125" bestFit="1" customWidth="1"/>
    <col min="13" max="13" width="11.42578125" bestFit="1" customWidth="1"/>
    <col min="14" max="14" width="17.42578125" style="4" bestFit="1" customWidth="1"/>
    <col min="15" max="15" width="20.5703125" bestFit="1" customWidth="1"/>
  </cols>
  <sheetData>
    <row r="1" spans="1:18" ht="18.75" customHeight="1" x14ac:dyDescent="0.25">
      <c r="A1" s="1" t="s">
        <v>24</v>
      </c>
      <c r="B1" s="1" t="s">
        <v>25</v>
      </c>
      <c r="C1" t="s">
        <v>26</v>
      </c>
      <c r="D1" s="1" t="s">
        <v>27</v>
      </c>
      <c r="E1" t="s">
        <v>28</v>
      </c>
      <c r="F1" s="1" t="s">
        <v>29</v>
      </c>
      <c r="G1" t="s">
        <v>30</v>
      </c>
      <c r="H1" s="1" t="s">
        <v>31</v>
      </c>
      <c r="I1" t="s">
        <v>32</v>
      </c>
      <c r="J1" t="s">
        <v>33</v>
      </c>
      <c r="K1" s="1" t="s">
        <v>34</v>
      </c>
      <c r="L1" t="s">
        <v>35</v>
      </c>
      <c r="M1" t="s">
        <v>36</v>
      </c>
      <c r="N1" s="4" t="s">
        <v>37</v>
      </c>
      <c r="O1" t="s">
        <v>38</v>
      </c>
    </row>
    <row r="2" spans="1:18" ht="18.75" customHeight="1" x14ac:dyDescent="0.25">
      <c r="A2" s="2">
        <v>1</v>
      </c>
      <c r="B2" s="2">
        <f>_xlfn.XLOOKUP(Tabela4[[#This Row],[Moedor]],dim_moedor!B:B,dim_moedor!A:A)</f>
        <v>1</v>
      </c>
      <c r="C2" t="s">
        <v>4</v>
      </c>
      <c r="D2" s="2">
        <f>_xlfn.XLOOKUP(E:E,dim_metodo!B:B,dim_metodo!A:A)</f>
        <v>3</v>
      </c>
      <c r="E2" t="s">
        <v>3</v>
      </c>
      <c r="F2" s="2">
        <v>1</v>
      </c>
      <c r="G2" t="s">
        <v>39</v>
      </c>
      <c r="H2" s="2">
        <v>3</v>
      </c>
      <c r="I2" t="s">
        <v>40</v>
      </c>
      <c r="J2" t="s">
        <v>41</v>
      </c>
      <c r="K2" s="2">
        <v>100</v>
      </c>
      <c r="L2" t="s">
        <v>42</v>
      </c>
      <c r="M2" t="s">
        <v>43</v>
      </c>
      <c r="N2" s="5">
        <v>45528</v>
      </c>
      <c r="O2" t="s">
        <v>44</v>
      </c>
    </row>
    <row r="3" spans="1:18" ht="18.75" customHeight="1" x14ac:dyDescent="0.25">
      <c r="A3" s="1">
        <v>9</v>
      </c>
      <c r="B3" s="2">
        <f>_xlfn.XLOOKUP(Tabela4[[#This Row],[Moedor]],dim_moedor!B:B,dim_moedor!A:A)</f>
        <v>1</v>
      </c>
      <c r="C3" t="s">
        <v>4</v>
      </c>
      <c r="D3" s="2">
        <f>_xlfn.XLOOKUP(E:E,dim_metodo!B:B,dim_metodo!A:A)</f>
        <v>3</v>
      </c>
      <c r="E3" t="s">
        <v>3</v>
      </c>
      <c r="F3" s="1">
        <v>1</v>
      </c>
      <c r="G3" t="s">
        <v>47</v>
      </c>
      <c r="H3" s="1">
        <v>4</v>
      </c>
      <c r="I3" t="s">
        <v>48</v>
      </c>
      <c r="J3" t="s">
        <v>49</v>
      </c>
      <c r="K3" s="1">
        <v>100</v>
      </c>
      <c r="L3" t="s">
        <v>45</v>
      </c>
      <c r="M3" t="s">
        <v>46</v>
      </c>
      <c r="N3" s="7">
        <v>45531</v>
      </c>
      <c r="O3" t="s">
        <v>50</v>
      </c>
    </row>
    <row r="4" spans="1:18" ht="18.75" customHeight="1" x14ac:dyDescent="0.25">
      <c r="A4" s="1">
        <v>11</v>
      </c>
      <c r="B4" s="2">
        <f>_xlfn.XLOOKUP(Tabela4[[#This Row],[Moedor]],dim_moedor!B:B,dim_moedor!A:A)</f>
        <v>1</v>
      </c>
      <c r="C4" t="s">
        <v>4</v>
      </c>
      <c r="D4" s="2">
        <f>_xlfn.XLOOKUP(E:E,dim_metodo!B:B,dim_metodo!A:A)</f>
        <v>2</v>
      </c>
      <c r="E4" t="s">
        <v>2</v>
      </c>
      <c r="F4" s="1">
        <v>1</v>
      </c>
      <c r="G4" t="s">
        <v>51</v>
      </c>
      <c r="H4" s="1">
        <v>4</v>
      </c>
      <c r="I4">
        <v>190</v>
      </c>
      <c r="J4" t="s">
        <v>52</v>
      </c>
      <c r="K4" s="1">
        <v>80</v>
      </c>
      <c r="L4" t="s">
        <v>53</v>
      </c>
      <c r="M4" t="s">
        <v>54</v>
      </c>
      <c r="N4" s="7">
        <v>45532</v>
      </c>
      <c r="O4" t="s">
        <v>55</v>
      </c>
    </row>
    <row r="5" spans="1:18" ht="18.75" customHeight="1" x14ac:dyDescent="0.25">
      <c r="A5" s="1">
        <v>12</v>
      </c>
      <c r="B5" s="2">
        <f>_xlfn.XLOOKUP(Tabela4[[#This Row],[Moedor]],dim_moedor!B:B,dim_moedor!A:A)</f>
        <v>1</v>
      </c>
      <c r="C5" t="s">
        <v>4</v>
      </c>
      <c r="D5" s="2">
        <f>_xlfn.XLOOKUP(E:E,dim_metodo!B:B,dim_metodo!A:A)</f>
        <v>3</v>
      </c>
      <c r="E5" t="s">
        <v>3</v>
      </c>
      <c r="F5" s="1">
        <v>1</v>
      </c>
      <c r="G5" t="s">
        <v>57</v>
      </c>
      <c r="H5" s="1">
        <v>4</v>
      </c>
      <c r="I5">
        <v>300</v>
      </c>
      <c r="J5" t="s">
        <v>56</v>
      </c>
      <c r="K5" s="1">
        <v>100</v>
      </c>
      <c r="L5" t="s">
        <v>58</v>
      </c>
      <c r="M5" t="s">
        <v>43</v>
      </c>
      <c r="N5" s="4">
        <v>45533</v>
      </c>
      <c r="O5" t="s">
        <v>59</v>
      </c>
    </row>
    <row r="6" spans="1:18" ht="18.75" customHeight="1" x14ac:dyDescent="0.25">
      <c r="A6" s="1">
        <v>16</v>
      </c>
      <c r="B6" s="2">
        <f>_xlfn.XLOOKUP(Tabela4[[#This Row],[Moedor]],dim_moedor!B:B,dim_moedor!A:A)</f>
        <v>1</v>
      </c>
      <c r="C6" t="s">
        <v>4</v>
      </c>
      <c r="D6" s="2">
        <f>_xlfn.XLOOKUP(E:E,dim_metodo!B:B,dim_metodo!A:A)</f>
        <v>3</v>
      </c>
      <c r="E6" t="s">
        <v>3</v>
      </c>
      <c r="F6" s="1">
        <v>1</v>
      </c>
      <c r="G6" t="s">
        <v>60</v>
      </c>
      <c r="H6" s="1">
        <v>4</v>
      </c>
      <c r="I6">
        <v>300</v>
      </c>
      <c r="J6" t="s">
        <v>61</v>
      </c>
      <c r="K6" s="1">
        <v>110</v>
      </c>
      <c r="L6" t="s">
        <v>58</v>
      </c>
      <c r="M6" t="s">
        <v>62</v>
      </c>
      <c r="N6" s="4">
        <v>45535</v>
      </c>
      <c r="O6" t="s">
        <v>63</v>
      </c>
      <c r="R6" s="8"/>
    </row>
    <row r="7" spans="1:18" ht="18.75" customHeight="1" x14ac:dyDescent="0.25">
      <c r="A7" s="1">
        <v>17</v>
      </c>
      <c r="B7" s="2">
        <f>_xlfn.XLOOKUP(Tabela4[[#This Row],[Moedor]],dim_moedor!B:B,dim_moedor!A:A)</f>
        <v>1</v>
      </c>
      <c r="C7" t="s">
        <v>4</v>
      </c>
      <c r="D7" s="2">
        <f>_xlfn.XLOOKUP(E:E,dim_metodo!B:B,dim_metodo!A:A)</f>
        <v>3</v>
      </c>
      <c r="E7" t="s">
        <v>3</v>
      </c>
      <c r="F7" s="1">
        <v>2</v>
      </c>
      <c r="G7" t="s">
        <v>69</v>
      </c>
      <c r="H7" s="1">
        <v>2</v>
      </c>
      <c r="I7">
        <v>200</v>
      </c>
      <c r="J7" t="s">
        <v>70</v>
      </c>
      <c r="K7" s="1">
        <v>100</v>
      </c>
      <c r="L7" t="s">
        <v>71</v>
      </c>
      <c r="M7" t="s">
        <v>46</v>
      </c>
      <c r="N7" s="4">
        <v>45539</v>
      </c>
      <c r="O7" t="s">
        <v>72</v>
      </c>
    </row>
    <row r="8" spans="1:18" ht="18.75" customHeight="1" x14ac:dyDescent="0.25">
      <c r="A8" s="1">
        <v>18</v>
      </c>
      <c r="B8" s="2">
        <f>_xlfn.XLOOKUP(Tabela4[[#This Row],[Moedor]],dim_moedor!B:B,dim_moedor!A:A)</f>
        <v>1</v>
      </c>
      <c r="C8" t="s">
        <v>4</v>
      </c>
      <c r="D8" s="2">
        <f>_xlfn.XLOOKUP(E:E,dim_metodo!B:B,dim_metodo!A:A)</f>
        <v>3</v>
      </c>
      <c r="E8" t="s">
        <v>3</v>
      </c>
      <c r="F8" s="1">
        <v>2</v>
      </c>
      <c r="G8" t="s">
        <v>73</v>
      </c>
      <c r="H8" s="1">
        <v>5</v>
      </c>
      <c r="I8">
        <v>300</v>
      </c>
      <c r="J8" t="s">
        <v>52</v>
      </c>
      <c r="K8" s="1">
        <v>100</v>
      </c>
      <c r="L8" t="s">
        <v>74</v>
      </c>
      <c r="M8" t="s">
        <v>46</v>
      </c>
      <c r="N8" s="4">
        <v>45541</v>
      </c>
      <c r="O8" t="s">
        <v>75</v>
      </c>
    </row>
    <row r="9" spans="1:18" ht="18.75" customHeight="1" x14ac:dyDescent="0.25">
      <c r="A9" s="1">
        <v>19</v>
      </c>
      <c r="B9" s="2">
        <f>_xlfn.XLOOKUP(Tabela4[[#This Row],[Moedor]],dim_moedor!B:B,dim_moedor!A:A)</f>
        <v>1</v>
      </c>
      <c r="C9" t="s">
        <v>4</v>
      </c>
      <c r="D9" s="2">
        <f>_xlfn.XLOOKUP(E:E,dim_metodo!B:B,dim_metodo!A:A)</f>
        <v>3</v>
      </c>
      <c r="E9" t="s">
        <v>3</v>
      </c>
      <c r="F9" s="1">
        <v>2</v>
      </c>
      <c r="G9" t="s">
        <v>73</v>
      </c>
      <c r="H9" s="1">
        <v>4</v>
      </c>
      <c r="I9">
        <v>300</v>
      </c>
      <c r="J9" t="s">
        <v>76</v>
      </c>
      <c r="K9" s="1">
        <v>105</v>
      </c>
      <c r="L9" t="s">
        <v>74</v>
      </c>
      <c r="M9" t="s">
        <v>46</v>
      </c>
      <c r="N9" s="4">
        <v>45543</v>
      </c>
      <c r="O9" t="s">
        <v>78</v>
      </c>
    </row>
    <row r="10" spans="1:18" ht="18.75" customHeight="1" x14ac:dyDescent="0.25">
      <c r="A10" s="1">
        <v>20</v>
      </c>
      <c r="B10" s="2">
        <f>_xlfn.XLOOKUP(Tabela4[[#This Row],[Moedor]],dim_moedor!B:B,dim_moedor!A:A)</f>
        <v>1</v>
      </c>
      <c r="C10" t="s">
        <v>4</v>
      </c>
      <c r="D10" s="2">
        <f>_xlfn.XLOOKUP(E:E,dim_metodo!B:B,dim_metodo!A:A)</f>
        <v>3</v>
      </c>
      <c r="E10" t="s">
        <v>3</v>
      </c>
      <c r="F10" s="1">
        <v>1</v>
      </c>
      <c r="G10" t="s">
        <v>73</v>
      </c>
      <c r="H10" s="1">
        <v>3</v>
      </c>
      <c r="I10">
        <v>300</v>
      </c>
      <c r="J10" t="s">
        <v>76</v>
      </c>
      <c r="K10" s="1">
        <v>105</v>
      </c>
      <c r="L10" t="s">
        <v>17</v>
      </c>
      <c r="M10" t="s">
        <v>46</v>
      </c>
      <c r="N10" s="4">
        <v>45545</v>
      </c>
      <c r="O10" t="s">
        <v>77</v>
      </c>
    </row>
    <row r="11" spans="1:18" ht="18.75" customHeight="1" x14ac:dyDescent="0.25">
      <c r="A11" s="1">
        <v>21</v>
      </c>
      <c r="B11" s="2">
        <f>_xlfn.XLOOKUP(Tabela4[[#This Row],[Moedor]],dim_moedor!B:B,dim_moedor!A:A)</f>
        <v>1</v>
      </c>
      <c r="C11" t="s">
        <v>4</v>
      </c>
      <c r="D11" s="2">
        <f>_xlfn.XLOOKUP(E:E,dim_metodo!B:B,dim_metodo!A:A)</f>
        <v>3</v>
      </c>
      <c r="E11" t="s">
        <v>3</v>
      </c>
      <c r="F11" s="1">
        <v>2</v>
      </c>
      <c r="G11" t="s">
        <v>60</v>
      </c>
      <c r="H11" s="1">
        <v>4</v>
      </c>
      <c r="I11">
        <v>300</v>
      </c>
      <c r="J11" t="s">
        <v>76</v>
      </c>
      <c r="K11" s="1">
        <v>105</v>
      </c>
      <c r="L11" t="s">
        <v>74</v>
      </c>
      <c r="M11" t="s">
        <v>46</v>
      </c>
      <c r="N11" s="4">
        <v>45546</v>
      </c>
      <c r="O11" t="s">
        <v>75</v>
      </c>
    </row>
    <row r="12" spans="1:18" ht="18.75" customHeight="1" x14ac:dyDescent="0.25">
      <c r="A12" s="1">
        <v>22</v>
      </c>
      <c r="B12" s="2">
        <f>_xlfn.XLOOKUP(Tabela4[[#This Row],[Moedor]],dim_moedor!B:B,dim_moedor!A:A)</f>
        <v>1</v>
      </c>
      <c r="C12" t="s">
        <v>4</v>
      </c>
      <c r="D12" s="2">
        <f>_xlfn.XLOOKUP(E:E,dim_metodo!B:B,dim_metodo!A:A)</f>
        <v>3</v>
      </c>
      <c r="E12" t="s">
        <v>3</v>
      </c>
      <c r="F12" s="1">
        <v>2</v>
      </c>
      <c r="G12" t="s">
        <v>79</v>
      </c>
      <c r="H12" s="1">
        <v>5</v>
      </c>
      <c r="I12">
        <v>200</v>
      </c>
      <c r="J12" t="s">
        <v>80</v>
      </c>
      <c r="K12" s="1">
        <v>110</v>
      </c>
      <c r="L12" t="s">
        <v>74</v>
      </c>
      <c r="M12" t="s">
        <v>46</v>
      </c>
      <c r="N12" s="4">
        <v>45548</v>
      </c>
      <c r="O12" t="s">
        <v>72</v>
      </c>
    </row>
    <row r="13" spans="1:18" ht="18.75" customHeight="1" x14ac:dyDescent="0.25">
      <c r="A13" s="1">
        <v>23</v>
      </c>
      <c r="B13" s="2">
        <f>_xlfn.XLOOKUP(Tabela4[[#This Row],[Moedor]],dim_moedor!B:B,dim_moedor!A:A)</f>
        <v>1</v>
      </c>
      <c r="C13" t="s">
        <v>4</v>
      </c>
      <c r="D13" s="2">
        <f>_xlfn.XLOOKUP(E:E,dim_metodo!B:B,dim_metodo!A:A)</f>
        <v>3</v>
      </c>
      <c r="E13" t="s">
        <v>3</v>
      </c>
      <c r="F13" s="1">
        <v>2</v>
      </c>
      <c r="G13" t="s">
        <v>81</v>
      </c>
      <c r="H13" s="1">
        <v>4</v>
      </c>
      <c r="I13">
        <v>300</v>
      </c>
      <c r="J13" t="s">
        <v>76</v>
      </c>
      <c r="K13" s="1">
        <v>100</v>
      </c>
      <c r="L13" t="s">
        <v>74</v>
      </c>
      <c r="M13" t="s">
        <v>46</v>
      </c>
      <c r="N13" s="4">
        <v>45549</v>
      </c>
      <c r="O13" t="s">
        <v>72</v>
      </c>
    </row>
    <row r="14" spans="1:18" ht="18.75" customHeight="1" x14ac:dyDescent="0.25">
      <c r="A14" s="1">
        <v>24</v>
      </c>
      <c r="B14" s="2">
        <f>_xlfn.XLOOKUP(Tabela4[[#This Row],[Moedor]],dim_moedor!B:B,dim_moedor!A:A)</f>
        <v>1</v>
      </c>
      <c r="C14" t="s">
        <v>4</v>
      </c>
      <c r="D14" s="2">
        <f>_xlfn.XLOOKUP(E:E,dim_metodo!B:B,dim_metodo!A:A)</f>
        <v>3</v>
      </c>
      <c r="E14" t="s">
        <v>3</v>
      </c>
      <c r="F14" s="1">
        <v>2</v>
      </c>
      <c r="G14" t="s">
        <v>79</v>
      </c>
      <c r="H14" s="1">
        <v>5</v>
      </c>
      <c r="I14">
        <v>300</v>
      </c>
      <c r="J14" t="s">
        <v>82</v>
      </c>
      <c r="K14" s="1">
        <v>100</v>
      </c>
      <c r="L14" t="s">
        <v>74</v>
      </c>
      <c r="M14" t="s">
        <v>46</v>
      </c>
      <c r="N14" s="4">
        <v>45550</v>
      </c>
      <c r="O14" t="s">
        <v>75</v>
      </c>
    </row>
    <row r="15" spans="1:18" ht="18.75" customHeight="1" x14ac:dyDescent="0.25">
      <c r="A15" s="1">
        <v>25</v>
      </c>
      <c r="B15" s="1">
        <f>_xlfn.XLOOKUP(Tabela4[[#This Row],[Moedor]],dim_moedor!B:B,dim_moedor!A:A)</f>
        <v>1</v>
      </c>
      <c r="C15" t="s">
        <v>4</v>
      </c>
      <c r="D15" s="1">
        <f>_xlfn.XLOOKUP(E:E,dim_metodo!B:B,dim_metodo!A:A)</f>
        <v>3</v>
      </c>
      <c r="E15" t="s">
        <v>3</v>
      </c>
      <c r="F15" s="1">
        <v>2</v>
      </c>
      <c r="G15" t="s">
        <v>79</v>
      </c>
      <c r="H15" s="1">
        <v>5</v>
      </c>
      <c r="I15">
        <v>300</v>
      </c>
      <c r="J15" t="s">
        <v>61</v>
      </c>
      <c r="K15" s="1">
        <v>100</v>
      </c>
      <c r="L15" t="s">
        <v>74</v>
      </c>
      <c r="M15" t="s">
        <v>46</v>
      </c>
      <c r="N15" s="4">
        <v>45551</v>
      </c>
      <c r="O15" t="s">
        <v>72</v>
      </c>
    </row>
    <row r="16" spans="1:18" ht="18.75" customHeight="1" x14ac:dyDescent="0.25"/>
    <row r="17" spans="3:12" ht="18.75" customHeight="1" x14ac:dyDescent="0.25"/>
    <row r="18" spans="3:12" ht="18.75" customHeight="1" x14ac:dyDescent="0.25">
      <c r="C18" s="8"/>
    </row>
    <row r="19" spans="3:12" ht="18.75" customHeight="1" x14ac:dyDescent="0.25">
      <c r="L19" s="6"/>
    </row>
    <row r="20" spans="3:12" ht="18.75" customHeight="1" x14ac:dyDescent="0.25"/>
    <row r="21" spans="3:12" ht="18.75" customHeight="1" x14ac:dyDescent="0.25"/>
    <row r="22" spans="3:12" ht="18.75" customHeight="1" x14ac:dyDescent="0.25"/>
    <row r="23" spans="3:12" ht="18.75" customHeight="1" x14ac:dyDescent="0.25"/>
    <row r="24" spans="3:12" ht="18.75" customHeight="1" x14ac:dyDescent="0.25"/>
    <row r="25" spans="3:12" ht="18.75" customHeight="1" x14ac:dyDescent="0.25"/>
    <row r="26" spans="3:12" ht="18.75" customHeight="1" x14ac:dyDescent="0.25"/>
    <row r="27" spans="3:12" ht="18.75" customHeight="1" x14ac:dyDescent="0.25"/>
    <row r="28" spans="3:12" ht="18.75" customHeight="1" x14ac:dyDescent="0.25"/>
    <row r="29" spans="3:12" ht="18.75" customHeight="1" x14ac:dyDescent="0.25"/>
    <row r="30" spans="3:12" ht="18.75" customHeight="1" x14ac:dyDescent="0.25"/>
    <row r="31" spans="3:12" ht="18.75" customHeight="1" x14ac:dyDescent="0.25"/>
    <row r="32" spans="3:1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</sheetData>
  <phoneticPr fontId="4" type="noConversion"/>
  <dataValidations count="1">
    <dataValidation type="list" allowBlank="1" showInputMessage="1" showErrorMessage="1" sqref="C4:C5" xr:uid="{5831EB05-3FD2-47B3-8619-C8B878A95305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80E954-C84C-4E3A-8D90-2BCB5FD00558}">
          <x14:formula1>
            <xm:f>dim_metodo!$B$2:$B$3</xm:f>
          </x14:formula1>
          <xm:sqref>E4:E14</xm:sqref>
        </x14:dataValidation>
        <x14:dataValidation type="list" allowBlank="1" showInputMessage="1" showErrorMessage="1" xr:uid="{4EED31C0-147D-45E0-9BE1-1E3CFAE2D96D}">
          <x14:formula1>
            <xm:f>dim_moedor!$B$2:$B$1048576</xm:f>
          </x14:formula1>
          <xm:sqref>C6:C14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10E0-A39D-4D21-A9DE-7AFF8E81BA11}">
  <dimension ref="A1:L3"/>
  <sheetViews>
    <sheetView workbookViewId="0">
      <selection activeCell="M7" sqref="M7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12.85546875" bestFit="1" customWidth="1"/>
    <col min="4" max="4" width="16.28515625" bestFit="1" customWidth="1"/>
    <col min="5" max="5" width="9.85546875" bestFit="1" customWidth="1"/>
    <col min="6" max="6" width="11.140625" bestFit="1" customWidth="1"/>
    <col min="7" max="7" width="28.42578125" bestFit="1" customWidth="1"/>
    <col min="8" max="8" width="15.85546875" bestFit="1" customWidth="1"/>
    <col min="9" max="9" width="17.28515625" bestFit="1" customWidth="1"/>
    <col min="10" max="10" width="8.140625" bestFit="1" customWidth="1"/>
    <col min="11" max="11" width="16.5703125" bestFit="1" customWidth="1"/>
    <col min="12" max="12" width="15.8554687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</v>
      </c>
      <c r="B2">
        <v>1</v>
      </c>
      <c r="C2">
        <v>930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3">
        <v>45523</v>
      </c>
      <c r="L2" s="3">
        <v>45510</v>
      </c>
    </row>
    <row r="3" spans="1:12" x14ac:dyDescent="0.25">
      <c r="A3">
        <v>2</v>
      </c>
      <c r="B3">
        <v>2</v>
      </c>
      <c r="C3">
        <v>1000</v>
      </c>
      <c r="D3" t="s">
        <v>64</v>
      </c>
      <c r="E3" t="s">
        <v>18</v>
      </c>
      <c r="F3" t="s">
        <v>65</v>
      </c>
      <c r="G3" t="s">
        <v>66</v>
      </c>
      <c r="H3" t="s">
        <v>67</v>
      </c>
      <c r="I3" t="s">
        <v>68</v>
      </c>
      <c r="J3" t="s">
        <v>23</v>
      </c>
      <c r="K3" s="3">
        <v>45539</v>
      </c>
      <c r="L3" s="3">
        <v>45519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26CE-5103-4395-AE65-ADDC2FA4AF04}">
  <dimension ref="A1:B2"/>
  <sheetViews>
    <sheetView workbookViewId="0">
      <selection activeCell="D19" sqref="D19"/>
    </sheetView>
  </sheetViews>
  <sheetFormatPr defaultRowHeight="15" x14ac:dyDescent="0.25"/>
  <cols>
    <col min="1" max="1" width="21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0"/>
  <sheetViews>
    <sheetView workbookViewId="0">
      <selection activeCell="K19" sqref="K19"/>
    </sheetView>
  </sheetViews>
  <sheetFormatPr defaultRowHeight="15" x14ac:dyDescent="0.25"/>
  <cols>
    <col min="1" max="1" width="21.140625" style="1" bestFit="1" customWidth="1"/>
    <col min="2" max="2" width="16.710937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8.75" customHeight="1" x14ac:dyDescent="0.25">
      <c r="A2" s="2">
        <v>2</v>
      </c>
      <c r="B2" t="s">
        <v>2</v>
      </c>
    </row>
    <row r="3" spans="1:2" ht="18.75" customHeight="1" x14ac:dyDescent="0.25">
      <c r="A3" s="2">
        <v>3</v>
      </c>
      <c r="B3" t="s">
        <v>3</v>
      </c>
    </row>
    <row r="4" spans="1:2" ht="18.75" customHeight="1" x14ac:dyDescent="0.25"/>
    <row r="5" spans="1:2" ht="18.75" customHeight="1" x14ac:dyDescent="0.25"/>
    <row r="6" spans="1:2" ht="18.75" customHeight="1" x14ac:dyDescent="0.25"/>
    <row r="7" spans="1:2" ht="18.75" customHeight="1" x14ac:dyDescent="0.25"/>
    <row r="8" spans="1:2" ht="18.75" customHeight="1" x14ac:dyDescent="0.25"/>
    <row r="9" spans="1:2" ht="18.75" customHeight="1" x14ac:dyDescent="0.25"/>
    <row r="10" spans="1:2" ht="18.75" customHeight="1" x14ac:dyDescent="0.25"/>
    <row r="11" spans="1:2" ht="18.75" customHeight="1" x14ac:dyDescent="0.25"/>
    <row r="12" spans="1:2" ht="18.75" customHeight="1" x14ac:dyDescent="0.25"/>
    <row r="13" spans="1:2" ht="18.75" customHeight="1" x14ac:dyDescent="0.25"/>
    <row r="14" spans="1:2" ht="18.75" customHeight="1" x14ac:dyDescent="0.25"/>
    <row r="15" spans="1:2" ht="18.75" customHeight="1" x14ac:dyDescent="0.25"/>
    <row r="16" spans="1:2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5577B-9452-4EC5-AAD6-B2C48C8AF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extracao</vt:lpstr>
      <vt:lpstr>dim_cafes</vt:lpstr>
      <vt:lpstr>dim_moedor</vt:lpstr>
      <vt:lpstr>dim_metodo</vt:lpstr>
      <vt:lpstr>dim_metodo!DadosExternos_1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Soares</cp:lastModifiedBy>
  <dcterms:created xsi:type="dcterms:W3CDTF">2024-08-26T13:10:15Z</dcterms:created>
  <dcterms:modified xsi:type="dcterms:W3CDTF">2024-09-16T21:00:25Z</dcterms:modified>
</cp:coreProperties>
</file>