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quivos 2017\documentos\Sementes 01\Andiroba\"/>
    </mc:Choice>
  </mc:AlternateContent>
  <bookViews>
    <workbookView xWindow="480" yWindow="2325" windowWidth="11355" windowHeight="6165" tabRatio="580" activeTab="1"/>
  </bookViews>
  <sheets>
    <sheet name="Planilha de Andiroba2018" sheetId="18" r:id="rId1"/>
    <sheet name="entregue na Fabrica" sheetId="16" r:id="rId2"/>
  </sheets>
  <calcPr calcId="152511"/>
</workbook>
</file>

<file path=xl/calcChain.xml><?xml version="1.0" encoding="utf-8"?>
<calcChain xmlns="http://schemas.openxmlformats.org/spreadsheetml/2006/main">
  <c r="I44" i="18" l="1"/>
  <c r="H44" i="18"/>
  <c r="G44" i="18" l="1"/>
  <c r="F24" i="16" l="1"/>
  <c r="G52" i="18" l="1"/>
  <c r="G13" i="18"/>
  <c r="G68" i="18" l="1"/>
  <c r="C5" i="16" l="1"/>
  <c r="G35" i="18" l="1"/>
  <c r="G29" i="18" l="1"/>
  <c r="G51" i="18"/>
  <c r="G12" i="18" l="1"/>
  <c r="G32" i="18"/>
  <c r="G16" i="18"/>
  <c r="G17" i="18"/>
  <c r="G18" i="18"/>
  <c r="G19" i="18"/>
  <c r="G20" i="18"/>
  <c r="G21" i="18"/>
  <c r="G22" i="18"/>
  <c r="G23" i="18"/>
  <c r="G24" i="18"/>
  <c r="G25" i="18"/>
  <c r="G26" i="18"/>
  <c r="G37" i="18"/>
  <c r="G34" i="18" l="1"/>
  <c r="G28" i="18"/>
  <c r="G62" i="18"/>
  <c r="G43" i="18" l="1"/>
  <c r="G50" i="18" l="1"/>
  <c r="H18" i="16" l="1"/>
  <c r="G46" i="18" l="1"/>
  <c r="G65" i="18" l="1"/>
  <c r="G66" i="18"/>
  <c r="G67" i="18"/>
  <c r="G31" i="18"/>
  <c r="G42" i="18"/>
  <c r="G49" i="18"/>
  <c r="F18" i="16" l="1"/>
  <c r="G41" i="18" l="1"/>
  <c r="G9" i="18" l="1"/>
  <c r="G40" i="18" l="1"/>
  <c r="G7" i="18"/>
  <c r="E69" i="18" l="1"/>
  <c r="G14" i="18" l="1"/>
  <c r="G15" i="18" l="1"/>
  <c r="G48" i="18" l="1"/>
  <c r="G47" i="18" l="1"/>
  <c r="G11" i="18" l="1"/>
  <c r="F25" i="16" l="1"/>
  <c r="F32" i="16"/>
  <c r="F33" i="16"/>
  <c r="F34" i="16"/>
  <c r="C36" i="16"/>
  <c r="F30" i="16"/>
  <c r="F29" i="16"/>
  <c r="F31" i="16"/>
  <c r="F27" i="16"/>
  <c r="D36" i="16"/>
  <c r="E36" i="16" s="1"/>
  <c r="F9" i="16"/>
  <c r="F8" i="16"/>
  <c r="F5" i="16"/>
  <c r="G6" i="18"/>
  <c r="F11" i="16"/>
  <c r="G64" i="18"/>
  <c r="G63" i="18"/>
  <c r="G58" i="18"/>
  <c r="G54" i="18"/>
  <c r="G61" i="18"/>
  <c r="G38" i="18"/>
  <c r="G56" i="18"/>
  <c r="G57" i="18"/>
  <c r="G59" i="18"/>
  <c r="G60" i="18"/>
  <c r="G55" i="18"/>
  <c r="F17" i="16"/>
  <c r="F19" i="16"/>
  <c r="F20" i="16"/>
  <c r="F21" i="16"/>
  <c r="F22" i="16"/>
  <c r="F23" i="16"/>
  <c r="F26" i="16"/>
  <c r="F16" i="16"/>
  <c r="F10" i="16"/>
  <c r="F6" i="16"/>
  <c r="F7" i="16"/>
  <c r="F4" i="16"/>
  <c r="G45" i="18"/>
  <c r="G53" i="18"/>
  <c r="G39" i="18"/>
  <c r="G10" i="18"/>
  <c r="G27" i="18"/>
  <c r="G30" i="18"/>
  <c r="G33" i="18"/>
  <c r="G36" i="18"/>
  <c r="G8" i="18"/>
  <c r="G69" i="18" l="1"/>
  <c r="F36" i="16"/>
</calcChain>
</file>

<file path=xl/sharedStrings.xml><?xml version="1.0" encoding="utf-8"?>
<sst xmlns="http://schemas.openxmlformats.org/spreadsheetml/2006/main" count="240" uniqueCount="82">
  <si>
    <t xml:space="preserve">Localidades </t>
  </si>
  <si>
    <t>Rio Paruru</t>
  </si>
  <si>
    <t>TOTAL</t>
  </si>
  <si>
    <t>Volume entregue</t>
  </si>
  <si>
    <t xml:space="preserve">                                            Cooperativa dos Fruticultores de Abaetetuba</t>
  </si>
  <si>
    <t>Rio Mauba</t>
  </si>
  <si>
    <t xml:space="preserve">Produto </t>
  </si>
  <si>
    <t>Andiroba</t>
  </si>
  <si>
    <t>Cujeba</t>
  </si>
  <si>
    <t>Lambrega</t>
  </si>
  <si>
    <t>Rio Ajuai</t>
  </si>
  <si>
    <t>Vanildo</t>
  </si>
  <si>
    <t>Rio Arumanduba</t>
  </si>
  <si>
    <t>DATA</t>
  </si>
  <si>
    <t>NOME OU APELIDO</t>
  </si>
  <si>
    <t>Valor Tatal</t>
  </si>
  <si>
    <t>Valor (kg)</t>
  </si>
  <si>
    <t>Rio Abaete</t>
  </si>
  <si>
    <t>CART</t>
  </si>
  <si>
    <t>NOME</t>
  </si>
  <si>
    <t>QUATIDADE (Kg)</t>
  </si>
  <si>
    <t>VALOR TOTAL (R$)</t>
  </si>
  <si>
    <t>Total Geral</t>
  </si>
  <si>
    <t>Joana Dac</t>
  </si>
  <si>
    <t xml:space="preserve">Sara </t>
  </si>
  <si>
    <t>Barcarena</t>
  </si>
  <si>
    <t xml:space="preserve">COFRUTA / Barcarena </t>
  </si>
  <si>
    <t xml:space="preserve">COFRUTA  </t>
  </si>
  <si>
    <t>Isac</t>
  </si>
  <si>
    <t>Maria Madelena</t>
  </si>
  <si>
    <t xml:space="preserve"> Rio Campompema</t>
  </si>
  <si>
    <t>Angela</t>
  </si>
  <si>
    <t>Cataiandua</t>
  </si>
  <si>
    <t>temoteo</t>
  </si>
  <si>
    <t>Boa Vista (Acara)</t>
  </si>
  <si>
    <t>Geraldo</t>
  </si>
  <si>
    <t>Rio Assacueira</t>
  </si>
  <si>
    <t>Nelson</t>
  </si>
  <si>
    <t>Rio Urub. Coqueiro</t>
  </si>
  <si>
    <t>Gesiane</t>
  </si>
  <si>
    <t>Alair</t>
  </si>
  <si>
    <t>Agenor</t>
  </si>
  <si>
    <t>Maria de Nazare</t>
  </si>
  <si>
    <t>Rio Urubueua</t>
  </si>
  <si>
    <t>Isaias</t>
  </si>
  <si>
    <t>Mauba Centro</t>
  </si>
  <si>
    <t>Julia</t>
  </si>
  <si>
    <t>Beja</t>
  </si>
  <si>
    <t>COFRUTA</t>
  </si>
  <si>
    <t>Caipim</t>
  </si>
  <si>
    <t>Jauari (moju)</t>
  </si>
  <si>
    <t>Entraga p/ natura</t>
  </si>
  <si>
    <t>SAIDA(kg)</t>
  </si>
  <si>
    <t>CANTAUA</t>
  </si>
  <si>
    <t>Manoelzinho</t>
  </si>
  <si>
    <t>Rio Maracapucu</t>
  </si>
  <si>
    <t>irituia</t>
  </si>
  <si>
    <t>Diquito</t>
  </si>
  <si>
    <t xml:space="preserve"> </t>
  </si>
  <si>
    <t>Jose Maria (Padre)</t>
  </si>
  <si>
    <t>Miguel Merndes(Tite)</t>
  </si>
  <si>
    <t>Nazare de Sousa</t>
  </si>
  <si>
    <t>%</t>
  </si>
  <si>
    <t>Sara</t>
  </si>
  <si>
    <t>Tite</t>
  </si>
  <si>
    <t>Jose de Nazare</t>
  </si>
  <si>
    <t>Maraca,Staª maria</t>
  </si>
  <si>
    <t>Pele</t>
  </si>
  <si>
    <t>Sagrado</t>
  </si>
  <si>
    <t>Miriam Araujo</t>
  </si>
  <si>
    <t>Pindobal</t>
  </si>
  <si>
    <t>Jesiane</t>
  </si>
  <si>
    <t>Luzia</t>
  </si>
  <si>
    <t>Planilha de entrega  de Andiroba na UIA 2018</t>
  </si>
  <si>
    <t>Caca</t>
  </si>
  <si>
    <t>PG</t>
  </si>
  <si>
    <t>Droia</t>
  </si>
  <si>
    <t>Chipaia</t>
  </si>
  <si>
    <t>31/09/2018</t>
  </si>
  <si>
    <t>01/09/018</t>
  </si>
  <si>
    <t>Rio Ajuaí</t>
  </si>
  <si>
    <r>
      <t xml:space="preserve">                                          </t>
    </r>
    <r>
      <rPr>
        <sz val="14"/>
        <rFont val="Cooper Black"/>
        <family val="1"/>
      </rPr>
      <t>Entrega de Sementes de Andiroba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</si>
</sst>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 &quot;#,##0.00_);[Red]\(&quot;R$ &quot;#,##0.00\)"/>
    <numFmt numFmtId="165" formatCode="_(&quot;R$ &quot;* #,##0.00_);_(&quot;R$ &quot;* \(#,##0.00\);_(&quot;R$ &quot;* &quot;-&quot;??_);_(@_)"/>
  </numFmts>
  <fonts count="12" x14ac:knownFonts="1">
    <font>
      <sz val="10"/>
      <name val="Arial"/>
    </font>
    <font>
      <sz val="10"/>
      <name val="Arial"/>
      <family val="2"/>
    </font>
    <font>
      <sz val="10"/>
      <name val="Cooper Black"/>
      <family val="1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sz val="14"/>
      <name val="Cooper Black"/>
      <family val="1"/>
    </font>
    <font>
      <sz val="11"/>
      <name val="Arial"/>
      <family val="2"/>
    </font>
    <font>
      <sz val="14"/>
      <name val="Arial"/>
      <family val="2"/>
    </font>
    <font>
      <sz val="11"/>
      <name val="Times New Roman"/>
      <family val="1"/>
    </font>
    <font>
      <sz val="12"/>
      <color rgb="FF0070C0"/>
      <name val="Arial"/>
      <family val="2"/>
    </font>
    <font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0" xfId="0" applyFont="1" applyAlignment="1"/>
    <xf numFmtId="0" fontId="3" fillId="0" borderId="0" xfId="0" applyFont="1"/>
    <xf numFmtId="165" fontId="1" fillId="0" borderId="2" xfId="1" applyBorder="1" applyAlignment="1">
      <alignment horizontal="center"/>
    </xf>
    <xf numFmtId="165" fontId="0" fillId="0" borderId="2" xfId="0" applyNumberFormat="1" applyBorder="1"/>
    <xf numFmtId="165" fontId="0" fillId="0" borderId="0" xfId="0" applyNumberFormat="1"/>
    <xf numFmtId="165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3" fillId="0" borderId="7" xfId="0" applyNumberFormat="1" applyFont="1" applyBorder="1"/>
    <xf numFmtId="0" fontId="7" fillId="0" borderId="1" xfId="0" applyFont="1" applyBorder="1"/>
    <xf numFmtId="0" fontId="7" fillId="0" borderId="2" xfId="0" applyFont="1" applyBorder="1"/>
    <xf numFmtId="14" fontId="7" fillId="0" borderId="1" xfId="0" applyNumberFormat="1" applyFont="1" applyBorder="1" applyAlignment="1">
      <alignment horizontal="left"/>
    </xf>
    <xf numFmtId="0" fontId="7" fillId="0" borderId="8" xfId="0" applyFont="1" applyBorder="1"/>
    <xf numFmtId="0" fontId="7" fillId="0" borderId="9" xfId="0" applyFont="1" applyBorder="1"/>
    <xf numFmtId="44" fontId="7" fillId="0" borderId="10" xfId="0" applyNumberFormat="1" applyFont="1" applyBorder="1"/>
    <xf numFmtId="0" fontId="0" fillId="0" borderId="11" xfId="0" applyBorder="1"/>
    <xf numFmtId="0" fontId="10" fillId="0" borderId="11" xfId="0" applyFont="1" applyBorder="1"/>
    <xf numFmtId="44" fontId="11" fillId="0" borderId="11" xfId="0" applyNumberFormat="1" applyFont="1" applyBorder="1"/>
    <xf numFmtId="0" fontId="7" fillId="0" borderId="11" xfId="0" applyFont="1" applyBorder="1" applyAlignment="1">
      <alignment horizontal="left"/>
    </xf>
    <xf numFmtId="0" fontId="0" fillId="0" borderId="7" xfId="0" applyBorder="1" applyAlignment="1">
      <alignment horizontal="center"/>
    </xf>
    <xf numFmtId="14" fontId="9" fillId="0" borderId="1" xfId="0" applyNumberFormat="1" applyFont="1" applyBorder="1" applyAlignment="1"/>
    <xf numFmtId="0" fontId="7" fillId="0" borderId="1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14" fontId="7" fillId="0" borderId="17" xfId="0" applyNumberFormat="1" applyFont="1" applyBorder="1" applyAlignment="1">
      <alignment horizontal="left"/>
    </xf>
    <xf numFmtId="0" fontId="7" fillId="0" borderId="4" xfId="0" applyFont="1" applyBorder="1"/>
    <xf numFmtId="44" fontId="7" fillId="0" borderId="18" xfId="0" applyNumberFormat="1" applyFont="1" applyBorder="1"/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0" fontId="7" fillId="0" borderId="19" xfId="0" applyFont="1" applyBorder="1" applyAlignment="1">
      <alignment horizontal="center"/>
    </xf>
    <xf numFmtId="0" fontId="7" fillId="0" borderId="7" xfId="0" applyFont="1" applyBorder="1"/>
    <xf numFmtId="44" fontId="7" fillId="0" borderId="2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4" fontId="0" fillId="0" borderId="0" xfId="0" applyNumberFormat="1"/>
    <xf numFmtId="14" fontId="9" fillId="0" borderId="21" xfId="0" applyNumberFormat="1" applyFont="1" applyBorder="1" applyAlignment="1"/>
    <xf numFmtId="0" fontId="5" fillId="0" borderId="2" xfId="0" applyFont="1" applyBorder="1"/>
    <xf numFmtId="0" fontId="5" fillId="0" borderId="0" xfId="0" applyFont="1"/>
    <xf numFmtId="0" fontId="7" fillId="0" borderId="20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4" fontId="7" fillId="0" borderId="21" xfId="0" applyNumberFormat="1" applyFont="1" applyBorder="1" applyAlignment="1">
      <alignment horizontal="left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165" fontId="3" fillId="0" borderId="0" xfId="0" applyNumberFormat="1" applyFont="1"/>
    <xf numFmtId="14" fontId="9" fillId="0" borderId="17" xfId="0" applyNumberFormat="1" applyFont="1" applyBorder="1" applyAlignment="1"/>
    <xf numFmtId="0" fontId="1" fillId="0" borderId="0" xfId="0" applyFont="1"/>
    <xf numFmtId="14" fontId="9" fillId="2" borderId="21" xfId="0" applyNumberFormat="1" applyFont="1" applyFill="1" applyBorder="1" applyAlignment="1"/>
    <xf numFmtId="0" fontId="0" fillId="2" borderId="2" xfId="0" applyFill="1" applyBorder="1"/>
    <xf numFmtId="0" fontId="5" fillId="2" borderId="2" xfId="0" applyFont="1" applyFill="1" applyBorder="1"/>
    <xf numFmtId="0" fontId="0" fillId="2" borderId="2" xfId="0" applyFill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4" fontId="9" fillId="0" borderId="21" xfId="0" applyNumberFormat="1" applyFont="1" applyFill="1" applyBorder="1" applyAlignment="1"/>
    <xf numFmtId="0" fontId="0" fillId="0" borderId="2" xfId="0" applyFill="1" applyBorder="1"/>
    <xf numFmtId="0" fontId="5" fillId="0" borderId="2" xfId="0" applyFont="1" applyFill="1" applyBorder="1"/>
    <xf numFmtId="0" fontId="0" fillId="0" borderId="2" xfId="0" applyFill="1" applyBorder="1" applyAlignment="1">
      <alignment horizontal="center"/>
    </xf>
    <xf numFmtId="165" fontId="1" fillId="0" borderId="2" xfId="1" applyFill="1" applyBorder="1" applyAlignment="1">
      <alignment horizontal="center"/>
    </xf>
    <xf numFmtId="0" fontId="0" fillId="0" borderId="25" xfId="0" applyBorder="1"/>
    <xf numFmtId="165" fontId="0" fillId="0" borderId="25" xfId="0" applyNumberFormat="1" applyBorder="1"/>
    <xf numFmtId="165" fontId="5" fillId="0" borderId="2" xfId="0" applyNumberFormat="1" applyFont="1" applyBorder="1"/>
    <xf numFmtId="0" fontId="1" fillId="0" borderId="27" xfId="0" applyFont="1" applyBorder="1"/>
    <xf numFmtId="0" fontId="5" fillId="0" borderId="28" xfId="0" applyFont="1" applyBorder="1"/>
    <xf numFmtId="0" fontId="0" fillId="0" borderId="28" xfId="0" applyBorder="1"/>
    <xf numFmtId="0" fontId="1" fillId="0" borderId="28" xfId="0" applyFont="1" applyBorder="1"/>
    <xf numFmtId="165" fontId="0" fillId="0" borderId="26" xfId="0" applyNumberFormat="1" applyBorder="1"/>
    <xf numFmtId="165" fontId="0" fillId="0" borderId="29" xfId="0" applyNumberFormat="1" applyBorder="1"/>
    <xf numFmtId="165" fontId="0" fillId="2" borderId="29" xfId="0" applyNumberFormat="1" applyFill="1" applyBorder="1"/>
    <xf numFmtId="165" fontId="0" fillId="0" borderId="29" xfId="0" applyNumberFormat="1" applyFill="1" applyBorder="1"/>
    <xf numFmtId="165" fontId="1" fillId="0" borderId="29" xfId="0" applyNumberFormat="1" applyFont="1" applyBorder="1"/>
    <xf numFmtId="43" fontId="0" fillId="0" borderId="0" xfId="0" applyNumberFormat="1"/>
    <xf numFmtId="0" fontId="0" fillId="0" borderId="0" xfId="0" applyFill="1" applyBorder="1" applyAlignment="1">
      <alignment horizontal="center"/>
    </xf>
    <xf numFmtId="0" fontId="1" fillId="0" borderId="30" xfId="0" applyFont="1" applyBorder="1"/>
    <xf numFmtId="0" fontId="0" fillId="0" borderId="4" xfId="0" applyBorder="1"/>
    <xf numFmtId="44" fontId="0" fillId="0" borderId="25" xfId="0" applyNumberFormat="1" applyBorder="1"/>
    <xf numFmtId="0" fontId="5" fillId="0" borderId="3" xfId="0" applyFont="1" applyBorder="1"/>
    <xf numFmtId="0" fontId="0" fillId="0" borderId="3" xfId="0" applyBorder="1" applyAlignment="1">
      <alignment horizontal="center"/>
    </xf>
    <xf numFmtId="0" fontId="3" fillId="0" borderId="23" xfId="0" applyFont="1" applyBorder="1"/>
    <xf numFmtId="0" fontId="4" fillId="0" borderId="24" xfId="0" applyFont="1" applyBorder="1" applyAlignment="1">
      <alignment horizontal="center"/>
    </xf>
    <xf numFmtId="0" fontId="3" fillId="0" borderId="24" xfId="0" applyFont="1" applyBorder="1"/>
    <xf numFmtId="0" fontId="3" fillId="0" borderId="24" xfId="0" applyFont="1" applyBorder="1" applyAlignment="1">
      <alignment horizontal="center"/>
    </xf>
    <xf numFmtId="14" fontId="9" fillId="0" borderId="8" xfId="0" applyNumberFormat="1" applyFont="1" applyBorder="1" applyAlignment="1"/>
    <xf numFmtId="0" fontId="1" fillId="0" borderId="9" xfId="0" applyFont="1" applyBorder="1"/>
    <xf numFmtId="0" fontId="0" fillId="0" borderId="9" xfId="0" applyBorder="1" applyAlignment="1">
      <alignment horizontal="center"/>
    </xf>
    <xf numFmtId="14" fontId="7" fillId="0" borderId="1" xfId="0" applyNumberFormat="1" applyFont="1" applyBorder="1"/>
    <xf numFmtId="165" fontId="0" fillId="0" borderId="31" xfId="0" applyNumberFormat="1" applyBorder="1"/>
    <xf numFmtId="165" fontId="1" fillId="0" borderId="14" xfId="1" applyBorder="1" applyAlignment="1">
      <alignment horizontal="center"/>
    </xf>
    <xf numFmtId="14" fontId="7" fillId="0" borderId="32" xfId="0" applyNumberFormat="1" applyFont="1" applyBorder="1"/>
    <xf numFmtId="0" fontId="7" fillId="0" borderId="25" xfId="0" applyFont="1" applyBorder="1" applyAlignment="1">
      <alignment horizontal="center"/>
    </xf>
    <xf numFmtId="0" fontId="7" fillId="0" borderId="33" xfId="0" applyFont="1" applyBorder="1"/>
    <xf numFmtId="44" fontId="7" fillId="0" borderId="2" xfId="0" applyNumberFormat="1" applyFont="1" applyBorder="1" applyAlignment="1">
      <alignment horizontal="center"/>
    </xf>
    <xf numFmtId="44" fontId="7" fillId="0" borderId="34" xfId="0" applyNumberFormat="1" applyFont="1" applyBorder="1"/>
    <xf numFmtId="0" fontId="1" fillId="3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0</xdr:rowOff>
    </xdr:from>
    <xdr:to>
      <xdr:col>2</xdr:col>
      <xdr:colOff>523875</xdr:colOff>
      <xdr:row>1</xdr:row>
      <xdr:rowOff>123825</xdr:rowOff>
    </xdr:to>
    <xdr:pic>
      <xdr:nvPicPr>
        <xdr:cNvPr id="175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0"/>
          <a:ext cx="1381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3"/>
  <sheetViews>
    <sheetView topLeftCell="A19" zoomScaleNormal="100" workbookViewId="0">
      <selection activeCell="I32" sqref="I32"/>
    </sheetView>
  </sheetViews>
  <sheetFormatPr defaultRowHeight="12.75" x14ac:dyDescent="0.2"/>
  <cols>
    <col min="1" max="1" width="10.140625" customWidth="1"/>
    <col min="2" max="2" width="17.85546875" customWidth="1"/>
    <col min="3" max="3" width="16.85546875" customWidth="1"/>
    <col min="4" max="4" width="13.7109375" customWidth="1"/>
    <col min="5" max="5" width="14.28515625" customWidth="1"/>
    <col min="6" max="6" width="10.42578125" customWidth="1"/>
    <col min="7" max="7" width="16" customWidth="1"/>
    <col min="8" max="8" width="15.7109375" customWidth="1"/>
    <col min="9" max="9" width="16" customWidth="1"/>
    <col min="10" max="10" width="13" customWidth="1"/>
    <col min="11" max="11" width="13.28515625" customWidth="1"/>
    <col min="13" max="13" width="12.140625" bestFit="1" customWidth="1"/>
  </cols>
  <sheetData>
    <row r="2" spans="1:13" x14ac:dyDescent="0.2">
      <c r="B2" t="s">
        <v>4</v>
      </c>
    </row>
    <row r="4" spans="1:13" s="3" customFormat="1" ht="18.75" thickBot="1" x14ac:dyDescent="0.3">
      <c r="B4" s="3" t="s">
        <v>81</v>
      </c>
    </row>
    <row r="5" spans="1:13" ht="13.5" thickBot="1" x14ac:dyDescent="0.25">
      <c r="A5" s="9" t="s">
        <v>13</v>
      </c>
      <c r="B5" s="10" t="s">
        <v>14</v>
      </c>
      <c r="C5" s="10" t="s">
        <v>0</v>
      </c>
      <c r="D5" s="10" t="s">
        <v>6</v>
      </c>
      <c r="E5" s="10" t="s">
        <v>3</v>
      </c>
      <c r="F5" s="10" t="s">
        <v>16</v>
      </c>
      <c r="G5" s="22" t="s">
        <v>15</v>
      </c>
      <c r="H5" s="10" t="s">
        <v>6</v>
      </c>
      <c r="I5" s="10" t="s">
        <v>3</v>
      </c>
      <c r="J5" s="10" t="s">
        <v>16</v>
      </c>
      <c r="K5" s="22" t="s">
        <v>15</v>
      </c>
      <c r="L5" s="78" t="s">
        <v>62</v>
      </c>
    </row>
    <row r="6" spans="1:13" ht="15" customHeight="1" x14ac:dyDescent="0.25">
      <c r="A6" s="23">
        <v>43174</v>
      </c>
      <c r="B6" s="1" t="s">
        <v>24</v>
      </c>
      <c r="C6" s="1" t="s">
        <v>25</v>
      </c>
      <c r="D6" s="2" t="s">
        <v>7</v>
      </c>
      <c r="E6" s="2">
        <v>1153.4000000000001</v>
      </c>
      <c r="F6" s="93">
        <v>2.1</v>
      </c>
      <c r="G6" s="72">
        <f t="shared" ref="G6:G9" si="0">E6*F6</f>
        <v>2422.1400000000003</v>
      </c>
      <c r="H6" s="68"/>
      <c r="I6" s="66"/>
      <c r="J6" s="65"/>
      <c r="K6" s="81"/>
    </row>
    <row r="7" spans="1:13" ht="15" customHeight="1" x14ac:dyDescent="0.25">
      <c r="A7" s="23">
        <v>43199</v>
      </c>
      <c r="B7" s="1" t="s">
        <v>24</v>
      </c>
      <c r="C7" s="1" t="s">
        <v>25</v>
      </c>
      <c r="D7" s="2" t="s">
        <v>7</v>
      </c>
      <c r="E7" s="2">
        <v>1926</v>
      </c>
      <c r="F7" s="5">
        <v>2.1</v>
      </c>
      <c r="G7" s="92">
        <f t="shared" si="0"/>
        <v>4044.6000000000004</v>
      </c>
      <c r="H7" s="79"/>
      <c r="I7" s="8"/>
      <c r="J7" s="80"/>
      <c r="K7" s="80"/>
    </row>
    <row r="8" spans="1:13" ht="15" customHeight="1" x14ac:dyDescent="0.25">
      <c r="A8" s="23"/>
      <c r="B8" s="1" t="s">
        <v>63</v>
      </c>
      <c r="C8" s="1" t="s">
        <v>25</v>
      </c>
      <c r="D8" s="2" t="s">
        <v>7</v>
      </c>
      <c r="E8" s="2"/>
      <c r="F8" s="5"/>
      <c r="G8" s="73">
        <f t="shared" si="0"/>
        <v>0</v>
      </c>
      <c r="H8" s="69"/>
      <c r="I8" s="6"/>
      <c r="J8" s="1"/>
      <c r="K8" s="1"/>
    </row>
    <row r="9" spans="1:13" ht="15" customHeight="1" x14ac:dyDescent="0.25">
      <c r="A9" s="23">
        <v>43199</v>
      </c>
      <c r="B9" s="58" t="s">
        <v>74</v>
      </c>
      <c r="C9" s="1" t="s">
        <v>25</v>
      </c>
      <c r="D9" s="2" t="s">
        <v>7</v>
      </c>
      <c r="E9" s="2">
        <v>117</v>
      </c>
      <c r="F9" s="5">
        <v>2.1</v>
      </c>
      <c r="G9" s="73">
        <f t="shared" si="0"/>
        <v>245.70000000000002</v>
      </c>
      <c r="H9" s="69"/>
      <c r="I9" s="6"/>
      <c r="J9" s="1"/>
      <c r="K9" s="1"/>
    </row>
    <row r="10" spans="1:13" ht="15" customHeight="1" x14ac:dyDescent="0.25">
      <c r="A10" s="23">
        <v>43173</v>
      </c>
      <c r="B10" s="1" t="s">
        <v>28</v>
      </c>
      <c r="C10" s="1" t="s">
        <v>12</v>
      </c>
      <c r="D10" s="2" t="s">
        <v>7</v>
      </c>
      <c r="E10" s="2">
        <v>171</v>
      </c>
      <c r="F10" s="5">
        <v>2.1</v>
      </c>
      <c r="G10" s="73">
        <f t="shared" ref="G10:G38" si="1">E10*F10</f>
        <v>359.1</v>
      </c>
      <c r="H10" s="70"/>
      <c r="I10" s="6"/>
      <c r="J10" s="1"/>
      <c r="K10" s="1"/>
    </row>
    <row r="11" spans="1:13" ht="15" customHeight="1" x14ac:dyDescent="0.25">
      <c r="A11" s="23">
        <v>43193</v>
      </c>
      <c r="B11" s="1" t="s">
        <v>28</v>
      </c>
      <c r="C11" s="1" t="s">
        <v>12</v>
      </c>
      <c r="D11" s="2" t="s">
        <v>7</v>
      </c>
      <c r="E11" s="2">
        <v>86</v>
      </c>
      <c r="F11" s="5">
        <v>2.1</v>
      </c>
      <c r="G11" s="73">
        <f>E11*F11</f>
        <v>180.6</v>
      </c>
      <c r="H11" s="70"/>
      <c r="I11" s="6"/>
      <c r="J11" s="1"/>
      <c r="K11" s="1"/>
    </row>
    <row r="12" spans="1:13" ht="15" customHeight="1" x14ac:dyDescent="0.25">
      <c r="A12" s="23">
        <v>43266</v>
      </c>
      <c r="B12" s="1" t="s">
        <v>28</v>
      </c>
      <c r="C12" s="1" t="s">
        <v>12</v>
      </c>
      <c r="D12" s="2" t="s">
        <v>7</v>
      </c>
      <c r="E12" s="2">
        <v>236</v>
      </c>
      <c r="F12" s="5">
        <v>2.1</v>
      </c>
      <c r="G12" s="73">
        <f>E12*F12</f>
        <v>495.6</v>
      </c>
      <c r="H12" s="70"/>
      <c r="I12" s="6"/>
      <c r="J12" s="1"/>
      <c r="K12" s="1"/>
    </row>
    <row r="13" spans="1:13" ht="15" customHeight="1" x14ac:dyDescent="0.25">
      <c r="A13" s="23">
        <v>43344</v>
      </c>
      <c r="B13" s="1" t="s">
        <v>28</v>
      </c>
      <c r="C13" s="1" t="s">
        <v>12</v>
      </c>
      <c r="D13" s="2" t="s">
        <v>7</v>
      </c>
      <c r="E13" s="2">
        <v>28</v>
      </c>
      <c r="F13" s="5">
        <v>2.1</v>
      </c>
      <c r="G13" s="73">
        <f>E13*F13</f>
        <v>58.800000000000004</v>
      </c>
      <c r="H13" s="70"/>
      <c r="I13" s="6"/>
      <c r="J13" s="1"/>
      <c r="K13" s="1"/>
    </row>
    <row r="14" spans="1:13" ht="15" customHeight="1" x14ac:dyDescent="0.25">
      <c r="A14" s="23">
        <v>43185</v>
      </c>
      <c r="B14" s="1" t="s">
        <v>9</v>
      </c>
      <c r="C14" s="1" t="s">
        <v>10</v>
      </c>
      <c r="D14" s="2" t="s">
        <v>7</v>
      </c>
      <c r="E14" s="2">
        <v>441</v>
      </c>
      <c r="F14" s="5">
        <v>2.1</v>
      </c>
      <c r="G14" s="73">
        <f t="shared" ref="G14:G26" si="2">E14*F14</f>
        <v>926.1</v>
      </c>
      <c r="H14" s="70"/>
      <c r="I14" s="6"/>
      <c r="J14" s="1"/>
      <c r="K14" s="1"/>
      <c r="M14" s="7"/>
    </row>
    <row r="15" spans="1:13" ht="15" customHeight="1" x14ac:dyDescent="0.25">
      <c r="A15" s="23">
        <v>43217</v>
      </c>
      <c r="B15" s="1" t="s">
        <v>9</v>
      </c>
      <c r="C15" s="1" t="s">
        <v>10</v>
      </c>
      <c r="D15" s="2" t="s">
        <v>7</v>
      </c>
      <c r="E15" s="2">
        <v>873.5</v>
      </c>
      <c r="F15" s="5">
        <v>2.1</v>
      </c>
      <c r="G15" s="73">
        <f t="shared" si="2"/>
        <v>1834.3500000000001</v>
      </c>
      <c r="H15" s="70"/>
      <c r="I15" s="6"/>
      <c r="J15" s="1"/>
      <c r="K15" s="1"/>
    </row>
    <row r="16" spans="1:13" ht="15" customHeight="1" x14ac:dyDescent="0.25">
      <c r="A16" s="23">
        <v>43297</v>
      </c>
      <c r="B16" s="1" t="s">
        <v>9</v>
      </c>
      <c r="C16" s="1" t="s">
        <v>10</v>
      </c>
      <c r="D16" s="2" t="s">
        <v>7</v>
      </c>
      <c r="E16" s="2">
        <v>356</v>
      </c>
      <c r="F16" s="5">
        <v>2.1</v>
      </c>
      <c r="G16" s="73">
        <f t="shared" si="2"/>
        <v>747.6</v>
      </c>
      <c r="H16" s="70"/>
      <c r="I16" s="6">
        <v>454</v>
      </c>
      <c r="J16" s="1"/>
      <c r="K16" s="1"/>
    </row>
    <row r="17" spans="1:14" ht="15" customHeight="1" x14ac:dyDescent="0.25">
      <c r="A17" s="23" t="s">
        <v>78</v>
      </c>
      <c r="B17" s="1" t="s">
        <v>9</v>
      </c>
      <c r="C17" s="1" t="s">
        <v>10</v>
      </c>
      <c r="D17" s="2" t="s">
        <v>7</v>
      </c>
      <c r="E17" s="2">
        <v>23</v>
      </c>
      <c r="F17" s="5">
        <v>2.1</v>
      </c>
      <c r="G17" s="73">
        <f t="shared" si="2"/>
        <v>48.300000000000004</v>
      </c>
      <c r="H17" s="70"/>
      <c r="I17" s="6"/>
      <c r="J17" s="1"/>
      <c r="K17" s="1"/>
    </row>
    <row r="18" spans="1:14" ht="15" customHeight="1" x14ac:dyDescent="0.25">
      <c r="A18" s="23"/>
      <c r="B18" s="1" t="s">
        <v>9</v>
      </c>
      <c r="C18" s="1" t="s">
        <v>10</v>
      </c>
      <c r="D18" s="2" t="s">
        <v>7</v>
      </c>
      <c r="E18" s="2"/>
      <c r="F18" s="5"/>
      <c r="G18" s="73">
        <f t="shared" si="2"/>
        <v>0</v>
      </c>
      <c r="H18" s="70"/>
      <c r="I18" s="6"/>
      <c r="J18" s="1"/>
      <c r="K18" s="1"/>
    </row>
    <row r="19" spans="1:14" ht="15" customHeight="1" x14ac:dyDescent="0.25">
      <c r="A19" s="23"/>
      <c r="B19" s="1" t="s">
        <v>60</v>
      </c>
      <c r="C19" s="1" t="s">
        <v>10</v>
      </c>
      <c r="D19" s="2" t="s">
        <v>7</v>
      </c>
      <c r="E19" s="2"/>
      <c r="F19" s="5"/>
      <c r="G19" s="73">
        <f t="shared" si="2"/>
        <v>0</v>
      </c>
      <c r="H19" s="70"/>
      <c r="I19" s="6"/>
      <c r="J19" s="1"/>
      <c r="K19" s="1"/>
    </row>
    <row r="20" spans="1:14" ht="15" customHeight="1" x14ac:dyDescent="0.25">
      <c r="A20" s="23">
        <v>43187</v>
      </c>
      <c r="B20" s="1" t="s">
        <v>54</v>
      </c>
      <c r="C20" s="1" t="s">
        <v>55</v>
      </c>
      <c r="D20" s="2" t="s">
        <v>7</v>
      </c>
      <c r="E20" s="2">
        <v>199</v>
      </c>
      <c r="F20" s="5">
        <v>2.1</v>
      </c>
      <c r="G20" s="73">
        <f t="shared" si="2"/>
        <v>417.90000000000003</v>
      </c>
      <c r="H20" s="70"/>
      <c r="I20" s="6"/>
      <c r="J20" s="1"/>
      <c r="K20" s="1"/>
    </row>
    <row r="21" spans="1:14" ht="15" customHeight="1" x14ac:dyDescent="0.25">
      <c r="A21" s="23"/>
      <c r="B21" s="1" t="s">
        <v>54</v>
      </c>
      <c r="C21" s="1" t="s">
        <v>55</v>
      </c>
      <c r="D21" s="2" t="s">
        <v>7</v>
      </c>
      <c r="E21" s="2"/>
      <c r="F21" s="5"/>
      <c r="G21" s="73">
        <f t="shared" si="2"/>
        <v>0</v>
      </c>
      <c r="H21" s="70"/>
      <c r="I21" s="6"/>
      <c r="J21" s="1"/>
      <c r="K21" s="1"/>
      <c r="N21" s="77"/>
    </row>
    <row r="22" spans="1:14" ht="15" customHeight="1" x14ac:dyDescent="0.25">
      <c r="A22" s="23">
        <v>43266</v>
      </c>
      <c r="B22" s="1" t="s">
        <v>54</v>
      </c>
      <c r="C22" s="1" t="s">
        <v>55</v>
      </c>
      <c r="D22" s="2" t="s">
        <v>7</v>
      </c>
      <c r="E22" s="2">
        <v>442.5</v>
      </c>
      <c r="F22" s="5">
        <v>2.1</v>
      </c>
      <c r="G22" s="73">
        <f t="shared" si="2"/>
        <v>929.25</v>
      </c>
      <c r="H22" s="70"/>
      <c r="I22" s="6"/>
      <c r="J22" s="1"/>
      <c r="K22" s="1"/>
      <c r="N22" s="77"/>
    </row>
    <row r="23" spans="1:14" ht="15" customHeight="1" x14ac:dyDescent="0.25">
      <c r="A23" s="23">
        <v>43185</v>
      </c>
      <c r="B23" s="1" t="s">
        <v>8</v>
      </c>
      <c r="C23" s="1" t="s">
        <v>1</v>
      </c>
      <c r="D23" s="2" t="s">
        <v>7</v>
      </c>
      <c r="E23" s="2">
        <v>1056</v>
      </c>
      <c r="F23" s="5">
        <v>2.1</v>
      </c>
      <c r="G23" s="73">
        <f t="shared" si="2"/>
        <v>2217.6</v>
      </c>
      <c r="H23" s="70"/>
      <c r="I23" s="6"/>
      <c r="J23" s="1"/>
      <c r="K23" s="1"/>
    </row>
    <row r="24" spans="1:14" ht="15" customHeight="1" x14ac:dyDescent="0.25">
      <c r="A24" s="51">
        <v>43217</v>
      </c>
      <c r="B24" s="1" t="s">
        <v>8</v>
      </c>
      <c r="C24" s="1" t="s">
        <v>1</v>
      </c>
      <c r="D24" s="2" t="s">
        <v>7</v>
      </c>
      <c r="E24" s="2">
        <v>288</v>
      </c>
      <c r="F24" s="5">
        <v>2.1</v>
      </c>
      <c r="G24" s="73">
        <f t="shared" si="2"/>
        <v>604.80000000000007</v>
      </c>
      <c r="H24" s="70"/>
      <c r="I24" s="6"/>
      <c r="J24" s="1"/>
      <c r="K24" s="1"/>
    </row>
    <row r="25" spans="1:14" ht="15" customHeight="1" x14ac:dyDescent="0.25">
      <c r="A25" s="51">
        <v>43291</v>
      </c>
      <c r="B25" s="1" t="s">
        <v>8</v>
      </c>
      <c r="C25" s="1" t="s">
        <v>1</v>
      </c>
      <c r="D25" s="2" t="s">
        <v>7</v>
      </c>
      <c r="E25" s="2">
        <v>221</v>
      </c>
      <c r="F25" s="5">
        <v>2.1</v>
      </c>
      <c r="G25" s="73">
        <f t="shared" si="2"/>
        <v>464.1</v>
      </c>
      <c r="H25" s="70"/>
      <c r="I25" s="6"/>
      <c r="J25" s="1"/>
      <c r="K25" s="1"/>
    </row>
    <row r="26" spans="1:14" ht="15" customHeight="1" x14ac:dyDescent="0.25">
      <c r="A26" s="51" t="s">
        <v>78</v>
      </c>
      <c r="B26" s="1" t="s">
        <v>8</v>
      </c>
      <c r="C26" s="1" t="s">
        <v>1</v>
      </c>
      <c r="D26" s="2" t="s">
        <v>7</v>
      </c>
      <c r="E26" s="2">
        <v>37</v>
      </c>
      <c r="F26" s="5">
        <v>2.1</v>
      </c>
      <c r="G26" s="73">
        <f t="shared" si="2"/>
        <v>77.7</v>
      </c>
      <c r="H26" s="70"/>
      <c r="I26" s="6"/>
      <c r="J26" s="1"/>
      <c r="K26" s="1"/>
    </row>
    <row r="27" spans="1:14" ht="15" customHeight="1" x14ac:dyDescent="0.25">
      <c r="A27" s="51">
        <v>43185</v>
      </c>
      <c r="B27" s="1" t="s">
        <v>29</v>
      </c>
      <c r="C27" s="1" t="s">
        <v>5</v>
      </c>
      <c r="D27" s="2" t="s">
        <v>7</v>
      </c>
      <c r="E27" s="2">
        <v>133.5</v>
      </c>
      <c r="F27" s="5">
        <v>2.1</v>
      </c>
      <c r="G27" s="73">
        <f t="shared" si="1"/>
        <v>280.35000000000002</v>
      </c>
      <c r="H27" s="70"/>
      <c r="I27" s="6"/>
      <c r="J27" s="1"/>
      <c r="K27" s="1"/>
    </row>
    <row r="28" spans="1:14" ht="15" customHeight="1" x14ac:dyDescent="0.25">
      <c r="A28" s="51">
        <v>43217</v>
      </c>
      <c r="B28" s="1" t="s">
        <v>29</v>
      </c>
      <c r="C28" s="1" t="s">
        <v>5</v>
      </c>
      <c r="D28" s="2" t="s">
        <v>7</v>
      </c>
      <c r="E28" s="2">
        <v>156</v>
      </c>
      <c r="F28" s="5">
        <v>2.1</v>
      </c>
      <c r="G28" s="73">
        <f>F28*E28</f>
        <v>327.60000000000002</v>
      </c>
      <c r="H28" s="70"/>
      <c r="I28" s="6"/>
      <c r="J28" s="1"/>
      <c r="K28" s="1"/>
    </row>
    <row r="29" spans="1:14" ht="15" customHeight="1" x14ac:dyDescent="0.25">
      <c r="A29" s="51">
        <v>43291</v>
      </c>
      <c r="B29" s="1" t="s">
        <v>29</v>
      </c>
      <c r="C29" s="1" t="s">
        <v>5</v>
      </c>
      <c r="D29" s="2" t="s">
        <v>7</v>
      </c>
      <c r="E29" s="2">
        <v>37</v>
      </c>
      <c r="F29" s="5">
        <v>2.1</v>
      </c>
      <c r="G29" s="73">
        <f>F29*E29</f>
        <v>77.7</v>
      </c>
      <c r="H29" s="70"/>
      <c r="I29" s="6"/>
      <c r="J29" s="1"/>
      <c r="K29" s="1"/>
    </row>
    <row r="30" spans="1:14" ht="15" customHeight="1" x14ac:dyDescent="0.25">
      <c r="A30" s="23">
        <v>43187</v>
      </c>
      <c r="B30" s="1" t="s">
        <v>59</v>
      </c>
      <c r="C30" s="1" t="s">
        <v>17</v>
      </c>
      <c r="D30" s="2" t="s">
        <v>7</v>
      </c>
      <c r="E30" s="2">
        <v>367.5</v>
      </c>
      <c r="F30" s="5">
        <v>2.1</v>
      </c>
      <c r="G30" s="73">
        <f t="shared" si="1"/>
        <v>771.75</v>
      </c>
      <c r="H30" s="70"/>
      <c r="I30" s="6"/>
      <c r="J30" s="1"/>
      <c r="K30" s="1"/>
    </row>
    <row r="31" spans="1:14" ht="15" customHeight="1" x14ac:dyDescent="0.25">
      <c r="A31" s="23">
        <v>43216</v>
      </c>
      <c r="B31" s="1" t="s">
        <v>59</v>
      </c>
      <c r="C31" s="1" t="s">
        <v>17</v>
      </c>
      <c r="D31" s="2" t="s">
        <v>7</v>
      </c>
      <c r="E31" s="2">
        <v>134.5</v>
      </c>
      <c r="F31" s="5">
        <v>2.1</v>
      </c>
      <c r="G31" s="73">
        <f t="shared" si="1"/>
        <v>282.45</v>
      </c>
      <c r="H31" s="70"/>
      <c r="I31" s="6"/>
      <c r="J31" s="1"/>
      <c r="K31" s="1"/>
    </row>
    <row r="32" spans="1:14" ht="15" customHeight="1" x14ac:dyDescent="0.25">
      <c r="A32" s="23">
        <v>43266</v>
      </c>
      <c r="B32" s="1" t="s">
        <v>59</v>
      </c>
      <c r="C32" s="1" t="s">
        <v>17</v>
      </c>
      <c r="D32" s="2" t="s">
        <v>7</v>
      </c>
      <c r="E32" s="2">
        <v>213.5</v>
      </c>
      <c r="F32" s="5">
        <v>2.1</v>
      </c>
      <c r="G32" s="73">
        <f t="shared" si="1"/>
        <v>448.35</v>
      </c>
      <c r="H32" s="70"/>
      <c r="I32" s="6"/>
      <c r="J32" s="1"/>
      <c r="K32" s="1"/>
    </row>
    <row r="33" spans="1:13" ht="15" customHeight="1" x14ac:dyDescent="0.25">
      <c r="A33" s="23">
        <v>43185</v>
      </c>
      <c r="B33" s="1" t="s">
        <v>72</v>
      </c>
      <c r="C33" s="1" t="s">
        <v>5</v>
      </c>
      <c r="D33" s="2" t="s">
        <v>7</v>
      </c>
      <c r="E33" s="2">
        <v>43</v>
      </c>
      <c r="F33" s="5">
        <v>2.1</v>
      </c>
      <c r="G33" s="73">
        <f t="shared" si="1"/>
        <v>90.3</v>
      </c>
      <c r="H33" s="70"/>
      <c r="I33" s="6"/>
      <c r="J33" s="1"/>
      <c r="K33" s="1"/>
    </row>
    <row r="34" spans="1:13" ht="15" customHeight="1" x14ac:dyDescent="0.25">
      <c r="A34" s="23">
        <v>43217</v>
      </c>
      <c r="B34" s="1" t="s">
        <v>72</v>
      </c>
      <c r="C34" s="1" t="s">
        <v>5</v>
      </c>
      <c r="D34" s="2" t="s">
        <v>7</v>
      </c>
      <c r="E34" s="2">
        <v>15.5</v>
      </c>
      <c r="F34" s="5">
        <v>2.1</v>
      </c>
      <c r="G34" s="73">
        <f>F34*E34</f>
        <v>32.550000000000004</v>
      </c>
      <c r="H34" s="70"/>
      <c r="I34" s="6"/>
      <c r="J34" s="1"/>
      <c r="K34" s="1"/>
    </row>
    <row r="35" spans="1:13" ht="15" customHeight="1" x14ac:dyDescent="0.25">
      <c r="A35" s="23">
        <v>43297</v>
      </c>
      <c r="B35" s="1" t="s">
        <v>72</v>
      </c>
      <c r="C35" s="1" t="s">
        <v>5</v>
      </c>
      <c r="D35" s="2" t="s">
        <v>7</v>
      </c>
      <c r="E35" s="2">
        <v>9</v>
      </c>
      <c r="F35" s="5">
        <v>2.1</v>
      </c>
      <c r="G35" s="73">
        <f>F35*E35</f>
        <v>18.900000000000002</v>
      </c>
      <c r="H35" s="70"/>
      <c r="I35" s="6"/>
      <c r="J35" s="1"/>
      <c r="K35" s="1"/>
    </row>
    <row r="36" spans="1:13" ht="15" customHeight="1" x14ac:dyDescent="0.25">
      <c r="A36" s="23">
        <v>43187</v>
      </c>
      <c r="B36" s="1" t="s">
        <v>11</v>
      </c>
      <c r="C36" s="1" t="s">
        <v>30</v>
      </c>
      <c r="D36" s="2" t="s">
        <v>7</v>
      </c>
      <c r="E36" s="2">
        <v>38</v>
      </c>
      <c r="F36" s="5">
        <v>2.1</v>
      </c>
      <c r="G36" s="73">
        <f t="shared" si="1"/>
        <v>79.8</v>
      </c>
      <c r="H36" s="69"/>
      <c r="I36" s="1"/>
      <c r="J36" s="1"/>
      <c r="K36" s="1"/>
    </row>
    <row r="37" spans="1:13" ht="15" customHeight="1" x14ac:dyDescent="0.25">
      <c r="A37" s="23">
        <v>43266</v>
      </c>
      <c r="B37" s="1" t="s">
        <v>11</v>
      </c>
      <c r="C37" s="1" t="s">
        <v>30</v>
      </c>
      <c r="D37" s="2" t="s">
        <v>7</v>
      </c>
      <c r="E37" s="2">
        <v>73</v>
      </c>
      <c r="F37" s="5">
        <v>2.1</v>
      </c>
      <c r="G37" s="73">
        <f t="shared" si="1"/>
        <v>153.30000000000001</v>
      </c>
      <c r="H37" s="69"/>
      <c r="I37" s="1"/>
      <c r="J37" s="1"/>
      <c r="K37" s="1"/>
    </row>
    <row r="38" spans="1:13" ht="15" customHeight="1" x14ac:dyDescent="0.25">
      <c r="A38" s="23"/>
      <c r="B38" s="1" t="s">
        <v>57</v>
      </c>
      <c r="C38" s="1" t="s">
        <v>30</v>
      </c>
      <c r="D38" s="2" t="s">
        <v>7</v>
      </c>
      <c r="E38" s="2"/>
      <c r="F38" s="5"/>
      <c r="G38" s="73">
        <f t="shared" si="1"/>
        <v>0</v>
      </c>
      <c r="H38" s="69"/>
      <c r="I38" s="1"/>
      <c r="J38" s="1"/>
      <c r="K38" s="43"/>
      <c r="M38" s="44"/>
    </row>
    <row r="39" spans="1:13" ht="15" customHeight="1" x14ac:dyDescent="0.25">
      <c r="A39" s="23">
        <v>43159</v>
      </c>
      <c r="B39" s="1" t="s">
        <v>23</v>
      </c>
      <c r="C39" s="43" t="s">
        <v>17</v>
      </c>
      <c r="D39" s="2" t="s">
        <v>7</v>
      </c>
      <c r="E39" s="2">
        <v>285</v>
      </c>
      <c r="F39" s="5">
        <v>2.1</v>
      </c>
      <c r="G39" s="73">
        <f t="shared" ref="G39:G55" si="3">E39*F39</f>
        <v>598.5</v>
      </c>
      <c r="H39" s="69"/>
      <c r="I39" s="58"/>
      <c r="J39" s="1"/>
      <c r="K39" s="43"/>
    </row>
    <row r="40" spans="1:13" ht="15" customHeight="1" x14ac:dyDescent="0.25">
      <c r="A40" s="23">
        <v>43187</v>
      </c>
      <c r="B40" s="1" t="s">
        <v>23</v>
      </c>
      <c r="C40" s="43" t="s">
        <v>17</v>
      </c>
      <c r="D40" s="2" t="s">
        <v>7</v>
      </c>
      <c r="E40" s="2">
        <v>179</v>
      </c>
      <c r="F40" s="5">
        <v>2.1</v>
      </c>
      <c r="G40" s="73">
        <f t="shared" si="3"/>
        <v>375.90000000000003</v>
      </c>
      <c r="H40" s="69"/>
      <c r="I40" s="43"/>
      <c r="J40" s="1"/>
      <c r="K40" s="43"/>
    </row>
    <row r="41" spans="1:13" ht="15" customHeight="1" x14ac:dyDescent="0.25">
      <c r="A41" s="23">
        <v>43216</v>
      </c>
      <c r="B41" s="1" t="s">
        <v>23</v>
      </c>
      <c r="C41" s="43" t="s">
        <v>17</v>
      </c>
      <c r="D41" s="2" t="s">
        <v>7</v>
      </c>
      <c r="E41" s="2">
        <v>177</v>
      </c>
      <c r="F41" s="5">
        <v>2.1</v>
      </c>
      <c r="G41" s="73">
        <f t="shared" si="3"/>
        <v>371.7</v>
      </c>
      <c r="H41" s="69"/>
      <c r="I41" s="43"/>
      <c r="J41" s="1"/>
      <c r="K41" s="43"/>
    </row>
    <row r="42" spans="1:13" ht="15" customHeight="1" x14ac:dyDescent="0.25">
      <c r="A42" s="23">
        <v>43266</v>
      </c>
      <c r="B42" s="1" t="s">
        <v>23</v>
      </c>
      <c r="C42" s="43" t="s">
        <v>17</v>
      </c>
      <c r="D42" s="2" t="s">
        <v>7</v>
      </c>
      <c r="E42" s="2">
        <v>124.5</v>
      </c>
      <c r="F42" s="5">
        <v>2.1</v>
      </c>
      <c r="G42" s="73">
        <f t="shared" si="3"/>
        <v>261.45</v>
      </c>
      <c r="H42" s="69"/>
      <c r="I42" s="43"/>
      <c r="J42" s="1"/>
      <c r="K42" s="43"/>
    </row>
    <row r="43" spans="1:13" ht="15" customHeight="1" x14ac:dyDescent="0.25">
      <c r="A43" s="23">
        <v>43368</v>
      </c>
      <c r="B43" s="1" t="s">
        <v>23</v>
      </c>
      <c r="C43" s="43" t="s">
        <v>17</v>
      </c>
      <c r="D43" s="2" t="s">
        <v>7</v>
      </c>
      <c r="E43" s="2">
        <v>93</v>
      </c>
      <c r="F43" s="5">
        <v>2.1</v>
      </c>
      <c r="G43" s="73">
        <f t="shared" si="3"/>
        <v>195.3</v>
      </c>
      <c r="H43" s="69"/>
      <c r="I43" s="43"/>
      <c r="J43" s="1"/>
      <c r="K43" s="43"/>
    </row>
    <row r="44" spans="1:13" ht="15" customHeight="1" x14ac:dyDescent="0.25">
      <c r="A44" s="23">
        <v>43397</v>
      </c>
      <c r="B44" s="1" t="s">
        <v>23</v>
      </c>
      <c r="C44" s="43" t="s">
        <v>17</v>
      </c>
      <c r="D44" s="2" t="s">
        <v>7</v>
      </c>
      <c r="E44" s="2">
        <v>43</v>
      </c>
      <c r="F44" s="5">
        <v>2.1</v>
      </c>
      <c r="G44" s="73">
        <f t="shared" si="3"/>
        <v>90.3</v>
      </c>
      <c r="H44" s="69">
        <f>E39+E40+E41+E42+E43+E44</f>
        <v>901.5</v>
      </c>
      <c r="I44" s="43">
        <f>H44*2.1</f>
        <v>1893.15</v>
      </c>
      <c r="J44" s="1"/>
      <c r="K44" s="43"/>
    </row>
    <row r="45" spans="1:13" ht="15" customHeight="1" x14ac:dyDescent="0.25">
      <c r="A45" s="23">
        <v>43291</v>
      </c>
      <c r="B45" s="1" t="s">
        <v>64</v>
      </c>
      <c r="C45" s="58" t="s">
        <v>80</v>
      </c>
      <c r="D45" s="2" t="s">
        <v>7</v>
      </c>
      <c r="E45" s="2">
        <v>54</v>
      </c>
      <c r="F45" s="5">
        <v>2.1</v>
      </c>
      <c r="G45" s="73">
        <f t="shared" si="3"/>
        <v>113.4</v>
      </c>
      <c r="H45" s="70"/>
      <c r="I45" s="6"/>
      <c r="J45" s="1"/>
      <c r="K45" s="1"/>
    </row>
    <row r="46" spans="1:13" ht="15" customHeight="1" x14ac:dyDescent="0.25">
      <c r="A46" s="42"/>
      <c r="B46" s="1" t="s">
        <v>64</v>
      </c>
      <c r="C46" s="58" t="s">
        <v>80</v>
      </c>
      <c r="D46" s="2" t="s">
        <v>7</v>
      </c>
      <c r="E46" s="2"/>
      <c r="F46" s="5"/>
      <c r="G46" s="73">
        <f t="shared" si="3"/>
        <v>0</v>
      </c>
      <c r="H46" s="70"/>
      <c r="I46" s="6"/>
      <c r="J46" s="1"/>
      <c r="K46" s="1"/>
    </row>
    <row r="47" spans="1:13" ht="15" customHeight="1" x14ac:dyDescent="0.25">
      <c r="A47" s="53">
        <v>43173</v>
      </c>
      <c r="B47" s="54" t="s">
        <v>33</v>
      </c>
      <c r="C47" s="55" t="s">
        <v>12</v>
      </c>
      <c r="D47" s="56" t="s">
        <v>7</v>
      </c>
      <c r="E47" s="56">
        <v>309</v>
      </c>
      <c r="F47" s="5">
        <v>2.1</v>
      </c>
      <c r="G47" s="74">
        <f t="shared" si="3"/>
        <v>648.9</v>
      </c>
      <c r="H47" s="71"/>
      <c r="I47" s="6"/>
      <c r="J47" s="1"/>
      <c r="K47" s="1"/>
    </row>
    <row r="48" spans="1:13" ht="15" customHeight="1" x14ac:dyDescent="0.25">
      <c r="A48" s="60">
        <v>43193</v>
      </c>
      <c r="B48" s="61" t="s">
        <v>33</v>
      </c>
      <c r="C48" s="62" t="s">
        <v>12</v>
      </c>
      <c r="D48" s="63" t="s">
        <v>7</v>
      </c>
      <c r="E48" s="63">
        <v>210</v>
      </c>
      <c r="F48" s="64">
        <v>2.1</v>
      </c>
      <c r="G48" s="75">
        <f t="shared" si="3"/>
        <v>441</v>
      </c>
      <c r="H48" s="71"/>
      <c r="I48" s="6"/>
      <c r="J48" s="1"/>
      <c r="K48" s="1"/>
    </row>
    <row r="49" spans="1:11" ht="15" customHeight="1" x14ac:dyDescent="0.25">
      <c r="A49" s="60">
        <v>43217</v>
      </c>
      <c r="B49" s="61" t="s">
        <v>33</v>
      </c>
      <c r="C49" s="62" t="s">
        <v>12</v>
      </c>
      <c r="D49" s="63" t="s">
        <v>7</v>
      </c>
      <c r="E49" s="63">
        <v>62</v>
      </c>
      <c r="F49" s="64">
        <v>2.1</v>
      </c>
      <c r="G49" s="75">
        <f t="shared" si="3"/>
        <v>130.20000000000002</v>
      </c>
      <c r="H49" s="71"/>
      <c r="I49" s="6"/>
      <c r="J49" s="1"/>
      <c r="K49" s="1"/>
    </row>
    <row r="50" spans="1:11" ht="15" customHeight="1" x14ac:dyDescent="0.25">
      <c r="A50" s="60">
        <v>43266</v>
      </c>
      <c r="B50" s="61" t="s">
        <v>33</v>
      </c>
      <c r="C50" s="62" t="s">
        <v>12</v>
      </c>
      <c r="D50" s="63" t="s">
        <v>7</v>
      </c>
      <c r="E50" s="63">
        <v>311</v>
      </c>
      <c r="F50" s="64">
        <v>2.1</v>
      </c>
      <c r="G50" s="75">
        <f t="shared" ref="G50:G52" si="4">E50*F50</f>
        <v>653.1</v>
      </c>
      <c r="H50" s="71"/>
      <c r="I50" s="6"/>
      <c r="J50" s="1"/>
      <c r="K50" s="1"/>
    </row>
    <row r="51" spans="1:11" ht="15" customHeight="1" x14ac:dyDescent="0.25">
      <c r="A51" s="60">
        <v>43291</v>
      </c>
      <c r="B51" s="61" t="s">
        <v>33</v>
      </c>
      <c r="C51" s="62" t="s">
        <v>12</v>
      </c>
      <c r="D51" s="63" t="s">
        <v>7</v>
      </c>
      <c r="E51" s="63">
        <v>76</v>
      </c>
      <c r="F51" s="64">
        <v>2.1</v>
      </c>
      <c r="G51" s="75">
        <f t="shared" si="4"/>
        <v>159.6</v>
      </c>
      <c r="H51" s="71"/>
      <c r="I51" s="6"/>
      <c r="J51" s="1"/>
      <c r="K51" s="1"/>
    </row>
    <row r="52" spans="1:11" ht="15" customHeight="1" x14ac:dyDescent="0.25">
      <c r="A52" s="60" t="s">
        <v>79</v>
      </c>
      <c r="B52" s="61" t="s">
        <v>33</v>
      </c>
      <c r="C52" s="62" t="s">
        <v>12</v>
      </c>
      <c r="D52" s="63" t="s">
        <v>7</v>
      </c>
      <c r="E52" s="63">
        <v>35</v>
      </c>
      <c r="F52" s="64">
        <v>2.1</v>
      </c>
      <c r="G52" s="75">
        <f t="shared" si="4"/>
        <v>73.5</v>
      </c>
      <c r="H52" s="71"/>
      <c r="I52" s="6"/>
      <c r="J52" s="1"/>
      <c r="K52" s="1"/>
    </row>
    <row r="53" spans="1:11" ht="15" customHeight="1" x14ac:dyDescent="0.25">
      <c r="A53" s="42"/>
      <c r="B53" s="58" t="s">
        <v>31</v>
      </c>
      <c r="C53" s="58" t="s">
        <v>32</v>
      </c>
      <c r="D53" s="59" t="s">
        <v>7</v>
      </c>
      <c r="E53" s="59"/>
      <c r="F53" s="64">
        <v>2.1</v>
      </c>
      <c r="G53" s="76">
        <f t="shared" si="3"/>
        <v>0</v>
      </c>
      <c r="H53" s="70"/>
      <c r="I53" s="6"/>
      <c r="J53" s="1"/>
      <c r="K53" s="1"/>
    </row>
    <row r="54" spans="1:11" ht="15" customHeight="1" x14ac:dyDescent="0.25">
      <c r="A54" s="42">
        <v>43216</v>
      </c>
      <c r="B54" s="43" t="s">
        <v>42</v>
      </c>
      <c r="C54" s="43" t="s">
        <v>17</v>
      </c>
      <c r="D54" s="2" t="s">
        <v>7</v>
      </c>
      <c r="E54" s="2">
        <v>95.8</v>
      </c>
      <c r="F54" s="64">
        <v>2.1</v>
      </c>
      <c r="G54" s="73">
        <f t="shared" si="3"/>
        <v>201.18</v>
      </c>
      <c r="H54" s="70"/>
      <c r="I54" s="6"/>
      <c r="J54" s="1"/>
      <c r="K54" s="1"/>
    </row>
    <row r="55" spans="1:11" ht="15" customHeight="1" x14ac:dyDescent="0.25">
      <c r="A55" s="23"/>
      <c r="B55" s="43" t="s">
        <v>35</v>
      </c>
      <c r="C55" s="43" t="s">
        <v>36</v>
      </c>
      <c r="D55" s="2" t="s">
        <v>7</v>
      </c>
      <c r="E55" s="2"/>
      <c r="F55" s="5"/>
      <c r="G55" s="73">
        <f t="shared" si="3"/>
        <v>0</v>
      </c>
      <c r="H55" s="70"/>
      <c r="I55" s="67"/>
      <c r="J55" s="1"/>
      <c r="K55" s="1"/>
    </row>
    <row r="56" spans="1:11" ht="15" customHeight="1" x14ac:dyDescent="0.25">
      <c r="A56" s="23"/>
      <c r="B56" s="43" t="s">
        <v>37</v>
      </c>
      <c r="C56" s="43" t="s">
        <v>38</v>
      </c>
      <c r="D56" s="2" t="s">
        <v>7</v>
      </c>
      <c r="E56" s="2"/>
      <c r="F56" s="5"/>
      <c r="G56" s="73">
        <f t="shared" ref="G56:G68" si="5">E56*F56</f>
        <v>0</v>
      </c>
      <c r="H56" s="70"/>
      <c r="I56" s="6"/>
      <c r="J56" s="1"/>
      <c r="K56" s="1"/>
    </row>
    <row r="57" spans="1:11" ht="15" customHeight="1" x14ac:dyDescent="0.25">
      <c r="A57" s="23"/>
      <c r="B57" s="58" t="s">
        <v>61</v>
      </c>
      <c r="C57" s="43" t="s">
        <v>38</v>
      </c>
      <c r="D57" s="2" t="s">
        <v>7</v>
      </c>
      <c r="E57" s="2"/>
      <c r="F57" s="5"/>
      <c r="G57" s="73">
        <f t="shared" si="5"/>
        <v>0</v>
      </c>
      <c r="H57" s="69"/>
      <c r="I57" s="1"/>
      <c r="J57" s="1"/>
      <c r="K57" s="1"/>
    </row>
    <row r="58" spans="1:11" ht="15" customHeight="1" x14ac:dyDescent="0.25">
      <c r="A58" s="23"/>
      <c r="B58" s="58" t="s">
        <v>71</v>
      </c>
      <c r="C58" s="43" t="s">
        <v>38</v>
      </c>
      <c r="D58" s="2" t="s">
        <v>7</v>
      </c>
      <c r="E58" s="2"/>
      <c r="F58" s="5"/>
      <c r="G58" s="73">
        <f t="shared" si="5"/>
        <v>0</v>
      </c>
      <c r="H58" s="69"/>
      <c r="I58" s="1"/>
      <c r="J58" s="1"/>
      <c r="K58" s="1"/>
    </row>
    <row r="59" spans="1:11" ht="15" customHeight="1" x14ac:dyDescent="0.25">
      <c r="A59" s="23"/>
      <c r="B59" s="43" t="s">
        <v>39</v>
      </c>
      <c r="C59" s="43" t="s">
        <v>38</v>
      </c>
      <c r="D59" s="2" t="s">
        <v>7</v>
      </c>
      <c r="E59" s="2"/>
      <c r="F59" s="5"/>
      <c r="G59" s="73">
        <f t="shared" si="5"/>
        <v>0</v>
      </c>
      <c r="H59" s="69"/>
      <c r="I59" s="1"/>
      <c r="J59" s="1"/>
      <c r="K59" s="1"/>
    </row>
    <row r="60" spans="1:11" ht="15" customHeight="1" x14ac:dyDescent="0.25">
      <c r="A60" s="42"/>
      <c r="B60" s="43" t="s">
        <v>40</v>
      </c>
      <c r="C60" s="43" t="s">
        <v>38</v>
      </c>
      <c r="D60" s="2" t="s">
        <v>7</v>
      </c>
      <c r="E60" s="2"/>
      <c r="F60" s="5"/>
      <c r="G60" s="6">
        <f t="shared" si="5"/>
        <v>0</v>
      </c>
      <c r="H60" s="44"/>
    </row>
    <row r="61" spans="1:11" ht="15" customHeight="1" x14ac:dyDescent="0.25">
      <c r="A61" s="42">
        <v>43187</v>
      </c>
      <c r="B61" s="43" t="s">
        <v>41</v>
      </c>
      <c r="C61" s="43" t="s">
        <v>43</v>
      </c>
      <c r="D61" s="2" t="s">
        <v>7</v>
      </c>
      <c r="E61" s="2">
        <v>293.5</v>
      </c>
      <c r="F61" s="5">
        <v>2.1</v>
      </c>
      <c r="G61" s="6">
        <f t="shared" si="5"/>
        <v>616.35</v>
      </c>
      <c r="H61" s="44"/>
    </row>
    <row r="62" spans="1:11" ht="15" customHeight="1" x14ac:dyDescent="0.25">
      <c r="A62" s="42">
        <v>43217</v>
      </c>
      <c r="B62" s="43" t="s">
        <v>41</v>
      </c>
      <c r="C62" s="43" t="s">
        <v>43</v>
      </c>
      <c r="D62" s="2" t="s">
        <v>7</v>
      </c>
      <c r="E62" s="2">
        <v>149</v>
      </c>
      <c r="F62" s="5">
        <v>2.1</v>
      </c>
      <c r="G62" s="6">
        <f>F62*E62</f>
        <v>312.90000000000003</v>
      </c>
      <c r="H62" s="44"/>
    </row>
    <row r="63" spans="1:11" ht="15" customHeight="1" x14ac:dyDescent="0.25">
      <c r="A63" s="42"/>
      <c r="B63" s="43" t="s">
        <v>44</v>
      </c>
      <c r="C63" s="43" t="s">
        <v>45</v>
      </c>
      <c r="D63" s="2" t="s">
        <v>7</v>
      </c>
      <c r="E63" s="2"/>
      <c r="F63" s="5">
        <v>2.1</v>
      </c>
      <c r="G63" s="6">
        <f t="shared" si="5"/>
        <v>0</v>
      </c>
      <c r="H63" s="44"/>
    </row>
    <row r="64" spans="1:11" ht="15" customHeight="1" x14ac:dyDescent="0.25">
      <c r="A64" s="42"/>
      <c r="B64" s="82" t="s">
        <v>46</v>
      </c>
      <c r="C64" s="82" t="s">
        <v>47</v>
      </c>
      <c r="D64" s="83" t="s">
        <v>7</v>
      </c>
      <c r="E64" s="83"/>
      <c r="F64" s="5">
        <v>2.1</v>
      </c>
      <c r="G64" s="6">
        <f t="shared" si="5"/>
        <v>0</v>
      </c>
      <c r="H64" s="44"/>
    </row>
    <row r="65" spans="1:9" ht="15" customHeight="1" x14ac:dyDescent="0.25">
      <c r="A65" s="23"/>
      <c r="B65" s="58" t="s">
        <v>65</v>
      </c>
      <c r="C65" s="58" t="s">
        <v>66</v>
      </c>
      <c r="D65" s="59" t="s">
        <v>7</v>
      </c>
      <c r="E65" s="2"/>
      <c r="F65" s="5">
        <v>2.1</v>
      </c>
      <c r="G65" s="6">
        <f t="shared" si="5"/>
        <v>0</v>
      </c>
      <c r="H65" s="44"/>
    </row>
    <row r="66" spans="1:9" ht="15" customHeight="1" x14ac:dyDescent="0.25">
      <c r="A66" s="23"/>
      <c r="B66" s="58" t="s">
        <v>67</v>
      </c>
      <c r="C66" s="58" t="s">
        <v>68</v>
      </c>
      <c r="D66" s="59" t="s">
        <v>7</v>
      </c>
      <c r="E66" s="2"/>
      <c r="F66" s="5">
        <v>2.1</v>
      </c>
      <c r="G66" s="6">
        <f t="shared" si="5"/>
        <v>0</v>
      </c>
      <c r="H66" s="44"/>
    </row>
    <row r="67" spans="1:9" ht="15" customHeight="1" x14ac:dyDescent="0.25">
      <c r="A67" s="23"/>
      <c r="B67" s="58" t="s">
        <v>69</v>
      </c>
      <c r="C67" s="58" t="s">
        <v>70</v>
      </c>
      <c r="D67" s="59" t="s">
        <v>7</v>
      </c>
      <c r="E67" s="2"/>
      <c r="F67" s="5">
        <v>2.1</v>
      </c>
      <c r="G67" s="6">
        <f t="shared" si="5"/>
        <v>0</v>
      </c>
      <c r="H67" s="44"/>
    </row>
    <row r="68" spans="1:9" ht="15" customHeight="1" thickBot="1" x14ac:dyDescent="0.3">
      <c r="A68" s="88">
        <v>43348</v>
      </c>
      <c r="B68" s="89" t="s">
        <v>76</v>
      </c>
      <c r="C68" s="89" t="s">
        <v>77</v>
      </c>
      <c r="D68" s="59" t="s">
        <v>7</v>
      </c>
      <c r="E68" s="90">
        <v>28</v>
      </c>
      <c r="F68" s="5">
        <v>2.1</v>
      </c>
      <c r="G68" s="6">
        <f t="shared" si="5"/>
        <v>58.800000000000004</v>
      </c>
      <c r="H68" s="44"/>
    </row>
    <row r="69" spans="1:9" s="4" customFormat="1" ht="15.75" thickBot="1" x14ac:dyDescent="0.25">
      <c r="A69" s="84"/>
      <c r="B69" s="85" t="s">
        <v>2</v>
      </c>
      <c r="C69" s="86"/>
      <c r="D69" s="87"/>
      <c r="E69" s="87">
        <f>SUM(E6:E68)</f>
        <v>11399.699999999999</v>
      </c>
      <c r="F69" s="57"/>
      <c r="G69" s="11">
        <f>SUM(G6:G53)</f>
        <v>22750.140000000003</v>
      </c>
      <c r="I69" s="50"/>
    </row>
    <row r="72" spans="1:9" x14ac:dyDescent="0.2">
      <c r="G72" s="7"/>
    </row>
    <row r="73" spans="1:9" x14ac:dyDescent="0.2">
      <c r="E73" s="52"/>
    </row>
  </sheetData>
  <pageMargins left="0.23622047244094491" right="0.23622047244094491" top="0.74803149606299213" bottom="0.74803149606299213" header="0.31496062992125984" footer="0.31496062992125984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4" workbookViewId="0">
      <selection activeCell="H37" sqref="H37"/>
    </sheetView>
  </sheetViews>
  <sheetFormatPr defaultRowHeight="12.75" x14ac:dyDescent="0.2"/>
  <cols>
    <col min="1" max="1" width="12.5703125" customWidth="1"/>
    <col min="2" max="2" width="22.85546875" customWidth="1"/>
    <col min="3" max="4" width="18.5703125" customWidth="1"/>
    <col min="5" max="5" width="11.85546875" customWidth="1"/>
    <col min="6" max="6" width="22.28515625" customWidth="1"/>
    <col min="8" max="8" width="14.28515625" bestFit="1" customWidth="1"/>
    <col min="10" max="10" width="13.28515625" bestFit="1" customWidth="1"/>
    <col min="12" max="13" width="13.28515625" bestFit="1" customWidth="1"/>
  </cols>
  <sheetData>
    <row r="1" spans="1:13" ht="18.75" thickBot="1" x14ac:dyDescent="0.3">
      <c r="A1" s="26" t="s">
        <v>73</v>
      </c>
      <c r="B1" s="27"/>
      <c r="C1" s="27"/>
      <c r="D1" s="28"/>
      <c r="E1" s="28"/>
      <c r="F1" s="29"/>
    </row>
    <row r="2" spans="1:13" ht="15" thickBot="1" x14ac:dyDescent="0.25">
      <c r="A2" s="33" t="s">
        <v>13</v>
      </c>
      <c r="B2" s="34" t="s">
        <v>19</v>
      </c>
      <c r="C2" s="35" t="s">
        <v>20</v>
      </c>
      <c r="D2" s="36" t="s">
        <v>52</v>
      </c>
      <c r="E2" s="36" t="s">
        <v>16</v>
      </c>
      <c r="F2" s="37" t="s">
        <v>21</v>
      </c>
    </row>
    <row r="3" spans="1:13" ht="14.25" x14ac:dyDescent="0.2">
      <c r="A3" s="94">
        <v>43173</v>
      </c>
      <c r="B3" s="31" t="s">
        <v>27</v>
      </c>
      <c r="C3" s="95">
        <v>86</v>
      </c>
      <c r="D3" s="95"/>
      <c r="E3" s="95"/>
      <c r="F3" s="96"/>
    </row>
    <row r="4" spans="1:13" ht="14.25" x14ac:dyDescent="0.2">
      <c r="A4" s="30">
        <v>43174</v>
      </c>
      <c r="B4" s="31" t="s">
        <v>26</v>
      </c>
      <c r="C4" s="25">
        <v>1153.4000000000001</v>
      </c>
      <c r="D4" s="25"/>
      <c r="E4" s="97"/>
      <c r="F4" s="98">
        <f t="shared" ref="F4:F16" si="0">C4*E4</f>
        <v>0</v>
      </c>
    </row>
    <row r="5" spans="1:13" ht="14.25" x14ac:dyDescent="0.2">
      <c r="A5" s="14"/>
      <c r="B5" s="31" t="s">
        <v>26</v>
      </c>
      <c r="C5" s="25">
        <f>1926+117</f>
        <v>2043</v>
      </c>
      <c r="D5" s="45"/>
      <c r="E5" s="38"/>
      <c r="F5" s="32">
        <f>C5*E5</f>
        <v>0</v>
      </c>
    </row>
    <row r="6" spans="1:13" ht="14.25" x14ac:dyDescent="0.2">
      <c r="A6" s="14">
        <v>43182</v>
      </c>
      <c r="B6" s="13" t="s">
        <v>27</v>
      </c>
      <c r="C6" s="25">
        <v>1673.5</v>
      </c>
      <c r="D6" s="45"/>
      <c r="E6" s="38"/>
      <c r="F6" s="32">
        <f t="shared" si="0"/>
        <v>0</v>
      </c>
    </row>
    <row r="7" spans="1:13" ht="14.25" x14ac:dyDescent="0.2">
      <c r="A7" s="14"/>
      <c r="B7" s="13" t="s">
        <v>27</v>
      </c>
      <c r="C7" s="25"/>
      <c r="D7" s="45"/>
      <c r="E7" s="38"/>
      <c r="F7" s="32">
        <f t="shared" si="0"/>
        <v>0</v>
      </c>
    </row>
    <row r="8" spans="1:13" ht="14.25" x14ac:dyDescent="0.2">
      <c r="A8" s="14"/>
      <c r="B8" s="13" t="s">
        <v>27</v>
      </c>
      <c r="C8" s="25"/>
      <c r="D8" s="45"/>
      <c r="E8" s="38"/>
      <c r="F8" s="32">
        <f t="shared" si="0"/>
        <v>0</v>
      </c>
    </row>
    <row r="9" spans="1:13" ht="14.25" x14ac:dyDescent="0.2">
      <c r="A9" s="14"/>
      <c r="B9" s="13" t="s">
        <v>27</v>
      </c>
      <c r="C9" s="25"/>
      <c r="D9" s="45"/>
      <c r="E9" s="38"/>
      <c r="F9" s="32">
        <f t="shared" si="0"/>
        <v>0</v>
      </c>
      <c r="H9" s="41"/>
    </row>
    <row r="10" spans="1:13" ht="14.25" x14ac:dyDescent="0.2">
      <c r="A10" s="14"/>
      <c r="B10" s="13" t="s">
        <v>27</v>
      </c>
      <c r="C10" s="25"/>
      <c r="D10" s="45"/>
      <c r="E10" s="38"/>
      <c r="F10" s="32">
        <f t="shared" si="0"/>
        <v>0</v>
      </c>
      <c r="H10" s="44"/>
    </row>
    <row r="11" spans="1:13" ht="14.25" x14ac:dyDescent="0.2">
      <c r="A11" s="14"/>
      <c r="B11" s="31" t="s">
        <v>48</v>
      </c>
      <c r="C11" s="25"/>
      <c r="D11" s="45"/>
      <c r="E11" s="38"/>
      <c r="F11" s="32">
        <f t="shared" si="0"/>
        <v>0</v>
      </c>
      <c r="H11" s="41"/>
    </row>
    <row r="12" spans="1:13" ht="14.25" x14ac:dyDescent="0.2">
      <c r="A12" s="14"/>
      <c r="B12" s="31" t="s">
        <v>48</v>
      </c>
      <c r="C12" s="25"/>
      <c r="D12" s="45"/>
      <c r="E12" s="38" t="s">
        <v>58</v>
      </c>
      <c r="F12" s="32"/>
    </row>
    <row r="13" spans="1:13" ht="14.25" x14ac:dyDescent="0.2">
      <c r="A13" s="14"/>
      <c r="B13" s="31"/>
      <c r="C13" s="25"/>
      <c r="D13" s="45"/>
      <c r="E13" s="38"/>
      <c r="F13" s="32"/>
    </row>
    <row r="14" spans="1:13" ht="14.25" x14ac:dyDescent="0.2">
      <c r="A14" s="14"/>
      <c r="B14" s="31"/>
      <c r="C14" s="25"/>
      <c r="D14" s="45"/>
      <c r="E14" s="38"/>
      <c r="F14" s="32"/>
    </row>
    <row r="15" spans="1:13" ht="14.25" x14ac:dyDescent="0.2">
      <c r="A15" s="12"/>
      <c r="B15" s="13"/>
      <c r="C15" s="25"/>
      <c r="D15" s="45"/>
      <c r="E15" s="38" t="s">
        <v>58</v>
      </c>
      <c r="F15" s="32"/>
      <c r="M15" s="44"/>
    </row>
    <row r="16" spans="1:13" ht="14.25" x14ac:dyDescent="0.2">
      <c r="A16" s="14"/>
      <c r="B16" s="13" t="s">
        <v>34</v>
      </c>
      <c r="C16" s="25"/>
      <c r="D16" s="45"/>
      <c r="E16" s="38"/>
      <c r="F16" s="32">
        <f t="shared" si="0"/>
        <v>0</v>
      </c>
      <c r="H16" s="41"/>
      <c r="L16" s="41"/>
    </row>
    <row r="17" spans="1:14" ht="14.25" x14ac:dyDescent="0.2">
      <c r="A17" s="12"/>
      <c r="B17" s="13"/>
      <c r="C17" s="25"/>
      <c r="D17" s="45"/>
      <c r="E17" s="38"/>
      <c r="F17" s="32">
        <f t="shared" ref="F17:F26" si="1">C17*E17</f>
        <v>0</v>
      </c>
    </row>
    <row r="18" spans="1:14" ht="14.25" x14ac:dyDescent="0.2">
      <c r="A18" s="14"/>
      <c r="B18" s="13" t="s">
        <v>49</v>
      </c>
      <c r="C18" s="25"/>
      <c r="D18" s="45"/>
      <c r="E18" s="38"/>
      <c r="F18" s="32">
        <f>C18*E18</f>
        <v>0</v>
      </c>
      <c r="H18" s="41">
        <f>300.16+1619+585.29</f>
        <v>2504.4499999999998</v>
      </c>
    </row>
    <row r="19" spans="1:14" ht="14.25" x14ac:dyDescent="0.2">
      <c r="A19" s="14"/>
      <c r="B19" s="13" t="s">
        <v>49</v>
      </c>
      <c r="C19" s="25"/>
      <c r="D19" s="45"/>
      <c r="E19" s="38"/>
      <c r="F19" s="32">
        <f t="shared" si="1"/>
        <v>0</v>
      </c>
      <c r="L19" s="41"/>
    </row>
    <row r="20" spans="1:14" ht="14.25" x14ac:dyDescent="0.2">
      <c r="A20" s="14"/>
      <c r="B20" s="13"/>
      <c r="C20" s="25"/>
      <c r="D20" s="45"/>
      <c r="E20" s="38"/>
      <c r="F20" s="32">
        <f t="shared" si="1"/>
        <v>0</v>
      </c>
      <c r="H20" s="41"/>
    </row>
    <row r="21" spans="1:14" ht="14.25" x14ac:dyDescent="0.2">
      <c r="A21" s="14"/>
      <c r="B21" s="13"/>
      <c r="C21" s="25"/>
      <c r="D21" s="24"/>
      <c r="E21" s="24"/>
      <c r="F21" s="32">
        <f t="shared" si="1"/>
        <v>0</v>
      </c>
    </row>
    <row r="22" spans="1:14" ht="14.25" x14ac:dyDescent="0.2">
      <c r="A22" s="12"/>
      <c r="B22" s="13"/>
      <c r="C22" s="25"/>
      <c r="D22" s="24"/>
      <c r="E22" s="24"/>
      <c r="F22" s="32">
        <f t="shared" si="1"/>
        <v>0</v>
      </c>
      <c r="L22" s="41"/>
    </row>
    <row r="23" spans="1:14" ht="14.25" x14ac:dyDescent="0.2">
      <c r="A23" s="91"/>
      <c r="B23" s="13" t="s">
        <v>50</v>
      </c>
      <c r="C23" s="25"/>
      <c r="D23" s="24"/>
      <c r="E23" s="24"/>
      <c r="F23" s="32">
        <f t="shared" si="1"/>
        <v>0</v>
      </c>
      <c r="H23" s="41"/>
      <c r="N23" s="44"/>
    </row>
    <row r="24" spans="1:14" ht="14.25" x14ac:dyDescent="0.2">
      <c r="A24" s="14"/>
      <c r="B24" s="13" t="s">
        <v>50</v>
      </c>
      <c r="C24" s="25">
        <v>378</v>
      </c>
      <c r="D24" s="24"/>
      <c r="E24" s="24">
        <v>2.76</v>
      </c>
      <c r="F24" s="32">
        <f>C24*E24</f>
        <v>1043.28</v>
      </c>
      <c r="G24" s="99" t="s">
        <v>75</v>
      </c>
      <c r="J24" s="44"/>
    </row>
    <row r="25" spans="1:14" ht="14.25" x14ac:dyDescent="0.2">
      <c r="A25" s="14">
        <v>43193</v>
      </c>
      <c r="B25" s="13" t="s">
        <v>18</v>
      </c>
      <c r="C25" s="25">
        <v>4624</v>
      </c>
      <c r="D25" s="24"/>
      <c r="E25" s="24">
        <v>2.76</v>
      </c>
      <c r="F25" s="32">
        <f>C25*E25</f>
        <v>12762.24</v>
      </c>
      <c r="G25" s="99" t="s">
        <v>75</v>
      </c>
      <c r="H25" s="41"/>
      <c r="J25" s="41"/>
    </row>
    <row r="26" spans="1:14" ht="14.25" x14ac:dyDescent="0.2">
      <c r="A26" s="14"/>
      <c r="B26" s="13" t="s">
        <v>18</v>
      </c>
      <c r="C26" s="25"/>
      <c r="D26" s="24"/>
      <c r="E26" s="24"/>
      <c r="F26" s="32">
        <f t="shared" si="1"/>
        <v>0</v>
      </c>
      <c r="H26" s="41"/>
      <c r="J26" s="41"/>
    </row>
    <row r="27" spans="1:14" ht="14.25" x14ac:dyDescent="0.2">
      <c r="A27" s="47"/>
      <c r="B27" s="13" t="s">
        <v>18</v>
      </c>
      <c r="C27" s="49"/>
      <c r="D27" s="46"/>
      <c r="E27" s="24"/>
      <c r="F27" s="32">
        <f t="shared" ref="F27:F34" si="2">C27*E27</f>
        <v>0</v>
      </c>
      <c r="H27" s="41"/>
      <c r="J27" s="41"/>
    </row>
    <row r="28" spans="1:14" ht="14.25" x14ac:dyDescent="0.2">
      <c r="A28" s="47"/>
      <c r="B28" s="48" t="s">
        <v>51</v>
      </c>
      <c r="C28" s="49"/>
      <c r="D28" s="46"/>
      <c r="E28" s="24"/>
      <c r="F28" s="32"/>
      <c r="H28" s="41"/>
      <c r="J28" s="41"/>
      <c r="L28" s="44"/>
    </row>
    <row r="29" spans="1:14" ht="14.25" x14ac:dyDescent="0.2">
      <c r="A29" s="47"/>
      <c r="B29" s="48"/>
      <c r="C29" s="49"/>
      <c r="D29" s="46"/>
      <c r="E29" s="24"/>
      <c r="F29" s="32">
        <f t="shared" si="2"/>
        <v>0</v>
      </c>
      <c r="H29" s="41"/>
      <c r="J29" s="41"/>
    </row>
    <row r="30" spans="1:14" ht="14.25" x14ac:dyDescent="0.2">
      <c r="A30" s="47"/>
      <c r="B30" s="48" t="s">
        <v>53</v>
      </c>
      <c r="C30" s="49"/>
      <c r="D30" s="46"/>
      <c r="E30" s="24"/>
      <c r="F30" s="32">
        <f t="shared" si="2"/>
        <v>0</v>
      </c>
      <c r="H30" s="41"/>
      <c r="J30" s="41"/>
    </row>
    <row r="31" spans="1:14" ht="14.25" x14ac:dyDescent="0.2">
      <c r="A31" s="47"/>
      <c r="B31" s="48"/>
      <c r="C31" s="49"/>
      <c r="D31" s="46"/>
      <c r="E31" s="24"/>
      <c r="F31" s="32">
        <f t="shared" si="2"/>
        <v>0</v>
      </c>
      <c r="H31" s="41"/>
      <c r="J31" s="41"/>
    </row>
    <row r="32" spans="1:14" ht="14.25" x14ac:dyDescent="0.2">
      <c r="A32" s="47"/>
      <c r="B32" s="48" t="s">
        <v>56</v>
      </c>
      <c r="C32" s="49"/>
      <c r="D32" s="46"/>
      <c r="E32" s="24"/>
      <c r="F32" s="32">
        <f t="shared" si="2"/>
        <v>0</v>
      </c>
      <c r="H32" s="41"/>
      <c r="J32" s="41"/>
    </row>
    <row r="33" spans="1:13" ht="14.25" x14ac:dyDescent="0.2">
      <c r="A33" s="47"/>
      <c r="B33" s="48"/>
      <c r="C33" s="49"/>
      <c r="D33" s="46"/>
      <c r="E33" s="24"/>
      <c r="F33" s="32">
        <f t="shared" si="2"/>
        <v>0</v>
      </c>
      <c r="H33" s="41"/>
      <c r="J33" s="41"/>
    </row>
    <row r="34" spans="1:13" ht="14.25" x14ac:dyDescent="0.2">
      <c r="A34" s="47"/>
      <c r="B34" s="48"/>
      <c r="C34" s="49"/>
      <c r="D34" s="46"/>
      <c r="E34" s="24"/>
      <c r="F34" s="32">
        <f t="shared" si="2"/>
        <v>0</v>
      </c>
      <c r="H34" s="41"/>
      <c r="J34" s="41"/>
      <c r="M34" s="41"/>
    </row>
    <row r="35" spans="1:13" ht="15" thickBot="1" x14ac:dyDescent="0.25">
      <c r="A35" s="15"/>
      <c r="B35" s="16"/>
      <c r="C35" s="39"/>
      <c r="D35" s="46"/>
      <c r="E35" s="24"/>
      <c r="F35" s="17"/>
      <c r="H35" s="41"/>
      <c r="J35" s="41"/>
    </row>
    <row r="36" spans="1:13" ht="15.75" thickBot="1" x14ac:dyDescent="0.25">
      <c r="A36" s="19" t="s">
        <v>22</v>
      </c>
      <c r="B36" s="18"/>
      <c r="C36" s="40">
        <f>SUM(C4:C35)</f>
        <v>9871.9</v>
      </c>
      <c r="D36" s="40">
        <f>SUM(D4:D35)</f>
        <v>0</v>
      </c>
      <c r="E36" s="21">
        <f>C36-D36</f>
        <v>9871.9</v>
      </c>
      <c r="F36" s="20">
        <f>SUM(F4:F35)</f>
        <v>13805.52</v>
      </c>
      <c r="H36" s="41"/>
    </row>
    <row r="37" spans="1:13" x14ac:dyDescent="0.2">
      <c r="F37" s="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de Andiroba2018</vt:lpstr>
      <vt:lpstr>entregue na Fabrica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 COMPUTADOR</dc:creator>
  <cp:lastModifiedBy>PC</cp:lastModifiedBy>
  <cp:lastPrinted>2016-07-04T13:16:08Z</cp:lastPrinted>
  <dcterms:created xsi:type="dcterms:W3CDTF">2007-04-26T18:18:53Z</dcterms:created>
  <dcterms:modified xsi:type="dcterms:W3CDTF">2019-09-13T17:46:10Z</dcterms:modified>
</cp:coreProperties>
</file>