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fpa cofruta\Semente\"/>
    </mc:Choice>
  </mc:AlternateContent>
  <bookViews>
    <workbookView xWindow="480" yWindow="2325" windowWidth="11355" windowHeight="6165" tabRatio="580"/>
  </bookViews>
  <sheets>
    <sheet name="Planilha de Andiroba 2019" sheetId="18" r:id="rId1"/>
    <sheet name="entregue na Fabrica" sheetId="16" r:id="rId2"/>
  </sheets>
  <calcPr calcId="152511"/>
</workbook>
</file>

<file path=xl/calcChain.xml><?xml version="1.0" encoding="utf-8"?>
<calcChain xmlns="http://schemas.openxmlformats.org/spreadsheetml/2006/main">
  <c r="I20" i="18" l="1"/>
  <c r="E61" i="18" l="1"/>
  <c r="E32" i="18" l="1"/>
  <c r="K27" i="18" l="1"/>
  <c r="K26" i="18"/>
  <c r="G54" i="18" l="1"/>
  <c r="G10" i="18" l="1"/>
  <c r="G60" i="18" l="1"/>
  <c r="G53" i="18" l="1"/>
  <c r="G14" i="18"/>
  <c r="C5" i="16" l="1"/>
  <c r="G36" i="18" l="1"/>
  <c r="G30" i="18" l="1"/>
  <c r="G52" i="18"/>
  <c r="G13" i="18" l="1"/>
  <c r="G33" i="18"/>
  <c r="G16" i="18"/>
  <c r="G17" i="18"/>
  <c r="G18" i="18"/>
  <c r="G19" i="18"/>
  <c r="G20" i="18"/>
  <c r="G21" i="18"/>
  <c r="G23" i="18"/>
  <c r="G24" i="18"/>
  <c r="G25" i="18"/>
  <c r="G26" i="18"/>
  <c r="G38" i="18"/>
  <c r="G35" i="18" l="1"/>
  <c r="G29" i="18"/>
  <c r="G45" i="18" l="1"/>
  <c r="G51" i="18" l="1"/>
  <c r="H18" i="16" l="1"/>
  <c r="G47" i="18" l="1"/>
  <c r="G32" i="18" l="1"/>
  <c r="G44" i="18"/>
  <c r="G50" i="18"/>
  <c r="F18" i="16" l="1"/>
  <c r="G43" i="18" l="1"/>
  <c r="G9" i="18" l="1"/>
  <c r="G42" i="18" l="1"/>
  <c r="G7" i="18"/>
  <c r="G15" i="18" l="1"/>
  <c r="G49" i="18" l="1"/>
  <c r="G48" i="18" l="1"/>
  <c r="G12" i="18" l="1"/>
  <c r="F25" i="16" l="1"/>
  <c r="F32" i="16"/>
  <c r="F33" i="16"/>
  <c r="F34" i="16"/>
  <c r="C36" i="16"/>
  <c r="F30" i="16"/>
  <c r="F29" i="16"/>
  <c r="F31" i="16"/>
  <c r="F27" i="16"/>
  <c r="D36" i="16"/>
  <c r="F9" i="16"/>
  <c r="F8" i="16"/>
  <c r="F5" i="16"/>
  <c r="G6" i="18"/>
  <c r="F11" i="16"/>
  <c r="G59" i="18"/>
  <c r="G57" i="18"/>
  <c r="G58" i="18"/>
  <c r="G40" i="18"/>
  <c r="F17" i="16"/>
  <c r="F19" i="16"/>
  <c r="F20" i="16"/>
  <c r="F21" i="16"/>
  <c r="F22" i="16"/>
  <c r="F23" i="16"/>
  <c r="F24" i="16"/>
  <c r="F26" i="16"/>
  <c r="F16" i="16"/>
  <c r="F10" i="16"/>
  <c r="F6" i="16"/>
  <c r="F7" i="16"/>
  <c r="F4" i="16"/>
  <c r="G46" i="18"/>
  <c r="G56" i="18"/>
  <c r="G41" i="18"/>
  <c r="G11" i="18"/>
  <c r="G28" i="18"/>
  <c r="G31" i="18"/>
  <c r="G34" i="18"/>
  <c r="G37" i="18"/>
  <c r="G8" i="18"/>
  <c r="G22" i="18" s="1"/>
  <c r="G61" i="18" l="1"/>
  <c r="F35" i="16"/>
  <c r="F36" i="16" s="1"/>
  <c r="E36" i="16"/>
</calcChain>
</file>

<file path=xl/sharedStrings.xml><?xml version="1.0" encoding="utf-8"?>
<sst xmlns="http://schemas.openxmlformats.org/spreadsheetml/2006/main" count="212" uniqueCount="75">
  <si>
    <t xml:space="preserve">Localidades </t>
  </si>
  <si>
    <t>Rio Paruru</t>
  </si>
  <si>
    <t>TOTAL</t>
  </si>
  <si>
    <t>Volume entregue</t>
  </si>
  <si>
    <t xml:space="preserve">                                            Cooperativa dos Fruticultores de Abaetetuba</t>
  </si>
  <si>
    <t>Rio Mauba</t>
  </si>
  <si>
    <t xml:space="preserve">Produto </t>
  </si>
  <si>
    <t>Andiroba</t>
  </si>
  <si>
    <t>Cujeba</t>
  </si>
  <si>
    <t>Lambrega</t>
  </si>
  <si>
    <t>Rio Ajuai</t>
  </si>
  <si>
    <t>Vanildo</t>
  </si>
  <si>
    <t>Rio Arumanduba</t>
  </si>
  <si>
    <t>DATA</t>
  </si>
  <si>
    <t>NOME OU APELIDO</t>
  </si>
  <si>
    <t>Valor Tatal</t>
  </si>
  <si>
    <t>Valor (kg)</t>
  </si>
  <si>
    <t>Rio Abaete</t>
  </si>
  <si>
    <t>CART</t>
  </si>
  <si>
    <t>NOME</t>
  </si>
  <si>
    <t>QUATIDADE (Kg)</t>
  </si>
  <si>
    <t>VALOR TOTAL (R$)</t>
  </si>
  <si>
    <t>Total Geral</t>
  </si>
  <si>
    <t>Joana Dac</t>
  </si>
  <si>
    <t xml:space="preserve">Sara </t>
  </si>
  <si>
    <t>Barcarena</t>
  </si>
  <si>
    <t xml:space="preserve">COFRUTA / Barcarena </t>
  </si>
  <si>
    <t xml:space="preserve">COFRUTA  </t>
  </si>
  <si>
    <t>Isac</t>
  </si>
  <si>
    <t>Maria Madelena</t>
  </si>
  <si>
    <t xml:space="preserve"> Rio Campompema</t>
  </si>
  <si>
    <t>Angela</t>
  </si>
  <si>
    <t>Cataiandua</t>
  </si>
  <si>
    <t>temoteo</t>
  </si>
  <si>
    <t>Boa Vista (Acara)</t>
  </si>
  <si>
    <t>Agenor</t>
  </si>
  <si>
    <t>Rio Urubueua</t>
  </si>
  <si>
    <t>Isaias</t>
  </si>
  <si>
    <t>Mauba Centro</t>
  </si>
  <si>
    <t>COFRUTA</t>
  </si>
  <si>
    <t>Caipim</t>
  </si>
  <si>
    <t>Jauari (moju)</t>
  </si>
  <si>
    <t>Entraga p/ natura</t>
  </si>
  <si>
    <t>SAIDA(kg)</t>
  </si>
  <si>
    <t>CANTAUA</t>
  </si>
  <si>
    <t>Manoelzinho</t>
  </si>
  <si>
    <t>Rio Maracapucu</t>
  </si>
  <si>
    <t>irituia</t>
  </si>
  <si>
    <t xml:space="preserve"> </t>
  </si>
  <si>
    <t>Jose Maria (Padre)</t>
  </si>
  <si>
    <t>Miguel Merndes(Tite)</t>
  </si>
  <si>
    <t>%</t>
  </si>
  <si>
    <t>Sara</t>
  </si>
  <si>
    <t>Tite</t>
  </si>
  <si>
    <t>Luzia</t>
  </si>
  <si>
    <t>Planilha de entrega  de Andiroba na UIA 2018</t>
  </si>
  <si>
    <t>Caca</t>
  </si>
  <si>
    <t>PG</t>
  </si>
  <si>
    <t>Rio Ajuaí</t>
  </si>
  <si>
    <r>
      <t xml:space="preserve">                                          </t>
    </r>
    <r>
      <rPr>
        <sz val="14"/>
        <rFont val="Cooper Black"/>
        <family val="1"/>
      </rPr>
      <t>Entrega de Sementes de Andiroba 2019</t>
    </r>
  </si>
  <si>
    <t>Hercilio V. Muniz</t>
  </si>
  <si>
    <t>Ramal Cataindeua</t>
  </si>
  <si>
    <t>Nica</t>
  </si>
  <si>
    <t>Critiane</t>
  </si>
  <si>
    <t xml:space="preserve">Colonia velha </t>
  </si>
  <si>
    <t>Rosete</t>
  </si>
  <si>
    <t>Tauera de beja</t>
  </si>
  <si>
    <t>Jonas Gonsaves</t>
  </si>
  <si>
    <t>Andiroba Molhada</t>
  </si>
  <si>
    <t>RaimundoR.Carvalho</t>
  </si>
  <si>
    <t>Manoel do Livramento</t>
  </si>
  <si>
    <t>Rio Panacuera</t>
  </si>
  <si>
    <t>Dinair R. Silva</t>
  </si>
  <si>
    <t xml:space="preserve"> Rio Assacueira</t>
  </si>
  <si>
    <t xml:space="preserve">Maria Arcangela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</si>
</sst>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 &quot;#,##0.00_);[Red]\(&quot;R$ &quot;#,##0.00\)"/>
    <numFmt numFmtId="165" formatCode="_(&quot;R$ &quot;* #,##0.00_);_(&quot;R$ &quot;* \(#,##0.00\);_(&quot;R$ &quot;* &quot;-&quot;??_);_(@_)"/>
  </numFmts>
  <fonts count="12" x14ac:knownFonts="1">
    <font>
      <sz val="10"/>
      <name val="Arial"/>
    </font>
    <font>
      <sz val="10"/>
      <name val="Arial"/>
      <family val="2"/>
    </font>
    <font>
      <sz val="10"/>
      <name val="Cooper Black"/>
      <family val="1"/>
    </font>
    <font>
      <sz val="10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4"/>
      <name val="Cooper Black"/>
      <family val="1"/>
    </font>
    <font>
      <sz val="11"/>
      <name val="Arial"/>
      <family val="2"/>
    </font>
    <font>
      <sz val="14"/>
      <name val="Arial"/>
      <family val="2"/>
    </font>
    <font>
      <sz val="11"/>
      <name val="Times New Roman"/>
      <family val="1"/>
    </font>
    <font>
      <sz val="12"/>
      <color rgb="FF0070C0"/>
      <name val="Arial"/>
      <family val="2"/>
    </font>
    <font>
      <sz val="11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01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0" xfId="0" applyFont="1" applyAlignment="1"/>
    <xf numFmtId="0" fontId="3" fillId="0" borderId="0" xfId="0" applyFont="1"/>
    <xf numFmtId="165" fontId="1" fillId="0" borderId="2" xfId="1" applyBorder="1" applyAlignment="1">
      <alignment horizontal="center"/>
    </xf>
    <xf numFmtId="165" fontId="0" fillId="0" borderId="2" xfId="0" applyNumberFormat="1" applyBorder="1"/>
    <xf numFmtId="165" fontId="0" fillId="0" borderId="0" xfId="0" applyNumberFormat="1"/>
    <xf numFmtId="165" fontId="0" fillId="0" borderId="4" xfId="0" applyNumberForma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5" fontId="3" fillId="0" borderId="7" xfId="0" applyNumberFormat="1" applyFont="1" applyBorder="1"/>
    <xf numFmtId="0" fontId="7" fillId="0" borderId="1" xfId="0" applyFont="1" applyBorder="1"/>
    <xf numFmtId="0" fontId="7" fillId="0" borderId="2" xfId="0" applyFont="1" applyBorder="1"/>
    <xf numFmtId="14" fontId="7" fillId="0" borderId="1" xfId="0" applyNumberFormat="1" applyFont="1" applyBorder="1" applyAlignment="1">
      <alignment horizontal="left"/>
    </xf>
    <xf numFmtId="0" fontId="7" fillId="0" borderId="8" xfId="0" applyFont="1" applyBorder="1"/>
    <xf numFmtId="0" fontId="7" fillId="0" borderId="9" xfId="0" applyFont="1" applyBorder="1"/>
    <xf numFmtId="44" fontId="7" fillId="0" borderId="10" xfId="0" applyNumberFormat="1" applyFont="1" applyBorder="1"/>
    <xf numFmtId="0" fontId="0" fillId="0" borderId="11" xfId="0" applyBorder="1"/>
    <xf numFmtId="0" fontId="10" fillId="0" borderId="11" xfId="0" applyFont="1" applyBorder="1"/>
    <xf numFmtId="44" fontId="11" fillId="0" borderId="11" xfId="0" applyNumberFormat="1" applyFont="1" applyBorder="1"/>
    <xf numFmtId="0" fontId="7" fillId="0" borderId="11" xfId="0" applyFont="1" applyBorder="1" applyAlignment="1">
      <alignment horizontal="left"/>
    </xf>
    <xf numFmtId="0" fontId="0" fillId="0" borderId="7" xfId="0" applyBorder="1" applyAlignment="1">
      <alignment horizontal="center"/>
    </xf>
    <xf numFmtId="14" fontId="9" fillId="0" borderId="1" xfId="0" applyNumberFormat="1" applyFont="1" applyBorder="1" applyAlignment="1"/>
    <xf numFmtId="0" fontId="7" fillId="0" borderId="1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16" xfId="0" applyFont="1" applyBorder="1"/>
    <xf numFmtId="14" fontId="7" fillId="0" borderId="17" xfId="0" applyNumberFormat="1" applyFont="1" applyBorder="1" applyAlignment="1">
      <alignment horizontal="left"/>
    </xf>
    <xf numFmtId="0" fontId="7" fillId="0" borderId="4" xfId="0" applyFont="1" applyBorder="1"/>
    <xf numFmtId="44" fontId="7" fillId="0" borderId="18" xfId="0" applyNumberFormat="1" applyFont="1" applyBorder="1"/>
    <xf numFmtId="0" fontId="7" fillId="0" borderId="5" xfId="0" applyFont="1" applyBorder="1"/>
    <xf numFmtId="0" fontId="7" fillId="0" borderId="6" xfId="0" applyFont="1" applyBorder="1" applyAlignment="1">
      <alignment horizontal="center"/>
    </xf>
    <xf numFmtId="0" fontId="7" fillId="0" borderId="6" xfId="0" applyFont="1" applyBorder="1"/>
    <xf numFmtId="0" fontId="7" fillId="0" borderId="19" xfId="0" applyFont="1" applyBorder="1" applyAlignment="1">
      <alignment horizontal="center"/>
    </xf>
    <xf numFmtId="0" fontId="7" fillId="0" borderId="7" xfId="0" applyFont="1" applyBorder="1"/>
    <xf numFmtId="44" fontId="7" fillId="0" borderId="20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44" fontId="0" fillId="0" borderId="0" xfId="0" applyNumberFormat="1"/>
    <xf numFmtId="14" fontId="9" fillId="0" borderId="21" xfId="0" applyNumberFormat="1" applyFont="1" applyBorder="1" applyAlignment="1"/>
    <xf numFmtId="0" fontId="5" fillId="0" borderId="2" xfId="0" applyFont="1" applyBorder="1"/>
    <xf numFmtId="0" fontId="5" fillId="0" borderId="0" xfId="0" applyFont="1"/>
    <xf numFmtId="0" fontId="7" fillId="0" borderId="20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14" fontId="7" fillId="0" borderId="21" xfId="0" applyNumberFormat="1" applyFont="1" applyBorder="1" applyAlignment="1">
      <alignment horizontal="left"/>
    </xf>
    <xf numFmtId="0" fontId="7" fillId="0" borderId="3" xfId="0" applyFont="1" applyBorder="1"/>
    <xf numFmtId="0" fontId="7" fillId="0" borderId="3" xfId="0" applyFont="1" applyBorder="1" applyAlignment="1">
      <alignment horizontal="center"/>
    </xf>
    <xf numFmtId="165" fontId="3" fillId="0" borderId="0" xfId="0" applyNumberFormat="1" applyFont="1"/>
    <xf numFmtId="14" fontId="9" fillId="0" borderId="17" xfId="0" applyNumberFormat="1" applyFont="1" applyBorder="1" applyAlignment="1"/>
    <xf numFmtId="0" fontId="1" fillId="0" borderId="0" xfId="0" applyFont="1"/>
    <xf numFmtId="44" fontId="7" fillId="0" borderId="12" xfId="0" applyNumberFormat="1" applyFont="1" applyBorder="1" applyAlignment="1">
      <alignment horizontal="center"/>
    </xf>
    <xf numFmtId="14" fontId="9" fillId="2" borderId="21" xfId="0" applyNumberFormat="1" applyFont="1" applyFill="1" applyBorder="1" applyAlignme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14" fontId="9" fillId="0" borderId="21" xfId="0" applyNumberFormat="1" applyFont="1" applyFill="1" applyBorder="1" applyAlignment="1"/>
    <xf numFmtId="0" fontId="0" fillId="0" borderId="23" xfId="0" applyBorder="1"/>
    <xf numFmtId="165" fontId="0" fillId="0" borderId="23" xfId="0" applyNumberFormat="1" applyBorder="1"/>
    <xf numFmtId="0" fontId="1" fillId="0" borderId="25" xfId="0" applyFont="1" applyBorder="1"/>
    <xf numFmtId="0" fontId="5" fillId="0" borderId="26" xfId="0" applyFont="1" applyBorder="1"/>
    <xf numFmtId="0" fontId="0" fillId="0" borderId="26" xfId="0" applyBorder="1"/>
    <xf numFmtId="0" fontId="1" fillId="0" borderId="26" xfId="0" applyFont="1" applyBorder="1"/>
    <xf numFmtId="165" fontId="0" fillId="0" borderId="24" xfId="0" applyNumberFormat="1" applyBorder="1"/>
    <xf numFmtId="165" fontId="0" fillId="0" borderId="27" xfId="0" applyNumberFormat="1" applyBorder="1"/>
    <xf numFmtId="165" fontId="1" fillId="0" borderId="27" xfId="0" applyNumberFormat="1" applyFont="1" applyBorder="1"/>
    <xf numFmtId="43" fontId="0" fillId="0" borderId="0" xfId="0" applyNumberFormat="1"/>
    <xf numFmtId="0" fontId="0" fillId="0" borderId="0" xfId="0" applyFill="1" applyBorder="1" applyAlignment="1">
      <alignment horizontal="center"/>
    </xf>
    <xf numFmtId="0" fontId="1" fillId="0" borderId="28" xfId="0" applyFont="1" applyBorder="1"/>
    <xf numFmtId="0" fontId="0" fillId="0" borderId="4" xfId="0" applyBorder="1"/>
    <xf numFmtId="44" fontId="0" fillId="0" borderId="23" xfId="0" applyNumberFormat="1" applyBorder="1"/>
    <xf numFmtId="14" fontId="7" fillId="0" borderId="1" xfId="0" applyNumberFormat="1" applyFont="1" applyBorder="1"/>
    <xf numFmtId="165" fontId="0" fillId="0" borderId="29" xfId="0" applyNumberFormat="1" applyBorder="1"/>
    <xf numFmtId="165" fontId="1" fillId="0" borderId="14" xfId="1" applyBorder="1" applyAlignment="1">
      <alignment horizontal="center"/>
    </xf>
    <xf numFmtId="14" fontId="7" fillId="0" borderId="30" xfId="0" applyNumberFormat="1" applyFont="1" applyBorder="1"/>
    <xf numFmtId="0" fontId="7" fillId="0" borderId="23" xfId="0" applyFont="1" applyBorder="1" applyAlignment="1">
      <alignment horizontal="center"/>
    </xf>
    <xf numFmtId="0" fontId="7" fillId="0" borderId="31" xfId="0" applyFont="1" applyBorder="1"/>
    <xf numFmtId="44" fontId="7" fillId="0" borderId="2" xfId="0" applyNumberFormat="1" applyFont="1" applyBorder="1" applyAlignment="1">
      <alignment horizontal="center"/>
    </xf>
    <xf numFmtId="44" fontId="7" fillId="0" borderId="32" xfId="0" applyNumberFormat="1" applyFont="1" applyBorder="1"/>
    <xf numFmtId="0" fontId="1" fillId="3" borderId="0" xfId="0" applyFont="1" applyFill="1"/>
    <xf numFmtId="14" fontId="9" fillId="0" borderId="30" xfId="0" applyNumberFormat="1" applyFont="1" applyBorder="1" applyAlignment="1"/>
    <xf numFmtId="0" fontId="0" fillId="0" borderId="33" xfId="0" applyBorder="1" applyAlignment="1">
      <alignment horizontal="center"/>
    </xf>
    <xf numFmtId="165" fontId="1" fillId="0" borderId="33" xfId="1" applyBorder="1" applyAlignment="1">
      <alignment horizontal="center"/>
    </xf>
    <xf numFmtId="0" fontId="1" fillId="0" borderId="33" xfId="0" applyFont="1" applyBorder="1"/>
    <xf numFmtId="0" fontId="0" fillId="0" borderId="3" xfId="0" applyBorder="1" applyAlignment="1">
      <alignment horizontal="center"/>
    </xf>
    <xf numFmtId="165" fontId="0" fillId="0" borderId="3" xfId="0" applyNumberFormat="1" applyBorder="1"/>
    <xf numFmtId="0" fontId="3" fillId="0" borderId="5" xfId="0" applyFont="1" applyBorder="1"/>
    <xf numFmtId="0" fontId="4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44" fontId="0" fillId="0" borderId="2" xfId="0" applyNumberFormat="1" applyBorder="1"/>
    <xf numFmtId="165" fontId="1" fillId="0" borderId="2" xfId="1" applyFont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165" fontId="1" fillId="2" borderId="27" xfId="0" applyNumberFormat="1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165" fontId="1" fillId="0" borderId="27" xfId="0" applyNumberFormat="1" applyFont="1" applyFill="1" applyBorder="1"/>
    <xf numFmtId="165" fontId="1" fillId="0" borderId="2" xfId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0</xdr:row>
      <xdr:rowOff>0</xdr:rowOff>
    </xdr:from>
    <xdr:to>
      <xdr:col>2</xdr:col>
      <xdr:colOff>457200</xdr:colOff>
      <xdr:row>1</xdr:row>
      <xdr:rowOff>123825</xdr:rowOff>
    </xdr:to>
    <xdr:pic>
      <xdr:nvPicPr>
        <xdr:cNvPr id="175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0"/>
          <a:ext cx="13811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5"/>
  <sheetViews>
    <sheetView tabSelected="1" topLeftCell="A28" zoomScaleNormal="100" workbookViewId="0">
      <selection activeCell="E56" sqref="E56"/>
    </sheetView>
  </sheetViews>
  <sheetFormatPr defaultRowHeight="12.75" x14ac:dyDescent="0.2"/>
  <cols>
    <col min="1" max="1" width="10.140625" customWidth="1"/>
    <col min="2" max="2" width="18.85546875" customWidth="1"/>
    <col min="3" max="3" width="16.85546875" customWidth="1"/>
    <col min="4" max="4" width="13.7109375" customWidth="1"/>
    <col min="5" max="5" width="14.28515625" customWidth="1"/>
    <col min="6" max="6" width="10.42578125" customWidth="1"/>
    <col min="7" max="7" width="16" customWidth="1"/>
    <col min="8" max="8" width="15.7109375" customWidth="1"/>
    <col min="9" max="9" width="16" customWidth="1"/>
    <col min="10" max="10" width="13" customWidth="1"/>
    <col min="11" max="11" width="13.28515625" customWidth="1"/>
    <col min="13" max="13" width="12.140625" bestFit="1" customWidth="1"/>
  </cols>
  <sheetData>
    <row r="2" spans="1:12" x14ac:dyDescent="0.2">
      <c r="B2" t="s">
        <v>4</v>
      </c>
    </row>
    <row r="4" spans="1:12" s="3" customFormat="1" ht="18.75" thickBot="1" x14ac:dyDescent="0.3">
      <c r="B4" s="3" t="s">
        <v>59</v>
      </c>
    </row>
    <row r="5" spans="1:12" ht="13.5" thickBot="1" x14ac:dyDescent="0.25">
      <c r="A5" s="9" t="s">
        <v>13</v>
      </c>
      <c r="B5" s="10" t="s">
        <v>14</v>
      </c>
      <c r="C5" s="10" t="s">
        <v>0</v>
      </c>
      <c r="D5" s="10" t="s">
        <v>6</v>
      </c>
      <c r="E5" s="10" t="s">
        <v>3</v>
      </c>
      <c r="F5" s="10" t="s">
        <v>16</v>
      </c>
      <c r="G5" s="22" t="s">
        <v>15</v>
      </c>
      <c r="H5" s="10" t="s">
        <v>6</v>
      </c>
      <c r="I5" s="10" t="s">
        <v>3</v>
      </c>
      <c r="J5" s="10" t="s">
        <v>16</v>
      </c>
      <c r="K5" s="22" t="s">
        <v>15</v>
      </c>
      <c r="L5" s="68" t="s">
        <v>51</v>
      </c>
    </row>
    <row r="6" spans="1:12" ht="15" customHeight="1" x14ac:dyDescent="0.25">
      <c r="A6" s="23">
        <v>43567</v>
      </c>
      <c r="B6" s="1" t="s">
        <v>24</v>
      </c>
      <c r="C6" s="1" t="s">
        <v>25</v>
      </c>
      <c r="D6" s="2" t="s">
        <v>7</v>
      </c>
      <c r="E6" s="2">
        <v>354.7</v>
      </c>
      <c r="F6" s="74">
        <v>2.17</v>
      </c>
      <c r="G6" s="64">
        <f t="shared" ref="G6:G10" si="0">E6*F6</f>
        <v>769.69899999999996</v>
      </c>
      <c r="H6" s="60"/>
      <c r="I6" s="59"/>
      <c r="J6" s="58"/>
      <c r="K6" s="71"/>
    </row>
    <row r="7" spans="1:12" ht="15" customHeight="1" x14ac:dyDescent="0.25">
      <c r="A7" s="23"/>
      <c r="B7" s="1" t="s">
        <v>24</v>
      </c>
      <c r="C7" s="1" t="s">
        <v>25</v>
      </c>
      <c r="D7" s="2" t="s">
        <v>7</v>
      </c>
      <c r="E7" s="2"/>
      <c r="F7" s="5"/>
      <c r="G7" s="73">
        <f t="shared" si="0"/>
        <v>0</v>
      </c>
      <c r="H7" s="69"/>
      <c r="I7" s="8"/>
      <c r="J7" s="70"/>
      <c r="K7" s="70"/>
    </row>
    <row r="8" spans="1:12" ht="15" customHeight="1" x14ac:dyDescent="0.25">
      <c r="A8" s="23"/>
      <c r="B8" s="1" t="s">
        <v>52</v>
      </c>
      <c r="C8" s="1" t="s">
        <v>25</v>
      </c>
      <c r="D8" s="2" t="s">
        <v>7</v>
      </c>
      <c r="E8" s="2"/>
      <c r="F8" s="5"/>
      <c r="G8" s="65">
        <f t="shared" si="0"/>
        <v>0</v>
      </c>
      <c r="H8" s="61"/>
      <c r="I8" s="6"/>
      <c r="J8" s="1"/>
      <c r="K8" s="1"/>
    </row>
    <row r="9" spans="1:12" ht="15" customHeight="1" x14ac:dyDescent="0.25">
      <c r="A9" s="23"/>
      <c r="B9" s="55" t="s">
        <v>56</v>
      </c>
      <c r="C9" s="1" t="s">
        <v>25</v>
      </c>
      <c r="D9" s="2" t="s">
        <v>7</v>
      </c>
      <c r="E9" s="2"/>
      <c r="F9" s="5"/>
      <c r="G9" s="65">
        <f t="shared" si="0"/>
        <v>0</v>
      </c>
      <c r="H9" s="61"/>
      <c r="I9" s="6"/>
      <c r="J9" s="1"/>
      <c r="K9" s="1"/>
    </row>
    <row r="10" spans="1:12" ht="15" customHeight="1" x14ac:dyDescent="0.25">
      <c r="A10" s="23">
        <v>43567</v>
      </c>
      <c r="B10" s="55" t="s">
        <v>62</v>
      </c>
      <c r="C10" s="1" t="s">
        <v>25</v>
      </c>
      <c r="D10" s="2" t="s">
        <v>7</v>
      </c>
      <c r="E10" s="2">
        <v>247</v>
      </c>
      <c r="F10" s="5">
        <v>2.17</v>
      </c>
      <c r="G10" s="65">
        <f t="shared" si="0"/>
        <v>535.99</v>
      </c>
      <c r="H10" s="61"/>
      <c r="I10" s="6"/>
      <c r="J10" s="1"/>
      <c r="K10" s="1"/>
    </row>
    <row r="11" spans="1:12" ht="15" customHeight="1" x14ac:dyDescent="0.25">
      <c r="A11" s="23">
        <v>43523</v>
      </c>
      <c r="B11" s="1" t="s">
        <v>28</v>
      </c>
      <c r="C11" s="1" t="s">
        <v>12</v>
      </c>
      <c r="D11" s="2" t="s">
        <v>7</v>
      </c>
      <c r="E11" s="2">
        <v>83.5</v>
      </c>
      <c r="F11" s="5">
        <v>2.17</v>
      </c>
      <c r="G11" s="65">
        <f t="shared" ref="G11:G40" si="1">E11*F11</f>
        <v>181.19499999999999</v>
      </c>
      <c r="H11" s="62"/>
      <c r="I11" s="6"/>
      <c r="J11" s="1"/>
      <c r="K11" s="1"/>
    </row>
    <row r="12" spans="1:12" ht="15" customHeight="1" x14ac:dyDescent="0.25">
      <c r="A12" s="23">
        <v>43617</v>
      </c>
      <c r="B12" s="1" t="s">
        <v>28</v>
      </c>
      <c r="C12" s="1" t="s">
        <v>12</v>
      </c>
      <c r="D12" s="2" t="s">
        <v>7</v>
      </c>
      <c r="E12" s="2">
        <v>12</v>
      </c>
      <c r="F12" s="5">
        <v>2.17</v>
      </c>
      <c r="G12" s="65">
        <f>E12*F12</f>
        <v>26.04</v>
      </c>
      <c r="H12" s="62"/>
      <c r="I12" s="6"/>
      <c r="J12" s="1"/>
      <c r="K12" s="1"/>
    </row>
    <row r="13" spans="1:12" ht="15" customHeight="1" x14ac:dyDescent="0.25">
      <c r="A13" s="23"/>
      <c r="B13" s="1" t="s">
        <v>28</v>
      </c>
      <c r="C13" s="1" t="s">
        <v>12</v>
      </c>
      <c r="D13" s="2" t="s">
        <v>7</v>
      </c>
      <c r="E13" s="2"/>
      <c r="F13" s="5">
        <v>2.17</v>
      </c>
      <c r="G13" s="65">
        <f>E13*F13</f>
        <v>0</v>
      </c>
      <c r="H13" s="62"/>
      <c r="I13" s="6"/>
      <c r="J13" s="1"/>
      <c r="K13" s="1"/>
    </row>
    <row r="14" spans="1:12" ht="15" customHeight="1" x14ac:dyDescent="0.25">
      <c r="A14" s="23">
        <v>43584</v>
      </c>
      <c r="B14" s="1" t="s">
        <v>35</v>
      </c>
      <c r="C14" s="1" t="s">
        <v>36</v>
      </c>
      <c r="D14" s="2" t="s">
        <v>7</v>
      </c>
      <c r="E14" s="2">
        <v>5</v>
      </c>
      <c r="F14" s="5">
        <v>2.17</v>
      </c>
      <c r="G14" s="65">
        <f>E14*F14</f>
        <v>10.85</v>
      </c>
      <c r="H14" s="62"/>
      <c r="I14" s="6"/>
      <c r="J14" s="1"/>
      <c r="K14" s="1"/>
    </row>
    <row r="15" spans="1:12" ht="15" customHeight="1" x14ac:dyDescent="0.25">
      <c r="A15" s="23">
        <v>43572</v>
      </c>
      <c r="B15" s="1" t="s">
        <v>9</v>
      </c>
      <c r="C15" s="1" t="s">
        <v>10</v>
      </c>
      <c r="D15" s="2" t="s">
        <v>7</v>
      </c>
      <c r="E15" s="2">
        <v>10.3</v>
      </c>
      <c r="F15" s="5">
        <v>2.17</v>
      </c>
      <c r="G15" s="65">
        <f t="shared" ref="G15:G26" si="2">E15*F15</f>
        <v>22.350999999999999</v>
      </c>
      <c r="H15" s="62"/>
      <c r="I15" s="6"/>
      <c r="J15" s="1"/>
      <c r="K15" s="1"/>
    </row>
    <row r="16" spans="1:12" ht="15" customHeight="1" x14ac:dyDescent="0.25">
      <c r="A16" s="23">
        <v>43635</v>
      </c>
      <c r="B16" s="1" t="s">
        <v>9</v>
      </c>
      <c r="C16" s="1" t="s">
        <v>10</v>
      </c>
      <c r="D16" s="2" t="s">
        <v>7</v>
      </c>
      <c r="E16" s="2">
        <v>144</v>
      </c>
      <c r="F16" s="5">
        <v>2.17</v>
      </c>
      <c r="G16" s="65">
        <f t="shared" si="2"/>
        <v>312.48</v>
      </c>
      <c r="H16" s="62"/>
      <c r="I16" s="6"/>
      <c r="J16" s="1"/>
      <c r="K16" s="1"/>
    </row>
    <row r="17" spans="1:14" ht="15" customHeight="1" x14ac:dyDescent="0.25">
      <c r="A17" s="23">
        <v>43735</v>
      </c>
      <c r="B17" s="1" t="s">
        <v>9</v>
      </c>
      <c r="C17" s="1" t="s">
        <v>10</v>
      </c>
      <c r="D17" s="2" t="s">
        <v>7</v>
      </c>
      <c r="E17" s="2">
        <v>12.5</v>
      </c>
      <c r="F17" s="5">
        <v>2.17</v>
      </c>
      <c r="G17" s="65">
        <f t="shared" si="2"/>
        <v>27.125</v>
      </c>
      <c r="H17" s="62"/>
      <c r="I17" s="6"/>
      <c r="J17" s="1"/>
      <c r="K17" s="1"/>
    </row>
    <row r="18" spans="1:14" ht="15" customHeight="1" x14ac:dyDescent="0.25">
      <c r="A18" s="23"/>
      <c r="B18" s="1" t="s">
        <v>9</v>
      </c>
      <c r="C18" s="1" t="s">
        <v>10</v>
      </c>
      <c r="D18" s="2" t="s">
        <v>7</v>
      </c>
      <c r="E18" s="2"/>
      <c r="F18" s="5"/>
      <c r="G18" s="65">
        <f t="shared" si="2"/>
        <v>0</v>
      </c>
      <c r="H18" s="62"/>
      <c r="I18" s="6"/>
      <c r="J18" s="1"/>
      <c r="K18" s="1"/>
    </row>
    <row r="19" spans="1:14" ht="15" customHeight="1" x14ac:dyDescent="0.25">
      <c r="A19" s="23"/>
      <c r="B19" s="1" t="s">
        <v>50</v>
      </c>
      <c r="C19" s="1" t="s">
        <v>10</v>
      </c>
      <c r="D19" s="2" t="s">
        <v>7</v>
      </c>
      <c r="E19" s="2"/>
      <c r="F19" s="5"/>
      <c r="G19" s="65">
        <f t="shared" si="2"/>
        <v>0</v>
      </c>
      <c r="H19" s="62"/>
      <c r="I19" s="6"/>
      <c r="J19" s="1"/>
      <c r="K19" s="1"/>
    </row>
    <row r="20" spans="1:14" ht="15" customHeight="1" x14ac:dyDescent="0.25">
      <c r="A20" s="23">
        <v>43515</v>
      </c>
      <c r="B20" s="1" t="s">
        <v>45</v>
      </c>
      <c r="C20" s="1" t="s">
        <v>46</v>
      </c>
      <c r="D20" s="2" t="s">
        <v>7</v>
      </c>
      <c r="E20" s="2">
        <v>129.5</v>
      </c>
      <c r="F20" s="5">
        <v>2.17</v>
      </c>
      <c r="G20" s="65">
        <f t="shared" si="2"/>
        <v>281.01499999999999</v>
      </c>
      <c r="H20" s="62"/>
      <c r="I20" s="6">
        <f>3270.96+83.55</f>
        <v>3354.51</v>
      </c>
      <c r="J20" s="1"/>
      <c r="K20" s="1"/>
    </row>
    <row r="21" spans="1:14" ht="15" customHeight="1" x14ac:dyDescent="0.25">
      <c r="A21" s="23">
        <v>43654</v>
      </c>
      <c r="B21" s="1" t="s">
        <v>45</v>
      </c>
      <c r="C21" s="1" t="s">
        <v>46</v>
      </c>
      <c r="D21" s="2" t="s">
        <v>7</v>
      </c>
      <c r="E21" s="2">
        <v>323.5</v>
      </c>
      <c r="F21" s="5">
        <v>2.17</v>
      </c>
      <c r="G21" s="65">
        <f t="shared" si="2"/>
        <v>701.995</v>
      </c>
      <c r="H21" s="62"/>
      <c r="I21" s="6"/>
      <c r="J21" s="1"/>
      <c r="K21" s="1"/>
      <c r="N21" s="67"/>
    </row>
    <row r="22" spans="1:14" ht="15" customHeight="1" x14ac:dyDescent="0.25">
      <c r="A22" s="23"/>
      <c r="B22" s="1" t="s">
        <v>45</v>
      </c>
      <c r="C22" s="1" t="s">
        <v>46</v>
      </c>
      <c r="D22" s="2" t="s">
        <v>7</v>
      </c>
      <c r="E22" s="2"/>
      <c r="F22" s="5"/>
      <c r="G22" s="65">
        <f>SUM(G8:G18)</f>
        <v>1116.0309999999999</v>
      </c>
      <c r="H22" s="62"/>
      <c r="I22" s="6"/>
      <c r="J22" s="1"/>
      <c r="K22" s="1"/>
      <c r="N22" s="67"/>
    </row>
    <row r="23" spans="1:14" ht="15" customHeight="1" x14ac:dyDescent="0.25">
      <c r="A23" s="23">
        <v>43532</v>
      </c>
      <c r="B23" s="1" t="s">
        <v>8</v>
      </c>
      <c r="C23" s="1" t="s">
        <v>1</v>
      </c>
      <c r="D23" s="2" t="s">
        <v>7</v>
      </c>
      <c r="E23" s="2">
        <v>622</v>
      </c>
      <c r="F23" s="5">
        <v>2.17</v>
      </c>
      <c r="G23" s="65">
        <f t="shared" si="2"/>
        <v>1349.74</v>
      </c>
      <c r="H23" s="62"/>
      <c r="I23" s="6"/>
      <c r="J23" s="1"/>
      <c r="K23" s="1"/>
    </row>
    <row r="24" spans="1:14" ht="15" customHeight="1" x14ac:dyDescent="0.25">
      <c r="A24" s="51">
        <v>43634</v>
      </c>
      <c r="B24" s="1" t="s">
        <v>8</v>
      </c>
      <c r="C24" s="1" t="s">
        <v>1</v>
      </c>
      <c r="D24" s="2" t="s">
        <v>7</v>
      </c>
      <c r="E24" s="2">
        <v>211</v>
      </c>
      <c r="F24" s="5">
        <v>2.17</v>
      </c>
      <c r="G24" s="65">
        <f t="shared" si="2"/>
        <v>457.87</v>
      </c>
      <c r="H24" s="62"/>
      <c r="I24" s="6"/>
      <c r="J24" s="1"/>
      <c r="K24" s="1"/>
    </row>
    <row r="25" spans="1:14" ht="15" customHeight="1" x14ac:dyDescent="0.25">
      <c r="A25" s="51">
        <v>43735</v>
      </c>
      <c r="B25" s="1" t="s">
        <v>8</v>
      </c>
      <c r="C25" s="1" t="s">
        <v>1</v>
      </c>
      <c r="D25" s="2" t="s">
        <v>7</v>
      </c>
      <c r="E25" s="2">
        <v>38.5</v>
      </c>
      <c r="F25" s="5">
        <v>2.17</v>
      </c>
      <c r="G25" s="65">
        <f t="shared" si="2"/>
        <v>83.545000000000002</v>
      </c>
      <c r="H25" s="62"/>
      <c r="I25" s="6"/>
      <c r="J25" s="1"/>
      <c r="K25" s="1"/>
    </row>
    <row r="26" spans="1:14" ht="15" customHeight="1" x14ac:dyDescent="0.25">
      <c r="A26" s="51">
        <v>43587</v>
      </c>
      <c r="B26" s="1" t="s">
        <v>63</v>
      </c>
      <c r="C26" s="1" t="s">
        <v>64</v>
      </c>
      <c r="D26" s="2" t="s">
        <v>7</v>
      </c>
      <c r="E26" s="2"/>
      <c r="F26" s="5">
        <v>2.17</v>
      </c>
      <c r="G26" s="65">
        <f t="shared" si="2"/>
        <v>0</v>
      </c>
      <c r="H26" s="62" t="s">
        <v>68</v>
      </c>
      <c r="I26" s="6">
        <v>146.5</v>
      </c>
      <c r="J26" s="1">
        <v>0.8</v>
      </c>
      <c r="K26" s="92">
        <f>I26*J26</f>
        <v>117.2</v>
      </c>
    </row>
    <row r="27" spans="1:14" ht="15" customHeight="1" x14ac:dyDescent="0.25">
      <c r="A27" s="51">
        <v>43629</v>
      </c>
      <c r="B27" s="1" t="s">
        <v>69</v>
      </c>
      <c r="C27" s="1" t="s">
        <v>64</v>
      </c>
      <c r="D27" s="2" t="s">
        <v>7</v>
      </c>
      <c r="E27" s="2"/>
      <c r="F27" s="5"/>
      <c r="G27" s="65"/>
      <c r="H27" s="62" t="s">
        <v>68</v>
      </c>
      <c r="I27" s="6">
        <v>102</v>
      </c>
      <c r="J27" s="1">
        <v>0.8</v>
      </c>
      <c r="K27" s="92">
        <f>I27*J27</f>
        <v>81.600000000000009</v>
      </c>
    </row>
    <row r="28" spans="1:14" ht="15" customHeight="1" x14ac:dyDescent="0.25">
      <c r="A28" s="51">
        <v>43572</v>
      </c>
      <c r="B28" s="1" t="s">
        <v>29</v>
      </c>
      <c r="C28" s="1" t="s">
        <v>5</v>
      </c>
      <c r="D28" s="2" t="s">
        <v>7</v>
      </c>
      <c r="E28" s="2">
        <v>542</v>
      </c>
      <c r="F28" s="5">
        <v>2.17</v>
      </c>
      <c r="G28" s="65">
        <f t="shared" si="1"/>
        <v>1176.1399999999999</v>
      </c>
      <c r="H28" s="62"/>
      <c r="I28" s="6"/>
      <c r="J28" s="1"/>
      <c r="K28" s="1"/>
    </row>
    <row r="29" spans="1:14" ht="15" customHeight="1" x14ac:dyDescent="0.25">
      <c r="A29" s="51">
        <v>43635</v>
      </c>
      <c r="B29" s="1" t="s">
        <v>29</v>
      </c>
      <c r="C29" s="1" t="s">
        <v>5</v>
      </c>
      <c r="D29" s="2" t="s">
        <v>7</v>
      </c>
      <c r="E29" s="2">
        <v>30</v>
      </c>
      <c r="F29" s="5">
        <v>2.17</v>
      </c>
      <c r="G29" s="65">
        <f>F29*E29</f>
        <v>65.099999999999994</v>
      </c>
      <c r="H29" s="62"/>
      <c r="I29" s="6"/>
      <c r="J29" s="1"/>
      <c r="K29" s="1"/>
    </row>
    <row r="30" spans="1:14" ht="15" customHeight="1" x14ac:dyDescent="0.25">
      <c r="A30" s="51">
        <v>43677</v>
      </c>
      <c r="B30" s="55" t="s">
        <v>29</v>
      </c>
      <c r="C30" s="55" t="s">
        <v>5</v>
      </c>
      <c r="D30" s="56" t="s">
        <v>7</v>
      </c>
      <c r="E30" s="56">
        <v>27</v>
      </c>
      <c r="F30" s="93">
        <v>2.17</v>
      </c>
      <c r="G30" s="66">
        <f>F30*E30</f>
        <v>58.589999999999996</v>
      </c>
      <c r="H30" s="62"/>
      <c r="I30" s="6"/>
      <c r="J30" s="1"/>
      <c r="K30" s="1"/>
    </row>
    <row r="31" spans="1:14" ht="15" customHeight="1" x14ac:dyDescent="0.25">
      <c r="A31" s="23">
        <v>43563</v>
      </c>
      <c r="B31" s="55" t="s">
        <v>49</v>
      </c>
      <c r="C31" s="55" t="s">
        <v>17</v>
      </c>
      <c r="D31" s="56" t="s">
        <v>7</v>
      </c>
      <c r="E31" s="56">
        <v>274</v>
      </c>
      <c r="F31" s="93">
        <v>2.17</v>
      </c>
      <c r="G31" s="66">
        <f t="shared" si="1"/>
        <v>594.57999999999993</v>
      </c>
      <c r="H31" s="62"/>
      <c r="I31" s="6"/>
      <c r="J31" s="1"/>
      <c r="K31" s="1"/>
    </row>
    <row r="32" spans="1:14" ht="15" customHeight="1" x14ac:dyDescent="0.25">
      <c r="A32" s="23">
        <v>43623</v>
      </c>
      <c r="B32" s="55" t="s">
        <v>49</v>
      </c>
      <c r="C32" s="55" t="s">
        <v>17</v>
      </c>
      <c r="D32" s="56" t="s">
        <v>7</v>
      </c>
      <c r="E32" s="56">
        <f>48+47+46.5+48.5+48+42+49</f>
        <v>329</v>
      </c>
      <c r="F32" s="93"/>
      <c r="G32" s="66">
        <f t="shared" si="1"/>
        <v>0</v>
      </c>
      <c r="H32" s="62"/>
      <c r="I32" s="6"/>
      <c r="J32" s="1"/>
      <c r="K32" s="1"/>
    </row>
    <row r="33" spans="1:13" ht="15" customHeight="1" x14ac:dyDescent="0.25">
      <c r="A33" s="23"/>
      <c r="B33" s="55" t="s">
        <v>49</v>
      </c>
      <c r="C33" s="55" t="s">
        <v>17</v>
      </c>
      <c r="D33" s="56" t="s">
        <v>7</v>
      </c>
      <c r="E33" s="56"/>
      <c r="F33" s="93"/>
      <c r="G33" s="66">
        <f t="shared" si="1"/>
        <v>0</v>
      </c>
      <c r="H33" s="62"/>
      <c r="I33" s="6"/>
      <c r="J33" s="1"/>
      <c r="K33" s="1"/>
    </row>
    <row r="34" spans="1:13" ht="15" customHeight="1" x14ac:dyDescent="0.25">
      <c r="A34" s="23">
        <v>43515</v>
      </c>
      <c r="B34" s="55" t="s">
        <v>54</v>
      </c>
      <c r="C34" s="55" t="s">
        <v>5</v>
      </c>
      <c r="D34" s="56" t="s">
        <v>7</v>
      </c>
      <c r="E34" s="56">
        <v>774.5</v>
      </c>
      <c r="F34" s="93">
        <v>2.17</v>
      </c>
      <c r="G34" s="66">
        <f t="shared" si="1"/>
        <v>1680.665</v>
      </c>
      <c r="H34" s="62"/>
      <c r="I34" s="6"/>
      <c r="J34" s="1"/>
      <c r="K34" s="1"/>
    </row>
    <row r="35" spans="1:13" ht="15" customHeight="1" x14ac:dyDescent="0.25">
      <c r="A35" s="23">
        <v>43532</v>
      </c>
      <c r="B35" s="55" t="s">
        <v>54</v>
      </c>
      <c r="C35" s="55" t="s">
        <v>5</v>
      </c>
      <c r="D35" s="56" t="s">
        <v>7</v>
      </c>
      <c r="E35" s="56">
        <v>23.5</v>
      </c>
      <c r="F35" s="93">
        <v>2.17</v>
      </c>
      <c r="G35" s="66">
        <f>F35*E35</f>
        <v>50.994999999999997</v>
      </c>
      <c r="H35" s="62"/>
      <c r="I35" s="6"/>
      <c r="J35" s="1"/>
      <c r="K35" s="1"/>
    </row>
    <row r="36" spans="1:13" ht="15" customHeight="1" x14ac:dyDescent="0.25">
      <c r="A36" s="23">
        <v>43635</v>
      </c>
      <c r="B36" s="55" t="s">
        <v>54</v>
      </c>
      <c r="C36" s="55" t="s">
        <v>5</v>
      </c>
      <c r="D36" s="56" t="s">
        <v>7</v>
      </c>
      <c r="E36" s="56">
        <v>30.5</v>
      </c>
      <c r="F36" s="93">
        <v>2.17</v>
      </c>
      <c r="G36" s="66">
        <f>F36*E36</f>
        <v>66.185000000000002</v>
      </c>
      <c r="H36" s="62"/>
      <c r="I36" s="6"/>
      <c r="J36" s="1"/>
      <c r="K36" s="1"/>
    </row>
    <row r="37" spans="1:13" ht="15" customHeight="1" x14ac:dyDescent="0.25">
      <c r="A37" s="23">
        <v>43572</v>
      </c>
      <c r="B37" s="55" t="s">
        <v>11</v>
      </c>
      <c r="C37" s="55" t="s">
        <v>46</v>
      </c>
      <c r="D37" s="56" t="s">
        <v>7</v>
      </c>
      <c r="E37" s="56">
        <v>118</v>
      </c>
      <c r="F37" s="93">
        <v>2.17</v>
      </c>
      <c r="G37" s="66">
        <f t="shared" si="1"/>
        <v>256.06</v>
      </c>
      <c r="H37" s="61"/>
      <c r="I37" s="1"/>
      <c r="J37" s="1"/>
      <c r="K37" s="1"/>
    </row>
    <row r="38" spans="1:13" ht="15" customHeight="1" x14ac:dyDescent="0.25">
      <c r="A38" s="23">
        <v>43617</v>
      </c>
      <c r="B38" s="55" t="s">
        <v>11</v>
      </c>
      <c r="C38" s="55" t="s">
        <v>30</v>
      </c>
      <c r="D38" s="56" t="s">
        <v>7</v>
      </c>
      <c r="E38" s="56">
        <v>154.5</v>
      </c>
      <c r="F38" s="93">
        <v>2.17</v>
      </c>
      <c r="G38" s="66">
        <f t="shared" si="1"/>
        <v>335.26499999999999</v>
      </c>
      <c r="H38" s="61"/>
      <c r="I38" s="1"/>
      <c r="J38" s="1"/>
      <c r="K38" s="1"/>
    </row>
    <row r="39" spans="1:13" ht="15" customHeight="1" x14ac:dyDescent="0.25">
      <c r="A39" s="23"/>
      <c r="B39" s="55"/>
      <c r="C39" s="55"/>
      <c r="D39" s="56"/>
      <c r="E39" s="56"/>
      <c r="F39" s="93"/>
      <c r="G39" s="66"/>
      <c r="H39" s="61"/>
      <c r="I39" s="1"/>
      <c r="J39" s="1"/>
      <c r="K39" s="1"/>
    </row>
    <row r="40" spans="1:13" ht="15" customHeight="1" x14ac:dyDescent="0.25">
      <c r="A40" s="23">
        <v>43654</v>
      </c>
      <c r="B40" s="55" t="s">
        <v>72</v>
      </c>
      <c r="C40" s="55" t="s">
        <v>73</v>
      </c>
      <c r="D40" s="56" t="s">
        <v>7</v>
      </c>
      <c r="E40" s="56">
        <v>4</v>
      </c>
      <c r="F40" s="93">
        <v>2.17</v>
      </c>
      <c r="G40" s="66">
        <f t="shared" si="1"/>
        <v>8.68</v>
      </c>
      <c r="H40" s="61"/>
      <c r="I40" s="1"/>
      <c r="J40" s="1"/>
      <c r="K40" s="43"/>
      <c r="M40" s="44"/>
    </row>
    <row r="41" spans="1:13" ht="15" customHeight="1" x14ac:dyDescent="0.25">
      <c r="A41" s="23">
        <v>43563</v>
      </c>
      <c r="B41" s="55" t="s">
        <v>23</v>
      </c>
      <c r="C41" s="55" t="s">
        <v>17</v>
      </c>
      <c r="D41" s="56" t="s">
        <v>7</v>
      </c>
      <c r="E41" s="56">
        <v>367</v>
      </c>
      <c r="F41" s="93">
        <v>2.17</v>
      </c>
      <c r="G41" s="66">
        <f t="shared" ref="G41:G57" si="3">E41*F41</f>
        <v>796.39</v>
      </c>
      <c r="H41" s="61"/>
      <c r="I41" s="55"/>
      <c r="J41" s="1"/>
      <c r="K41" s="43"/>
    </row>
    <row r="42" spans="1:13" ht="15" customHeight="1" x14ac:dyDescent="0.25">
      <c r="A42" s="23">
        <v>43593</v>
      </c>
      <c r="B42" s="55" t="s">
        <v>23</v>
      </c>
      <c r="C42" s="55" t="s">
        <v>17</v>
      </c>
      <c r="D42" s="56" t="s">
        <v>7</v>
      </c>
      <c r="E42" s="56">
        <v>196</v>
      </c>
      <c r="F42" s="93">
        <v>2.17</v>
      </c>
      <c r="G42" s="66">
        <f t="shared" si="3"/>
        <v>425.32</v>
      </c>
      <c r="H42" s="61"/>
      <c r="I42" s="43"/>
      <c r="J42" s="1"/>
      <c r="K42" s="43"/>
    </row>
    <row r="43" spans="1:13" ht="15" customHeight="1" x14ac:dyDescent="0.25">
      <c r="A43" s="23">
        <v>43671</v>
      </c>
      <c r="B43" s="55" t="s">
        <v>23</v>
      </c>
      <c r="C43" s="55" t="s">
        <v>17</v>
      </c>
      <c r="D43" s="56" t="s">
        <v>7</v>
      </c>
      <c r="E43" s="56">
        <v>62</v>
      </c>
      <c r="F43" s="93">
        <v>2.17</v>
      </c>
      <c r="G43" s="66">
        <f t="shared" si="3"/>
        <v>134.54</v>
      </c>
      <c r="H43" s="61"/>
      <c r="I43" s="43"/>
      <c r="J43" s="1"/>
      <c r="K43" s="43"/>
    </row>
    <row r="44" spans="1:13" ht="15" customHeight="1" x14ac:dyDescent="0.25">
      <c r="A44" s="23"/>
      <c r="B44" s="55" t="s">
        <v>23</v>
      </c>
      <c r="C44" s="55" t="s">
        <v>17</v>
      </c>
      <c r="D44" s="56" t="s">
        <v>7</v>
      </c>
      <c r="E44" s="56"/>
      <c r="F44" s="93"/>
      <c r="G44" s="66">
        <f t="shared" si="3"/>
        <v>0</v>
      </c>
      <c r="H44" s="61"/>
      <c r="I44" s="43"/>
      <c r="J44" s="1"/>
      <c r="K44" s="43"/>
    </row>
    <row r="45" spans="1:13" ht="15" customHeight="1" x14ac:dyDescent="0.25">
      <c r="A45" s="23">
        <v>43493</v>
      </c>
      <c r="B45" s="55" t="s">
        <v>65</v>
      </c>
      <c r="C45" s="55" t="s">
        <v>66</v>
      </c>
      <c r="D45" s="56" t="s">
        <v>7</v>
      </c>
      <c r="E45" s="56">
        <v>24</v>
      </c>
      <c r="F45" s="93">
        <v>2.17</v>
      </c>
      <c r="G45" s="66">
        <f t="shared" si="3"/>
        <v>52.08</v>
      </c>
      <c r="H45" s="61"/>
      <c r="I45" s="55"/>
      <c r="J45" s="1"/>
      <c r="K45" s="43"/>
    </row>
    <row r="46" spans="1:13" ht="15" customHeight="1" x14ac:dyDescent="0.25">
      <c r="A46" s="23"/>
      <c r="B46" s="55" t="s">
        <v>53</v>
      </c>
      <c r="C46" s="55" t="s">
        <v>58</v>
      </c>
      <c r="D46" s="56" t="s">
        <v>7</v>
      </c>
      <c r="E46" s="56"/>
      <c r="F46" s="93"/>
      <c r="G46" s="66">
        <f t="shared" si="3"/>
        <v>0</v>
      </c>
      <c r="H46" s="62"/>
      <c r="I46" s="6"/>
      <c r="J46" s="1"/>
      <c r="K46" s="1"/>
    </row>
    <row r="47" spans="1:13" ht="15" customHeight="1" x14ac:dyDescent="0.25">
      <c r="A47" s="42"/>
      <c r="B47" s="55" t="s">
        <v>53</v>
      </c>
      <c r="C47" s="55" t="s">
        <v>58</v>
      </c>
      <c r="D47" s="56" t="s">
        <v>7</v>
      </c>
      <c r="E47" s="56"/>
      <c r="F47" s="93"/>
      <c r="G47" s="66">
        <f t="shared" si="3"/>
        <v>0</v>
      </c>
      <c r="H47" s="62"/>
      <c r="I47" s="6"/>
      <c r="J47" s="1"/>
      <c r="K47" s="1"/>
    </row>
    <row r="48" spans="1:13" ht="15" customHeight="1" x14ac:dyDescent="0.25">
      <c r="A48" s="54">
        <v>43598</v>
      </c>
      <c r="B48" s="94" t="s">
        <v>33</v>
      </c>
      <c r="C48" s="94" t="s">
        <v>12</v>
      </c>
      <c r="D48" s="95" t="s">
        <v>7</v>
      </c>
      <c r="E48" s="95">
        <v>75</v>
      </c>
      <c r="F48" s="93">
        <v>2.17</v>
      </c>
      <c r="G48" s="96">
        <f t="shared" si="3"/>
        <v>162.75</v>
      </c>
      <c r="H48" s="63"/>
      <c r="I48" s="6"/>
      <c r="J48" s="1"/>
      <c r="K48" s="1"/>
    </row>
    <row r="49" spans="1:11" ht="15" customHeight="1" x14ac:dyDescent="0.25">
      <c r="A49" s="57">
        <v>43617</v>
      </c>
      <c r="B49" s="97" t="s">
        <v>33</v>
      </c>
      <c r="C49" s="97" t="s">
        <v>12</v>
      </c>
      <c r="D49" s="98" t="s">
        <v>7</v>
      </c>
      <c r="E49" s="98">
        <v>88.5</v>
      </c>
      <c r="F49" s="93">
        <v>2.17</v>
      </c>
      <c r="G49" s="99">
        <f t="shared" si="3"/>
        <v>192.04499999999999</v>
      </c>
      <c r="H49" s="63"/>
      <c r="I49" s="6"/>
      <c r="J49" s="1"/>
      <c r="K49" s="1"/>
    </row>
    <row r="50" spans="1:11" ht="15" customHeight="1" x14ac:dyDescent="0.25">
      <c r="A50" s="57">
        <v>43637</v>
      </c>
      <c r="B50" s="97" t="s">
        <v>33</v>
      </c>
      <c r="C50" s="97" t="s">
        <v>12</v>
      </c>
      <c r="D50" s="98" t="s">
        <v>7</v>
      </c>
      <c r="E50" s="98">
        <v>122.5</v>
      </c>
      <c r="F50" s="93">
        <v>2.17</v>
      </c>
      <c r="G50" s="99">
        <f t="shared" si="3"/>
        <v>265.82499999999999</v>
      </c>
      <c r="H50" s="63"/>
      <c r="I50" s="6"/>
      <c r="J50" s="1"/>
      <c r="K50" s="1"/>
    </row>
    <row r="51" spans="1:11" ht="15" customHeight="1" x14ac:dyDescent="0.25">
      <c r="A51" s="57"/>
      <c r="B51" s="97" t="s">
        <v>33</v>
      </c>
      <c r="C51" s="97" t="s">
        <v>12</v>
      </c>
      <c r="D51" s="98" t="s">
        <v>7</v>
      </c>
      <c r="E51" s="98"/>
      <c r="F51" s="100"/>
      <c r="G51" s="99">
        <f t="shared" ref="G51:G54" si="4">E51*F51</f>
        <v>0</v>
      </c>
      <c r="H51" s="63"/>
      <c r="I51" s="6"/>
      <c r="J51" s="1"/>
      <c r="K51" s="1"/>
    </row>
    <row r="52" spans="1:11" ht="15" customHeight="1" x14ac:dyDescent="0.25">
      <c r="A52" s="57"/>
      <c r="B52" s="97" t="s">
        <v>33</v>
      </c>
      <c r="C52" s="97" t="s">
        <v>12</v>
      </c>
      <c r="D52" s="98" t="s">
        <v>7</v>
      </c>
      <c r="E52" s="98"/>
      <c r="F52" s="100"/>
      <c r="G52" s="99">
        <f t="shared" si="4"/>
        <v>0</v>
      </c>
      <c r="H52" s="63"/>
      <c r="I52" s="6"/>
      <c r="J52" s="1"/>
      <c r="K52" s="1"/>
    </row>
    <row r="53" spans="1:11" ht="15" customHeight="1" x14ac:dyDescent="0.25">
      <c r="A53" s="57">
        <v>43550</v>
      </c>
      <c r="B53" s="97" t="s">
        <v>67</v>
      </c>
      <c r="C53" s="97" t="s">
        <v>12</v>
      </c>
      <c r="D53" s="98" t="s">
        <v>7</v>
      </c>
      <c r="E53" s="98">
        <v>35</v>
      </c>
      <c r="F53" s="100">
        <v>2.17</v>
      </c>
      <c r="G53" s="99">
        <f t="shared" si="4"/>
        <v>75.95</v>
      </c>
      <c r="H53" s="63"/>
      <c r="I53" s="6"/>
      <c r="J53" s="1"/>
      <c r="K53" s="1"/>
    </row>
    <row r="54" spans="1:11" ht="15" customHeight="1" x14ac:dyDescent="0.25">
      <c r="A54" s="57">
        <v>43617</v>
      </c>
      <c r="B54" s="97" t="s">
        <v>67</v>
      </c>
      <c r="C54" s="97" t="s">
        <v>12</v>
      </c>
      <c r="D54" s="98" t="s">
        <v>7</v>
      </c>
      <c r="E54" s="98">
        <v>155.5</v>
      </c>
      <c r="F54" s="100">
        <v>2.17</v>
      </c>
      <c r="G54" s="99">
        <f t="shared" si="4"/>
        <v>337.435</v>
      </c>
      <c r="H54" s="63"/>
      <c r="I54" s="6"/>
      <c r="J54" s="1"/>
      <c r="K54" s="1"/>
    </row>
    <row r="55" spans="1:11" ht="15" customHeight="1" x14ac:dyDescent="0.25">
      <c r="A55" s="57">
        <v>43687</v>
      </c>
      <c r="B55" s="97" t="s">
        <v>67</v>
      </c>
      <c r="C55" s="97" t="s">
        <v>12</v>
      </c>
      <c r="D55" s="98" t="s">
        <v>7</v>
      </c>
      <c r="E55" s="98">
        <v>66.5</v>
      </c>
      <c r="F55" s="100"/>
      <c r="G55" s="99"/>
      <c r="H55" s="63"/>
      <c r="I55" s="6"/>
      <c r="J55" s="1"/>
      <c r="K55" s="1"/>
    </row>
    <row r="56" spans="1:11" ht="15" customHeight="1" x14ac:dyDescent="0.25">
      <c r="A56" s="42"/>
      <c r="B56" s="55" t="s">
        <v>31</v>
      </c>
      <c r="C56" s="55" t="s">
        <v>32</v>
      </c>
      <c r="D56" s="56" t="s">
        <v>7</v>
      </c>
      <c r="E56" s="56"/>
      <c r="F56" s="100"/>
      <c r="G56" s="66">
        <f t="shared" si="3"/>
        <v>0</v>
      </c>
      <c r="H56" s="62"/>
      <c r="I56" s="6"/>
      <c r="J56" s="1"/>
      <c r="K56" s="1"/>
    </row>
    <row r="57" spans="1:11" ht="15" customHeight="1" x14ac:dyDescent="0.25">
      <c r="A57" s="42">
        <v>43671</v>
      </c>
      <c r="B57" s="55" t="s">
        <v>74</v>
      </c>
      <c r="C57" s="55" t="s">
        <v>17</v>
      </c>
      <c r="D57" s="56" t="s">
        <v>7</v>
      </c>
      <c r="E57" s="56">
        <v>40</v>
      </c>
      <c r="F57" s="100">
        <v>2.17</v>
      </c>
      <c r="G57" s="66">
        <f t="shared" si="3"/>
        <v>86.8</v>
      </c>
      <c r="H57" s="62"/>
      <c r="I57" s="6"/>
      <c r="J57" s="1"/>
      <c r="K57" s="1"/>
    </row>
    <row r="58" spans="1:11" ht="15" customHeight="1" x14ac:dyDescent="0.25">
      <c r="A58" s="42">
        <v>43634</v>
      </c>
      <c r="B58" s="55" t="s">
        <v>70</v>
      </c>
      <c r="C58" s="55" t="s">
        <v>71</v>
      </c>
      <c r="D58" s="2" t="s">
        <v>7</v>
      </c>
      <c r="E58" s="2">
        <v>113.5</v>
      </c>
      <c r="F58" s="5">
        <v>2.17</v>
      </c>
      <c r="G58" s="6">
        <f t="shared" ref="G58:G60" si="5">E58*F58</f>
        <v>246.29499999999999</v>
      </c>
      <c r="H58" s="44"/>
    </row>
    <row r="59" spans="1:11" ht="15" customHeight="1" x14ac:dyDescent="0.25">
      <c r="A59" s="42"/>
      <c r="B59" s="43" t="s">
        <v>37</v>
      </c>
      <c r="C59" s="43" t="s">
        <v>38</v>
      </c>
      <c r="D59" s="2" t="s">
        <v>7</v>
      </c>
      <c r="E59" s="2"/>
      <c r="F59" s="5"/>
      <c r="G59" s="6">
        <f t="shared" si="5"/>
        <v>0</v>
      </c>
      <c r="H59" s="44"/>
    </row>
    <row r="60" spans="1:11" ht="15" customHeight="1" thickBot="1" x14ac:dyDescent="0.3">
      <c r="A60" s="81">
        <v>43493</v>
      </c>
      <c r="B60" s="84" t="s">
        <v>60</v>
      </c>
      <c r="C60" s="84" t="s">
        <v>61</v>
      </c>
      <c r="D60" s="85" t="s">
        <v>7</v>
      </c>
      <c r="E60" s="82">
        <v>25.5</v>
      </c>
      <c r="F60" s="83">
        <v>2.17</v>
      </c>
      <c r="G60" s="86">
        <f t="shared" si="5"/>
        <v>55.335000000000001</v>
      </c>
      <c r="H60" s="44"/>
    </row>
    <row r="61" spans="1:11" s="4" customFormat="1" ht="15.75" thickBot="1" x14ac:dyDescent="0.25">
      <c r="A61" s="87"/>
      <c r="B61" s="88" t="s">
        <v>2</v>
      </c>
      <c r="C61" s="89"/>
      <c r="D61" s="90"/>
      <c r="E61" s="90">
        <f>SUM(E6:E60)</f>
        <v>5871.5</v>
      </c>
      <c r="F61" s="91"/>
      <c r="G61" s="11">
        <f>SUM(G6:G56)</f>
        <v>12610.521000000001</v>
      </c>
      <c r="I61" s="50"/>
    </row>
    <row r="64" spans="1:11" x14ac:dyDescent="0.2">
      <c r="G64" s="7"/>
    </row>
    <row r="65" spans="5:5" x14ac:dyDescent="0.2">
      <c r="E65" s="52"/>
    </row>
  </sheetData>
  <pageMargins left="0.23622047244094491" right="0.23622047244094491" top="0.74803149606299213" bottom="0.74803149606299213" header="0.31496062992125984" footer="0.31496062992125984"/>
  <pageSetup paperSize="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A16" workbookViewId="0">
      <selection activeCell="H30" sqref="H30"/>
    </sheetView>
  </sheetViews>
  <sheetFormatPr defaultRowHeight="12.75" x14ac:dyDescent="0.2"/>
  <cols>
    <col min="1" max="1" width="12.5703125" customWidth="1"/>
    <col min="2" max="2" width="22.85546875" customWidth="1"/>
    <col min="3" max="4" width="18.5703125" customWidth="1"/>
    <col min="5" max="5" width="11.85546875" customWidth="1"/>
    <col min="6" max="6" width="22.28515625" customWidth="1"/>
    <col min="8" max="8" width="14.28515625" bestFit="1" customWidth="1"/>
    <col min="10" max="10" width="13.28515625" bestFit="1" customWidth="1"/>
    <col min="12" max="13" width="13.28515625" bestFit="1" customWidth="1"/>
  </cols>
  <sheetData>
    <row r="1" spans="1:13" ht="18.75" thickBot="1" x14ac:dyDescent="0.3">
      <c r="A1" s="26" t="s">
        <v>55</v>
      </c>
      <c r="B1" s="27"/>
      <c r="C1" s="27"/>
      <c r="D1" s="28"/>
      <c r="E1" s="28"/>
      <c r="F1" s="29"/>
    </row>
    <row r="2" spans="1:13" ht="15" thickBot="1" x14ac:dyDescent="0.25">
      <c r="A2" s="33" t="s">
        <v>13</v>
      </c>
      <c r="B2" s="34" t="s">
        <v>19</v>
      </c>
      <c r="C2" s="35" t="s">
        <v>20</v>
      </c>
      <c r="D2" s="36" t="s">
        <v>43</v>
      </c>
      <c r="E2" s="36" t="s">
        <v>16</v>
      </c>
      <c r="F2" s="37" t="s">
        <v>21</v>
      </c>
    </row>
    <row r="3" spans="1:13" ht="14.25" x14ac:dyDescent="0.2">
      <c r="A3" s="75">
        <v>43173</v>
      </c>
      <c r="B3" s="31" t="s">
        <v>27</v>
      </c>
      <c r="C3" s="76">
        <v>86</v>
      </c>
      <c r="D3" s="76"/>
      <c r="E3" s="76"/>
      <c r="F3" s="77"/>
    </row>
    <row r="4" spans="1:13" ht="14.25" x14ac:dyDescent="0.2">
      <c r="A4" s="30">
        <v>43174</v>
      </c>
      <c r="B4" s="31" t="s">
        <v>26</v>
      </c>
      <c r="C4" s="25">
        <v>1153.4000000000001</v>
      </c>
      <c r="D4" s="25"/>
      <c r="E4" s="78"/>
      <c r="F4" s="79">
        <f t="shared" ref="F4:F16" si="0">C4*E4</f>
        <v>0</v>
      </c>
    </row>
    <row r="5" spans="1:13" ht="14.25" x14ac:dyDescent="0.2">
      <c r="A5" s="14"/>
      <c r="B5" s="31" t="s">
        <v>26</v>
      </c>
      <c r="C5" s="25">
        <f>1926+117</f>
        <v>2043</v>
      </c>
      <c r="D5" s="45"/>
      <c r="E5" s="38"/>
      <c r="F5" s="32">
        <f>C5*E5</f>
        <v>0</v>
      </c>
    </row>
    <row r="6" spans="1:13" ht="14.25" x14ac:dyDescent="0.2">
      <c r="A6" s="14">
        <v>43182</v>
      </c>
      <c r="B6" s="13" t="s">
        <v>27</v>
      </c>
      <c r="C6" s="25">
        <v>1673.5</v>
      </c>
      <c r="D6" s="45"/>
      <c r="E6" s="38"/>
      <c r="F6" s="32">
        <f t="shared" si="0"/>
        <v>0</v>
      </c>
    </row>
    <row r="7" spans="1:13" ht="14.25" x14ac:dyDescent="0.2">
      <c r="A7" s="14"/>
      <c r="B7" s="13" t="s">
        <v>27</v>
      </c>
      <c r="C7" s="25"/>
      <c r="D7" s="45"/>
      <c r="E7" s="38"/>
      <c r="F7" s="32">
        <f t="shared" si="0"/>
        <v>0</v>
      </c>
    </row>
    <row r="8" spans="1:13" ht="14.25" x14ac:dyDescent="0.2">
      <c r="A8" s="14"/>
      <c r="B8" s="13" t="s">
        <v>27</v>
      </c>
      <c r="C8" s="25"/>
      <c r="D8" s="45"/>
      <c r="E8" s="38"/>
      <c r="F8" s="32">
        <f t="shared" si="0"/>
        <v>0</v>
      </c>
    </row>
    <row r="9" spans="1:13" ht="14.25" x14ac:dyDescent="0.2">
      <c r="A9" s="14"/>
      <c r="B9" s="13" t="s">
        <v>27</v>
      </c>
      <c r="C9" s="25"/>
      <c r="D9" s="45"/>
      <c r="E9" s="38"/>
      <c r="F9" s="32">
        <f t="shared" si="0"/>
        <v>0</v>
      </c>
      <c r="H9" s="41"/>
    </row>
    <row r="10" spans="1:13" ht="14.25" x14ac:dyDescent="0.2">
      <c r="A10" s="14"/>
      <c r="B10" s="13" t="s">
        <v>27</v>
      </c>
      <c r="C10" s="25"/>
      <c r="D10" s="45"/>
      <c r="E10" s="38"/>
      <c r="F10" s="32">
        <f t="shared" si="0"/>
        <v>0</v>
      </c>
      <c r="H10" s="44"/>
    </row>
    <row r="11" spans="1:13" ht="14.25" x14ac:dyDescent="0.2">
      <c r="A11" s="14"/>
      <c r="B11" s="31" t="s">
        <v>39</v>
      </c>
      <c r="C11" s="25"/>
      <c r="D11" s="45"/>
      <c r="E11" s="38"/>
      <c r="F11" s="32">
        <f t="shared" si="0"/>
        <v>0</v>
      </c>
      <c r="H11" s="41"/>
    </row>
    <row r="12" spans="1:13" ht="14.25" x14ac:dyDescent="0.2">
      <c r="A12" s="14"/>
      <c r="B12" s="31" t="s">
        <v>39</v>
      </c>
      <c r="C12" s="25"/>
      <c r="D12" s="45"/>
      <c r="E12" s="38" t="s">
        <v>48</v>
      </c>
      <c r="F12" s="32"/>
    </row>
    <row r="13" spans="1:13" ht="14.25" x14ac:dyDescent="0.2">
      <c r="A13" s="14"/>
      <c r="B13" s="31"/>
      <c r="C13" s="25"/>
      <c r="D13" s="45"/>
      <c r="E13" s="38"/>
      <c r="F13" s="32"/>
    </row>
    <row r="14" spans="1:13" ht="14.25" x14ac:dyDescent="0.2">
      <c r="A14" s="14"/>
      <c r="B14" s="31"/>
      <c r="C14" s="25"/>
      <c r="D14" s="45"/>
      <c r="E14" s="38"/>
      <c r="F14" s="32"/>
    </row>
    <row r="15" spans="1:13" ht="14.25" x14ac:dyDescent="0.2">
      <c r="A15" s="12"/>
      <c r="B15" s="13"/>
      <c r="C15" s="25"/>
      <c r="D15" s="45"/>
      <c r="E15" s="38" t="s">
        <v>48</v>
      </c>
      <c r="F15" s="32"/>
      <c r="M15" s="44"/>
    </row>
    <row r="16" spans="1:13" ht="14.25" x14ac:dyDescent="0.2">
      <c r="A16" s="14"/>
      <c r="B16" s="13" t="s">
        <v>34</v>
      </c>
      <c r="C16" s="25"/>
      <c r="D16" s="45"/>
      <c r="E16" s="38"/>
      <c r="F16" s="32">
        <f t="shared" si="0"/>
        <v>0</v>
      </c>
      <c r="H16" s="41"/>
      <c r="L16" s="41"/>
    </row>
    <row r="17" spans="1:14" ht="14.25" x14ac:dyDescent="0.2">
      <c r="A17" s="12"/>
      <c r="B17" s="13"/>
      <c r="C17" s="25"/>
      <c r="D17" s="45"/>
      <c r="E17" s="38"/>
      <c r="F17" s="32">
        <f t="shared" ref="F17:F26" si="1">C17*E17</f>
        <v>0</v>
      </c>
    </row>
    <row r="18" spans="1:14" ht="14.25" x14ac:dyDescent="0.2">
      <c r="A18" s="14"/>
      <c r="B18" s="13" t="s">
        <v>40</v>
      </c>
      <c r="C18" s="25"/>
      <c r="D18" s="45"/>
      <c r="E18" s="38"/>
      <c r="F18" s="32">
        <f>C18*E18</f>
        <v>0</v>
      </c>
      <c r="H18" s="41">
        <f>300.16+1619+585.29</f>
        <v>2504.4499999999998</v>
      </c>
    </row>
    <row r="19" spans="1:14" ht="14.25" x14ac:dyDescent="0.2">
      <c r="A19" s="14"/>
      <c r="B19" s="13" t="s">
        <v>40</v>
      </c>
      <c r="C19" s="25"/>
      <c r="D19" s="45"/>
      <c r="E19" s="38"/>
      <c r="F19" s="32">
        <f t="shared" si="1"/>
        <v>0</v>
      </c>
      <c r="L19" s="41"/>
    </row>
    <row r="20" spans="1:14" ht="14.25" x14ac:dyDescent="0.2">
      <c r="A20" s="14"/>
      <c r="B20" s="13"/>
      <c r="C20" s="25"/>
      <c r="D20" s="45"/>
      <c r="E20" s="38"/>
      <c r="F20" s="32">
        <f t="shared" si="1"/>
        <v>0</v>
      </c>
      <c r="H20" s="41"/>
    </row>
    <row r="21" spans="1:14" ht="14.25" x14ac:dyDescent="0.2">
      <c r="A21" s="14"/>
      <c r="B21" s="13"/>
      <c r="C21" s="25"/>
      <c r="D21" s="24"/>
      <c r="E21" s="24"/>
      <c r="F21" s="32">
        <f t="shared" si="1"/>
        <v>0</v>
      </c>
    </row>
    <row r="22" spans="1:14" ht="14.25" x14ac:dyDescent="0.2">
      <c r="A22" s="12"/>
      <c r="B22" s="13"/>
      <c r="C22" s="25"/>
      <c r="D22" s="24"/>
      <c r="E22" s="24"/>
      <c r="F22" s="32">
        <f t="shared" si="1"/>
        <v>0</v>
      </c>
      <c r="L22" s="41"/>
    </row>
    <row r="23" spans="1:14" ht="14.25" x14ac:dyDescent="0.2">
      <c r="A23" s="72"/>
      <c r="B23" s="13" t="s">
        <v>41</v>
      </c>
      <c r="C23" s="25"/>
      <c r="D23" s="24"/>
      <c r="E23" s="24"/>
      <c r="F23" s="32">
        <f t="shared" si="1"/>
        <v>0</v>
      </c>
      <c r="H23" s="41"/>
      <c r="N23" s="44"/>
    </row>
    <row r="24" spans="1:14" ht="14.25" x14ac:dyDescent="0.2">
      <c r="A24" s="14"/>
      <c r="B24" s="13" t="s">
        <v>41</v>
      </c>
      <c r="C24" s="25">
        <v>378</v>
      </c>
      <c r="D24" s="24"/>
      <c r="E24" s="24"/>
      <c r="F24" s="32">
        <f t="shared" si="1"/>
        <v>0</v>
      </c>
      <c r="G24" s="80" t="s">
        <v>57</v>
      </c>
      <c r="J24" s="44"/>
    </row>
    <row r="25" spans="1:14" ht="14.25" x14ac:dyDescent="0.2">
      <c r="A25" s="14">
        <v>43193</v>
      </c>
      <c r="B25" s="13" t="s">
        <v>18</v>
      </c>
      <c r="C25" s="25">
        <v>4624</v>
      </c>
      <c r="D25" s="24"/>
      <c r="E25" s="53"/>
      <c r="F25" s="32">
        <f>C25*E25</f>
        <v>0</v>
      </c>
      <c r="G25" s="80" t="s">
        <v>57</v>
      </c>
      <c r="H25" s="41"/>
      <c r="J25" s="41"/>
    </row>
    <row r="26" spans="1:14" ht="14.25" x14ac:dyDescent="0.2">
      <c r="A26" s="14"/>
      <c r="B26" s="13" t="s">
        <v>18</v>
      </c>
      <c r="C26" s="25"/>
      <c r="D26" s="24"/>
      <c r="E26" s="24"/>
      <c r="F26" s="32">
        <f t="shared" si="1"/>
        <v>0</v>
      </c>
      <c r="H26" s="41"/>
      <c r="J26" s="41"/>
    </row>
    <row r="27" spans="1:14" ht="14.25" x14ac:dyDescent="0.2">
      <c r="A27" s="47"/>
      <c r="B27" s="13" t="s">
        <v>18</v>
      </c>
      <c r="C27" s="49"/>
      <c r="D27" s="46"/>
      <c r="E27" s="24"/>
      <c r="F27" s="32">
        <f t="shared" ref="F27:F34" si="2">C27*E27</f>
        <v>0</v>
      </c>
      <c r="H27" s="41"/>
      <c r="J27" s="41"/>
    </row>
    <row r="28" spans="1:14" ht="14.25" x14ac:dyDescent="0.2">
      <c r="A28" s="47"/>
      <c r="B28" s="48" t="s">
        <v>42</v>
      </c>
      <c r="C28" s="49"/>
      <c r="D28" s="46"/>
      <c r="E28" s="24"/>
      <c r="F28" s="32"/>
      <c r="H28" s="41"/>
      <c r="J28" s="41"/>
      <c r="L28" s="44"/>
    </row>
    <row r="29" spans="1:14" ht="14.25" x14ac:dyDescent="0.2">
      <c r="A29" s="47"/>
      <c r="B29" s="48"/>
      <c r="C29" s="49"/>
      <c r="D29" s="46"/>
      <c r="E29" s="24"/>
      <c r="F29" s="32">
        <f t="shared" si="2"/>
        <v>0</v>
      </c>
      <c r="H29" s="41"/>
      <c r="J29" s="41"/>
    </row>
    <row r="30" spans="1:14" ht="14.25" x14ac:dyDescent="0.2">
      <c r="A30" s="47"/>
      <c r="B30" s="48" t="s">
        <v>44</v>
      </c>
      <c r="C30" s="49"/>
      <c r="D30" s="46"/>
      <c r="E30" s="24"/>
      <c r="F30" s="32">
        <f t="shared" si="2"/>
        <v>0</v>
      </c>
      <c r="H30" s="41"/>
      <c r="J30" s="41"/>
    </row>
    <row r="31" spans="1:14" ht="14.25" x14ac:dyDescent="0.2">
      <c r="A31" s="47"/>
      <c r="B31" s="48"/>
      <c r="C31" s="49"/>
      <c r="D31" s="46"/>
      <c r="E31" s="24"/>
      <c r="F31" s="32">
        <f t="shared" si="2"/>
        <v>0</v>
      </c>
      <c r="H31" s="41"/>
      <c r="J31" s="41"/>
    </row>
    <row r="32" spans="1:14" ht="14.25" x14ac:dyDescent="0.2">
      <c r="A32" s="47"/>
      <c r="B32" s="48" t="s">
        <v>47</v>
      </c>
      <c r="C32" s="49"/>
      <c r="D32" s="46"/>
      <c r="E32" s="24"/>
      <c r="F32" s="32">
        <f t="shared" si="2"/>
        <v>0</v>
      </c>
      <c r="H32" s="41"/>
      <c r="J32" s="41"/>
    </row>
    <row r="33" spans="1:13" ht="14.25" x14ac:dyDescent="0.2">
      <c r="A33" s="47"/>
      <c r="B33" s="48"/>
      <c r="C33" s="49"/>
      <c r="D33" s="46"/>
      <c r="E33" s="24"/>
      <c r="F33" s="32">
        <f t="shared" si="2"/>
        <v>0</v>
      </c>
      <c r="H33" s="41"/>
      <c r="J33" s="41"/>
    </row>
    <row r="34" spans="1:13" ht="14.25" x14ac:dyDescent="0.2">
      <c r="A34" s="47"/>
      <c r="B34" s="48"/>
      <c r="C34" s="49"/>
      <c r="D34" s="46"/>
      <c r="E34" s="24"/>
      <c r="F34" s="32">
        <f t="shared" si="2"/>
        <v>0</v>
      </c>
      <c r="H34" s="41"/>
      <c r="J34" s="41"/>
      <c r="M34" s="41"/>
    </row>
    <row r="35" spans="1:13" ht="15" thickBot="1" x14ac:dyDescent="0.25">
      <c r="A35" s="15"/>
      <c r="B35" s="16"/>
      <c r="C35" s="39"/>
      <c r="D35" s="46"/>
      <c r="E35" s="24"/>
      <c r="F35" s="17">
        <f>SUM(F25:F27)</f>
        <v>0</v>
      </c>
      <c r="H35" s="41"/>
      <c r="J35" s="41"/>
    </row>
    <row r="36" spans="1:13" ht="15.75" thickBot="1" x14ac:dyDescent="0.25">
      <c r="A36" s="19" t="s">
        <v>22</v>
      </c>
      <c r="B36" s="18"/>
      <c r="C36" s="40">
        <f>SUM(C4:C35)</f>
        <v>9871.9</v>
      </c>
      <c r="D36" s="40">
        <f>SUM(D4:D35)</f>
        <v>0</v>
      </c>
      <c r="E36" s="21">
        <f>C36-D36</f>
        <v>9871.9</v>
      </c>
      <c r="F36" s="20">
        <f>SUM(F4:F35)</f>
        <v>0</v>
      </c>
      <c r="H36" s="41"/>
    </row>
    <row r="37" spans="1:13" x14ac:dyDescent="0.2">
      <c r="F37" s="4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de Andiroba 2019</vt:lpstr>
      <vt:lpstr>entregue na Fabrica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 COMPUTADOR</dc:creator>
  <cp:lastModifiedBy>PC</cp:lastModifiedBy>
  <cp:lastPrinted>2019-04-08T18:39:53Z</cp:lastPrinted>
  <dcterms:created xsi:type="dcterms:W3CDTF">2007-04-26T18:18:53Z</dcterms:created>
  <dcterms:modified xsi:type="dcterms:W3CDTF">2019-12-17T18:52:16Z</dcterms:modified>
</cp:coreProperties>
</file>