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VRU\Desktop\"/>
    </mc:Choice>
  </mc:AlternateContent>
  <xr:revisionPtr revIDLastSave="0" documentId="13_ncr:1_{D7C5B6F4-EBA3-4950-80E3-7BE1BA80A0BC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General" sheetId="7" r:id="rId1"/>
    <sheet name="Results_flux_Ivan_0_2" sheetId="12" r:id="rId2"/>
    <sheet name="Fumarate" sheetId="8" r:id="rId3"/>
    <sheet name="Malate" sheetId="1" r:id="rId4"/>
    <sheet name="aKG" sheetId="9" r:id="rId5"/>
    <sheet name="PEP" sheetId="10" r:id="rId6"/>
    <sheet name="GAP" sheetId="11" r:id="rId7"/>
    <sheet name="Citrate" sheetId="3" r:id="rId8"/>
    <sheet name="R5P" sheetId="5" r:id="rId9"/>
    <sheet name="QC" sheetId="4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7" l="1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E1" i="7"/>
  <c r="CA2" i="7" l="1"/>
  <c r="CB2" i="7" s="1"/>
  <c r="CC2" i="7" s="1"/>
  <c r="CD2" i="7" s="1"/>
  <c r="CE2" i="7" s="1"/>
  <c r="CF2" i="7" s="1"/>
  <c r="CG2" i="7" s="1"/>
  <c r="BV2" i="7"/>
  <c r="BW2" i="7" s="1"/>
  <c r="BX2" i="7" s="1"/>
  <c r="BY2" i="7" s="1"/>
  <c r="BZ2" i="7" s="1"/>
  <c r="BR2" i="7"/>
  <c r="BS2" i="7" s="1"/>
  <c r="BT2" i="7" s="1"/>
  <c r="BU2" i="7" s="1"/>
  <c r="BN2" i="7"/>
  <c r="BO2" i="7" s="1"/>
  <c r="BP2" i="7" s="1"/>
  <c r="BQ2" i="7" s="1"/>
  <c r="R1" i="5"/>
  <c r="S1" i="5" s="1"/>
  <c r="T1" i="5" s="1"/>
  <c r="U1" i="5" s="1"/>
  <c r="V1" i="5" s="1"/>
  <c r="Q1" i="5"/>
  <c r="M1" i="5"/>
  <c r="N1" i="5" s="1"/>
  <c r="O1" i="5" s="1"/>
  <c r="L1" i="5"/>
  <c r="J1" i="5"/>
  <c r="I1" i="5"/>
  <c r="H1" i="5"/>
  <c r="F1" i="5"/>
  <c r="E1" i="5"/>
  <c r="P1" i="5"/>
  <c r="K1" i="5"/>
  <c r="G1" i="5"/>
  <c r="D1" i="5"/>
  <c r="C1" i="5"/>
  <c r="BF2" i="7"/>
  <c r="BG2" i="7" s="1"/>
  <c r="BH2" i="7" s="1"/>
  <c r="BI2" i="7" s="1"/>
  <c r="BJ2" i="7" s="1"/>
  <c r="BK2" i="7" s="1"/>
  <c r="BL2" i="7" s="1"/>
  <c r="BM2" i="7" s="1"/>
  <c r="E1" i="3"/>
  <c r="F1" i="3" s="1"/>
  <c r="G1" i="3" s="1"/>
  <c r="H1" i="3" s="1"/>
  <c r="I1" i="3" s="1"/>
  <c r="J1" i="3" s="1"/>
  <c r="D1" i="3"/>
  <c r="C1" i="3"/>
  <c r="BC2" i="7"/>
  <c r="BD2" i="7" s="1"/>
  <c r="BE2" i="7" s="1"/>
  <c r="AY2" i="7"/>
  <c r="AZ2" i="7" s="1"/>
  <c r="BA2" i="7" s="1"/>
  <c r="BB2" i="7" s="1"/>
  <c r="AT2" i="7"/>
  <c r="AU2" i="7" s="1"/>
  <c r="AV2" i="7" s="1"/>
  <c r="AW2" i="7" s="1"/>
  <c r="AX2" i="7" s="1"/>
  <c r="N1" i="11"/>
  <c r="M1" i="11"/>
  <c r="J1" i="11"/>
  <c r="K1" i="11" s="1"/>
  <c r="I1" i="11"/>
  <c r="F1" i="11"/>
  <c r="G1" i="11" s="1"/>
  <c r="E1" i="11"/>
  <c r="L1" i="11"/>
  <c r="H1" i="11"/>
  <c r="D1" i="11"/>
  <c r="C1" i="11"/>
  <c r="AO2" i="7"/>
  <c r="AP2" i="7" s="1"/>
  <c r="AQ2" i="7" s="1"/>
  <c r="AR2" i="7" s="1"/>
  <c r="AS2" i="7" s="1"/>
  <c r="E1" i="10"/>
  <c r="F1" i="10" s="1"/>
  <c r="G1" i="10" s="1"/>
  <c r="D1" i="10"/>
  <c r="C1" i="10"/>
  <c r="AH2" i="7"/>
  <c r="AI2" i="7" s="1"/>
  <c r="AJ2" i="7" s="1"/>
  <c r="AK2" i="7" s="1"/>
  <c r="AL2" i="7" s="1"/>
  <c r="AM2" i="7" s="1"/>
  <c r="AN2" i="7" s="1"/>
  <c r="E1" i="9"/>
  <c r="F1" i="9" s="1"/>
  <c r="G1" i="9" s="1"/>
  <c r="H1" i="9" s="1"/>
  <c r="I1" i="9" s="1"/>
  <c r="D1" i="9"/>
  <c r="C1" i="9"/>
  <c r="AB2" i="7"/>
  <c r="AC2" i="7" s="1"/>
  <c r="AD2" i="7" s="1"/>
  <c r="AE2" i="7" s="1"/>
  <c r="AF2" i="7" s="1"/>
  <c r="AG2" i="7" s="1"/>
  <c r="W2" i="7"/>
  <c r="X2" i="7" s="1"/>
  <c r="Y2" i="7" s="1"/>
  <c r="Z2" i="7" s="1"/>
  <c r="AA2" i="7" s="1"/>
  <c r="Q2" i="7"/>
  <c r="R2" i="7" s="1"/>
  <c r="S2" i="7" s="1"/>
  <c r="T2" i="7" s="1"/>
  <c r="U2" i="7" s="1"/>
  <c r="V2" i="7" s="1"/>
  <c r="K2" i="7"/>
  <c r="L2" i="7" s="1"/>
  <c r="M2" i="7" s="1"/>
  <c r="N2" i="7" s="1"/>
  <c r="O2" i="7" s="1"/>
  <c r="P2" i="7" s="1"/>
  <c r="E2" i="7"/>
  <c r="F2" i="7" s="1"/>
  <c r="G2" i="7" s="1"/>
  <c r="H2" i="7" s="1"/>
  <c r="I2" i="7" s="1"/>
  <c r="J2" i="7" s="1"/>
  <c r="H30" i="10" l="1"/>
  <c r="H31" i="10"/>
  <c r="H32" i="10"/>
  <c r="M32" i="10" s="1"/>
  <c r="H33" i="10"/>
  <c r="M33" i="10" s="1"/>
  <c r="H34" i="10"/>
  <c r="H35" i="10"/>
  <c r="H36" i="10"/>
  <c r="M36" i="10" s="1"/>
  <c r="H20" i="10"/>
  <c r="M20" i="10" s="1"/>
  <c r="H21" i="10"/>
  <c r="H22" i="10"/>
  <c r="H23" i="10"/>
  <c r="M23" i="10" s="1"/>
  <c r="H24" i="10"/>
  <c r="L24" i="10" s="1"/>
  <c r="H25" i="10"/>
  <c r="H26" i="10"/>
  <c r="H27" i="10"/>
  <c r="P27" i="10" s="1"/>
  <c r="H28" i="10"/>
  <c r="P28" i="10" s="1"/>
  <c r="H12" i="10"/>
  <c r="H13" i="10"/>
  <c r="H14" i="10"/>
  <c r="P14" i="10" s="1"/>
  <c r="H15" i="10"/>
  <c r="P15" i="10" s="1"/>
  <c r="H16" i="10"/>
  <c r="H17" i="10"/>
  <c r="H18" i="10"/>
  <c r="H19" i="10"/>
  <c r="P19" i="10" s="1"/>
  <c r="H3" i="10"/>
  <c r="H4" i="10"/>
  <c r="H5" i="10"/>
  <c r="H6" i="10"/>
  <c r="P6" i="10" s="1"/>
  <c r="H7" i="10"/>
  <c r="H8" i="10"/>
  <c r="H9" i="10"/>
  <c r="P9" i="10" s="1"/>
  <c r="H10" i="10"/>
  <c r="P10" i="10" s="1"/>
  <c r="H11" i="10"/>
  <c r="H37" i="10"/>
  <c r="H47" i="10"/>
  <c r="P47" i="10" s="1"/>
  <c r="H48" i="10"/>
  <c r="P48" i="10" s="1"/>
  <c r="H49" i="10"/>
  <c r="H50" i="10"/>
  <c r="H51" i="10"/>
  <c r="P51" i="10" s="1"/>
  <c r="H52" i="10"/>
  <c r="P52" i="10" s="1"/>
  <c r="H53" i="10"/>
  <c r="H38" i="10"/>
  <c r="H39" i="10"/>
  <c r="P39" i="10" s="1"/>
  <c r="H40" i="10"/>
  <c r="P40" i="10" s="1"/>
  <c r="H41" i="10"/>
  <c r="H42" i="10"/>
  <c r="H43" i="10"/>
  <c r="M43" i="10" s="1"/>
  <c r="H44" i="10"/>
  <c r="P44" i="10" s="1"/>
  <c r="H45" i="10"/>
  <c r="H46" i="10"/>
  <c r="H54" i="10"/>
  <c r="P54" i="10" s="1"/>
  <c r="H55" i="10"/>
  <c r="P55" i="10" s="1"/>
  <c r="H56" i="10"/>
  <c r="H57" i="10"/>
  <c r="H29" i="10"/>
  <c r="M29" i="10" s="1"/>
  <c r="P57" i="10"/>
  <c r="P56" i="10"/>
  <c r="P46" i="10"/>
  <c r="P45" i="10"/>
  <c r="P42" i="10"/>
  <c r="P41" i="10"/>
  <c r="P38" i="10"/>
  <c r="P53" i="10"/>
  <c r="P50" i="10"/>
  <c r="P49" i="10"/>
  <c r="P37" i="10"/>
  <c r="P11" i="10"/>
  <c r="P8" i="10"/>
  <c r="P7" i="10"/>
  <c r="P4" i="10"/>
  <c r="P3" i="10"/>
  <c r="M18" i="10"/>
  <c r="P16" i="10"/>
  <c r="P13" i="10"/>
  <c r="P12" i="10"/>
  <c r="P26" i="10"/>
  <c r="L25" i="10"/>
  <c r="M21" i="10"/>
  <c r="M35" i="10"/>
  <c r="M31" i="10"/>
  <c r="M30" i="10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P43" i="10" l="1"/>
  <c r="P23" i="10"/>
  <c r="P18" i="10"/>
  <c r="P32" i="10"/>
  <c r="L30" i="10"/>
  <c r="P35" i="10"/>
  <c r="P31" i="10"/>
  <c r="P25" i="10"/>
  <c r="P21" i="10"/>
  <c r="P30" i="10"/>
  <c r="P36" i="10"/>
  <c r="L21" i="10"/>
  <c r="P24" i="10"/>
  <c r="P20" i="10"/>
  <c r="P33" i="10"/>
  <c r="P29" i="10"/>
  <c r="O32" i="10"/>
  <c r="O36" i="10"/>
  <c r="O23" i="10"/>
  <c r="O30" i="10"/>
  <c r="J32" i="10"/>
  <c r="J36" i="10"/>
  <c r="O21" i="10"/>
  <c r="J23" i="10"/>
  <c r="K32" i="10"/>
  <c r="K36" i="10"/>
  <c r="K23" i="10"/>
  <c r="J30" i="10"/>
  <c r="K31" i="10"/>
  <c r="L32" i="10"/>
  <c r="K35" i="10"/>
  <c r="L36" i="10"/>
  <c r="J21" i="10"/>
  <c r="L23" i="10"/>
  <c r="J29" i="10"/>
  <c r="O29" i="10"/>
  <c r="K30" i="10"/>
  <c r="L31" i="10"/>
  <c r="N32" i="10"/>
  <c r="J33" i="10"/>
  <c r="O33" i="10"/>
  <c r="L35" i="10"/>
  <c r="N36" i="10"/>
  <c r="J20" i="10"/>
  <c r="O20" i="10"/>
  <c r="K21" i="10"/>
  <c r="N23" i="10"/>
  <c r="J24" i="10"/>
  <c r="N29" i="10"/>
  <c r="N20" i="10"/>
  <c r="K29" i="10"/>
  <c r="N31" i="10"/>
  <c r="K33" i="10"/>
  <c r="N35" i="10"/>
  <c r="K20" i="10"/>
  <c r="K24" i="10"/>
  <c r="N33" i="10"/>
  <c r="L29" i="10"/>
  <c r="N30" i="10"/>
  <c r="J31" i="10"/>
  <c r="O31" i="10"/>
  <c r="L33" i="10"/>
  <c r="J35" i="10"/>
  <c r="O35" i="10"/>
  <c r="L20" i="10"/>
  <c r="N21" i="10"/>
  <c r="L27" i="10"/>
  <c r="O27" i="10"/>
  <c r="K27" i="10"/>
  <c r="N27" i="10"/>
  <c r="J27" i="10"/>
  <c r="L16" i="10"/>
  <c r="O16" i="10"/>
  <c r="K16" i="10"/>
  <c r="N16" i="10"/>
  <c r="J16" i="10"/>
  <c r="L9" i="10"/>
  <c r="O9" i="10"/>
  <c r="K9" i="10"/>
  <c r="N9" i="10"/>
  <c r="J9" i="10"/>
  <c r="L49" i="10"/>
  <c r="O49" i="10"/>
  <c r="K49" i="10"/>
  <c r="N49" i="10"/>
  <c r="J49" i="10"/>
  <c r="L53" i="10"/>
  <c r="O53" i="10"/>
  <c r="K53" i="10"/>
  <c r="N53" i="10"/>
  <c r="J53" i="10"/>
  <c r="L41" i="10"/>
  <c r="O41" i="10"/>
  <c r="K41" i="10"/>
  <c r="N41" i="10"/>
  <c r="J41" i="10"/>
  <c r="L45" i="10"/>
  <c r="O45" i="10"/>
  <c r="K45" i="10"/>
  <c r="N45" i="10"/>
  <c r="J45" i="10"/>
  <c r="L12" i="10"/>
  <c r="O12" i="10"/>
  <c r="K12" i="10"/>
  <c r="N12" i="10"/>
  <c r="J12" i="10"/>
  <c r="L3" i="10"/>
  <c r="O3" i="10"/>
  <c r="K3" i="10"/>
  <c r="N3" i="10"/>
  <c r="J3" i="10"/>
  <c r="L47" i="10"/>
  <c r="O47" i="10"/>
  <c r="K47" i="10"/>
  <c r="N47" i="10"/>
  <c r="J47" i="10"/>
  <c r="L54" i="10"/>
  <c r="O54" i="10"/>
  <c r="K54" i="10"/>
  <c r="N54" i="10"/>
  <c r="J54" i="10"/>
  <c r="O26" i="10"/>
  <c r="K26" i="10"/>
  <c r="N26" i="10"/>
  <c r="J26" i="10"/>
  <c r="M12" i="10"/>
  <c r="M16" i="10"/>
  <c r="M9" i="10"/>
  <c r="M47" i="10"/>
  <c r="M49" i="10"/>
  <c r="M53" i="10"/>
  <c r="M41" i="10"/>
  <c r="M54" i="10"/>
  <c r="L26" i="10"/>
  <c r="L28" i="10"/>
  <c r="O28" i="10"/>
  <c r="K28" i="10"/>
  <c r="N28" i="10"/>
  <c r="J28" i="10"/>
  <c r="L13" i="10"/>
  <c r="O13" i="10"/>
  <c r="K13" i="10"/>
  <c r="N13" i="10"/>
  <c r="J13" i="10"/>
  <c r="L15" i="10"/>
  <c r="O15" i="10"/>
  <c r="K15" i="10"/>
  <c r="N15" i="10"/>
  <c r="J15" i="10"/>
  <c r="L19" i="10"/>
  <c r="O19" i="10"/>
  <c r="K19" i="10"/>
  <c r="N19" i="10"/>
  <c r="J19" i="10"/>
  <c r="L4" i="10"/>
  <c r="O4" i="10"/>
  <c r="K4" i="10"/>
  <c r="N4" i="10"/>
  <c r="J4" i="10"/>
  <c r="L6" i="10"/>
  <c r="O6" i="10"/>
  <c r="K6" i="10"/>
  <c r="N6" i="10"/>
  <c r="J6" i="10"/>
  <c r="L8" i="10"/>
  <c r="O8" i="10"/>
  <c r="K8" i="10"/>
  <c r="N8" i="10"/>
  <c r="J8" i="10"/>
  <c r="L10" i="10"/>
  <c r="O10" i="10"/>
  <c r="K10" i="10"/>
  <c r="N10" i="10"/>
  <c r="J10" i="10"/>
  <c r="L37" i="10"/>
  <c r="O37" i="10"/>
  <c r="K37" i="10"/>
  <c r="N37" i="10"/>
  <c r="J37" i="10"/>
  <c r="L48" i="10"/>
  <c r="O48" i="10"/>
  <c r="K48" i="10"/>
  <c r="N48" i="10"/>
  <c r="J48" i="10"/>
  <c r="L50" i="10"/>
  <c r="O50" i="10"/>
  <c r="K50" i="10"/>
  <c r="N50" i="10"/>
  <c r="J50" i="10"/>
  <c r="L52" i="10"/>
  <c r="O52" i="10"/>
  <c r="K52" i="10"/>
  <c r="N52" i="10"/>
  <c r="J52" i="10"/>
  <c r="L38" i="10"/>
  <c r="O38" i="10"/>
  <c r="K38" i="10"/>
  <c r="N38" i="10"/>
  <c r="J38" i="10"/>
  <c r="L40" i="10"/>
  <c r="O40" i="10"/>
  <c r="K40" i="10"/>
  <c r="N40" i="10"/>
  <c r="J40" i="10"/>
  <c r="L42" i="10"/>
  <c r="O42" i="10"/>
  <c r="K42" i="10"/>
  <c r="N42" i="10"/>
  <c r="J42" i="10"/>
  <c r="L44" i="10"/>
  <c r="O44" i="10"/>
  <c r="K44" i="10"/>
  <c r="N44" i="10"/>
  <c r="J44" i="10"/>
  <c r="L46" i="10"/>
  <c r="O46" i="10"/>
  <c r="K46" i="10"/>
  <c r="N46" i="10"/>
  <c r="J46" i="10"/>
  <c r="L55" i="10"/>
  <c r="O55" i="10"/>
  <c r="K55" i="10"/>
  <c r="N55" i="10"/>
  <c r="J55" i="10"/>
  <c r="L57" i="10"/>
  <c r="O57" i="10"/>
  <c r="K57" i="10"/>
  <c r="N57" i="10"/>
  <c r="J57" i="10"/>
  <c r="L14" i="10"/>
  <c r="O14" i="10"/>
  <c r="K14" i="10"/>
  <c r="N14" i="10"/>
  <c r="J14" i="10"/>
  <c r="L18" i="10"/>
  <c r="O18" i="10"/>
  <c r="K18" i="10"/>
  <c r="N18" i="10"/>
  <c r="J18" i="10"/>
  <c r="L7" i="10"/>
  <c r="O7" i="10"/>
  <c r="K7" i="10"/>
  <c r="N7" i="10"/>
  <c r="J7" i="10"/>
  <c r="L11" i="10"/>
  <c r="O11" i="10"/>
  <c r="K11" i="10"/>
  <c r="N11" i="10"/>
  <c r="J11" i="10"/>
  <c r="L51" i="10"/>
  <c r="O51" i="10"/>
  <c r="K51" i="10"/>
  <c r="N51" i="10"/>
  <c r="J51" i="10"/>
  <c r="L39" i="10"/>
  <c r="O39" i="10"/>
  <c r="K39" i="10"/>
  <c r="N39" i="10"/>
  <c r="J39" i="10"/>
  <c r="L43" i="10"/>
  <c r="O43" i="10"/>
  <c r="K43" i="10"/>
  <c r="N43" i="10"/>
  <c r="J43" i="10"/>
  <c r="L56" i="10"/>
  <c r="O56" i="10"/>
  <c r="K56" i="10"/>
  <c r="N56" i="10"/>
  <c r="J56" i="10"/>
  <c r="O25" i="10"/>
  <c r="K25" i="10"/>
  <c r="N25" i="10"/>
  <c r="J25" i="10"/>
  <c r="M27" i="10"/>
  <c r="M14" i="10"/>
  <c r="M3" i="10"/>
  <c r="M7" i="10"/>
  <c r="M11" i="10"/>
  <c r="M51" i="10"/>
  <c r="M39" i="10"/>
  <c r="M45" i="10"/>
  <c r="M56" i="10"/>
  <c r="O24" i="10"/>
  <c r="N24" i="10"/>
  <c r="M24" i="10"/>
  <c r="M25" i="10"/>
  <c r="M26" i="10"/>
  <c r="M28" i="10"/>
  <c r="M13" i="10"/>
  <c r="M15" i="10"/>
  <c r="M19" i="10"/>
  <c r="M4" i="10"/>
  <c r="M6" i="10"/>
  <c r="M8" i="10"/>
  <c r="M10" i="10"/>
  <c r="M37" i="10"/>
  <c r="M48" i="10"/>
  <c r="M50" i="10"/>
  <c r="M52" i="10"/>
  <c r="M38" i="10"/>
  <c r="M40" i="10"/>
  <c r="M42" i="10"/>
  <c r="M44" i="10"/>
  <c r="M46" i="10"/>
  <c r="M55" i="10"/>
  <c r="M57" i="10"/>
  <c r="K30" i="3" l="1"/>
  <c r="S30" i="3" s="1"/>
  <c r="K31" i="3"/>
  <c r="P31" i="3" s="1"/>
  <c r="K32" i="3"/>
  <c r="S32" i="3" s="1"/>
  <c r="K33" i="3"/>
  <c r="T33" i="3" s="1"/>
  <c r="K34" i="3"/>
  <c r="P34" i="3" s="1"/>
  <c r="K35" i="3"/>
  <c r="P35" i="3" s="1"/>
  <c r="K36" i="3"/>
  <c r="S36" i="3" s="1"/>
  <c r="K20" i="3"/>
  <c r="T20" i="3" s="1"/>
  <c r="K21" i="3"/>
  <c r="S21" i="3" s="1"/>
  <c r="K22" i="3"/>
  <c r="P22" i="3" s="1"/>
  <c r="K23" i="3"/>
  <c r="S23" i="3" s="1"/>
  <c r="K24" i="3"/>
  <c r="T24" i="3" s="1"/>
  <c r="K25" i="3"/>
  <c r="P25" i="3" s="1"/>
  <c r="K26" i="3"/>
  <c r="P26" i="3" s="1"/>
  <c r="K27" i="3"/>
  <c r="S27" i="3" s="1"/>
  <c r="K28" i="3"/>
  <c r="T28" i="3" s="1"/>
  <c r="K12" i="3"/>
  <c r="S12" i="3" s="1"/>
  <c r="K13" i="3"/>
  <c r="P13" i="3" s="1"/>
  <c r="K14" i="3"/>
  <c r="S14" i="3" s="1"/>
  <c r="K15" i="3"/>
  <c r="T15" i="3" s="1"/>
  <c r="K16" i="3"/>
  <c r="P16" i="3" s="1"/>
  <c r="K17" i="3"/>
  <c r="P17" i="3" s="1"/>
  <c r="K18" i="3"/>
  <c r="S18" i="3" s="1"/>
  <c r="K19" i="3"/>
  <c r="T19" i="3" s="1"/>
  <c r="K3" i="3"/>
  <c r="S3" i="3" s="1"/>
  <c r="K4" i="3"/>
  <c r="P4" i="3" s="1"/>
  <c r="K5" i="3"/>
  <c r="K6" i="3"/>
  <c r="T6" i="3" s="1"/>
  <c r="K7" i="3"/>
  <c r="P7" i="3" s="1"/>
  <c r="K8" i="3"/>
  <c r="P8" i="3" s="1"/>
  <c r="K9" i="3"/>
  <c r="S9" i="3" s="1"/>
  <c r="K10" i="3"/>
  <c r="T10" i="3" s="1"/>
  <c r="K11" i="3"/>
  <c r="S11" i="3" s="1"/>
  <c r="K46" i="3"/>
  <c r="P46" i="3" s="1"/>
  <c r="K47" i="3"/>
  <c r="O47" i="3" s="1"/>
  <c r="K48" i="3"/>
  <c r="N48" i="3" s="1"/>
  <c r="K49" i="3"/>
  <c r="O49" i="3" s="1"/>
  <c r="K50" i="3"/>
  <c r="P50" i="3" s="1"/>
  <c r="K51" i="3"/>
  <c r="O51" i="3" s="1"/>
  <c r="K52" i="3"/>
  <c r="S52" i="3" s="1"/>
  <c r="K53" i="3"/>
  <c r="N53" i="3" s="1"/>
  <c r="K37" i="3"/>
  <c r="P37" i="3" s="1"/>
  <c r="K38" i="3"/>
  <c r="M38" i="3" s="1"/>
  <c r="K39" i="3"/>
  <c r="M39" i="3" s="1"/>
  <c r="K40" i="3"/>
  <c r="M40" i="3" s="1"/>
  <c r="K41" i="3"/>
  <c r="M41" i="3" s="1"/>
  <c r="K42" i="3"/>
  <c r="M42" i="3" s="1"/>
  <c r="K43" i="3"/>
  <c r="M43" i="3" s="1"/>
  <c r="K44" i="3"/>
  <c r="M44" i="3" s="1"/>
  <c r="K45" i="3"/>
  <c r="M45" i="3" s="1"/>
  <c r="K55" i="3"/>
  <c r="M55" i="3" s="1"/>
  <c r="K56" i="3"/>
  <c r="M56" i="3" s="1"/>
  <c r="K57" i="3"/>
  <c r="M57" i="3" s="1"/>
  <c r="K54" i="3"/>
  <c r="M54" i="3" s="1"/>
  <c r="K29" i="3"/>
  <c r="M29" i="3" s="1"/>
  <c r="P42" i="3" l="1"/>
  <c r="T14" i="3"/>
  <c r="P47" i="3"/>
  <c r="T26" i="3"/>
  <c r="T8" i="3"/>
  <c r="T23" i="3"/>
  <c r="Q29" i="3"/>
  <c r="T32" i="3"/>
  <c r="P54" i="3"/>
  <c r="P55" i="3"/>
  <c r="P43" i="3"/>
  <c r="P41" i="3"/>
  <c r="P38" i="3"/>
  <c r="N52" i="3"/>
  <c r="S48" i="3"/>
  <c r="T17" i="3"/>
  <c r="T35" i="3"/>
  <c r="T56" i="3"/>
  <c r="T45" i="3"/>
  <c r="T42" i="3"/>
  <c r="T39" i="3"/>
  <c r="S37" i="3"/>
  <c r="P51" i="3"/>
  <c r="T9" i="3"/>
  <c r="T4" i="3"/>
  <c r="T27" i="3"/>
  <c r="T22" i="3"/>
  <c r="P56" i="3"/>
  <c r="P45" i="3"/>
  <c r="P39" i="3"/>
  <c r="N37" i="3"/>
  <c r="S50" i="3"/>
  <c r="T54" i="3"/>
  <c r="T55" i="3"/>
  <c r="T43" i="3"/>
  <c r="T41" i="3"/>
  <c r="T38" i="3"/>
  <c r="N50" i="3"/>
  <c r="S46" i="3"/>
  <c r="T18" i="3"/>
  <c r="T13" i="3"/>
  <c r="T36" i="3"/>
  <c r="T31" i="3"/>
  <c r="T12" i="3"/>
  <c r="T25" i="3"/>
  <c r="T21" i="3"/>
  <c r="T30" i="3"/>
  <c r="M52" i="3"/>
  <c r="Q52" i="3"/>
  <c r="M48" i="3"/>
  <c r="Q48" i="3"/>
  <c r="M10" i="3"/>
  <c r="Q10" i="3"/>
  <c r="N10" i="3"/>
  <c r="R10" i="3"/>
  <c r="M6" i="3"/>
  <c r="Q6" i="3"/>
  <c r="N6" i="3"/>
  <c r="R6" i="3"/>
  <c r="M19" i="3"/>
  <c r="Q19" i="3"/>
  <c r="N19" i="3"/>
  <c r="R19" i="3"/>
  <c r="M15" i="3"/>
  <c r="Q15" i="3"/>
  <c r="N15" i="3"/>
  <c r="R15" i="3"/>
  <c r="M28" i="3"/>
  <c r="Q28" i="3"/>
  <c r="N28" i="3"/>
  <c r="R28" i="3"/>
  <c r="M24" i="3"/>
  <c r="Q24" i="3"/>
  <c r="N24" i="3"/>
  <c r="R24" i="3"/>
  <c r="M20" i="3"/>
  <c r="Q20" i="3"/>
  <c r="N20" i="3"/>
  <c r="R20" i="3"/>
  <c r="M33" i="3"/>
  <c r="Q33" i="3"/>
  <c r="N33" i="3"/>
  <c r="R33" i="3"/>
  <c r="T29" i="3"/>
  <c r="P29" i="3"/>
  <c r="S54" i="3"/>
  <c r="O54" i="3"/>
  <c r="S57" i="3"/>
  <c r="O57" i="3"/>
  <c r="S56" i="3"/>
  <c r="O56" i="3"/>
  <c r="S55" i="3"/>
  <c r="O55" i="3"/>
  <c r="S45" i="3"/>
  <c r="O45" i="3"/>
  <c r="S44" i="3"/>
  <c r="O44" i="3"/>
  <c r="S43" i="3"/>
  <c r="O43" i="3"/>
  <c r="S42" i="3"/>
  <c r="O42" i="3"/>
  <c r="S41" i="3"/>
  <c r="O41" i="3"/>
  <c r="S40" i="3"/>
  <c r="O40" i="3"/>
  <c r="S39" i="3"/>
  <c r="O39" i="3"/>
  <c r="S38" i="3"/>
  <c r="O38" i="3"/>
  <c r="R37" i="3"/>
  <c r="T53" i="3"/>
  <c r="O53" i="3"/>
  <c r="R52" i="3"/>
  <c r="T51" i="3"/>
  <c r="R50" i="3"/>
  <c r="T49" i="3"/>
  <c r="R48" i="3"/>
  <c r="T47" i="3"/>
  <c r="R46" i="3"/>
  <c r="S10" i="3"/>
  <c r="S8" i="3"/>
  <c r="S7" i="3"/>
  <c r="S6" i="3"/>
  <c r="S4" i="3"/>
  <c r="S19" i="3"/>
  <c r="S17" i="3"/>
  <c r="S16" i="3"/>
  <c r="S15" i="3"/>
  <c r="S13" i="3"/>
  <c r="S28" i="3"/>
  <c r="S26" i="3"/>
  <c r="S25" i="3"/>
  <c r="S24" i="3"/>
  <c r="S22" i="3"/>
  <c r="S20" i="3"/>
  <c r="S35" i="3"/>
  <c r="S34" i="3"/>
  <c r="S33" i="3"/>
  <c r="S31" i="3"/>
  <c r="M49" i="3"/>
  <c r="Q49" i="3"/>
  <c r="M11" i="3"/>
  <c r="Q11" i="3"/>
  <c r="N11" i="3"/>
  <c r="R11" i="3"/>
  <c r="M3" i="3"/>
  <c r="Q3" i="3"/>
  <c r="N3" i="3"/>
  <c r="R3" i="3"/>
  <c r="M12" i="3"/>
  <c r="Q12" i="3"/>
  <c r="N12" i="3"/>
  <c r="R12" i="3"/>
  <c r="M21" i="3"/>
  <c r="Q21" i="3"/>
  <c r="N21" i="3"/>
  <c r="R21" i="3"/>
  <c r="M30" i="3"/>
  <c r="Q30" i="3"/>
  <c r="N30" i="3"/>
  <c r="R30" i="3"/>
  <c r="T57" i="3"/>
  <c r="T44" i="3"/>
  <c r="T40" i="3"/>
  <c r="T7" i="3"/>
  <c r="T16" i="3"/>
  <c r="M51" i="3"/>
  <c r="Q51" i="3"/>
  <c r="M47" i="3"/>
  <c r="Q47" i="3"/>
  <c r="M9" i="3"/>
  <c r="Q9" i="3"/>
  <c r="N9" i="3"/>
  <c r="R9" i="3"/>
  <c r="M18" i="3"/>
  <c r="Q18" i="3"/>
  <c r="N18" i="3"/>
  <c r="R18" i="3"/>
  <c r="M14" i="3"/>
  <c r="Q14" i="3"/>
  <c r="N14" i="3"/>
  <c r="R14" i="3"/>
  <c r="M27" i="3"/>
  <c r="Q27" i="3"/>
  <c r="N27" i="3"/>
  <c r="R27" i="3"/>
  <c r="M23" i="3"/>
  <c r="Q23" i="3"/>
  <c r="N23" i="3"/>
  <c r="R23" i="3"/>
  <c r="M36" i="3"/>
  <c r="Q36" i="3"/>
  <c r="N36" i="3"/>
  <c r="R36" i="3"/>
  <c r="M32" i="3"/>
  <c r="Q32" i="3"/>
  <c r="N32" i="3"/>
  <c r="R32" i="3"/>
  <c r="S29" i="3"/>
  <c r="O29" i="3"/>
  <c r="R54" i="3"/>
  <c r="N54" i="3"/>
  <c r="R57" i="3"/>
  <c r="N57" i="3"/>
  <c r="R56" i="3"/>
  <c r="N56" i="3"/>
  <c r="R55" i="3"/>
  <c r="N55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S53" i="3"/>
  <c r="P52" i="3"/>
  <c r="S51" i="3"/>
  <c r="N51" i="3"/>
  <c r="S49" i="3"/>
  <c r="N49" i="3"/>
  <c r="P48" i="3"/>
  <c r="S47" i="3"/>
  <c r="N47" i="3"/>
  <c r="P11" i="3"/>
  <c r="P10" i="3"/>
  <c r="P9" i="3"/>
  <c r="P6" i="3"/>
  <c r="P3" i="3"/>
  <c r="P19" i="3"/>
  <c r="P18" i="3"/>
  <c r="P15" i="3"/>
  <c r="P14" i="3"/>
  <c r="P12" i="3"/>
  <c r="P28" i="3"/>
  <c r="P27" i="3"/>
  <c r="P24" i="3"/>
  <c r="P23" i="3"/>
  <c r="P21" i="3"/>
  <c r="P20" i="3"/>
  <c r="P36" i="3"/>
  <c r="P33" i="3"/>
  <c r="P32" i="3"/>
  <c r="P30" i="3"/>
  <c r="M53" i="3"/>
  <c r="Q53" i="3"/>
  <c r="M7" i="3"/>
  <c r="Q7" i="3"/>
  <c r="N7" i="3"/>
  <c r="R7" i="3"/>
  <c r="M16" i="3"/>
  <c r="Q16" i="3"/>
  <c r="N16" i="3"/>
  <c r="R16" i="3"/>
  <c r="M25" i="3"/>
  <c r="Q25" i="3"/>
  <c r="N25" i="3"/>
  <c r="R25" i="3"/>
  <c r="M34" i="3"/>
  <c r="Q34" i="3"/>
  <c r="N34" i="3"/>
  <c r="R34" i="3"/>
  <c r="P57" i="3"/>
  <c r="P44" i="3"/>
  <c r="P40" i="3"/>
  <c r="P53" i="3"/>
  <c r="P49" i="3"/>
  <c r="T11" i="3"/>
  <c r="T3" i="3"/>
  <c r="T34" i="3"/>
  <c r="M37" i="3"/>
  <c r="Q37" i="3"/>
  <c r="M50" i="3"/>
  <c r="Q50" i="3"/>
  <c r="M46" i="3"/>
  <c r="Q46" i="3"/>
  <c r="N46" i="3"/>
  <c r="M8" i="3"/>
  <c r="Q8" i="3"/>
  <c r="N8" i="3"/>
  <c r="R8" i="3"/>
  <c r="M4" i="3"/>
  <c r="Q4" i="3"/>
  <c r="N4" i="3"/>
  <c r="R4" i="3"/>
  <c r="M17" i="3"/>
  <c r="Q17" i="3"/>
  <c r="N17" i="3"/>
  <c r="R17" i="3"/>
  <c r="M13" i="3"/>
  <c r="Q13" i="3"/>
  <c r="N13" i="3"/>
  <c r="R13" i="3"/>
  <c r="M26" i="3"/>
  <c r="Q26" i="3"/>
  <c r="N26" i="3"/>
  <c r="R26" i="3"/>
  <c r="M22" i="3"/>
  <c r="Q22" i="3"/>
  <c r="N22" i="3"/>
  <c r="R22" i="3"/>
  <c r="M35" i="3"/>
  <c r="Q35" i="3"/>
  <c r="N35" i="3"/>
  <c r="R35" i="3"/>
  <c r="M31" i="3"/>
  <c r="Q31" i="3"/>
  <c r="N31" i="3"/>
  <c r="R31" i="3"/>
  <c r="R29" i="3"/>
  <c r="N29" i="3"/>
  <c r="Q54" i="3"/>
  <c r="Q57" i="3"/>
  <c r="Q56" i="3"/>
  <c r="Q55" i="3"/>
  <c r="Q45" i="3"/>
  <c r="Q44" i="3"/>
  <c r="Q43" i="3"/>
  <c r="Q42" i="3"/>
  <c r="Q41" i="3"/>
  <c r="Q40" i="3"/>
  <c r="Q39" i="3"/>
  <c r="Q38" i="3"/>
  <c r="T37" i="3"/>
  <c r="O37" i="3"/>
  <c r="R53" i="3"/>
  <c r="T52" i="3"/>
  <c r="O52" i="3"/>
  <c r="R51" i="3"/>
  <c r="T50" i="3"/>
  <c r="O50" i="3"/>
  <c r="R49" i="3"/>
  <c r="T48" i="3"/>
  <c r="O48" i="3"/>
  <c r="R47" i="3"/>
  <c r="T46" i="3"/>
  <c r="O46" i="3"/>
  <c r="O11" i="3"/>
  <c r="O10" i="3"/>
  <c r="O9" i="3"/>
  <c r="O8" i="3"/>
  <c r="O7" i="3"/>
  <c r="O6" i="3"/>
  <c r="O4" i="3"/>
  <c r="O3" i="3"/>
  <c r="O19" i="3"/>
  <c r="O18" i="3"/>
  <c r="O17" i="3"/>
  <c r="O16" i="3"/>
  <c r="O15" i="3"/>
  <c r="O14" i="3"/>
  <c r="O13" i="3"/>
  <c r="O12" i="3"/>
  <c r="O28" i="3"/>
  <c r="O27" i="3"/>
  <c r="O26" i="3"/>
  <c r="O25" i="3"/>
  <c r="O24" i="3"/>
  <c r="O23" i="3"/>
  <c r="O22" i="3"/>
  <c r="O21" i="3"/>
  <c r="O20" i="3"/>
  <c r="O36" i="3"/>
  <c r="O35" i="3"/>
  <c r="O34" i="3"/>
  <c r="O33" i="3"/>
  <c r="O32" i="3"/>
  <c r="O31" i="3"/>
  <c r="O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Martinez Monge</author>
  </authors>
  <commentList>
    <comment ref="C1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Ivan Martinez Monge:</t>
        </r>
        <r>
          <rPr>
            <sz val="9"/>
            <color indexed="81"/>
            <rFont val="Tahoma"/>
            <family val="2"/>
          </rPr>
          <t xml:space="preserve">
14.428</t>
        </r>
      </text>
    </comment>
  </commentList>
</comments>
</file>

<file path=xl/sharedStrings.xml><?xml version="1.0" encoding="utf-8"?>
<sst xmlns="http://schemas.openxmlformats.org/spreadsheetml/2006/main" count="1751" uniqueCount="332">
  <si>
    <t>IMM_CHO-S68_10_Full</t>
  </si>
  <si>
    <t>IMM_CHO-S68_11_Full</t>
  </si>
  <si>
    <t>IMM_CHO-S68_12_Full</t>
  </si>
  <si>
    <t>IMM_CHO-S68_13_Full</t>
  </si>
  <si>
    <t>IMM_CHO-S68_14_Full</t>
  </si>
  <si>
    <t>IMM_CHO-S68_15_Full</t>
  </si>
  <si>
    <t>IMM_CHO-S68_16_Full</t>
  </si>
  <si>
    <t>IMM_CHO-S68_17_Full</t>
  </si>
  <si>
    <t>IMM_CHO-S68_1_Full</t>
  </si>
  <si>
    <t>IMM_CHO-S68_2_Full</t>
  </si>
  <si>
    <t>IMM_CHO-S68_3_Full</t>
  </si>
  <si>
    <t>IMM_CHO-S68_4_Full</t>
  </si>
  <si>
    <t>IMM_CHO-S68_5_Full</t>
  </si>
  <si>
    <t>IMM_CHO-S68_6_Full</t>
  </si>
  <si>
    <t>IMM_CHO-S68_7_Full</t>
  </si>
  <si>
    <t>IMM_CHO-S68_8_Full</t>
  </si>
  <si>
    <t>IMM_CHO-S68_9_Full</t>
  </si>
  <si>
    <t>IMM_CHO-s_10_Full</t>
  </si>
  <si>
    <t>IMM_CHO-s_11_rerun_Full</t>
  </si>
  <si>
    <t>IMM_CHO-s_12_rerun_Full</t>
  </si>
  <si>
    <t>IMM_CHO-s_13_Full</t>
  </si>
  <si>
    <t>IMM_CHO-s_14_rerun_Full</t>
  </si>
  <si>
    <t>IMM_CHO-s_15_rerun_Full</t>
  </si>
  <si>
    <t>IMM_CHO-s_16_rerun_Full</t>
  </si>
  <si>
    <t>IMM_CHO-s_17_rerun_Full</t>
  </si>
  <si>
    <t>IMM_CHO-s_1_Full</t>
  </si>
  <si>
    <t>IMM_CHO-s_2_Full</t>
  </si>
  <si>
    <t>IMM_CHO-s_3_Full</t>
  </si>
  <si>
    <t>IMM_CHO-s_4_Full</t>
  </si>
  <si>
    <t>IMM_CHO-s_5_Full</t>
  </si>
  <si>
    <t>IMM_CHO-s_6_rerun_Full</t>
  </si>
  <si>
    <t>IMM_CHO-s_7_Full</t>
  </si>
  <si>
    <t>IMM_CHO-s_8_rerun_Full</t>
  </si>
  <si>
    <t>IMM_CHO-s_9_rerun_Full</t>
  </si>
  <si>
    <t>IMM_CHO-Zela_10_Full</t>
  </si>
  <si>
    <t>IMM_CHO-Zela_11_Full</t>
  </si>
  <si>
    <t>IMM_CHO-Zela_12_Full</t>
  </si>
  <si>
    <t>IMM_CHO-Zela_13_Full</t>
  </si>
  <si>
    <t>IMM_CHO-Zela_14_Full</t>
  </si>
  <si>
    <t>IMM_CHO-Zela_15_Full</t>
  </si>
  <si>
    <t>IMM_CHO-Zela_16_Full</t>
  </si>
  <si>
    <t>IMM_CHO-Zela_17_Full</t>
  </si>
  <si>
    <t>IMM_CHO-Zela_1_Full</t>
  </si>
  <si>
    <t>IMM_CHO-Zela_2_Full</t>
  </si>
  <si>
    <t>IMM_CHO-Zela_3_Full</t>
  </si>
  <si>
    <t>IMM_CHO-Zela_4_Full</t>
  </si>
  <si>
    <t>IMM_CHO-Zela_5_Full</t>
  </si>
  <si>
    <t>IMM_CHO-Zela_6_Full</t>
  </si>
  <si>
    <t>IMM_CHO-Zela_7_Full</t>
  </si>
  <si>
    <t>IMM_CHO-Zela_8_Full</t>
  </si>
  <si>
    <t>IMM_CHO-Zela_9_Full</t>
  </si>
  <si>
    <t>QC002_Full</t>
  </si>
  <si>
    <t>QC003_Full</t>
  </si>
  <si>
    <t>QC004_Full</t>
  </si>
  <si>
    <t>QC_Full</t>
  </si>
  <si>
    <t>NF</t>
  </si>
  <si>
    <t>SUM</t>
  </si>
  <si>
    <t>%</t>
  </si>
  <si>
    <t>Column1</t>
  </si>
  <si>
    <t>Compound</t>
  </si>
  <si>
    <t>MW (g/mol)</t>
  </si>
  <si>
    <t>Final stoch volume (mL)</t>
  </si>
  <si>
    <t>Stock conc (mM)</t>
  </si>
  <si>
    <t>Max mass weigth out (mg)</t>
  </si>
  <si>
    <t>Accually mass weigth out (mg)</t>
  </si>
  <si>
    <t>Corrected volume (ml)</t>
  </si>
  <si>
    <t>Pyruvic acid</t>
  </si>
  <si>
    <t>Citric acid</t>
  </si>
  <si>
    <t>Succinic acid</t>
  </si>
  <si>
    <t>Fumaric acid</t>
  </si>
  <si>
    <t>Malic acid</t>
  </si>
  <si>
    <t>Alpha ketoglutarate (dinatrium hydrat)</t>
  </si>
  <si>
    <t>Lactate</t>
  </si>
  <si>
    <t>PEP - Phosphoenol pyruvic acid</t>
  </si>
  <si>
    <t>Erythriol</t>
  </si>
  <si>
    <t>3PG - D-3-phosphoglyceric acid</t>
  </si>
  <si>
    <t>F6P -disodium salt</t>
  </si>
  <si>
    <t>G6P</t>
  </si>
  <si>
    <t>R5P - D-Ribose 5-phosphate disodium</t>
  </si>
  <si>
    <t>S7P - D-Sedoheptulose 7-phosphate lithium salt</t>
  </si>
  <si>
    <t>DHAP - Dihydroxyacetone phosphate lithium salt</t>
  </si>
  <si>
    <t>E4P - D-Erythrose 4-phosphate sodium salt</t>
  </si>
  <si>
    <t>G3P - sn-Glycerol 3-phosphate lithium salt</t>
  </si>
  <si>
    <t>GAP - DL-Glyceraldehyde 3-phosphate*</t>
  </si>
  <si>
    <t>6PG - 6-phosphogluconic acid trisodium salt (Sigma P6888)</t>
  </si>
  <si>
    <t>Ask Mette</t>
  </si>
  <si>
    <t>IMM_CHO-S68_10</t>
  </si>
  <si>
    <t>IMM_CHO-S68_11</t>
  </si>
  <si>
    <t>IMM_CHO-S68_12</t>
  </si>
  <si>
    <t>IMM_CHO-S68_13</t>
  </si>
  <si>
    <t>IMM_CHO-S68_14</t>
  </si>
  <si>
    <t>IMM_CHO-S68_15</t>
  </si>
  <si>
    <t>IMM_CHO-S68_16</t>
  </si>
  <si>
    <t>IMM_CHO-S68_17</t>
  </si>
  <si>
    <t>IMM_CHO-S68_1</t>
  </si>
  <si>
    <t>IMM_CHO-S68_2</t>
  </si>
  <si>
    <t>IMM_CHO-S68_3</t>
  </si>
  <si>
    <t>IMM_CHO-S68_4</t>
  </si>
  <si>
    <t>IMM_CHO-S68_5</t>
  </si>
  <si>
    <t>IMM_CHO-S68_6</t>
  </si>
  <si>
    <t>IMM_CHO-S68_7</t>
  </si>
  <si>
    <t>IMM_CHO-S68_8</t>
  </si>
  <si>
    <t>IMM_CHO-S68_9</t>
  </si>
  <si>
    <t>IMM_CHO-s_10</t>
  </si>
  <si>
    <t>IMM_CHO-s_11_rerun</t>
  </si>
  <si>
    <t>IMM_CHO-s_12_rerun</t>
  </si>
  <si>
    <t>IMM_CHO-s_13</t>
  </si>
  <si>
    <t>IMM_CHO-s_14_rerun</t>
  </si>
  <si>
    <t>IMM_CHO-s_15_rerun</t>
  </si>
  <si>
    <t>IMM_CHO-s_16_rerun</t>
  </si>
  <si>
    <t>IMM_CHO-s_17_rerun</t>
  </si>
  <si>
    <t>IMM_CHO-s_1</t>
  </si>
  <si>
    <t>IMM_CHO-s_2</t>
  </si>
  <si>
    <t>IMM_CHO-s_3</t>
  </si>
  <si>
    <t>IMM_CHO-s_4</t>
  </si>
  <si>
    <t>IMM_CHO-s_5</t>
  </si>
  <si>
    <t>IMM_CHO-s_6_rerun</t>
  </si>
  <si>
    <t>IMM_CHO-s_7</t>
  </si>
  <si>
    <t>IMM_CHO-s_8_rerun</t>
  </si>
  <si>
    <t>IMM_CHO-s_9_rerun</t>
  </si>
  <si>
    <t>IMM_CHO-Zela_10</t>
  </si>
  <si>
    <t>IMM_CHO-Zela_11</t>
  </si>
  <si>
    <t>IMM_CHO-Zela_12</t>
  </si>
  <si>
    <t>IMM_CHO-Zela_13</t>
  </si>
  <si>
    <t>IMM_CHO-Zela_14</t>
  </si>
  <si>
    <t>IMM_CHO-Zela_15</t>
  </si>
  <si>
    <t>IMM_CHO-Zela_16</t>
  </si>
  <si>
    <t>IMM_CHO-Zela_17</t>
  </si>
  <si>
    <t>IMM_CHO-Zela_1</t>
  </si>
  <si>
    <t>IMM_CHO-Zela_2</t>
  </si>
  <si>
    <t>IMM_CHO-Zela_3</t>
  </si>
  <si>
    <t>IMM_CHO-Zela_4</t>
  </si>
  <si>
    <t>IMM_CHO-Zela_5</t>
  </si>
  <si>
    <t>IMM_CHO-Zela_6</t>
  </si>
  <si>
    <t>IMM_CHO-Zela_7</t>
  </si>
  <si>
    <t>IMM_CHO-Zela_8</t>
  </si>
  <si>
    <t>IMM_CHO-Zela_9</t>
  </si>
  <si>
    <t>Standard</t>
  </si>
  <si>
    <t>ok</t>
  </si>
  <si>
    <t>Second fragment</t>
  </si>
  <si>
    <t>commer</t>
  </si>
  <si>
    <t xml:space="preserve"> </t>
  </si>
  <si>
    <t>N/A</t>
  </si>
  <si>
    <t>Injection</t>
  </si>
  <si>
    <t>Sample_name</t>
  </si>
  <si>
    <t>New_name</t>
  </si>
  <si>
    <t>group</t>
  </si>
  <si>
    <t>dilution_used</t>
  </si>
  <si>
    <t>1x</t>
  </si>
  <si>
    <t>100x</t>
  </si>
  <si>
    <t>10x</t>
  </si>
  <si>
    <t>F1</t>
  </si>
  <si>
    <t>S01T01S71</t>
  </si>
  <si>
    <t>a</t>
  </si>
  <si>
    <t>S02T01S71</t>
  </si>
  <si>
    <t>b</t>
  </si>
  <si>
    <t>F2</t>
  </si>
  <si>
    <t>S01T02S71</t>
  </si>
  <si>
    <t>S02T02S71</t>
  </si>
  <si>
    <t>F3</t>
  </si>
  <si>
    <t>S01T03S71</t>
  </si>
  <si>
    <t>S02T03S71</t>
  </si>
  <si>
    <t>F4</t>
  </si>
  <si>
    <t>S01T04S71</t>
  </si>
  <si>
    <t>S02T04S71</t>
  </si>
  <si>
    <t>F5</t>
  </si>
  <si>
    <t>S01T05S71</t>
  </si>
  <si>
    <t>S02T05S71</t>
  </si>
  <si>
    <t>F6</t>
  </si>
  <si>
    <t>S01T06S71</t>
  </si>
  <si>
    <t>S02T06S71</t>
  </si>
  <si>
    <t>F7</t>
  </si>
  <si>
    <t>S01T07S71</t>
  </si>
  <si>
    <t>S02T07S71</t>
  </si>
  <si>
    <t>F8</t>
  </si>
  <si>
    <t>S01T08S71</t>
  </si>
  <si>
    <t>S02T08S71</t>
  </si>
  <si>
    <t>F9</t>
  </si>
  <si>
    <t>S01T09S71</t>
  </si>
  <si>
    <t>S02T09S71</t>
  </si>
  <si>
    <t>F10</t>
  </si>
  <si>
    <t>S01T10S71</t>
  </si>
  <si>
    <t>S02T10S71</t>
  </si>
  <si>
    <t>F11</t>
  </si>
  <si>
    <t>S01T11S71</t>
  </si>
  <si>
    <t>S02T11S71</t>
  </si>
  <si>
    <t>F12</t>
  </si>
  <si>
    <t>S01T12S71</t>
  </si>
  <si>
    <t>S02T12S71</t>
  </si>
  <si>
    <t>F13</t>
  </si>
  <si>
    <t>S01T13S71</t>
  </si>
  <si>
    <t>S02T13S71</t>
  </si>
  <si>
    <t>F14</t>
  </si>
  <si>
    <t>S01T14S71</t>
  </si>
  <si>
    <t>S02T14S71</t>
  </si>
  <si>
    <t>F15</t>
  </si>
  <si>
    <t>S01T15S71</t>
  </si>
  <si>
    <t>S02T15S71</t>
  </si>
  <si>
    <t>F16</t>
  </si>
  <si>
    <t>S01T16S71</t>
  </si>
  <si>
    <t>S02T16S71</t>
  </si>
  <si>
    <t>F17</t>
  </si>
  <si>
    <t>S01T17S71</t>
  </si>
  <si>
    <t>S02T17S71</t>
  </si>
  <si>
    <t>F18</t>
  </si>
  <si>
    <t>S01T01Z71</t>
  </si>
  <si>
    <t>S02T01Z71</t>
  </si>
  <si>
    <t>F19</t>
  </si>
  <si>
    <t>S01T02Z71</t>
  </si>
  <si>
    <t>S02T02Z71</t>
  </si>
  <si>
    <t>F20</t>
  </si>
  <si>
    <t>S01T03Z71</t>
  </si>
  <si>
    <t>S02T03Z71</t>
  </si>
  <si>
    <t>F21</t>
  </si>
  <si>
    <t>S01T04Z71</t>
  </si>
  <si>
    <t>S02T04Z71</t>
  </si>
  <si>
    <t>F22</t>
  </si>
  <si>
    <t>S01T05Z71</t>
  </si>
  <si>
    <t>S02T05Z71</t>
  </si>
  <si>
    <t>F23</t>
  </si>
  <si>
    <t>S01T06Z71</t>
  </si>
  <si>
    <t>S02T06Z71</t>
  </si>
  <si>
    <t>F24</t>
  </si>
  <si>
    <t>S01T07Z71</t>
  </si>
  <si>
    <t>S02T07Z71</t>
  </si>
  <si>
    <t>F25</t>
  </si>
  <si>
    <t>S01T08Z71</t>
  </si>
  <si>
    <t>S02T08Z71</t>
  </si>
  <si>
    <t>F26</t>
  </si>
  <si>
    <t>S01T09Z71</t>
  </si>
  <si>
    <t>S02T09Z71</t>
  </si>
  <si>
    <t>F27</t>
  </si>
  <si>
    <t>S01T10Z71</t>
  </si>
  <si>
    <t>S02T10Z71</t>
  </si>
  <si>
    <t>F28</t>
  </si>
  <si>
    <t>S01T11Z71</t>
  </si>
  <si>
    <t>suc172</t>
  </si>
  <si>
    <t>suc247</t>
  </si>
  <si>
    <t>fum245</t>
  </si>
  <si>
    <t>mal233</t>
  </si>
  <si>
    <t>mal245</t>
  </si>
  <si>
    <t>akg304</t>
  </si>
  <si>
    <t>pep369</t>
  </si>
  <si>
    <t>gap341</t>
  </si>
  <si>
    <t>gap357</t>
  </si>
  <si>
    <t>gap373</t>
  </si>
  <si>
    <t>cit465</t>
  </si>
  <si>
    <t>r5p160</t>
  </si>
  <si>
    <t>r5p357</t>
  </si>
  <si>
    <t>r5p459</t>
  </si>
  <si>
    <t>r5p604</t>
  </si>
  <si>
    <t>suc172_m0</t>
  </si>
  <si>
    <t>suc172_m1</t>
  </si>
  <si>
    <t>suc172_m2</t>
  </si>
  <si>
    <t>suc172_m3</t>
  </si>
  <si>
    <t>suc172_m4</t>
  </si>
  <si>
    <t>suc172_m5</t>
  </si>
  <si>
    <t>suc247_m0</t>
  </si>
  <si>
    <t>suc247_m1</t>
  </si>
  <si>
    <t>suc247_m2</t>
  </si>
  <si>
    <t>suc247_m3</t>
  </si>
  <si>
    <t>suc247_m4</t>
  </si>
  <si>
    <t>suc247_m5</t>
  </si>
  <si>
    <t>fum245_m0</t>
  </si>
  <si>
    <t>fum245_m1</t>
  </si>
  <si>
    <t>fum245_m2</t>
  </si>
  <si>
    <t>fum245_m3</t>
  </si>
  <si>
    <t>fum245_m4</t>
  </si>
  <si>
    <t>fum245_m5</t>
  </si>
  <si>
    <t>mal233_m0</t>
  </si>
  <si>
    <t>mal233_m1</t>
  </si>
  <si>
    <t>mal233_m2</t>
  </si>
  <si>
    <t>mal233_m3</t>
  </si>
  <si>
    <t>mal233_m4</t>
  </si>
  <si>
    <t>mal245_m0</t>
  </si>
  <si>
    <t>mal245_m1</t>
  </si>
  <si>
    <t>mal245_m2</t>
  </si>
  <si>
    <t>mal245_m3</t>
  </si>
  <si>
    <t>mal245_m4</t>
  </si>
  <si>
    <t>mal245_m5</t>
  </si>
  <si>
    <t>akg304_m0</t>
  </si>
  <si>
    <t>akg304_m1</t>
  </si>
  <si>
    <t>akg304_m2</t>
  </si>
  <si>
    <t>akg304_m3</t>
  </si>
  <si>
    <t>akg304_m4</t>
  </si>
  <si>
    <t>akg304_m5</t>
  </si>
  <si>
    <t>akg304_m6</t>
  </si>
  <si>
    <t>pep369_m0</t>
  </si>
  <si>
    <t>pep369_m1</t>
  </si>
  <si>
    <t>pep369_m2</t>
  </si>
  <si>
    <t>pep369_m3</t>
  </si>
  <si>
    <t>pep369_m4</t>
  </si>
  <si>
    <t>gap341_m0</t>
  </si>
  <si>
    <t>gap341_m1</t>
  </si>
  <si>
    <t>gap341_m2</t>
  </si>
  <si>
    <t>gap341_m3</t>
  </si>
  <si>
    <t>gap341_m4</t>
  </si>
  <si>
    <t>gap357_m0</t>
  </si>
  <si>
    <t>gap357_m1</t>
  </si>
  <si>
    <t>gap357_m2</t>
  </si>
  <si>
    <t>gap357_m3</t>
  </si>
  <si>
    <t>gap373_m0</t>
  </si>
  <si>
    <t>gap373_m1</t>
  </si>
  <si>
    <t>gap373_m2</t>
  </si>
  <si>
    <t>cit465_m0</t>
  </si>
  <si>
    <t>cit465_m1</t>
  </si>
  <si>
    <t>cit465_m2</t>
  </si>
  <si>
    <t>cit465_m3</t>
  </si>
  <si>
    <t>cit465_m4</t>
  </si>
  <si>
    <t>cit465_m5</t>
  </si>
  <si>
    <t>cit465_m6</t>
  </si>
  <si>
    <t>cit465_m7</t>
  </si>
  <si>
    <t>r5p160_m0</t>
  </si>
  <si>
    <t>r5p160_m1</t>
  </si>
  <si>
    <t>r5p160_m2</t>
  </si>
  <si>
    <t>r5p160_m3</t>
  </si>
  <si>
    <t>r5p357_m4</t>
  </si>
  <si>
    <t>r5p357_m5</t>
  </si>
  <si>
    <t>r5p357_m6</t>
  </si>
  <si>
    <t>r5p357_m7</t>
  </si>
  <si>
    <t>r5p459_m0</t>
  </si>
  <si>
    <t>r5p459_m1</t>
  </si>
  <si>
    <t>r5p459_m2</t>
  </si>
  <si>
    <t>r5p459_m3</t>
  </si>
  <si>
    <t>r5p459_m4</t>
  </si>
  <si>
    <t>r5p604_m0</t>
  </si>
  <si>
    <t>r5p604_m1</t>
  </si>
  <si>
    <t>r5p604_m2</t>
  </si>
  <si>
    <t>r5p604_m3</t>
  </si>
  <si>
    <t>r5p604_m4</t>
  </si>
  <si>
    <t>r5p604_m5</t>
  </si>
  <si>
    <t>r5p604_m6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</si>
</sst>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8" fillId="0" borderId="0"/>
    <xf numFmtId="0" fontId="10" fillId="0" borderId="0"/>
  </cellStyleXfs>
  <cellXfs count="108">
    <xf numFmtId="0" fontId="0" fillId="0" borderId="0" xfId="0"/>
    <xf numFmtId="49" fontId="3" fillId="0" borderId="0" xfId="1" applyNumberFormat="1" applyFont="1" applyAlignment="1">
      <alignment horizontal="left"/>
    </xf>
    <xf numFmtId="2" fontId="0" fillId="0" borderId="0" xfId="0" applyNumberFormat="1"/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3" fillId="0" borderId="0" xfId="1" applyNumberFormat="1" applyFont="1" applyAlignment="1">
      <alignment horizontal="lef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49" fontId="3" fillId="0" borderId="0" xfId="3" applyNumberFormat="1" applyFont="1" applyAlignment="1">
      <alignment horizontal="lef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2" fontId="3" fillId="0" borderId="0" xfId="3" applyNumberFormat="1" applyFont="1" applyAlignment="1">
      <alignment horizontal="right"/>
    </xf>
    <xf numFmtId="0" fontId="7" fillId="7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4" applyAlignment="1">
      <alignment horizontal="center"/>
    </xf>
    <xf numFmtId="0" fontId="10" fillId="0" borderId="0" xfId="4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C7614DBC-EDB8-C64D-A37E-53EC5070F0B5}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4" formatCode="0.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871-41C2-8FB4-5921A6CBC16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871-41C2-8FB4-5921A6CBC16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871-41C2-8FB4-5921A6CBC16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871-41C2-8FB4-5921A6CBC16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871-41C2-8FB4-5921A6CBC16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871-41C2-8FB4-5921A6CB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Fumarate!$K$20:$K$36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4FC-97B8-39BBEB1BADE4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Fumarate!$L$20:$L$36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0-44FC-97B8-39BBEB1BADE4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Fumarate!$M$20:$M$36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B0-44FC-97B8-39BBEB1BADE4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Fumarate!$N$20:$N$36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B0-44FC-97B8-39BBEB1BADE4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Fumarate!$O$20:$O$36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B0-44FC-97B8-39BBEB1BADE4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Fumarate!$P$20:$P$36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B0-44FC-97B8-39BBEB1B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Fumarate!$K$37:$K$53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A-445C-9DF3-03E16E0B10A8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Fumarate!$L$37:$L$53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A-445C-9DF3-03E16E0B10A8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Fumarate!$M$37:$M$53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A-445C-9DF3-03E16E0B10A8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Fumarate!$N$37:$N$53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A-445C-9DF3-03E16E0B10A8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Fumarate!$O$37:$O$53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A-445C-9DF3-03E16E0B10A8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Fumarate!$P$37:$P$53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A-445C-9DF3-03E16E0B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4582852170051716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Fumarate!$K$54:$K$57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8-48BC-9A51-626DE9BB033E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Fumarate!$L$54:$L$57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8-48BC-9A51-626DE9BB033E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Fumarate!$M$54:$M$57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58-48BC-9A51-626DE9BB033E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Fumarate!$N$54:$N$57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58-48BC-9A51-626DE9BB033E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Fumarate!$O$54:$O$57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8-48BC-9A51-626DE9BB033E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Fumarate!$P$54:$P$57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8-48BC-9A51-626DE9BB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576894216067185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D8-4F3E-8B5F-387876E71B8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D8-4F3E-8B5F-387876E71B8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D8-4F3E-8B5F-387876E71B8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DD8-4F3E-8B5F-387876E71B8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DD8-4F3E-8B5F-387876E71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8197567124443871"/>
          <c:h val="7.9106534740006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208-43FE-A499-6EDDB66EF5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208-43FE-A499-6EDDB66EF5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208-43FE-A499-6EDDB66EF51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208-43FE-A499-6EDDB66EF51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208-43FE-A499-6EDDB66EF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F7-47A0-AEF0-AA627E3BEF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F7-47A0-AEF0-AA627E3BEF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F7-47A0-AEF0-AA627E3BEF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F7-47A0-AEF0-AA627E3BEF3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F7-47A0-AEF0-AA627E3B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FE7-87E6-D87A15C05FDD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Malate!$Q$3:$Q$19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E9-4FE7-87E6-D87A15C05FDD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Malate!$R$3:$R$19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E9-4FE7-87E6-D87A15C05FDD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Malate!$S$3:$S$19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E9-4FE7-87E6-D87A15C05FDD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Malate!$T$3:$T$19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E9-4FE7-87E6-D87A15C05FDD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Malate!$U$3:$U$19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E9-4FE7-87E6-D87A15C0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738958805800263"/>
          <c:h val="7.91065347400064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1-4926-B674-E99E497F6975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Malate!$Q$20:$Q$36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1-4926-B674-E99E497F6975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Malate!$R$20:$R$36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1-4926-B674-E99E497F6975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Malate!$S$20:$S$36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A1-4926-B674-E99E497F6975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Malate!$T$20:$T$36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A1-4926-B674-E99E497F6975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Malate!$U$20:$U$36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A1-4926-B674-E99E497F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917478280578157"/>
          <c:h val="7.881549846167199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F-47A7-A36F-8E988184F477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Malate!$Q$37:$Q$53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F-47A7-A36F-8E988184F477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Malate!$R$37:$R$53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F-47A7-A36F-8E988184F477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Malate!$S$37:$S$53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F-47A7-A36F-8E988184F477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Malate!$T$37:$T$53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4F-47A7-A36F-8E988184F477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Malate!$U$37:$U$53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4F-47A7-A36F-8E988184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917478280578157"/>
          <c:h val="7.881544049179388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0EF-428E-A7ED-81126CE2FF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0EF-428E-A7ED-81126CE2FF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0EF-428E-A7ED-81126CE2FF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0EF-428E-A7ED-81126CE2FF3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Malate!#REF!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0EF-428E-A7ED-81126CE2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7035091380073529"/>
          <c:h val="7.930570778773363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3A-469C-A97F-1A123D2AD4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3A-469C-A97F-1A123D2AD4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3A-469C-A97F-1A123D2AD4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3A-469C-A97F-1A123D2AD47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E3A-469C-A97F-1A123D2AD47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5E3A-469C-A97F-1A123D2A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Malate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Malate!$P$2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9-4FB0-8CE2-524DFB83A052}"/>
            </c:ext>
          </c:extLst>
        </c:ser>
        <c:ser>
          <c:idx val="1"/>
          <c:order val="1"/>
          <c:tx>
            <c:strRef>
              <c:f>Malate!$Q$2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Malate!$Q$54:$Q$57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9-4FB0-8CE2-524DFB83A052}"/>
            </c:ext>
          </c:extLst>
        </c:ser>
        <c:ser>
          <c:idx val="2"/>
          <c:order val="2"/>
          <c:tx>
            <c:strRef>
              <c:f>Malate!$R$2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Malate!$R$54:$R$57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9-4FB0-8CE2-524DFB83A052}"/>
            </c:ext>
          </c:extLst>
        </c:ser>
        <c:ser>
          <c:idx val="3"/>
          <c:order val="3"/>
          <c:tx>
            <c:strRef>
              <c:f>Malate!$S$2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Malate!$S$54:$S$57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9-4FB0-8CE2-524DFB83A052}"/>
            </c:ext>
          </c:extLst>
        </c:ser>
        <c:ser>
          <c:idx val="4"/>
          <c:order val="4"/>
          <c:tx>
            <c:strRef>
              <c:f>Malate!$T$2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Malate!$T$54:$T$57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9-4FB0-8CE2-524DFB83A052}"/>
            </c:ext>
          </c:extLst>
        </c:ser>
        <c:ser>
          <c:idx val="5"/>
          <c:order val="5"/>
          <c:tx>
            <c:strRef>
              <c:f>Malate!$U$2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Malate!$B$54:$B$57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Malate!$U$54:$U$57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59-4FB0-8CE2-524DFB83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917478280578157"/>
          <c:h val="7.881546947672228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aKG!$L$3:$L$19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0-4375-BC18-DA3A376F3269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aKG!$M$3:$M$19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0-4375-BC18-DA3A376F3269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aKG!$N$3:$N$19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C0-4375-BC18-DA3A376F3269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aKG!$O$3:$O$19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C0-4375-BC18-DA3A376F3269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C0-4375-BC18-DA3A376F3269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aKG!$Q$3:$Q$19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C0-4375-BC18-DA3A376F3269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aKG!$R$3:$R$19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C0-4375-BC18-DA3A376F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3574683882"/>
          <c:h val="7.89263477091678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aKG!$L$20:$L$36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2-4E13-923F-D70B0D20E282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aKG!$M$20:$M$36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2-4E13-923F-D70B0D20E282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aKG!$N$20:$N$36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2-4E13-923F-D70B0D20E282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aKG!$O$20:$O$36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2-4E13-923F-D70B0D20E282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aKG!$P$20:$P$36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2-4E13-923F-D70B0D20E282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aKG!$Q$20:$Q$36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2-4E13-923F-D70B0D20E282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aKG!$R$20:$R$36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02-4E13-923F-D70B0D20E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3574683882"/>
          <c:h val="7.892631864262966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aKG!$L$37:$L$53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5-4EF6-89B4-27E1751471C1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aKG!$M$37:$M$53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5-4EF6-89B4-27E1751471C1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aKG!$N$37:$N$53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5-4EF6-89B4-27E1751471C1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aKG!$O$37:$O$53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5-4EF6-89B4-27E1751471C1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aKG!$P$37:$P$53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5-4EF6-89B4-27E1751471C1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aKG!$Q$37:$Q$53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5-4EF6-89B4-27E1751471C1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aKG!$R$37:$R$53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25-4EF6-89B4-27E175147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53603531668064996"/>
          <c:h val="7.89263477091678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aKG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aKG!$L$2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aKG!$L$54:$L$57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B-40D1-85D6-68EE1D423838}"/>
            </c:ext>
          </c:extLst>
        </c:ser>
        <c:ser>
          <c:idx val="1"/>
          <c:order val="1"/>
          <c:tx>
            <c:strRef>
              <c:f>aKG!$M$2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aKG!$M$54:$M$57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B-40D1-85D6-68EE1D423838}"/>
            </c:ext>
          </c:extLst>
        </c:ser>
        <c:ser>
          <c:idx val="2"/>
          <c:order val="2"/>
          <c:tx>
            <c:strRef>
              <c:f>aKG!$N$2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aKG!$N$54:$N$57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9B-40D1-85D6-68EE1D423838}"/>
            </c:ext>
          </c:extLst>
        </c:ser>
        <c:ser>
          <c:idx val="3"/>
          <c:order val="3"/>
          <c:tx>
            <c:strRef>
              <c:f>aKG!$O$2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aKG!$O$54:$O$57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9B-40D1-85D6-68EE1D423838}"/>
            </c:ext>
          </c:extLst>
        </c:ser>
        <c:ser>
          <c:idx val="4"/>
          <c:order val="4"/>
          <c:tx>
            <c:strRef>
              <c:f>aKG!$P$2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aKG!$P$54:$P$57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B-40D1-85D6-68EE1D423838}"/>
            </c:ext>
          </c:extLst>
        </c:ser>
        <c:ser>
          <c:idx val="5"/>
          <c:order val="5"/>
          <c:tx>
            <c:strRef>
              <c:f>aKG!$Q$2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aKG!$Q$54:$Q$57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B-40D1-85D6-68EE1D423838}"/>
            </c:ext>
          </c:extLst>
        </c:ser>
        <c:ser>
          <c:idx val="6"/>
          <c:order val="6"/>
          <c:tx>
            <c:strRef>
              <c:f>aKG!$R$2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aKG!$B$54:$B$57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aKG!$R$54:$R$57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9B-40D1-85D6-68EE1D423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521237768980226"/>
          <c:h val="7.89263767757274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PEP!$J$3:$J$19</c:f>
              <c:numCache>
                <c:formatCode>General</c:formatCode>
                <c:ptCount val="17"/>
                <c:pt idx="0">
                  <c:v>0.14199589913007957</c:v>
                </c:pt>
                <c:pt idx="1">
                  <c:v>3.1327886354669668E-2</c:v>
                </c:pt>
                <c:pt idx="3">
                  <c:v>5.0798084211279085E-2</c:v>
                </c:pt>
                <c:pt idx="4">
                  <c:v>0.10392524534208673</c:v>
                </c:pt>
                <c:pt idx="5">
                  <c:v>0.17433748182006692</c:v>
                </c:pt>
                <c:pt idx="6">
                  <c:v>7.1738960095232979E-2</c:v>
                </c:pt>
                <c:pt idx="7">
                  <c:v>0.15713904565403522</c:v>
                </c:pt>
                <c:pt idx="8">
                  <c:v>0.4480195364594457</c:v>
                </c:pt>
                <c:pt idx="9">
                  <c:v>1.5538923502859974E-2</c:v>
                </c:pt>
                <c:pt idx="10">
                  <c:v>0.16658546656685297</c:v>
                </c:pt>
                <c:pt idx="11">
                  <c:v>6.6810427044218731E-2</c:v>
                </c:pt>
                <c:pt idx="12">
                  <c:v>4.3143382066548865E-2</c:v>
                </c:pt>
                <c:pt idx="13">
                  <c:v>0.16583412422443269</c:v>
                </c:pt>
                <c:pt idx="15">
                  <c:v>0.10072897784996059</c:v>
                </c:pt>
                <c:pt idx="16">
                  <c:v>0.10004667354943582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6-4FFD-9687-C2CE77D31E4F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PEP!$K$3:$K$19</c:f>
              <c:numCache>
                <c:formatCode>General</c:formatCode>
                <c:ptCount val="17"/>
                <c:pt idx="0">
                  <c:v>1.2846150283914313E-2</c:v>
                </c:pt>
                <c:pt idx="1">
                  <c:v>7.8691699901332502E-3</c:v>
                </c:pt>
                <c:pt idx="3">
                  <c:v>2.0719608713045713E-2</c:v>
                </c:pt>
                <c:pt idx="4">
                  <c:v>2.7251689334581743E-2</c:v>
                </c:pt>
                <c:pt idx="5">
                  <c:v>5.0459164920429962E-2</c:v>
                </c:pt>
                <c:pt idx="6">
                  <c:v>1.8886532898247418E-2</c:v>
                </c:pt>
                <c:pt idx="7">
                  <c:v>3.8993009049967366E-2</c:v>
                </c:pt>
                <c:pt idx="8">
                  <c:v>3.1318892238498902E-2</c:v>
                </c:pt>
                <c:pt idx="9">
                  <c:v>1.5948693264505511E-2</c:v>
                </c:pt>
                <c:pt idx="10">
                  <c:v>0.12917968631794072</c:v>
                </c:pt>
                <c:pt idx="11">
                  <c:v>7.0347395605144733E-2</c:v>
                </c:pt>
                <c:pt idx="12">
                  <c:v>1.7867309194012682E-2</c:v>
                </c:pt>
                <c:pt idx="13">
                  <c:v>6.6822700525268966E-2</c:v>
                </c:pt>
                <c:pt idx="15">
                  <c:v>0.12471789842705115</c:v>
                </c:pt>
                <c:pt idx="16">
                  <c:v>0.11384135811548186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6-4FFD-9687-C2CE77D31E4F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PEP!$L$3:$L$19</c:f>
              <c:numCache>
                <c:formatCode>General</c:formatCode>
                <c:ptCount val="17"/>
                <c:pt idx="0">
                  <c:v>2.4623718310321004E-2</c:v>
                </c:pt>
                <c:pt idx="1">
                  <c:v>7.5337695606635313E-3</c:v>
                </c:pt>
                <c:pt idx="3">
                  <c:v>8.4017008109541672E-2</c:v>
                </c:pt>
                <c:pt idx="4">
                  <c:v>8.1222684707857318E-2</c:v>
                </c:pt>
                <c:pt idx="5">
                  <c:v>0.16574584947390889</c:v>
                </c:pt>
                <c:pt idx="6">
                  <c:v>7.9128729752905511E-2</c:v>
                </c:pt>
                <c:pt idx="7">
                  <c:v>0.14810707919959448</c:v>
                </c:pt>
                <c:pt idx="8">
                  <c:v>0.21962236183236872</c:v>
                </c:pt>
                <c:pt idx="9">
                  <c:v>2.0083706722431427E-2</c:v>
                </c:pt>
                <c:pt idx="10">
                  <c:v>6.5374956128144826E-2</c:v>
                </c:pt>
                <c:pt idx="11">
                  <c:v>0.16014241032033641</c:v>
                </c:pt>
                <c:pt idx="12">
                  <c:v>3.2164849805043798E-2</c:v>
                </c:pt>
                <c:pt idx="13">
                  <c:v>8.9896761306533776E-2</c:v>
                </c:pt>
                <c:pt idx="15">
                  <c:v>0.10675095416405343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F6-4FFD-9687-C2CE77D31E4F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PEP!$M$3:$M$19</c:f>
              <c:numCache>
                <c:formatCode>General</c:formatCode>
                <c:ptCount val="17"/>
                <c:pt idx="0">
                  <c:v>3.0146177926070283E-2</c:v>
                </c:pt>
                <c:pt idx="1">
                  <c:v>1.2944968528305748E-2</c:v>
                </c:pt>
                <c:pt idx="3">
                  <c:v>2.5210112946196541E-2</c:v>
                </c:pt>
                <c:pt idx="4">
                  <c:v>2.0747515448207927E-2</c:v>
                </c:pt>
                <c:pt idx="5">
                  <c:v>9.079337044032211E-2</c:v>
                </c:pt>
                <c:pt idx="6">
                  <c:v>2.6259039653089303E-2</c:v>
                </c:pt>
                <c:pt idx="7">
                  <c:v>0.10305345270114481</c:v>
                </c:pt>
                <c:pt idx="8">
                  <c:v>5.4513050988116638E-2</c:v>
                </c:pt>
                <c:pt idx="9">
                  <c:v>4.1508866106206355E-2</c:v>
                </c:pt>
                <c:pt idx="10">
                  <c:v>3.927711964906324E-2</c:v>
                </c:pt>
                <c:pt idx="11">
                  <c:v>1.6826765756634762E-2</c:v>
                </c:pt>
                <c:pt idx="12">
                  <c:v>6.3218968470228787E-2</c:v>
                </c:pt>
                <c:pt idx="13">
                  <c:v>9.3123493923677955E-2</c:v>
                </c:pt>
                <c:pt idx="15">
                  <c:v>0.12578023525873289</c:v>
                </c:pt>
                <c:pt idx="16">
                  <c:v>3.2948128064192603E-2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6-4FFD-9687-C2CE77D31E4F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PEP!$N$3:$N$19</c:f>
              <c:numCache>
                <c:formatCode>General</c:formatCode>
                <c:ptCount val="17"/>
                <c:pt idx="0">
                  <c:v>0.7903880543496149</c:v>
                </c:pt>
                <c:pt idx="1">
                  <c:v>0.94032420556622776</c:v>
                </c:pt>
                <c:pt idx="3">
                  <c:v>0.81925518601993708</c:v>
                </c:pt>
                <c:pt idx="4">
                  <c:v>0.76685286516726636</c:v>
                </c:pt>
                <c:pt idx="5">
                  <c:v>0.51866413334527206</c:v>
                </c:pt>
                <c:pt idx="6">
                  <c:v>0.80398673760052475</c:v>
                </c:pt>
                <c:pt idx="7">
                  <c:v>0.55270741339525808</c:v>
                </c:pt>
                <c:pt idx="8">
                  <c:v>0.24652615848157003</c:v>
                </c:pt>
                <c:pt idx="9">
                  <c:v>0.90691981040399683</c:v>
                </c:pt>
                <c:pt idx="10">
                  <c:v>0.5995827713379982</c:v>
                </c:pt>
                <c:pt idx="11">
                  <c:v>0.68587300127366535</c:v>
                </c:pt>
                <c:pt idx="12">
                  <c:v>0.84360549046416589</c:v>
                </c:pt>
                <c:pt idx="13">
                  <c:v>0.58432292002008657</c:v>
                </c:pt>
                <c:pt idx="15">
                  <c:v>0.54202193430020196</c:v>
                </c:pt>
                <c:pt idx="16">
                  <c:v>0.75316384027088978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F6-4FFD-9687-C2CE77D31E4F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PEP!$O$3:$O$19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6-4FFD-9687-C2CE77D31E4F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PEP!$P$3:$P$19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6-4FFD-9687-C2CE77D3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63462104897"/>
          <c:h val="8.0367981057945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PEP!$J$20:$J$36</c:f>
              <c:numCache>
                <c:formatCode>General</c:formatCode>
                <c:ptCount val="17"/>
                <c:pt idx="0">
                  <c:v>3.509625233995043E-2</c:v>
                </c:pt>
                <c:pt idx="1">
                  <c:v>0.16531514519788534</c:v>
                </c:pt>
                <c:pt idx="3">
                  <c:v>3.5951055445421251E-2</c:v>
                </c:pt>
                <c:pt idx="4">
                  <c:v>9.3180370744852622E-2</c:v>
                </c:pt>
                <c:pt idx="5">
                  <c:v>0.2008008502462339</c:v>
                </c:pt>
                <c:pt idx="6">
                  <c:v>0.45528491247837333</c:v>
                </c:pt>
                <c:pt idx="7">
                  <c:v>0.40313186755017316</c:v>
                </c:pt>
                <c:pt idx="8">
                  <c:v>4.968991384133363E-2</c:v>
                </c:pt>
                <c:pt idx="9">
                  <c:v>0.39523639056564541</c:v>
                </c:pt>
                <c:pt idx="10">
                  <c:v>0.12671916230747643</c:v>
                </c:pt>
                <c:pt idx="11">
                  <c:v>7.0072400291567125E-2</c:v>
                </c:pt>
                <c:pt idx="12">
                  <c:v>1.2269370538430878E-2</c:v>
                </c:pt>
                <c:pt idx="13">
                  <c:v>0.12810492441703555</c:v>
                </c:pt>
                <c:pt idx="15">
                  <c:v>0.14649881046052998</c:v>
                </c:pt>
                <c:pt idx="16">
                  <c:v>2.7701922213530506E-2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A-4214-ACC8-AFFCF206553F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PEP!$K$20:$K$36</c:f>
              <c:numCache>
                <c:formatCode>General</c:formatCode>
                <c:ptCount val="17"/>
                <c:pt idx="0">
                  <c:v>8.4669150914190541E-2</c:v>
                </c:pt>
                <c:pt idx="1">
                  <c:v>5.2645170320959653E-2</c:v>
                </c:pt>
                <c:pt idx="3">
                  <c:v>1.4240189568761647E-2</c:v>
                </c:pt>
                <c:pt idx="4">
                  <c:v>7.3069720555400369E-2</c:v>
                </c:pt>
                <c:pt idx="5">
                  <c:v>1.0078617750336189E-2</c:v>
                </c:pt>
                <c:pt idx="6">
                  <c:v>0.27275918470645344</c:v>
                </c:pt>
                <c:pt idx="7">
                  <c:v>0.44728649157395867</c:v>
                </c:pt>
                <c:pt idx="8">
                  <c:v>4.2607598943963924E-2</c:v>
                </c:pt>
                <c:pt idx="9">
                  <c:v>0.11126432475056455</c:v>
                </c:pt>
                <c:pt idx="10">
                  <c:v>2.4055144300861735E-2</c:v>
                </c:pt>
                <c:pt idx="11">
                  <c:v>7.5103815193588885E-2</c:v>
                </c:pt>
                <c:pt idx="12">
                  <c:v>4.2263743734341164E-2</c:v>
                </c:pt>
                <c:pt idx="13">
                  <c:v>3.029649131984458E-2</c:v>
                </c:pt>
                <c:pt idx="15">
                  <c:v>0.22349190014348744</c:v>
                </c:pt>
                <c:pt idx="16">
                  <c:v>4.5684907936855416E-2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A-4214-ACC8-AFFCF206553F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PEP!$L$20:$L$36</c:f>
              <c:numCache>
                <c:formatCode>General</c:formatCode>
                <c:ptCount val="17"/>
                <c:pt idx="0">
                  <c:v>0</c:v>
                </c:pt>
                <c:pt idx="1">
                  <c:v>1.0556231753326787E-2</c:v>
                </c:pt>
                <c:pt idx="3">
                  <c:v>1.1361927398378283E-2</c:v>
                </c:pt>
                <c:pt idx="4">
                  <c:v>7.552831573663378E-2</c:v>
                </c:pt>
                <c:pt idx="5">
                  <c:v>1.2174683510829155E-2</c:v>
                </c:pt>
                <c:pt idx="6">
                  <c:v>0.12379457461205917</c:v>
                </c:pt>
                <c:pt idx="7">
                  <c:v>9.6727000578969463E-2</c:v>
                </c:pt>
                <c:pt idx="8">
                  <c:v>4.8226066578243659E-2</c:v>
                </c:pt>
                <c:pt idx="9">
                  <c:v>3.754229544613677E-2</c:v>
                </c:pt>
                <c:pt idx="10">
                  <c:v>8.4576121433891566E-2</c:v>
                </c:pt>
                <c:pt idx="11">
                  <c:v>3.3153939081061096E-2</c:v>
                </c:pt>
                <c:pt idx="12">
                  <c:v>4.2067947814357624E-2</c:v>
                </c:pt>
                <c:pt idx="13">
                  <c:v>3.407419495858869E-2</c:v>
                </c:pt>
                <c:pt idx="15">
                  <c:v>9.6745706588216102E-2</c:v>
                </c:pt>
                <c:pt idx="16">
                  <c:v>0.16509805511987311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A-4214-ACC8-AFFCF206553F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PEP!$M$20:$M$36</c:f>
              <c:numCache>
                <c:formatCode>General</c:formatCode>
                <c:ptCount val="17"/>
                <c:pt idx="0">
                  <c:v>5.3062046366080577E-2</c:v>
                </c:pt>
                <c:pt idx="1">
                  <c:v>2.4881649786804013E-2</c:v>
                </c:pt>
                <c:pt idx="3">
                  <c:v>6.6515248495584739E-2</c:v>
                </c:pt>
                <c:pt idx="4">
                  <c:v>5.3350680596391593E-2</c:v>
                </c:pt>
                <c:pt idx="5">
                  <c:v>1.6371233756557146E-2</c:v>
                </c:pt>
                <c:pt idx="6">
                  <c:v>0.14816132820311403</c:v>
                </c:pt>
                <c:pt idx="7">
                  <c:v>5.2854640296898646E-2</c:v>
                </c:pt>
                <c:pt idx="8">
                  <c:v>9.818870628955088E-3</c:v>
                </c:pt>
                <c:pt idx="9">
                  <c:v>9.7033538636683417E-2</c:v>
                </c:pt>
                <c:pt idx="10">
                  <c:v>4.5815819315110445E-2</c:v>
                </c:pt>
                <c:pt idx="11">
                  <c:v>5.565242487732483E-2</c:v>
                </c:pt>
                <c:pt idx="12">
                  <c:v>5.7977810236158854E-2</c:v>
                </c:pt>
                <c:pt idx="13">
                  <c:v>4.137865685636808E-2</c:v>
                </c:pt>
                <c:pt idx="15">
                  <c:v>7.6571537904163919E-2</c:v>
                </c:pt>
                <c:pt idx="16">
                  <c:v>3.1969256690647388E-2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A-4214-ACC8-AFFCF206553F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PEP!$N$20:$N$36</c:f>
              <c:numCache>
                <c:formatCode>General</c:formatCode>
                <c:ptCount val="17"/>
                <c:pt idx="0">
                  <c:v>0.82717255037977833</c:v>
                </c:pt>
                <c:pt idx="1">
                  <c:v>0.7466018029410243</c:v>
                </c:pt>
                <c:pt idx="3">
                  <c:v>0.87193157909185404</c:v>
                </c:pt>
                <c:pt idx="4">
                  <c:v>0.70487091236672161</c:v>
                </c:pt>
                <c:pt idx="5">
                  <c:v>0.76057461473604371</c:v>
                </c:pt>
                <c:pt idx="6">
                  <c:v>0</c:v>
                </c:pt>
                <c:pt idx="7">
                  <c:v>0</c:v>
                </c:pt>
                <c:pt idx="8">
                  <c:v>0.84965755000750365</c:v>
                </c:pt>
                <c:pt idx="9">
                  <c:v>0.35892345060096981</c:v>
                </c:pt>
                <c:pt idx="10">
                  <c:v>0.71883375264265992</c:v>
                </c:pt>
                <c:pt idx="11">
                  <c:v>0.76601742055645805</c:v>
                </c:pt>
                <c:pt idx="12">
                  <c:v>0.84542112767671163</c:v>
                </c:pt>
                <c:pt idx="13">
                  <c:v>0.76614573244816309</c:v>
                </c:pt>
                <c:pt idx="15">
                  <c:v>0.45669204490360249</c:v>
                </c:pt>
                <c:pt idx="16">
                  <c:v>0.72954585803909355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A-4214-ACC8-AFFCF206553F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PEP!$O$20:$O$36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3A-4214-ACC8-AFFCF206553F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PEP!$P$20:$P$36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3A-4214-ACC8-AFFCF206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63462104897"/>
          <c:h val="8.036798105794555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PEP!$J$38:$J$53</c:f>
              <c:numCache>
                <c:formatCode>General</c:formatCode>
                <c:ptCount val="16"/>
                <c:pt idx="0">
                  <c:v>2.1828233863666332E-2</c:v>
                </c:pt>
                <c:pt idx="1">
                  <c:v>0.11370585666909427</c:v>
                </c:pt>
                <c:pt idx="2">
                  <c:v>7.2586103455399689E-2</c:v>
                </c:pt>
                <c:pt idx="3">
                  <c:v>8.6013632906922016E-2</c:v>
                </c:pt>
                <c:pt idx="4">
                  <c:v>0.1267051990863117</c:v>
                </c:pt>
                <c:pt idx="5">
                  <c:v>0.17245290782680828</c:v>
                </c:pt>
                <c:pt idx="6">
                  <c:v>6.983059873396992E-2</c:v>
                </c:pt>
                <c:pt idx="7">
                  <c:v>2.760524693829762E-2</c:v>
                </c:pt>
                <c:pt idx="8">
                  <c:v>0.14907209876709002</c:v>
                </c:pt>
                <c:pt idx="9">
                  <c:v>4.3836807344062673E-2</c:v>
                </c:pt>
                <c:pt idx="10">
                  <c:v>4.283494477922898E-2</c:v>
                </c:pt>
                <c:pt idx="11">
                  <c:v>7.218889633366786E-2</c:v>
                </c:pt>
                <c:pt idx="12">
                  <c:v>4.7761085518015271E-2</c:v>
                </c:pt>
                <c:pt idx="13">
                  <c:v>0.11222303973085468</c:v>
                </c:pt>
                <c:pt idx="14">
                  <c:v>4.1869626898041169E-2</c:v>
                </c:pt>
                <c:pt idx="15">
                  <c:v>0.15100268078806969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7-4C26-843C-5E210506FDDA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PEP!$K$38:$K$53</c:f>
              <c:numCache>
                <c:formatCode>General</c:formatCode>
                <c:ptCount val="16"/>
                <c:pt idx="0">
                  <c:v>2.3614870008839453E-2</c:v>
                </c:pt>
                <c:pt idx="1">
                  <c:v>2.9900153813476733E-2</c:v>
                </c:pt>
                <c:pt idx="2">
                  <c:v>4.4722200426802403E-2</c:v>
                </c:pt>
                <c:pt idx="3">
                  <c:v>1.1480866284597133E-2</c:v>
                </c:pt>
                <c:pt idx="4">
                  <c:v>8.2720149838835799E-2</c:v>
                </c:pt>
                <c:pt idx="5">
                  <c:v>0.56757254431872795</c:v>
                </c:pt>
                <c:pt idx="6">
                  <c:v>8.633668767427928E-2</c:v>
                </c:pt>
                <c:pt idx="7">
                  <c:v>5.6513433954636275E-2</c:v>
                </c:pt>
                <c:pt idx="8">
                  <c:v>0.12537285516328006</c:v>
                </c:pt>
                <c:pt idx="9">
                  <c:v>6.8652455918909019E-2</c:v>
                </c:pt>
                <c:pt idx="10">
                  <c:v>3.5275891225680846E-2</c:v>
                </c:pt>
                <c:pt idx="11">
                  <c:v>8.4666951988785474E-2</c:v>
                </c:pt>
                <c:pt idx="12">
                  <c:v>0.13083309689897507</c:v>
                </c:pt>
                <c:pt idx="13">
                  <c:v>0.15537501915713317</c:v>
                </c:pt>
                <c:pt idx="14">
                  <c:v>7.3406566650812716E-2</c:v>
                </c:pt>
                <c:pt idx="15">
                  <c:v>6.5279234502286329E-2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7-4C26-843C-5E210506FDDA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PEP!$L$38:$L$53</c:f>
              <c:numCache>
                <c:formatCode>General</c:formatCode>
                <c:ptCount val="16"/>
                <c:pt idx="0">
                  <c:v>3.9389740122932802E-2</c:v>
                </c:pt>
                <c:pt idx="1">
                  <c:v>0.11301570928499553</c:v>
                </c:pt>
                <c:pt idx="2">
                  <c:v>7.1160536523384291E-2</c:v>
                </c:pt>
                <c:pt idx="3">
                  <c:v>3.5088312128601612E-2</c:v>
                </c:pt>
                <c:pt idx="4">
                  <c:v>2.0292634002416942E-2</c:v>
                </c:pt>
                <c:pt idx="5">
                  <c:v>0.20751581737125102</c:v>
                </c:pt>
                <c:pt idx="6">
                  <c:v>0.18193704915474199</c:v>
                </c:pt>
                <c:pt idx="7">
                  <c:v>1.468551114794683E-2</c:v>
                </c:pt>
                <c:pt idx="8">
                  <c:v>4.8614150561563728E-2</c:v>
                </c:pt>
                <c:pt idx="9">
                  <c:v>3.659595999431537E-2</c:v>
                </c:pt>
                <c:pt idx="10">
                  <c:v>7.3620182399008388E-2</c:v>
                </c:pt>
                <c:pt idx="11">
                  <c:v>3.6805963202484707E-2</c:v>
                </c:pt>
                <c:pt idx="12">
                  <c:v>3.4102926662213214E-2</c:v>
                </c:pt>
                <c:pt idx="13">
                  <c:v>0.23444724510717349</c:v>
                </c:pt>
                <c:pt idx="14">
                  <c:v>0.10676441414862423</c:v>
                </c:pt>
                <c:pt idx="15">
                  <c:v>5.3770530913735591E-2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7-4C26-843C-5E210506FDDA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PEP!$M$38:$M$53</c:f>
              <c:numCache>
                <c:formatCode>General</c:formatCode>
                <c:ptCount val="16"/>
                <c:pt idx="0">
                  <c:v>0.14497208392450991</c:v>
                </c:pt>
                <c:pt idx="1">
                  <c:v>0.1129840252802187</c:v>
                </c:pt>
                <c:pt idx="2">
                  <c:v>2.9932728701230413E-2</c:v>
                </c:pt>
                <c:pt idx="3">
                  <c:v>5.8081084370055915E-2</c:v>
                </c:pt>
                <c:pt idx="4">
                  <c:v>6.1770309353273413E-2</c:v>
                </c:pt>
                <c:pt idx="5">
                  <c:v>5.2458730483212784E-2</c:v>
                </c:pt>
                <c:pt idx="6">
                  <c:v>7.5981489612002073E-2</c:v>
                </c:pt>
                <c:pt idx="7">
                  <c:v>0.1404913160325052</c:v>
                </c:pt>
                <c:pt idx="8">
                  <c:v>9.6119311223769377E-2</c:v>
                </c:pt>
                <c:pt idx="9">
                  <c:v>0.11807656487489006</c:v>
                </c:pt>
                <c:pt idx="10">
                  <c:v>0</c:v>
                </c:pt>
                <c:pt idx="11">
                  <c:v>0.10334811269148098</c:v>
                </c:pt>
                <c:pt idx="12">
                  <c:v>3.5101358087491416E-2</c:v>
                </c:pt>
                <c:pt idx="13">
                  <c:v>0.25988733117374724</c:v>
                </c:pt>
                <c:pt idx="14">
                  <c:v>0</c:v>
                </c:pt>
                <c:pt idx="15">
                  <c:v>7.2879908059425833E-2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7-4C26-843C-5E210506FDDA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PEP!$N$38:$N$53</c:f>
              <c:numCache>
                <c:formatCode>General</c:formatCode>
                <c:ptCount val="16"/>
                <c:pt idx="0">
                  <c:v>0.77019507208005156</c:v>
                </c:pt>
                <c:pt idx="1">
                  <c:v>0.63039425495221479</c:v>
                </c:pt>
                <c:pt idx="2">
                  <c:v>0.78159843089318315</c:v>
                </c:pt>
                <c:pt idx="3">
                  <c:v>0.80933610430982339</c:v>
                </c:pt>
                <c:pt idx="4">
                  <c:v>0.70851170771916216</c:v>
                </c:pt>
                <c:pt idx="5">
                  <c:v>0</c:v>
                </c:pt>
                <c:pt idx="6">
                  <c:v>0.58591417482500674</c:v>
                </c:pt>
                <c:pt idx="7">
                  <c:v>0.76070449192661405</c:v>
                </c:pt>
                <c:pt idx="8">
                  <c:v>0.58082158428429675</c:v>
                </c:pt>
                <c:pt idx="9">
                  <c:v>0.73283821186782283</c:v>
                </c:pt>
                <c:pt idx="10">
                  <c:v>0.84826898159608177</c:v>
                </c:pt>
                <c:pt idx="11">
                  <c:v>0.70299007578358097</c:v>
                </c:pt>
                <c:pt idx="12">
                  <c:v>0.75220153283330515</c:v>
                </c:pt>
                <c:pt idx="13">
                  <c:v>0.23806736483109156</c:v>
                </c:pt>
                <c:pt idx="14">
                  <c:v>0.77795939230252198</c:v>
                </c:pt>
                <c:pt idx="15">
                  <c:v>0.65706764573648246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7-4C26-843C-5E210506FDDA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PEP!$O$38:$O$53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7-4C26-843C-5E210506FDDA}"/>
            </c:ext>
          </c:extLst>
        </c:ser>
        <c:ser>
          <c:idx val="6"/>
          <c:order val="6"/>
          <c:tx>
            <c:strRef>
              <c:f>PEP!$P$2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PEP!$B$38:$B$53</c:f>
              <c:strCache>
                <c:ptCount val="16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IMM_CHO-Zela_11_Full</c:v>
                </c:pt>
                <c:pt idx="10">
                  <c:v>IMM_CHO-Zela_12_Full</c:v>
                </c:pt>
                <c:pt idx="11">
                  <c:v>IMM_CHO-Zela_13_Full</c:v>
                </c:pt>
                <c:pt idx="12">
                  <c:v>IMM_CHO-Zela_14_Full</c:v>
                </c:pt>
                <c:pt idx="13">
                  <c:v>IMM_CHO-Zela_15_Full</c:v>
                </c:pt>
                <c:pt idx="14">
                  <c:v>IMM_CHO-Zela_16_Full</c:v>
                </c:pt>
                <c:pt idx="15">
                  <c:v>IMM_CHO-Zela_17_Full</c:v>
                </c:pt>
              </c:strCache>
            </c:strRef>
          </c:xVal>
          <c:yVal>
            <c:numRef>
              <c:f>PEP!$P$38:$P$53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47-4C26-843C-5E210506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53351127808699061"/>
          <c:h val="8.0367950919877307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PEP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PEP!$J$2</c:f>
              <c:strCache>
                <c:ptCount val="1"/>
                <c:pt idx="0">
                  <c:v>369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PEP!$J$54:$J$57</c:f>
              <c:numCache>
                <c:formatCode>General</c:formatCode>
                <c:ptCount val="4"/>
                <c:pt idx="0">
                  <c:v>0.22683616270278631</c:v>
                </c:pt>
                <c:pt idx="1">
                  <c:v>0.17152819674653272</c:v>
                </c:pt>
                <c:pt idx="2">
                  <c:v>0.21900433717556073</c:v>
                </c:pt>
                <c:pt idx="3">
                  <c:v>0.15627816738378209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D-4E2A-A264-63A4F261E6E4}"/>
            </c:ext>
          </c:extLst>
        </c:ser>
        <c:ser>
          <c:idx val="1"/>
          <c:order val="1"/>
          <c:tx>
            <c:strRef>
              <c:f>PEP!$K$2</c:f>
              <c:strCache>
                <c:ptCount val="1"/>
                <c:pt idx="0">
                  <c:v>370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PEP!$K$54:$K$57</c:f>
              <c:numCache>
                <c:formatCode>General</c:formatCode>
                <c:ptCount val="4"/>
                <c:pt idx="0">
                  <c:v>0.14362494395135128</c:v>
                </c:pt>
                <c:pt idx="1">
                  <c:v>0.13232470672180421</c:v>
                </c:pt>
                <c:pt idx="2">
                  <c:v>0.11541005514566202</c:v>
                </c:pt>
                <c:pt idx="3">
                  <c:v>0.10336842094418623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FD-4E2A-A264-63A4F261E6E4}"/>
            </c:ext>
          </c:extLst>
        </c:ser>
        <c:ser>
          <c:idx val="2"/>
          <c:order val="2"/>
          <c:tx>
            <c:strRef>
              <c:f>PEP!$L$2</c:f>
              <c:strCache>
                <c:ptCount val="1"/>
                <c:pt idx="0">
                  <c:v>371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PEP!$L$54:$L$57</c:f>
              <c:numCache>
                <c:formatCode>General</c:formatCode>
                <c:ptCount val="4"/>
                <c:pt idx="0">
                  <c:v>4.1094974155271073E-2</c:v>
                </c:pt>
                <c:pt idx="1">
                  <c:v>1.9292909582814714E-2</c:v>
                </c:pt>
                <c:pt idx="2">
                  <c:v>3.2724082920545371E-2</c:v>
                </c:pt>
                <c:pt idx="3">
                  <c:v>1.409354184151581E-2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FD-4E2A-A264-63A4F261E6E4}"/>
            </c:ext>
          </c:extLst>
        </c:ser>
        <c:ser>
          <c:idx val="3"/>
          <c:order val="3"/>
          <c:tx>
            <c:strRef>
              <c:f>PEP!$M$2</c:f>
              <c:strCache>
                <c:ptCount val="1"/>
                <c:pt idx="0">
                  <c:v>372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PEP!$M$54:$M$57</c:f>
              <c:numCache>
                <c:formatCode>General</c:formatCode>
                <c:ptCount val="4"/>
                <c:pt idx="0">
                  <c:v>0.12423965979672465</c:v>
                </c:pt>
                <c:pt idx="1">
                  <c:v>0.17072472568523167</c:v>
                </c:pt>
                <c:pt idx="2">
                  <c:v>0.13020078992679707</c:v>
                </c:pt>
                <c:pt idx="3">
                  <c:v>0.14993317458481784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FD-4E2A-A264-63A4F261E6E4}"/>
            </c:ext>
          </c:extLst>
        </c:ser>
        <c:ser>
          <c:idx val="4"/>
          <c:order val="4"/>
          <c:tx>
            <c:strRef>
              <c:f>PEP!$N$2</c:f>
              <c:strCache>
                <c:ptCount val="1"/>
                <c:pt idx="0">
                  <c:v>373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PEP!$N$54:$N$57</c:f>
              <c:numCache>
                <c:formatCode>General</c:formatCode>
                <c:ptCount val="4"/>
                <c:pt idx="0">
                  <c:v>0.46420425939386672</c:v>
                </c:pt>
                <c:pt idx="1">
                  <c:v>0.5061294612636168</c:v>
                </c:pt>
                <c:pt idx="2">
                  <c:v>0.50266073483143481</c:v>
                </c:pt>
                <c:pt idx="3">
                  <c:v>0.57632669524569802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FD-4E2A-A264-63A4F261E6E4}"/>
            </c:ext>
          </c:extLst>
        </c:ser>
        <c:ser>
          <c:idx val="5"/>
          <c:order val="5"/>
          <c:tx>
            <c:strRef>
              <c:f>PEP!$O$2</c:f>
              <c:strCache>
                <c:ptCount val="1"/>
                <c:pt idx="0">
                  <c:v>310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PEP!$B$54:$B$57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PEP!$O$54:$O$57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FD-4E2A-A264-63A4F261E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521237768980226"/>
          <c:h val="7.892637677572747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E0-49B4-BD4A-87DF6D3A2C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E0-49B4-BD4A-87DF6D3A2C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E0-49B4-BD4A-87DF6D3A2C3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E0-49B4-BD4A-87DF6D3A2C3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AE0-49B4-BD4A-87DF6D3A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8190434750430974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14-4B97-A91B-811DD116D8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14-4B97-A91B-811DD116D82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14-4B97-A91B-811DD116D82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114-4B97-A91B-811DD116D82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8114-4B97-A91B-811DD116D82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General!$B$38:$B$54</c:f>
              <c:strCache>
                <c:ptCount val="17"/>
                <c:pt idx="0">
                  <c:v>IMM_CHO-Zela_1</c:v>
                </c:pt>
                <c:pt idx="1">
                  <c:v>IMM_CHO-Zela_2</c:v>
                </c:pt>
                <c:pt idx="2">
                  <c:v>IMM_CHO-Zela_3</c:v>
                </c:pt>
                <c:pt idx="3">
                  <c:v>IMM_CHO-Zela_4</c:v>
                </c:pt>
                <c:pt idx="4">
                  <c:v>IMM_CHO-Zela_5</c:v>
                </c:pt>
                <c:pt idx="5">
                  <c:v>IMM_CHO-Zela_6</c:v>
                </c:pt>
                <c:pt idx="6">
                  <c:v>IMM_CHO-Zela_7</c:v>
                </c:pt>
                <c:pt idx="7">
                  <c:v>IMM_CHO-Zela_8</c:v>
                </c:pt>
                <c:pt idx="8">
                  <c:v>IMM_CHO-Zela_9</c:v>
                </c:pt>
                <c:pt idx="9">
                  <c:v>IMM_CHO-Zela_10</c:v>
                </c:pt>
                <c:pt idx="10">
                  <c:v>IMM_CHO-Zela_11</c:v>
                </c:pt>
                <c:pt idx="11">
                  <c:v>IMM_CHO-Zela_12</c:v>
                </c:pt>
                <c:pt idx="12">
                  <c:v>IMM_CHO-Zela_13</c:v>
                </c:pt>
                <c:pt idx="13">
                  <c:v>IMM_CHO-Zela_14</c:v>
                </c:pt>
                <c:pt idx="14">
                  <c:v>IMM_CHO-Zela_15</c:v>
                </c:pt>
                <c:pt idx="15">
                  <c:v>IMM_CHO-Zela_16</c:v>
                </c:pt>
                <c:pt idx="16">
                  <c:v>IMM_CHO-Zela_17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8114-4B97-A91B-811DD116D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0224884552713"/>
          <c:y val="0.17650402676860352"/>
          <c:w val="0.4582852170051716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70-4AE2-92CD-671D64AE9A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70-4AE2-92CD-671D64AE9A5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70-4AE2-92CD-671D64AE9A5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70-4AE2-92CD-671D64AE9A5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A70-4AE2-92CD-671D64AE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AD-4C61-A851-8C7A6FBB72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AD-4C61-A851-8C7A6FBB72F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AD-4C61-A851-8C7A6FBB72F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DAD-4C61-A851-8C7A6FBB72F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DAD-4C61-A851-8C7A6FBB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1F-4AF8-A260-125FA3EA39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1F-4AF8-A260-125FA3EA39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21F-4AF8-A260-125FA3EA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D4-4F7A-9E72-A6970D58E2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BD4-4F7A-9E72-A6970D58E2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BD4-4F7A-9E72-A6970D58E2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BD4-4F7A-9E72-A6970D58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FF-4A6A-96C4-357002085D3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DFF-4A6A-96C4-357002085D3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DFF-4A6A-96C4-357002085D3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DFF-4A6A-96C4-35700208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2-4190-B447-579C18F859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62-4190-B447-579C18F8591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62-4190-B447-579C18F8591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062-4190-B447-579C18F8591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062-4190-B447-579C18F8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7035091380073529"/>
          <c:h val="7.930570778773363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3C-4CD8-B9F5-7DA61E1AB98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B3C-4CD8-B9F5-7DA61E1AB98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B3C-4CD8-B9F5-7DA61E1AB98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GAP!#REF!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B3C-4CD8-B9F5-7DA61E1AB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GAP!$S$3:$S$19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0-45E6-8463-F3BE16D4B879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GAP!$T$3:$T$19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0-45E6-8463-F3BE16D4B879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GAP!$U$3:$U$19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30-45E6-8463-F3BE16D4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GAP!$S$20:$S$35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6-4D38-8575-39A0237179DA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GAP!$T$20:$T$35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D38-8575-39A0237179DA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GAP!$B$20:$B$35</c:f>
              <c:strCache>
                <c:ptCount val="16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</c:strCache>
            </c:strRef>
          </c:xVal>
          <c:yVal>
            <c:numRef>
              <c:f>GAP!$U$20:$U$35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D38-8575-39A023717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GAP!$S$37:$S$53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5-4A62-985D-6BC66BCDCBC2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GAP!$T$37:$T$53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5-4A62-985D-6BC66BCDCBC2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GAP!$U$37:$U$53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5-4A62-985D-6BC66BCDC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General!$Z$4:$Z$20</c:f>
              <c:numCache>
                <c:formatCode>0.00</c:formatCode>
                <c:ptCount val="17"/>
                <c:pt idx="0">
                  <c:v>397524.48200000799</c:v>
                </c:pt>
                <c:pt idx="1">
                  <c:v>558189.56000002997</c:v>
                </c:pt>
                <c:pt idx="2">
                  <c:v>6717.8273000004801</c:v>
                </c:pt>
                <c:pt idx="3">
                  <c:v>328838.756000022</c:v>
                </c:pt>
                <c:pt idx="4">
                  <c:v>1784954.0674999801</c:v>
                </c:pt>
                <c:pt idx="5">
                  <c:v>2904645.8570000399</c:v>
                </c:pt>
                <c:pt idx="6">
                  <c:v>226332.067999955</c:v>
                </c:pt>
                <c:pt idx="7">
                  <c:v>3726529.5911249202</c:v>
                </c:pt>
                <c:pt idx="8">
                  <c:v>1944232.2590000699</c:v>
                </c:pt>
                <c:pt idx="9">
                  <c:v>946774.26249992801</c:v>
                </c:pt>
                <c:pt idx="10">
                  <c:v>3042556.3275000099</c:v>
                </c:pt>
                <c:pt idx="11">
                  <c:v>2887031.78999981</c:v>
                </c:pt>
                <c:pt idx="12">
                  <c:v>1441705.52250002</c:v>
                </c:pt>
                <c:pt idx="13">
                  <c:v>2623156.5774999699</c:v>
                </c:pt>
                <c:pt idx="14">
                  <c:v>3070752.5975000798</c:v>
                </c:pt>
                <c:pt idx="15">
                  <c:v>3243353.9399999501</c:v>
                </c:pt>
                <c:pt idx="16">
                  <c:v>2953723.2919999398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8-4294-B3C5-4B63B66BA6E4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General!$AA$4:$AA$20</c:f>
              <c:numCache>
                <c:formatCode>0.00</c:formatCode>
                <c:ptCount val="17"/>
                <c:pt idx="0">
                  <c:v>378915.96949999698</c:v>
                </c:pt>
                <c:pt idx="1">
                  <c:v>607076.76549997902</c:v>
                </c:pt>
                <c:pt idx="2">
                  <c:v>10661.8910000041</c:v>
                </c:pt>
                <c:pt idx="3">
                  <c:v>0</c:v>
                </c:pt>
                <c:pt idx="4">
                  <c:v>634630.91599999706</c:v>
                </c:pt>
                <c:pt idx="5">
                  <c:v>1578329.0419999999</c:v>
                </c:pt>
                <c:pt idx="6">
                  <c:v>155180.944500018</c:v>
                </c:pt>
                <c:pt idx="7">
                  <c:v>1772395.91249992</c:v>
                </c:pt>
                <c:pt idx="8">
                  <c:v>701488.97450002702</c:v>
                </c:pt>
                <c:pt idx="9">
                  <c:v>432709.51150000101</c:v>
                </c:pt>
                <c:pt idx="10">
                  <c:v>1466308.57699999</c:v>
                </c:pt>
                <c:pt idx="11">
                  <c:v>1485141.8494999299</c:v>
                </c:pt>
                <c:pt idx="12">
                  <c:v>538080.32848288899</c:v>
                </c:pt>
                <c:pt idx="13">
                  <c:v>1130245.9838620401</c:v>
                </c:pt>
                <c:pt idx="14">
                  <c:v>1600914.5630000299</c:v>
                </c:pt>
                <c:pt idx="15">
                  <c:v>1348274.58399998</c:v>
                </c:pt>
                <c:pt idx="16">
                  <c:v>1193769.4324999601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8-4294-B3C5-4B63B66BA6E4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General!$AB$4:$AB$20</c:f>
              <c:numCache>
                <c:formatCode>0.00</c:formatCode>
                <c:ptCount val="17"/>
                <c:pt idx="0">
                  <c:v>38065146.866604798</c:v>
                </c:pt>
                <c:pt idx="1">
                  <c:v>75901961.302795395</c:v>
                </c:pt>
                <c:pt idx="2">
                  <c:v>6071.0242921947902</c:v>
                </c:pt>
                <c:pt idx="3">
                  <c:v>37309286.051485799</c:v>
                </c:pt>
                <c:pt idx="4">
                  <c:v>49120102.865582801</c:v>
                </c:pt>
                <c:pt idx="5">
                  <c:v>95702528.100422099</c:v>
                </c:pt>
                <c:pt idx="6">
                  <c:v>19943293.444475301</c:v>
                </c:pt>
                <c:pt idx="7">
                  <c:v>96027826.979688495</c:v>
                </c:pt>
                <c:pt idx="8">
                  <c:v>46298650.092541099</c:v>
                </c:pt>
                <c:pt idx="9">
                  <c:v>28520057.0992884</c:v>
                </c:pt>
                <c:pt idx="10">
                  <c:v>70933626.626343295</c:v>
                </c:pt>
                <c:pt idx="11">
                  <c:v>61219339.340680897</c:v>
                </c:pt>
                <c:pt idx="12">
                  <c:v>24152283.439157899</c:v>
                </c:pt>
                <c:pt idx="13">
                  <c:v>39659680.515968703</c:v>
                </c:pt>
                <c:pt idx="14">
                  <c:v>43033118.1040143</c:v>
                </c:pt>
                <c:pt idx="15">
                  <c:v>32365540.082505502</c:v>
                </c:pt>
                <c:pt idx="16">
                  <c:v>23627777.077456001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58-4294-B3C5-4B63B66BA6E4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General!$AC$4:$AC$20</c:f>
              <c:numCache>
                <c:formatCode>0.00</c:formatCode>
                <c:ptCount val="17"/>
                <c:pt idx="0">
                  <c:v>7324851.7621786604</c:v>
                </c:pt>
                <c:pt idx="1">
                  <c:v>15386645.892165201</c:v>
                </c:pt>
                <c:pt idx="2">
                  <c:v>3749.1766499457999</c:v>
                </c:pt>
                <c:pt idx="3">
                  <c:v>7965041.1633880297</c:v>
                </c:pt>
                <c:pt idx="4">
                  <c:v>11740659.861814201</c:v>
                </c:pt>
                <c:pt idx="5">
                  <c:v>23048660.5747003</c:v>
                </c:pt>
                <c:pt idx="6">
                  <c:v>3828282.4122863598</c:v>
                </c:pt>
                <c:pt idx="7">
                  <c:v>22135611.5146139</c:v>
                </c:pt>
                <c:pt idx="8">
                  <c:v>11873432.9247461</c:v>
                </c:pt>
                <c:pt idx="9">
                  <c:v>6797290.2949216804</c:v>
                </c:pt>
                <c:pt idx="10">
                  <c:v>16344274.0605685</c:v>
                </c:pt>
                <c:pt idx="11">
                  <c:v>17070695.822159201</c:v>
                </c:pt>
                <c:pt idx="12">
                  <c:v>6038241.1056602504</c:v>
                </c:pt>
                <c:pt idx="13">
                  <c:v>11254479.7374277</c:v>
                </c:pt>
                <c:pt idx="14">
                  <c:v>13054766.095888499</c:v>
                </c:pt>
                <c:pt idx="15">
                  <c:v>10173773.0763031</c:v>
                </c:pt>
                <c:pt idx="16">
                  <c:v>8678432.8117334805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58-4294-B3C5-4B63B66BA6E4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General!$AD$4:$AD$20</c:f>
              <c:numCache>
                <c:formatCode>0.00</c:formatCode>
                <c:ptCount val="17"/>
                <c:pt idx="0">
                  <c:v>5964799.0079100803</c:v>
                </c:pt>
                <c:pt idx="1">
                  <c:v>12489524.198775601</c:v>
                </c:pt>
                <c:pt idx="2">
                  <c:v>7892.5814266910802</c:v>
                </c:pt>
                <c:pt idx="3">
                  <c:v>7377596.9478723602</c:v>
                </c:pt>
                <c:pt idx="4">
                  <c:v>10080372.552327</c:v>
                </c:pt>
                <c:pt idx="5">
                  <c:v>19069116.851870898</c:v>
                </c:pt>
                <c:pt idx="6">
                  <c:v>4717023.1637092102</c:v>
                </c:pt>
                <c:pt idx="7">
                  <c:v>20244128.262887798</c:v>
                </c:pt>
                <c:pt idx="8">
                  <c:v>9982065.0317485705</c:v>
                </c:pt>
                <c:pt idx="9">
                  <c:v>6407848.1770732803</c:v>
                </c:pt>
                <c:pt idx="10">
                  <c:v>15424891.189800801</c:v>
                </c:pt>
                <c:pt idx="11">
                  <c:v>16005932.937318901</c:v>
                </c:pt>
                <c:pt idx="12">
                  <c:v>6377818.4676265297</c:v>
                </c:pt>
                <c:pt idx="13">
                  <c:v>11156104.342654901</c:v>
                </c:pt>
                <c:pt idx="14">
                  <c:v>11812335.828543499</c:v>
                </c:pt>
                <c:pt idx="15">
                  <c:v>9331561.3128967695</c:v>
                </c:pt>
                <c:pt idx="16">
                  <c:v>8916034.8174513504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8-4294-B3C5-4B63B66BA6E4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General!$B$4:$B$20</c:f>
              <c:strCache>
                <c:ptCount val="17"/>
                <c:pt idx="0">
                  <c:v>IMM_CHO-s_1</c:v>
                </c:pt>
                <c:pt idx="1">
                  <c:v>IMM_CHO-s_2</c:v>
                </c:pt>
                <c:pt idx="2">
                  <c:v>IMM_CHO-s_3</c:v>
                </c:pt>
                <c:pt idx="3">
                  <c:v>IMM_CHO-s_4</c:v>
                </c:pt>
                <c:pt idx="4">
                  <c:v>IMM_CHO-s_5</c:v>
                </c:pt>
                <c:pt idx="5">
                  <c:v>IMM_CHO-s_6_rerun</c:v>
                </c:pt>
                <c:pt idx="6">
                  <c:v>IMM_CHO-s_7</c:v>
                </c:pt>
                <c:pt idx="7">
                  <c:v>IMM_CHO-s_8_rerun</c:v>
                </c:pt>
                <c:pt idx="8">
                  <c:v>IMM_CHO-s_9_rerun</c:v>
                </c:pt>
                <c:pt idx="9">
                  <c:v>IMM_CHO-s_10</c:v>
                </c:pt>
                <c:pt idx="10">
                  <c:v>IMM_CHO-s_11_rerun</c:v>
                </c:pt>
                <c:pt idx="11">
                  <c:v>IMM_CHO-s_12_rerun</c:v>
                </c:pt>
                <c:pt idx="12">
                  <c:v>IMM_CHO-s_13</c:v>
                </c:pt>
                <c:pt idx="13">
                  <c:v>IMM_CHO-s_14_rerun</c:v>
                </c:pt>
                <c:pt idx="14">
                  <c:v>IMM_CHO-s_15_rerun</c:v>
                </c:pt>
                <c:pt idx="15">
                  <c:v>IMM_CHO-s_16_rerun</c:v>
                </c:pt>
                <c:pt idx="16">
                  <c:v>IMM_CHO-s_17_rerun</c:v>
                </c:pt>
              </c:strCache>
            </c:strRef>
          </c:xVal>
          <c:yVal>
            <c:numRef>
              <c:f>General!$AE$4:$AE$20</c:f>
              <c:numCache>
                <c:formatCode>0.00</c:formatCode>
                <c:ptCount val="17"/>
                <c:pt idx="0">
                  <c:v>1015644.15224881</c:v>
                </c:pt>
                <c:pt idx="1">
                  <c:v>1662130.79843378</c:v>
                </c:pt>
                <c:pt idx="2">
                  <c:v>7185.2127951952598</c:v>
                </c:pt>
                <c:pt idx="3">
                  <c:v>1386301.98669665</c:v>
                </c:pt>
                <c:pt idx="4">
                  <c:v>1775366.66779707</c:v>
                </c:pt>
                <c:pt idx="5">
                  <c:v>3027298.1668220302</c:v>
                </c:pt>
                <c:pt idx="6">
                  <c:v>676767.23491307802</c:v>
                </c:pt>
                <c:pt idx="7">
                  <c:v>4679614.8601810299</c:v>
                </c:pt>
                <c:pt idx="8">
                  <c:v>2467910.7056319499</c:v>
                </c:pt>
                <c:pt idx="9">
                  <c:v>1388805.3251483401</c:v>
                </c:pt>
                <c:pt idx="10">
                  <c:v>3944508.62248029</c:v>
                </c:pt>
                <c:pt idx="11">
                  <c:v>3717726.6444511502</c:v>
                </c:pt>
                <c:pt idx="12">
                  <c:v>1538780.44791426</c:v>
                </c:pt>
                <c:pt idx="13">
                  <c:v>3056613.5868443898</c:v>
                </c:pt>
                <c:pt idx="14">
                  <c:v>3270577.5395787102</c:v>
                </c:pt>
                <c:pt idx="15">
                  <c:v>3399678.9533776599</c:v>
                </c:pt>
                <c:pt idx="16">
                  <c:v>3291370.0857102401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8-4294-B3C5-4B63B66BA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GAP!$S$2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GAP!$S$54:$S$57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3-4A2C-B70C-D8955D2228D5}"/>
            </c:ext>
          </c:extLst>
        </c:ser>
        <c:ser>
          <c:idx val="1"/>
          <c:order val="1"/>
          <c:tx>
            <c:strRef>
              <c:f>GAP!$T$2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GAP!$T$54:$T$57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33-4A2C-B70C-D8955D2228D5}"/>
            </c:ext>
          </c:extLst>
        </c:ser>
        <c:ser>
          <c:idx val="2"/>
          <c:order val="2"/>
          <c:tx>
            <c:strRef>
              <c:f>GAP!$U$2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GAP!$B$54:$B$57</c:f>
              <c:strCache>
                <c:ptCount val="4"/>
                <c:pt idx="0">
                  <c:v>QC002_Full</c:v>
                </c:pt>
                <c:pt idx="1">
                  <c:v>QC003_Full</c:v>
                </c:pt>
                <c:pt idx="2">
                  <c:v>QC004_Full</c:v>
                </c:pt>
                <c:pt idx="3">
                  <c:v>QC_Full</c:v>
                </c:pt>
              </c:strCache>
            </c:strRef>
          </c:xVal>
          <c:yVal>
            <c:numRef>
              <c:f>GAP!$U$54:$U$57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33-4A2C-B70C-D8955D22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Citrate!$M$3:$M$19</c:f>
              <c:numCache>
                <c:formatCode>General</c:formatCode>
                <c:ptCount val="17"/>
                <c:pt idx="0">
                  <c:v>0.57038728502332037</c:v>
                </c:pt>
                <c:pt idx="1">
                  <c:v>0.55903514987283998</c:v>
                </c:pt>
                <c:pt idx="3">
                  <c:v>0.49515045773930955</c:v>
                </c:pt>
                <c:pt idx="4">
                  <c:v>0.45995564571289099</c:v>
                </c:pt>
                <c:pt idx="5">
                  <c:v>0.45255653657197131</c:v>
                </c:pt>
                <c:pt idx="6">
                  <c:v>0.40744267781072296</c:v>
                </c:pt>
                <c:pt idx="7">
                  <c:v>0.42813613320881577</c:v>
                </c:pt>
                <c:pt idx="8">
                  <c:v>0.39102043438090156</c:v>
                </c:pt>
                <c:pt idx="9">
                  <c:v>0.38382260850662575</c:v>
                </c:pt>
                <c:pt idx="10">
                  <c:v>0.39056974130540212</c:v>
                </c:pt>
                <c:pt idx="11">
                  <c:v>0.37899334465750129</c:v>
                </c:pt>
                <c:pt idx="12">
                  <c:v>0.37008679450502691</c:v>
                </c:pt>
                <c:pt idx="13">
                  <c:v>0.3499298001787382</c:v>
                </c:pt>
                <c:pt idx="14">
                  <c:v>0.33839848852601534</c:v>
                </c:pt>
                <c:pt idx="15">
                  <c:v>0.31915547104344361</c:v>
                </c:pt>
                <c:pt idx="16">
                  <c:v>0.30806498246562497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C-4B96-B72C-BB80107F8239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Citrate!$N$3:$N$19</c:f>
              <c:numCache>
                <c:formatCode>General</c:formatCode>
                <c:ptCount val="17"/>
                <c:pt idx="0">
                  <c:v>0.12425446498819188</c:v>
                </c:pt>
                <c:pt idx="1">
                  <c:v>0.20464267343448223</c:v>
                </c:pt>
                <c:pt idx="3">
                  <c:v>0.15379130433360433</c:v>
                </c:pt>
                <c:pt idx="4">
                  <c:v>0.17314965065182603</c:v>
                </c:pt>
                <c:pt idx="5">
                  <c:v>0.21410310841128741</c:v>
                </c:pt>
                <c:pt idx="6">
                  <c:v>0.15003983796192841</c:v>
                </c:pt>
                <c:pt idx="7">
                  <c:v>0.21293082621049794</c:v>
                </c:pt>
                <c:pt idx="8">
                  <c:v>0.21783546679318921</c:v>
                </c:pt>
                <c:pt idx="9">
                  <c:v>0.19775138111757865</c:v>
                </c:pt>
                <c:pt idx="10">
                  <c:v>0.1857542813825116</c:v>
                </c:pt>
                <c:pt idx="11">
                  <c:v>0.18558893783490135</c:v>
                </c:pt>
                <c:pt idx="12">
                  <c:v>0.19235936768301132</c:v>
                </c:pt>
                <c:pt idx="13">
                  <c:v>0.19709404796982688</c:v>
                </c:pt>
                <c:pt idx="14">
                  <c:v>0.19119294943816911</c:v>
                </c:pt>
                <c:pt idx="15">
                  <c:v>0.18853821926399539</c:v>
                </c:pt>
                <c:pt idx="16">
                  <c:v>0.19126664625533321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8C-4B96-B72C-BB80107F8239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Citrate!$O$3:$O$19</c:f>
              <c:numCache>
                <c:formatCode>General</c:formatCode>
                <c:ptCount val="17"/>
                <c:pt idx="0">
                  <c:v>0.235720894727903</c:v>
                </c:pt>
                <c:pt idx="1">
                  <c:v>0.1568062566953069</c:v>
                </c:pt>
                <c:pt idx="3">
                  <c:v>0.21387141815654745</c:v>
                </c:pt>
                <c:pt idx="4">
                  <c:v>0.22105260113155611</c:v>
                </c:pt>
                <c:pt idx="5">
                  <c:v>0.20462257937972603</c:v>
                </c:pt>
                <c:pt idx="6">
                  <c:v>0.25012114918690331</c:v>
                </c:pt>
                <c:pt idx="7">
                  <c:v>0.20008609462260532</c:v>
                </c:pt>
                <c:pt idx="8">
                  <c:v>0.23980507609619725</c:v>
                </c:pt>
                <c:pt idx="9">
                  <c:v>0.24526566748411713</c:v>
                </c:pt>
                <c:pt idx="10">
                  <c:v>0.25591596956913309</c:v>
                </c:pt>
                <c:pt idx="11">
                  <c:v>0.24671392415197116</c:v>
                </c:pt>
                <c:pt idx="12">
                  <c:v>0.22812627615871825</c:v>
                </c:pt>
                <c:pt idx="13">
                  <c:v>0.25512802201861001</c:v>
                </c:pt>
                <c:pt idx="14">
                  <c:v>0.24368932846183677</c:v>
                </c:pt>
                <c:pt idx="15">
                  <c:v>0.25737259969641424</c:v>
                </c:pt>
                <c:pt idx="16">
                  <c:v>0.25542603909437916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8C-4B96-B72C-BB80107F8239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Citrate!$P$3:$P$19</c:f>
              <c:numCache>
                <c:formatCode>General</c:formatCode>
                <c:ptCount val="17"/>
                <c:pt idx="0">
                  <c:v>3.8939265801468517E-2</c:v>
                </c:pt>
                <c:pt idx="1">
                  <c:v>4.274440758559632E-2</c:v>
                </c:pt>
                <c:pt idx="3">
                  <c:v>8.7555588184823299E-2</c:v>
                </c:pt>
                <c:pt idx="4">
                  <c:v>6.3980866218615429E-2</c:v>
                </c:pt>
                <c:pt idx="5">
                  <c:v>6.1644964637346464E-2</c:v>
                </c:pt>
                <c:pt idx="6">
                  <c:v>0.10570597680315384</c:v>
                </c:pt>
                <c:pt idx="7">
                  <c:v>9.8017859369539106E-2</c:v>
                </c:pt>
                <c:pt idx="8">
                  <c:v>7.8183538182751741E-2</c:v>
                </c:pt>
                <c:pt idx="9">
                  <c:v>6.0856699011394282E-2</c:v>
                </c:pt>
                <c:pt idx="10">
                  <c:v>7.3488754160948841E-2</c:v>
                </c:pt>
                <c:pt idx="11">
                  <c:v>9.8919366769997172E-2</c:v>
                </c:pt>
                <c:pt idx="12">
                  <c:v>0.10671427973350635</c:v>
                </c:pt>
                <c:pt idx="13">
                  <c:v>9.6081639741687888E-2</c:v>
                </c:pt>
                <c:pt idx="14">
                  <c:v>0.11002295850698546</c:v>
                </c:pt>
                <c:pt idx="15">
                  <c:v>0.11226840459799406</c:v>
                </c:pt>
                <c:pt idx="16">
                  <c:v>9.6775167791669281E-2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8C-4B96-B72C-BB80107F8239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Citrate!$Q$3:$Q$19</c:f>
              <c:numCache>
                <c:formatCode>General</c:formatCode>
                <c:ptCount val="17"/>
                <c:pt idx="0">
                  <c:v>2.3427076494830126E-2</c:v>
                </c:pt>
                <c:pt idx="1">
                  <c:v>3.0875466093020075E-2</c:v>
                </c:pt>
                <c:pt idx="3">
                  <c:v>3.7658095194388369E-2</c:v>
                </c:pt>
                <c:pt idx="4">
                  <c:v>6.4515346389867362E-2</c:v>
                </c:pt>
                <c:pt idx="5">
                  <c:v>4.7982375003843593E-2</c:v>
                </c:pt>
                <c:pt idx="6">
                  <c:v>4.8572613532949775E-2</c:v>
                </c:pt>
                <c:pt idx="7">
                  <c:v>3.5184673240320187E-2</c:v>
                </c:pt>
                <c:pt idx="8">
                  <c:v>3.9495272842753226E-2</c:v>
                </c:pt>
                <c:pt idx="9">
                  <c:v>6.7124055303329683E-2</c:v>
                </c:pt>
                <c:pt idx="10">
                  <c:v>5.8329147988089969E-2</c:v>
                </c:pt>
                <c:pt idx="11">
                  <c:v>5.6770250723666649E-2</c:v>
                </c:pt>
                <c:pt idx="12">
                  <c:v>6.2230286693256316E-2</c:v>
                </c:pt>
                <c:pt idx="13">
                  <c:v>6.7226179898748614E-2</c:v>
                </c:pt>
                <c:pt idx="14">
                  <c:v>7.5202707676624375E-2</c:v>
                </c:pt>
                <c:pt idx="15">
                  <c:v>8.3754830042167258E-2</c:v>
                </c:pt>
                <c:pt idx="16">
                  <c:v>8.2700539294366757E-2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8C-4B96-B72C-BB80107F8239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Citrate!$R$3:$R$19</c:f>
              <c:numCache>
                <c:formatCode>General</c:formatCode>
                <c:ptCount val="17"/>
                <c:pt idx="0">
                  <c:v>6.6028768664588141E-3</c:v>
                </c:pt>
                <c:pt idx="1">
                  <c:v>5.2207548174585637E-3</c:v>
                </c:pt>
                <c:pt idx="3">
                  <c:v>8.0699162056519121E-3</c:v>
                </c:pt>
                <c:pt idx="4">
                  <c:v>1.2895009029370939E-2</c:v>
                </c:pt>
                <c:pt idx="5">
                  <c:v>1.4554220005572965E-2</c:v>
                </c:pt>
                <c:pt idx="6">
                  <c:v>2.7205646732619472E-2</c:v>
                </c:pt>
                <c:pt idx="7">
                  <c:v>1.8507627509628033E-2</c:v>
                </c:pt>
                <c:pt idx="8">
                  <c:v>2.6075650399390377E-2</c:v>
                </c:pt>
                <c:pt idx="9">
                  <c:v>3.1430070143602357E-2</c:v>
                </c:pt>
                <c:pt idx="10">
                  <c:v>2.5763282720673308E-2</c:v>
                </c:pt>
                <c:pt idx="11">
                  <c:v>2.4004353128539626E-2</c:v>
                </c:pt>
                <c:pt idx="12">
                  <c:v>2.958944254491102E-2</c:v>
                </c:pt>
                <c:pt idx="13">
                  <c:v>2.449701672655966E-2</c:v>
                </c:pt>
                <c:pt idx="14">
                  <c:v>3.064063193086089E-2</c:v>
                </c:pt>
                <c:pt idx="15">
                  <c:v>2.400080404248299E-2</c:v>
                </c:pt>
                <c:pt idx="16">
                  <c:v>4.7335507376132763E-2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8C-4B96-B72C-BB80107F8239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Citrate!$S$3:$S$19</c:f>
              <c:numCache>
                <c:formatCode>General</c:formatCode>
                <c:ptCount val="17"/>
                <c:pt idx="0">
                  <c:v>5.5508537666987766E-4</c:v>
                </c:pt>
                <c:pt idx="1">
                  <c:v>4.6108423497249085E-4</c:v>
                </c:pt>
                <c:pt idx="3">
                  <c:v>3.275730170379965E-3</c:v>
                </c:pt>
                <c:pt idx="4">
                  <c:v>2.7198118441990019E-3</c:v>
                </c:pt>
                <c:pt idx="5">
                  <c:v>3.4901926883833061E-3</c:v>
                </c:pt>
                <c:pt idx="6">
                  <c:v>8.6264951227131206E-3</c:v>
                </c:pt>
                <c:pt idx="7">
                  <c:v>5.8900006566706799E-3</c:v>
                </c:pt>
                <c:pt idx="8">
                  <c:v>5.8657118592354623E-3</c:v>
                </c:pt>
                <c:pt idx="9">
                  <c:v>1.118634681292349E-2</c:v>
                </c:pt>
                <c:pt idx="10">
                  <c:v>7.8146707104056953E-3</c:v>
                </c:pt>
                <c:pt idx="11">
                  <c:v>7.5409835473821503E-3</c:v>
                </c:pt>
                <c:pt idx="12">
                  <c:v>8.3554011270778623E-3</c:v>
                </c:pt>
                <c:pt idx="13">
                  <c:v>8.3425362894909982E-3</c:v>
                </c:pt>
                <c:pt idx="14">
                  <c:v>7.7667417493785963E-3</c:v>
                </c:pt>
                <c:pt idx="15">
                  <c:v>1.050168185389818E-2</c:v>
                </c:pt>
                <c:pt idx="16">
                  <c:v>1.5074489921518022E-2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8C-4B96-B72C-BB80107F8239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Citrate!$T$3:$T$19</c:f>
              <c:numCache>
                <c:formatCode>General</c:formatCode>
                <c:ptCount val="17"/>
                <c:pt idx="0">
                  <c:v>1.1305072115712262E-4</c:v>
                </c:pt>
                <c:pt idx="1">
                  <c:v>2.1420726632349489E-4</c:v>
                </c:pt>
                <c:pt idx="3">
                  <c:v>6.2749001529497771E-4</c:v>
                </c:pt>
                <c:pt idx="4">
                  <c:v>1.7310690216742481E-3</c:v>
                </c:pt>
                <c:pt idx="5">
                  <c:v>1.0460233018689399E-3</c:v>
                </c:pt>
                <c:pt idx="6">
                  <c:v>2.2856028490091506E-3</c:v>
                </c:pt>
                <c:pt idx="7">
                  <c:v>1.2467851819228262E-3</c:v>
                </c:pt>
                <c:pt idx="8">
                  <c:v>1.7188494455812281E-3</c:v>
                </c:pt>
                <c:pt idx="9">
                  <c:v>2.5631716204285466E-3</c:v>
                </c:pt>
                <c:pt idx="10">
                  <c:v>2.3641521628353576E-3</c:v>
                </c:pt>
                <c:pt idx="11">
                  <c:v>1.4688391860405009E-3</c:v>
                </c:pt>
                <c:pt idx="12">
                  <c:v>2.5381515544919352E-3</c:v>
                </c:pt>
                <c:pt idx="13">
                  <c:v>1.7007571763377634E-3</c:v>
                </c:pt>
                <c:pt idx="14">
                  <c:v>3.0861937101292918E-3</c:v>
                </c:pt>
                <c:pt idx="15">
                  <c:v>4.4079894596042498E-3</c:v>
                </c:pt>
                <c:pt idx="16">
                  <c:v>3.3566278009756964E-3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8C-4B96-B72C-BB80107F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62844094488188973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</a:t>
            </a:r>
            <a:r>
              <a:rPr lang="en-AU" baseline="0"/>
              <a:t> Citrate</a:t>
            </a:r>
            <a:endParaRPr lang="en-AU"/>
          </a:p>
        </c:rich>
      </c:tx>
      <c:layout>
        <c:manualLayout>
          <c:xMode val="edge"/>
          <c:yMode val="edge"/>
          <c:x val="0.35718734057040996"/>
          <c:y val="2.7745099003033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Citrate!$M$20:$M$36</c:f>
              <c:numCache>
                <c:formatCode>General</c:formatCode>
                <c:ptCount val="17"/>
                <c:pt idx="0">
                  <c:v>0.58858747988563409</c:v>
                </c:pt>
                <c:pt idx="1">
                  <c:v>0.59682829386094982</c:v>
                </c:pt>
                <c:pt idx="2">
                  <c:v>0.55789499945444054</c:v>
                </c:pt>
                <c:pt idx="3">
                  <c:v>0.57514928897105411</c:v>
                </c:pt>
                <c:pt idx="4">
                  <c:v>0.5660410507314374</c:v>
                </c:pt>
                <c:pt idx="5">
                  <c:v>0.5142535078119449</c:v>
                </c:pt>
                <c:pt idx="6">
                  <c:v>0.52877582185901606</c:v>
                </c:pt>
                <c:pt idx="7">
                  <c:v>0.49929132122976322</c:v>
                </c:pt>
                <c:pt idx="8">
                  <c:v>0.53381118179997111</c:v>
                </c:pt>
                <c:pt idx="9">
                  <c:v>0.51586414219485455</c:v>
                </c:pt>
                <c:pt idx="10">
                  <c:v>0.4926944211411729</c:v>
                </c:pt>
                <c:pt idx="11">
                  <c:v>0.48424987633111022</c:v>
                </c:pt>
                <c:pt idx="12">
                  <c:v>0.50439121468841119</c:v>
                </c:pt>
                <c:pt idx="13">
                  <c:v>0.48948151485526564</c:v>
                </c:pt>
                <c:pt idx="14">
                  <c:v>0.43989469033686956</c:v>
                </c:pt>
                <c:pt idx="15">
                  <c:v>0.46816264150303794</c:v>
                </c:pt>
                <c:pt idx="16">
                  <c:v>0.43856043342651113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C-4DAC-8A6E-AA1238E0D649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Citrate!$N$20:$N$36</c:f>
              <c:numCache>
                <c:formatCode>General</c:formatCode>
                <c:ptCount val="17"/>
                <c:pt idx="0">
                  <c:v>0.21286873993289007</c:v>
                </c:pt>
                <c:pt idx="1">
                  <c:v>0.19223134280669357</c:v>
                </c:pt>
                <c:pt idx="2">
                  <c:v>0.21880063155062565</c:v>
                </c:pt>
                <c:pt idx="3">
                  <c:v>0.26405020711142901</c:v>
                </c:pt>
                <c:pt idx="4">
                  <c:v>0.22913512046215109</c:v>
                </c:pt>
                <c:pt idx="5">
                  <c:v>0.19384690363806811</c:v>
                </c:pt>
                <c:pt idx="6">
                  <c:v>0.2464800198659127</c:v>
                </c:pt>
                <c:pt idx="7">
                  <c:v>0.24233536775946041</c:v>
                </c:pt>
                <c:pt idx="8">
                  <c:v>0.21464769879121484</c:v>
                </c:pt>
                <c:pt idx="9">
                  <c:v>0.23515371544053823</c:v>
                </c:pt>
                <c:pt idx="10">
                  <c:v>0.22525610736920179</c:v>
                </c:pt>
                <c:pt idx="11">
                  <c:v>0.23036710200393251</c:v>
                </c:pt>
                <c:pt idx="12">
                  <c:v>0.21142407124043175</c:v>
                </c:pt>
                <c:pt idx="13">
                  <c:v>0.2386674945665461</c:v>
                </c:pt>
                <c:pt idx="14">
                  <c:v>0.2510348668039179</c:v>
                </c:pt>
                <c:pt idx="15">
                  <c:v>0.22188859737580474</c:v>
                </c:pt>
                <c:pt idx="16">
                  <c:v>0.20648503279946656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C-4DAC-8A6E-AA1238E0D649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Citrate!$O$20:$O$36</c:f>
              <c:numCache>
                <c:formatCode>General</c:formatCode>
                <c:ptCount val="17"/>
                <c:pt idx="0">
                  <c:v>0.13670587245686308</c:v>
                </c:pt>
                <c:pt idx="1">
                  <c:v>0.13135449623095413</c:v>
                </c:pt>
                <c:pt idx="2">
                  <c:v>0.15278231584029606</c:v>
                </c:pt>
                <c:pt idx="3">
                  <c:v>0.13267837954420239</c:v>
                </c:pt>
                <c:pt idx="4">
                  <c:v>0.12262836829530983</c:v>
                </c:pt>
                <c:pt idx="5">
                  <c:v>0.20534208099313223</c:v>
                </c:pt>
                <c:pt idx="6">
                  <c:v>0.14439232767917629</c:v>
                </c:pt>
                <c:pt idx="7">
                  <c:v>0.15132448138179316</c:v>
                </c:pt>
                <c:pt idx="8">
                  <c:v>0.15786922871273917</c:v>
                </c:pt>
                <c:pt idx="9">
                  <c:v>0.17108048496645858</c:v>
                </c:pt>
                <c:pt idx="10">
                  <c:v>0.18531938952025528</c:v>
                </c:pt>
                <c:pt idx="11">
                  <c:v>0.18656526670814685</c:v>
                </c:pt>
                <c:pt idx="12">
                  <c:v>0.17904089331505632</c:v>
                </c:pt>
                <c:pt idx="13">
                  <c:v>0.16148824460094025</c:v>
                </c:pt>
                <c:pt idx="14">
                  <c:v>0.17335513884010517</c:v>
                </c:pt>
                <c:pt idx="15">
                  <c:v>0.16700903967860808</c:v>
                </c:pt>
                <c:pt idx="16">
                  <c:v>0.21511778369394541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6C-4DAC-8A6E-AA1238E0D649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Citrate!$P$20:$P$36</c:f>
              <c:numCache>
                <c:formatCode>General</c:formatCode>
                <c:ptCount val="17"/>
                <c:pt idx="0">
                  <c:v>4.7358811081500148E-2</c:v>
                </c:pt>
                <c:pt idx="1">
                  <c:v>5.7308400552917929E-2</c:v>
                </c:pt>
                <c:pt idx="2">
                  <c:v>4.5577164543821228E-2</c:v>
                </c:pt>
                <c:pt idx="3">
                  <c:v>7.450317572631419E-4</c:v>
                </c:pt>
                <c:pt idx="4">
                  <c:v>5.8765041963415462E-2</c:v>
                </c:pt>
                <c:pt idx="5">
                  <c:v>5.8860717611632661E-2</c:v>
                </c:pt>
                <c:pt idx="6">
                  <c:v>3.6126125779758184E-2</c:v>
                </c:pt>
                <c:pt idx="7">
                  <c:v>6.5672495021202801E-2</c:v>
                </c:pt>
                <c:pt idx="8">
                  <c:v>6.7798499785476765E-2</c:v>
                </c:pt>
                <c:pt idx="9">
                  <c:v>4.8490928123437964E-2</c:v>
                </c:pt>
                <c:pt idx="10">
                  <c:v>7.1068774780891367E-2</c:v>
                </c:pt>
                <c:pt idx="11">
                  <c:v>6.1160964459135742E-2</c:v>
                </c:pt>
                <c:pt idx="12">
                  <c:v>5.6016200501266128E-2</c:v>
                </c:pt>
                <c:pt idx="13">
                  <c:v>5.6518484140051201E-2</c:v>
                </c:pt>
                <c:pt idx="14">
                  <c:v>7.4081389903910166E-2</c:v>
                </c:pt>
                <c:pt idx="15">
                  <c:v>9.7276296636572862E-2</c:v>
                </c:pt>
                <c:pt idx="16">
                  <c:v>7.95727126430682E-2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6C-4DAC-8A6E-AA1238E0D649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Citrate!$Q$20:$Q$36</c:f>
              <c:numCache>
                <c:formatCode>General</c:formatCode>
                <c:ptCount val="17"/>
                <c:pt idx="0">
                  <c:v>1.1179225519849968E-2</c:v>
                </c:pt>
                <c:pt idx="1">
                  <c:v>2.032579452464859E-2</c:v>
                </c:pt>
                <c:pt idx="2">
                  <c:v>2.0284276491940298E-2</c:v>
                </c:pt>
                <c:pt idx="3">
                  <c:v>1.9260382722737703E-2</c:v>
                </c:pt>
                <c:pt idx="4">
                  <c:v>2.180972586630241E-2</c:v>
                </c:pt>
                <c:pt idx="5">
                  <c:v>2.012348470990815E-2</c:v>
                </c:pt>
                <c:pt idx="6">
                  <c:v>3.6623781860503982E-2</c:v>
                </c:pt>
                <c:pt idx="7">
                  <c:v>2.9588465273729912E-2</c:v>
                </c:pt>
                <c:pt idx="8">
                  <c:v>2.4948463894849861E-2</c:v>
                </c:pt>
                <c:pt idx="9">
                  <c:v>2.6031367906669968E-2</c:v>
                </c:pt>
                <c:pt idx="10">
                  <c:v>2.5233909633855328E-2</c:v>
                </c:pt>
                <c:pt idx="11">
                  <c:v>2.4311923870689433E-2</c:v>
                </c:pt>
                <c:pt idx="12">
                  <c:v>4.7213306848157534E-2</c:v>
                </c:pt>
                <c:pt idx="13">
                  <c:v>4.2011395655126516E-2</c:v>
                </c:pt>
                <c:pt idx="14">
                  <c:v>4.3926367210151814E-2</c:v>
                </c:pt>
                <c:pt idx="15">
                  <c:v>3.9852368552520299E-2</c:v>
                </c:pt>
                <c:pt idx="16">
                  <c:v>3.74937871325942E-2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6C-4DAC-8A6E-AA1238E0D649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Citrate!$R$20:$R$36</c:f>
              <c:numCache>
                <c:formatCode>General</c:formatCode>
                <c:ptCount val="17"/>
                <c:pt idx="0">
                  <c:v>2.1809577704737181E-3</c:v>
                </c:pt>
                <c:pt idx="1">
                  <c:v>6.3896620235076202E-5</c:v>
                </c:pt>
                <c:pt idx="2">
                  <c:v>3.0457432078372778E-3</c:v>
                </c:pt>
                <c:pt idx="3">
                  <c:v>4.6195859668990338E-3</c:v>
                </c:pt>
                <c:pt idx="4">
                  <c:v>2.4678269752849359E-4</c:v>
                </c:pt>
                <c:pt idx="5">
                  <c:v>6.7625324595769302E-3</c:v>
                </c:pt>
                <c:pt idx="6">
                  <c:v>5.7278396999651537E-3</c:v>
                </c:pt>
                <c:pt idx="7">
                  <c:v>9.2568446182931998E-3</c:v>
                </c:pt>
                <c:pt idx="8">
                  <c:v>2.4039469929226193E-4</c:v>
                </c:pt>
                <c:pt idx="9">
                  <c:v>4.1746715625127823E-4</c:v>
                </c:pt>
                <c:pt idx="10">
                  <c:v>4.8297893256468564E-5</c:v>
                </c:pt>
                <c:pt idx="11">
                  <c:v>1.1432799730916092E-2</c:v>
                </c:pt>
                <c:pt idx="12">
                  <c:v>1.1932548118313069E-4</c:v>
                </c:pt>
                <c:pt idx="13">
                  <c:v>8.8704712606983618E-3</c:v>
                </c:pt>
                <c:pt idx="14">
                  <c:v>1.2403107896875511E-2</c:v>
                </c:pt>
                <c:pt idx="15">
                  <c:v>5.9244218902800885E-5</c:v>
                </c:pt>
                <c:pt idx="16">
                  <c:v>1.7549315617251614E-2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6C-4DAC-8A6E-AA1238E0D649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Citrate!$S$20:$S$36</c:f>
              <c:numCache>
                <c:formatCode>General</c:formatCode>
                <c:ptCount val="17"/>
                <c:pt idx="0">
                  <c:v>8.0981426118109841E-4</c:v>
                </c:pt>
                <c:pt idx="1">
                  <c:v>1.2700706903821574E-3</c:v>
                </c:pt>
                <c:pt idx="2">
                  <c:v>1.4587263600238324E-3</c:v>
                </c:pt>
                <c:pt idx="3">
                  <c:v>2.2888643169874223E-3</c:v>
                </c:pt>
                <c:pt idx="4">
                  <c:v>8.1457367416400573E-4</c:v>
                </c:pt>
                <c:pt idx="5">
                  <c:v>4.9584914735426825E-4</c:v>
                </c:pt>
                <c:pt idx="6">
                  <c:v>1.3193708601383727E-3</c:v>
                </c:pt>
                <c:pt idx="7">
                  <c:v>2.2527761162112751E-3</c:v>
                </c:pt>
                <c:pt idx="8">
                  <c:v>3.4054734263190052E-4</c:v>
                </c:pt>
                <c:pt idx="9">
                  <c:v>2.6638996101603484E-3</c:v>
                </c:pt>
                <c:pt idx="10">
                  <c:v>1.1348902751146289E-4</c:v>
                </c:pt>
                <c:pt idx="11">
                  <c:v>3.5668008463777228E-4</c:v>
                </c:pt>
                <c:pt idx="12">
                  <c:v>2.8575861886257446E-5</c:v>
                </c:pt>
                <c:pt idx="13">
                  <c:v>2.8132852085313242E-3</c:v>
                </c:pt>
                <c:pt idx="14">
                  <c:v>3.7945210421484504E-3</c:v>
                </c:pt>
                <c:pt idx="15">
                  <c:v>5.6250941766237718E-3</c:v>
                </c:pt>
                <c:pt idx="16">
                  <c:v>5.0523940148477133E-3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6C-4DAC-8A6E-AA1238E0D649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Citrate!$T$20:$T$36</c:f>
              <c:numCache>
                <c:formatCode>General</c:formatCode>
                <c:ptCount val="17"/>
                <c:pt idx="0">
                  <c:v>3.0909909160782404E-4</c:v>
                </c:pt>
                <c:pt idx="1">
                  <c:v>6.177047132187698E-4</c:v>
                </c:pt>
                <c:pt idx="2">
                  <c:v>1.5614255101494129E-4</c:v>
                </c:pt>
                <c:pt idx="3">
                  <c:v>1.2082596094273167E-3</c:v>
                </c:pt>
                <c:pt idx="4">
                  <c:v>5.5933630969125464E-4</c:v>
                </c:pt>
                <c:pt idx="5">
                  <c:v>3.1492362838255941E-4</c:v>
                </c:pt>
                <c:pt idx="6">
                  <c:v>5.5471239552923606E-4</c:v>
                </c:pt>
                <c:pt idx="7">
                  <c:v>2.7824859954579461E-4</c:v>
                </c:pt>
                <c:pt idx="8">
                  <c:v>3.4398497382396676E-4</c:v>
                </c:pt>
                <c:pt idx="9">
                  <c:v>2.9799460162906075E-4</c:v>
                </c:pt>
                <c:pt idx="10">
                  <c:v>2.6561063385553485E-4</c:v>
                </c:pt>
                <c:pt idx="11">
                  <c:v>1.5553868114314064E-3</c:v>
                </c:pt>
                <c:pt idx="12">
                  <c:v>1.7664120636077328E-3</c:v>
                </c:pt>
                <c:pt idx="13">
                  <c:v>1.4910971284044715E-4</c:v>
                </c:pt>
                <c:pt idx="14">
                  <c:v>1.5099179660215262E-3</c:v>
                </c:pt>
                <c:pt idx="15">
                  <c:v>1.2671785792950642E-4</c:v>
                </c:pt>
                <c:pt idx="16">
                  <c:v>1.6854067231523962E-4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6C-4DAC-8A6E-AA1238E0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5529308836393"/>
          <c:y val="0.1765042115078824"/>
          <c:w val="0.60194335083114625"/>
          <c:h val="8.16820368052178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Citrate!$M$37:$M$53</c:f>
              <c:numCache>
                <c:formatCode>General</c:formatCode>
                <c:ptCount val="17"/>
                <c:pt idx="0">
                  <c:v>0.58970334170040706</c:v>
                </c:pt>
                <c:pt idx="1">
                  <c:v>0.5741748429543676</c:v>
                </c:pt>
                <c:pt idx="2">
                  <c:v>0.47939491105914023</c:v>
                </c:pt>
                <c:pt idx="3">
                  <c:v>0.44346321337703842</c:v>
                </c:pt>
                <c:pt idx="4">
                  <c:v>0.41172421303475282</c:v>
                </c:pt>
                <c:pt idx="5">
                  <c:v>0.38657629335901522</c:v>
                </c:pt>
                <c:pt idx="6">
                  <c:v>0.36901847431373086</c:v>
                </c:pt>
                <c:pt idx="7">
                  <c:v>0.34981597766172351</c:v>
                </c:pt>
                <c:pt idx="8">
                  <c:v>0.3652679758386505</c:v>
                </c:pt>
                <c:pt idx="9">
                  <c:v>0.33965609670402919</c:v>
                </c:pt>
                <c:pt idx="10">
                  <c:v>0.32884016545344352</c:v>
                </c:pt>
                <c:pt idx="11">
                  <c:v>0.31915236159424731</c:v>
                </c:pt>
                <c:pt idx="12">
                  <c:v>0.2969556940793126</c:v>
                </c:pt>
                <c:pt idx="13">
                  <c:v>0.28857405160455696</c:v>
                </c:pt>
                <c:pt idx="14">
                  <c:v>0.26430177818578637</c:v>
                </c:pt>
                <c:pt idx="15">
                  <c:v>0.25840714239964307</c:v>
                </c:pt>
                <c:pt idx="16">
                  <c:v>0.23408408472876885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2-47A7-99E2-1B18ADD45A85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Citrate!$N$37:$N$53</c:f>
              <c:numCache>
                <c:formatCode>General</c:formatCode>
                <c:ptCount val="17"/>
                <c:pt idx="0">
                  <c:v>0.19392541813820566</c:v>
                </c:pt>
                <c:pt idx="1">
                  <c:v>0.20640994163091961</c:v>
                </c:pt>
                <c:pt idx="2">
                  <c:v>0.21785768759171284</c:v>
                </c:pt>
                <c:pt idx="3">
                  <c:v>0.20902348443879951</c:v>
                </c:pt>
                <c:pt idx="4">
                  <c:v>0.19736845751105156</c:v>
                </c:pt>
                <c:pt idx="5">
                  <c:v>0.19838655926170215</c:v>
                </c:pt>
                <c:pt idx="6">
                  <c:v>0.20732493704952856</c:v>
                </c:pt>
                <c:pt idx="7">
                  <c:v>0.18593095291451414</c:v>
                </c:pt>
                <c:pt idx="8">
                  <c:v>0.20378418861599193</c:v>
                </c:pt>
                <c:pt idx="9">
                  <c:v>0.20931558118318941</c:v>
                </c:pt>
                <c:pt idx="10">
                  <c:v>0.1986528740462529</c:v>
                </c:pt>
                <c:pt idx="11">
                  <c:v>0.20007137472662795</c:v>
                </c:pt>
                <c:pt idx="12">
                  <c:v>0.19811804291472684</c:v>
                </c:pt>
                <c:pt idx="13">
                  <c:v>0.19072187070099733</c:v>
                </c:pt>
                <c:pt idx="14">
                  <c:v>0.19513304933350459</c:v>
                </c:pt>
                <c:pt idx="15">
                  <c:v>0.19234594742728725</c:v>
                </c:pt>
                <c:pt idx="16">
                  <c:v>0.177150912032912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2-47A7-99E2-1B18ADD45A85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Citrate!$O$37:$O$53</c:f>
              <c:numCache>
                <c:formatCode>General</c:formatCode>
                <c:ptCount val="17"/>
                <c:pt idx="0">
                  <c:v>0.15385234307504653</c:v>
                </c:pt>
                <c:pt idx="1">
                  <c:v>0.15466743564336294</c:v>
                </c:pt>
                <c:pt idx="2">
                  <c:v>0.16703764967379309</c:v>
                </c:pt>
                <c:pt idx="3">
                  <c:v>0.1890752094486034</c:v>
                </c:pt>
                <c:pt idx="4">
                  <c:v>0.21179759768930895</c:v>
                </c:pt>
                <c:pt idx="5">
                  <c:v>0.22138927835657807</c:v>
                </c:pt>
                <c:pt idx="6">
                  <c:v>0.21993710492654572</c:v>
                </c:pt>
                <c:pt idx="7">
                  <c:v>0.24799026467274016</c:v>
                </c:pt>
                <c:pt idx="8">
                  <c:v>0.18995454716129159</c:v>
                </c:pt>
                <c:pt idx="9">
                  <c:v>0.22628900044395286</c:v>
                </c:pt>
                <c:pt idx="10">
                  <c:v>0.23342308126137276</c:v>
                </c:pt>
                <c:pt idx="11">
                  <c:v>0.21096999539877995</c:v>
                </c:pt>
                <c:pt idx="12">
                  <c:v>0.24605655008397329</c:v>
                </c:pt>
                <c:pt idx="13">
                  <c:v>0.23679764876542739</c:v>
                </c:pt>
                <c:pt idx="14">
                  <c:v>0.24533023389297237</c:v>
                </c:pt>
                <c:pt idx="15">
                  <c:v>0.23662967001920743</c:v>
                </c:pt>
                <c:pt idx="16">
                  <c:v>0.24622168521569029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2-47A7-99E2-1B18ADD45A85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Citrate!$P$37:$P$53</c:f>
              <c:numCache>
                <c:formatCode>General</c:formatCode>
                <c:ptCount val="17"/>
                <c:pt idx="0">
                  <c:v>3.5771676842116927E-2</c:v>
                </c:pt>
                <c:pt idx="1">
                  <c:v>4.1532012241612286E-2</c:v>
                </c:pt>
                <c:pt idx="2">
                  <c:v>8.4799450588625744E-2</c:v>
                </c:pt>
                <c:pt idx="3">
                  <c:v>6.8903237105635853E-2</c:v>
                </c:pt>
                <c:pt idx="4">
                  <c:v>8.8718542461058716E-2</c:v>
                </c:pt>
                <c:pt idx="5">
                  <c:v>0.1062948307271756</c:v>
                </c:pt>
                <c:pt idx="6">
                  <c:v>0.10523143792507231</c:v>
                </c:pt>
                <c:pt idx="7">
                  <c:v>0.10216428074669731</c:v>
                </c:pt>
                <c:pt idx="8">
                  <c:v>0.11713513077558248</c:v>
                </c:pt>
                <c:pt idx="9">
                  <c:v>0.10589039288828864</c:v>
                </c:pt>
                <c:pt idx="10">
                  <c:v>0.10985691552811819</c:v>
                </c:pt>
                <c:pt idx="11">
                  <c:v>0.12456131066099939</c:v>
                </c:pt>
                <c:pt idx="12">
                  <c:v>0.11794600886604907</c:v>
                </c:pt>
                <c:pt idx="13">
                  <c:v>0.12126619162483802</c:v>
                </c:pt>
                <c:pt idx="14">
                  <c:v>0.13976291235369553</c:v>
                </c:pt>
                <c:pt idx="15">
                  <c:v>0.15546011982195973</c:v>
                </c:pt>
                <c:pt idx="16">
                  <c:v>0.15042893281497446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2-47A7-99E2-1B18ADD45A85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Citrate!$Q$37:$Q$53</c:f>
              <c:numCache>
                <c:formatCode>General</c:formatCode>
                <c:ptCount val="17"/>
                <c:pt idx="0">
                  <c:v>2.2285759136268134E-2</c:v>
                </c:pt>
                <c:pt idx="1">
                  <c:v>1.6722666827798032E-2</c:v>
                </c:pt>
                <c:pt idx="2">
                  <c:v>3.3944513579571747E-2</c:v>
                </c:pt>
                <c:pt idx="3">
                  <c:v>5.8414835309396458E-2</c:v>
                </c:pt>
                <c:pt idx="4">
                  <c:v>5.4457835251377117E-2</c:v>
                </c:pt>
                <c:pt idx="5">
                  <c:v>5.0309856176301487E-2</c:v>
                </c:pt>
                <c:pt idx="6">
                  <c:v>6.5316302485009969E-2</c:v>
                </c:pt>
                <c:pt idx="7">
                  <c:v>6.0911974764055139E-2</c:v>
                </c:pt>
                <c:pt idx="8">
                  <c:v>6.5253024888754729E-2</c:v>
                </c:pt>
                <c:pt idx="9">
                  <c:v>6.9415812839002389E-2</c:v>
                </c:pt>
                <c:pt idx="10">
                  <c:v>6.7184814506590917E-2</c:v>
                </c:pt>
                <c:pt idx="11">
                  <c:v>8.2990266333123411E-2</c:v>
                </c:pt>
                <c:pt idx="12">
                  <c:v>8.7087008779034747E-2</c:v>
                </c:pt>
                <c:pt idx="13">
                  <c:v>0.10103770970002869</c:v>
                </c:pt>
                <c:pt idx="14">
                  <c:v>8.2595328416626729E-2</c:v>
                </c:pt>
                <c:pt idx="15">
                  <c:v>8.8739676977005522E-2</c:v>
                </c:pt>
                <c:pt idx="16">
                  <c:v>9.3194469044360906E-2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F2-47A7-99E2-1B18ADD45A85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Citrate!$R$37:$R$53</c:f>
              <c:numCache>
                <c:formatCode>General</c:formatCode>
                <c:ptCount val="17"/>
                <c:pt idx="0">
                  <c:v>2.9724340024083707E-3</c:v>
                </c:pt>
                <c:pt idx="1">
                  <c:v>5.3006875915410758E-3</c:v>
                </c:pt>
                <c:pt idx="2">
                  <c:v>1.0034070364638933E-2</c:v>
                </c:pt>
                <c:pt idx="3">
                  <c:v>2.0881331729365422E-2</c:v>
                </c:pt>
                <c:pt idx="4">
                  <c:v>2.444772298694476E-2</c:v>
                </c:pt>
                <c:pt idx="5">
                  <c:v>2.3960939877930999E-2</c:v>
                </c:pt>
                <c:pt idx="6">
                  <c:v>2.3749627433650607E-2</c:v>
                </c:pt>
                <c:pt idx="7">
                  <c:v>3.6660434507632157E-2</c:v>
                </c:pt>
                <c:pt idx="8">
                  <c:v>4.111491908440839E-2</c:v>
                </c:pt>
                <c:pt idx="9">
                  <c:v>3.3626866552020712E-2</c:v>
                </c:pt>
                <c:pt idx="10">
                  <c:v>4.2404331533969268E-2</c:v>
                </c:pt>
                <c:pt idx="11">
                  <c:v>4.2429289186180191E-2</c:v>
                </c:pt>
                <c:pt idx="12">
                  <c:v>3.1118806198815085E-2</c:v>
                </c:pt>
                <c:pt idx="13">
                  <c:v>3.9460441277483112E-2</c:v>
                </c:pt>
                <c:pt idx="14">
                  <c:v>4.8725355792915169E-2</c:v>
                </c:pt>
                <c:pt idx="15">
                  <c:v>4.1479740634864253E-2</c:v>
                </c:pt>
                <c:pt idx="16">
                  <c:v>6.4106807499505258E-2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F2-47A7-99E2-1B18ADD45A85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Citrate!$S$37:$S$53</c:f>
              <c:numCache>
                <c:formatCode>General</c:formatCode>
                <c:ptCount val="17"/>
                <c:pt idx="0">
                  <c:v>1.1670053270519381E-3</c:v>
                </c:pt>
                <c:pt idx="1">
                  <c:v>1.1030589379902272E-3</c:v>
                </c:pt>
                <c:pt idx="2">
                  <c:v>6.1059797123744408E-3</c:v>
                </c:pt>
                <c:pt idx="3">
                  <c:v>1.0139509418364067E-2</c:v>
                </c:pt>
                <c:pt idx="4">
                  <c:v>9.1025078710942654E-3</c:v>
                </c:pt>
                <c:pt idx="5">
                  <c:v>1.0943988311790272E-2</c:v>
                </c:pt>
                <c:pt idx="6">
                  <c:v>9.4076236754968949E-3</c:v>
                </c:pt>
                <c:pt idx="7">
                  <c:v>1.1757143201332681E-2</c:v>
                </c:pt>
                <c:pt idx="8">
                  <c:v>1.405293713647404E-2</c:v>
                </c:pt>
                <c:pt idx="9">
                  <c:v>1.1501956927897919E-2</c:v>
                </c:pt>
                <c:pt idx="10">
                  <c:v>1.3395409648654752E-2</c:v>
                </c:pt>
                <c:pt idx="11">
                  <c:v>1.7924690525503054E-2</c:v>
                </c:pt>
                <c:pt idx="12">
                  <c:v>1.660281972050448E-2</c:v>
                </c:pt>
                <c:pt idx="13">
                  <c:v>1.4651872023399723E-2</c:v>
                </c:pt>
                <c:pt idx="14">
                  <c:v>1.683295412484535E-2</c:v>
                </c:pt>
                <c:pt idx="15">
                  <c:v>2.6916610999892326E-2</c:v>
                </c:pt>
                <c:pt idx="16">
                  <c:v>2.9842885074631561E-2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2-47A7-99E2-1B18ADD45A85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Citrate!$T$37:$T$53</c:f>
              <c:numCache>
                <c:formatCode>General</c:formatCode>
                <c:ptCount val="17"/>
                <c:pt idx="0">
                  <c:v>3.2202177849528871E-4</c:v>
                </c:pt>
                <c:pt idx="1">
                  <c:v>8.935417240803369E-5</c:v>
                </c:pt>
                <c:pt idx="2">
                  <c:v>8.2573743014294828E-4</c:v>
                </c:pt>
                <c:pt idx="3">
                  <c:v>9.9179172796933683E-5</c:v>
                </c:pt>
                <c:pt idx="4">
                  <c:v>2.383123194411941E-3</c:v>
                </c:pt>
                <c:pt idx="5">
                  <c:v>2.1382539295062225E-3</c:v>
                </c:pt>
                <c:pt idx="6">
                  <c:v>1.4492190965027323E-5</c:v>
                </c:pt>
                <c:pt idx="7">
                  <c:v>4.7689715313049379E-3</c:v>
                </c:pt>
                <c:pt idx="8">
                  <c:v>3.437276498846501E-3</c:v>
                </c:pt>
                <c:pt idx="9">
                  <c:v>4.3042924616188607E-3</c:v>
                </c:pt>
                <c:pt idx="10">
                  <c:v>6.2424080215978317E-3</c:v>
                </c:pt>
                <c:pt idx="11">
                  <c:v>1.9007115745387521E-3</c:v>
                </c:pt>
                <c:pt idx="12">
                  <c:v>6.115069357583932E-3</c:v>
                </c:pt>
                <c:pt idx="13">
                  <c:v>7.4902143032690039E-3</c:v>
                </c:pt>
                <c:pt idx="14">
                  <c:v>7.3183878996538713E-3</c:v>
                </c:pt>
                <c:pt idx="15">
                  <c:v>2.1091720140241949E-5</c:v>
                </c:pt>
                <c:pt idx="16">
                  <c:v>4.9702235891566776E-3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F2-47A7-99E2-1B18ADD4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33136482939634"/>
          <c:y val="0.18107035075217476"/>
          <c:w val="0.53527668416447949"/>
          <c:h val="8.168637182452502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Citrate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Citrate!$M$2</c:f>
              <c:strCache>
                <c:ptCount val="1"/>
                <c:pt idx="0">
                  <c:v>465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Citrate!$M$54:$M$57</c:f>
              <c:numCache>
                <c:formatCode>General</c:formatCode>
                <c:ptCount val="4"/>
                <c:pt idx="0">
                  <c:v>0.61374751070436717</c:v>
                </c:pt>
                <c:pt idx="1">
                  <c:v>0.6218243067799748</c:v>
                </c:pt>
                <c:pt idx="2">
                  <c:v>0.61651915720227735</c:v>
                </c:pt>
                <c:pt idx="3">
                  <c:v>0.61853726878877746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2-4CE7-BAE7-C30E33A3BF31}"/>
            </c:ext>
          </c:extLst>
        </c:ser>
        <c:ser>
          <c:idx val="1"/>
          <c:order val="1"/>
          <c:tx>
            <c:strRef>
              <c:f>Citrate!$N$2</c:f>
              <c:strCache>
                <c:ptCount val="1"/>
                <c:pt idx="0">
                  <c:v>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Citrate!$N$54:$N$57</c:f>
              <c:numCache>
                <c:formatCode>General</c:formatCode>
                <c:ptCount val="4"/>
                <c:pt idx="0">
                  <c:v>0.23503774396561403</c:v>
                </c:pt>
                <c:pt idx="1">
                  <c:v>0.23332041949404622</c:v>
                </c:pt>
                <c:pt idx="2">
                  <c:v>0.23508603078265522</c:v>
                </c:pt>
                <c:pt idx="3">
                  <c:v>0.23637331493249791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2-4CE7-BAE7-C30E33A3BF31}"/>
            </c:ext>
          </c:extLst>
        </c:ser>
        <c:ser>
          <c:idx val="2"/>
          <c:order val="2"/>
          <c:tx>
            <c:strRef>
              <c:f>Citrate!$O$2</c:f>
              <c:strCache>
                <c:ptCount val="1"/>
                <c:pt idx="0">
                  <c:v>467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Citrate!$O$54:$O$57</c:f>
              <c:numCache>
                <c:formatCode>General</c:formatCode>
                <c:ptCount val="4"/>
                <c:pt idx="0">
                  <c:v>9.1843762682696256E-2</c:v>
                </c:pt>
                <c:pt idx="1">
                  <c:v>8.9883568069590955E-2</c:v>
                </c:pt>
                <c:pt idx="2">
                  <c:v>9.3267905569421009E-2</c:v>
                </c:pt>
                <c:pt idx="3">
                  <c:v>8.3587514233650323E-2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2-4CE7-BAE7-C30E33A3BF31}"/>
            </c:ext>
          </c:extLst>
        </c:ser>
        <c:ser>
          <c:idx val="3"/>
          <c:order val="3"/>
          <c:tx>
            <c:strRef>
              <c:f>Citrate!$P$2</c:f>
              <c:strCache>
                <c:ptCount val="1"/>
                <c:pt idx="0">
                  <c:v>468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Citrate!$P$54:$P$57</c:f>
              <c:numCache>
                <c:formatCode>General</c:formatCode>
                <c:ptCount val="4"/>
                <c:pt idx="0">
                  <c:v>4.9536357217048389E-2</c:v>
                </c:pt>
                <c:pt idx="1">
                  <c:v>4.2251602903292232E-2</c:v>
                </c:pt>
                <c:pt idx="2">
                  <c:v>4.0609337133328337E-2</c:v>
                </c:pt>
                <c:pt idx="3">
                  <c:v>4.4737650241841107E-2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2-4CE7-BAE7-C30E33A3BF31}"/>
            </c:ext>
          </c:extLst>
        </c:ser>
        <c:ser>
          <c:idx val="4"/>
          <c:order val="4"/>
          <c:tx>
            <c:strRef>
              <c:f>Citrate!$Q$2</c:f>
              <c:strCache>
                <c:ptCount val="1"/>
                <c:pt idx="0">
                  <c:v>469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Citrate!$Q$54:$Q$57</c:f>
              <c:numCache>
                <c:formatCode>General</c:formatCode>
                <c:ptCount val="4"/>
                <c:pt idx="0">
                  <c:v>8.1552581920021471E-3</c:v>
                </c:pt>
                <c:pt idx="1">
                  <c:v>1.0794450378870234E-2</c:v>
                </c:pt>
                <c:pt idx="2">
                  <c:v>1.2670754830028249E-2</c:v>
                </c:pt>
                <c:pt idx="3">
                  <c:v>1.3378367215847991E-2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E2-4CE7-BAE7-C30E33A3BF31}"/>
            </c:ext>
          </c:extLst>
        </c:ser>
        <c:ser>
          <c:idx val="5"/>
          <c:order val="5"/>
          <c:tx>
            <c:strRef>
              <c:f>Citrate!$R$2</c:f>
              <c:strCache>
                <c:ptCount val="1"/>
                <c:pt idx="0">
                  <c:v>470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Citrate!$R$54:$R$57</c:f>
              <c:numCache>
                <c:formatCode>General</c:formatCode>
                <c:ptCount val="4"/>
                <c:pt idx="0">
                  <c:v>1.4009511689451735E-3</c:v>
                </c:pt>
                <c:pt idx="1">
                  <c:v>1.7550651933410731E-3</c:v>
                </c:pt>
                <c:pt idx="2">
                  <c:v>1.3905014453807947E-3</c:v>
                </c:pt>
                <c:pt idx="3">
                  <c:v>3.0676858944884947E-3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E2-4CE7-BAE7-C30E33A3BF31}"/>
            </c:ext>
          </c:extLst>
        </c:ser>
        <c:ser>
          <c:idx val="6"/>
          <c:order val="6"/>
          <c:tx>
            <c:strRef>
              <c:f>Citrate!$S$2</c:f>
              <c:strCache>
                <c:ptCount val="1"/>
                <c:pt idx="0">
                  <c:v>471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Citrate!$S$54:$S$57</c:f>
              <c:numCache>
                <c:formatCode>General</c:formatCode>
                <c:ptCount val="4"/>
                <c:pt idx="0">
                  <c:v>2.6648785767626837E-4</c:v>
                </c:pt>
                <c:pt idx="1">
                  <c:v>1.4473217730550552E-4</c:v>
                </c:pt>
                <c:pt idx="2">
                  <c:v>4.3817070200811189E-4</c:v>
                </c:pt>
                <c:pt idx="3">
                  <c:v>3.0557010912971835E-4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E2-4CE7-BAE7-C30E33A3BF31}"/>
            </c:ext>
          </c:extLst>
        </c:ser>
        <c:ser>
          <c:idx val="7"/>
          <c:order val="7"/>
          <c:tx>
            <c:strRef>
              <c:f>Citrate!$T$2</c:f>
              <c:strCache>
                <c:ptCount val="1"/>
                <c:pt idx="0">
                  <c:v>472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Citrate!$B$54:$B$57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Citrate!$T$54:$T$57</c:f>
              <c:numCache>
                <c:formatCode>General</c:formatCode>
                <c:ptCount val="4"/>
                <c:pt idx="0">
                  <c:v>1.1928211650581631E-5</c:v>
                </c:pt>
                <c:pt idx="1">
                  <c:v>2.5855003579002694E-5</c:v>
                </c:pt>
                <c:pt idx="2">
                  <c:v>1.814233490099986E-5</c:v>
                </c:pt>
                <c:pt idx="3">
                  <c:v>1.2628583766994017E-5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E2-4CE7-BAE7-C30E33A3B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299803149606298"/>
          <c:y val="0.18107028288130647"/>
          <c:w val="0.56583223972003505"/>
          <c:h val="8.168197725284338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40-40AC-A9A2-B661BFDCF5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4440-40AC-A9A2-B661BFDCF51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4440-40AC-A9A2-B661BFDCF51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4440-40AC-A9A2-B661BFDC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29712536581834725"/>
          <c:h val="7.650287268618916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7F-4223-B3FD-F2A7288FC93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7F-4223-B3FD-F2A7288FC93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7F-4223-B3FD-F2A7288FC93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7F-4223-B3FD-F2A7288F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F-473E-B94F-2CCAFFF128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3F-473E-B94F-2CCAFFF128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53F-473E-B94F-2CCAFFF128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53F-473E-B94F-2CCAFFF128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53F-473E-B94F-2CCAFFF1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736046544286456"/>
          <c:h val="7.639711499420910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'R5P'!$Y$3:$Y$19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B-48A6-BF42-1F559C5166D9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'R5P'!$Z$3:$Z$19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B-48A6-BF42-1F559C5166D9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'R5P'!$AA$3:$AA$19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B-48A6-BF42-1F559C5166D9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'R5P'!$AB$3:$AB$19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B-48A6-BF42-1F559C5166D9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'R5P'!$AC$3:$AC$19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8B-48A6-BF42-1F559C5166D9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'R5P'!$AD$3:$AD$19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8B-48A6-BF42-1F559C5166D9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'R5P'!$AE$3:$AE$19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8B-48A6-BF42-1F559C51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0975313628356478"/>
          <c:h val="7.650289999514527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C6D-48BE-B801-C48EA0483F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C6D-48BE-B801-C48EA0483F7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C6D-48BE-B801-C48EA0483F7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C6D-48BE-B801-C48EA048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General!$Z$21:$Z$37</c:f>
              <c:numCache>
                <c:formatCode>0.00</c:formatCode>
                <c:ptCount val="17"/>
                <c:pt idx="0">
                  <c:v>648200.84899999294</c:v>
                </c:pt>
                <c:pt idx="1">
                  <c:v>601309.34800000396</c:v>
                </c:pt>
                <c:pt idx="2">
                  <c:v>201551.88399999501</c:v>
                </c:pt>
                <c:pt idx="3">
                  <c:v>498668.66549999302</c:v>
                </c:pt>
                <c:pt idx="4">
                  <c:v>1346751.7395000099</c:v>
                </c:pt>
                <c:pt idx="5">
                  <c:v>854990.77099994302</c:v>
                </c:pt>
                <c:pt idx="6">
                  <c:v>349262.18949998397</c:v>
                </c:pt>
                <c:pt idx="7">
                  <c:v>384530.859999976</c:v>
                </c:pt>
                <c:pt idx="8">
                  <c:v>682477.85350000905</c:v>
                </c:pt>
                <c:pt idx="9">
                  <c:v>396403.07300003001</c:v>
                </c:pt>
                <c:pt idx="10">
                  <c:v>566429.20100001001</c:v>
                </c:pt>
                <c:pt idx="11">
                  <c:v>672949.49549996899</c:v>
                </c:pt>
                <c:pt idx="12">
                  <c:v>616907.08049997501</c:v>
                </c:pt>
                <c:pt idx="13">
                  <c:v>1434983.4335000201</c:v>
                </c:pt>
                <c:pt idx="14">
                  <c:v>806057.75837500603</c:v>
                </c:pt>
                <c:pt idx="15">
                  <c:v>458977.02400001499</c:v>
                </c:pt>
                <c:pt idx="16">
                  <c:v>807531.86749999202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A-4CE1-9E1B-E3699D244FE2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General!$AA$21:$AA$37</c:f>
              <c:numCache>
                <c:formatCode>0.00</c:formatCode>
                <c:ptCount val="17"/>
                <c:pt idx="0">
                  <c:v>402829.16700001102</c:v>
                </c:pt>
                <c:pt idx="1">
                  <c:v>542439.00250000996</c:v>
                </c:pt>
                <c:pt idx="2">
                  <c:v>346629.165000004</c:v>
                </c:pt>
                <c:pt idx="3">
                  <c:v>153548.43900000199</c:v>
                </c:pt>
                <c:pt idx="4">
                  <c:v>573534.70799999905</c:v>
                </c:pt>
                <c:pt idx="5">
                  <c:v>328341.24299999501</c:v>
                </c:pt>
                <c:pt idx="6">
                  <c:v>373929.489999999</c:v>
                </c:pt>
                <c:pt idx="7">
                  <c:v>459500.36699999101</c:v>
                </c:pt>
                <c:pt idx="8">
                  <c:v>290608.14950000198</c:v>
                </c:pt>
                <c:pt idx="9">
                  <c:v>348979.90299999702</c:v>
                </c:pt>
                <c:pt idx="10">
                  <c:v>335961.86089029303</c:v>
                </c:pt>
                <c:pt idx="11">
                  <c:v>240292.76199999501</c:v>
                </c:pt>
                <c:pt idx="12">
                  <c:v>214788.501500004</c:v>
                </c:pt>
                <c:pt idx="13">
                  <c:v>858008.69750002399</c:v>
                </c:pt>
                <c:pt idx="14">
                  <c:v>663898.84950002597</c:v>
                </c:pt>
                <c:pt idx="15">
                  <c:v>392616.01599999802</c:v>
                </c:pt>
                <c:pt idx="16">
                  <c:v>290765.56900002202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A-4CE1-9E1B-E3699D244FE2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General!$AB$21:$AB$37</c:f>
              <c:numCache>
                <c:formatCode>0.00</c:formatCode>
                <c:ptCount val="17"/>
                <c:pt idx="0">
                  <c:v>46986855.416130804</c:v>
                </c:pt>
                <c:pt idx="1">
                  <c:v>46524579.164484397</c:v>
                </c:pt>
                <c:pt idx="2">
                  <c:v>21637124.7843596</c:v>
                </c:pt>
                <c:pt idx="3">
                  <c:v>32817438.098787799</c:v>
                </c:pt>
                <c:pt idx="4">
                  <c:v>59956106.6476551</c:v>
                </c:pt>
                <c:pt idx="5">
                  <c:v>34409677.710563198</c:v>
                </c:pt>
                <c:pt idx="6">
                  <c:v>22385821.3690239</c:v>
                </c:pt>
                <c:pt idx="7">
                  <c:v>30199905.094771001</c:v>
                </c:pt>
                <c:pt idx="8">
                  <c:v>25249571.369096801</c:v>
                </c:pt>
                <c:pt idx="9">
                  <c:v>21187594.910618</c:v>
                </c:pt>
                <c:pt idx="10">
                  <c:v>19670910.149029601</c:v>
                </c:pt>
                <c:pt idx="11">
                  <c:v>21860049.7577083</c:v>
                </c:pt>
                <c:pt idx="12">
                  <c:v>21329550.6393991</c:v>
                </c:pt>
                <c:pt idx="13">
                  <c:v>49265890.742158502</c:v>
                </c:pt>
                <c:pt idx="14">
                  <c:v>19276838.917241801</c:v>
                </c:pt>
                <c:pt idx="15">
                  <c:v>22165479.211022001</c:v>
                </c:pt>
                <c:pt idx="16">
                  <c:v>18900805.807487201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A-4CE1-9E1B-E3699D244FE2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General!$AC$21:$AC$37</c:f>
              <c:numCache>
                <c:formatCode>0.00</c:formatCode>
                <c:ptCount val="17"/>
                <c:pt idx="0">
                  <c:v>7547643.0994218001</c:v>
                </c:pt>
                <c:pt idx="1">
                  <c:v>9681410.0752866305</c:v>
                </c:pt>
                <c:pt idx="2">
                  <c:v>3808627.6674983902</c:v>
                </c:pt>
                <c:pt idx="3">
                  <c:v>7469673.2565789698</c:v>
                </c:pt>
                <c:pt idx="4">
                  <c:v>11994684.906864099</c:v>
                </c:pt>
                <c:pt idx="5">
                  <c:v>7327522.0240833396</c:v>
                </c:pt>
                <c:pt idx="6">
                  <c:v>5136864.5293884901</c:v>
                </c:pt>
                <c:pt idx="7">
                  <c:v>6320544.3750418201</c:v>
                </c:pt>
                <c:pt idx="8">
                  <c:v>5628155.2008560803</c:v>
                </c:pt>
                <c:pt idx="9">
                  <c:v>5190029.6787646897</c:v>
                </c:pt>
                <c:pt idx="10">
                  <c:v>4153207.5300378902</c:v>
                </c:pt>
                <c:pt idx="11">
                  <c:v>4144886.3055481999</c:v>
                </c:pt>
                <c:pt idx="12">
                  <c:v>4807443.2168953996</c:v>
                </c:pt>
                <c:pt idx="13">
                  <c:v>10343047.9871883</c:v>
                </c:pt>
                <c:pt idx="14">
                  <c:v>4773653.93304828</c:v>
                </c:pt>
                <c:pt idx="15">
                  <c:v>4907051.3192597805</c:v>
                </c:pt>
                <c:pt idx="16">
                  <c:v>4384930.8515388304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A-4CE1-9E1B-E3699D244FE2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General!$AD$21:$AD$37</c:f>
              <c:numCache>
                <c:formatCode>0.00</c:formatCode>
                <c:ptCount val="17"/>
                <c:pt idx="0">
                  <c:v>6997031.9426242402</c:v>
                </c:pt>
                <c:pt idx="1">
                  <c:v>7469981.6419677604</c:v>
                </c:pt>
                <c:pt idx="2">
                  <c:v>2938752.8330284599</c:v>
                </c:pt>
                <c:pt idx="3">
                  <c:v>6035774.6111081596</c:v>
                </c:pt>
                <c:pt idx="4">
                  <c:v>9226708.0474682804</c:v>
                </c:pt>
                <c:pt idx="5">
                  <c:v>5888680.9169090297</c:v>
                </c:pt>
                <c:pt idx="6">
                  <c:v>4237360.0803267099</c:v>
                </c:pt>
                <c:pt idx="7">
                  <c:v>4539877.2890481204</c:v>
                </c:pt>
                <c:pt idx="8">
                  <c:v>4477104.2296698103</c:v>
                </c:pt>
                <c:pt idx="9">
                  <c:v>3797936.35431269</c:v>
                </c:pt>
                <c:pt idx="10">
                  <c:v>4140742.6159302602</c:v>
                </c:pt>
                <c:pt idx="11">
                  <c:v>4337621.1495847302</c:v>
                </c:pt>
                <c:pt idx="12">
                  <c:v>4022849.3190389802</c:v>
                </c:pt>
                <c:pt idx="13">
                  <c:v>9864926.8569869194</c:v>
                </c:pt>
                <c:pt idx="14">
                  <c:v>4056706.70828983</c:v>
                </c:pt>
                <c:pt idx="15">
                  <c:v>4508951.3545665303</c:v>
                </c:pt>
                <c:pt idx="16">
                  <c:v>4344273.4022958605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BA-4CE1-9E1B-E3699D244FE2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General!$B$21:$B$37</c:f>
              <c:strCache>
                <c:ptCount val="17"/>
                <c:pt idx="0">
                  <c:v>IMM_CHO-S68_1</c:v>
                </c:pt>
                <c:pt idx="1">
                  <c:v>IMM_CHO-S68_2</c:v>
                </c:pt>
                <c:pt idx="2">
                  <c:v>IMM_CHO-S68_3</c:v>
                </c:pt>
                <c:pt idx="3">
                  <c:v>IMM_CHO-S68_4</c:v>
                </c:pt>
                <c:pt idx="4">
                  <c:v>IMM_CHO-S68_5</c:v>
                </c:pt>
                <c:pt idx="5">
                  <c:v>IMM_CHO-S68_6</c:v>
                </c:pt>
                <c:pt idx="6">
                  <c:v>IMM_CHO-S68_7</c:v>
                </c:pt>
                <c:pt idx="7">
                  <c:v>IMM_CHO-S68_8</c:v>
                </c:pt>
                <c:pt idx="8">
                  <c:v>IMM_CHO-S68_9</c:v>
                </c:pt>
                <c:pt idx="9">
                  <c:v>IMM_CHO-S68_10</c:v>
                </c:pt>
                <c:pt idx="10">
                  <c:v>IMM_CHO-S68_11</c:v>
                </c:pt>
                <c:pt idx="11">
                  <c:v>IMM_CHO-S68_12</c:v>
                </c:pt>
                <c:pt idx="12">
                  <c:v>IMM_CHO-S68_13</c:v>
                </c:pt>
                <c:pt idx="13">
                  <c:v>IMM_CHO-S68_14</c:v>
                </c:pt>
                <c:pt idx="14">
                  <c:v>IMM_CHO-S68_15</c:v>
                </c:pt>
                <c:pt idx="15">
                  <c:v>IMM_CHO-S68_16</c:v>
                </c:pt>
                <c:pt idx="16">
                  <c:v>IMM_CHO-S68_17</c:v>
                </c:pt>
              </c:strCache>
            </c:strRef>
          </c:xVal>
          <c:yVal>
            <c:numRef>
              <c:f>General!$AE$21:$AE$37</c:f>
              <c:numCache>
                <c:formatCode>0.00</c:formatCode>
                <c:ptCount val="17"/>
                <c:pt idx="0">
                  <c:v>981492.980544177</c:v>
                </c:pt>
                <c:pt idx="1">
                  <c:v>1090645.5156896899</c:v>
                </c:pt>
                <c:pt idx="2">
                  <c:v>419688.60298996401</c:v>
                </c:pt>
                <c:pt idx="3">
                  <c:v>791415.23367186298</c:v>
                </c:pt>
                <c:pt idx="4">
                  <c:v>1459176.0961981299</c:v>
                </c:pt>
                <c:pt idx="5">
                  <c:v>940484.58454694599</c:v>
                </c:pt>
                <c:pt idx="6">
                  <c:v>708586.94574656803</c:v>
                </c:pt>
                <c:pt idx="7">
                  <c:v>860330.48063928005</c:v>
                </c:pt>
                <c:pt idx="8">
                  <c:v>767880.341607971</c:v>
                </c:pt>
                <c:pt idx="9">
                  <c:v>761807.51981162501</c:v>
                </c:pt>
                <c:pt idx="10">
                  <c:v>699854.02682994795</c:v>
                </c:pt>
                <c:pt idx="11">
                  <c:v>688345.73412390903</c:v>
                </c:pt>
                <c:pt idx="12">
                  <c:v>809419.27282002603</c:v>
                </c:pt>
                <c:pt idx="13">
                  <c:v>1936435.1278140601</c:v>
                </c:pt>
                <c:pt idx="14">
                  <c:v>1137309.90564737</c:v>
                </c:pt>
                <c:pt idx="15">
                  <c:v>587652.58129227103</c:v>
                </c:pt>
                <c:pt idx="16">
                  <c:v>850017.80243223102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BA-4CE1-9E1B-E3699D244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599030366314787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33-45DC-96C4-D1358EF90F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133-45DC-96C4-D1358EF90F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133-45DC-96C4-D1358EF90FB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133-45DC-96C4-D1358EF9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834-459A-BDF4-49D4872A8D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834-459A-BDF4-49D4872A8D7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834-459A-BDF4-49D4872A8D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834-459A-BDF4-49D4872A8D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834-459A-BDF4-49D4872A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68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'R5P'!$Y$20:$Y$36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3-498D-B832-44F3C3D8D6BC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'R5P'!$Z$20:$Z$36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3-498D-B832-44F3C3D8D6BC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'R5P'!$AA$20:$AA$36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23-498D-B832-44F3C3D8D6BC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'R5P'!$AB$20:$AB$36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23-498D-B832-44F3C3D8D6BC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'R5P'!$AC$20:$AC$36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23-498D-B832-44F3C3D8D6BC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'R5P'!$AD$20:$AD$36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23-498D-B832-44F3C3D8D6BC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'R5P'!$B$20:$B$36</c:f>
              <c:strCache>
                <c:ptCount val="17"/>
                <c:pt idx="0">
                  <c:v>IMM_CHO-S68_1_Full</c:v>
                </c:pt>
                <c:pt idx="1">
                  <c:v>IMM_CHO-S68_2_Full</c:v>
                </c:pt>
                <c:pt idx="2">
                  <c:v>IMM_CHO-S68_3_Full</c:v>
                </c:pt>
                <c:pt idx="3">
                  <c:v>IMM_CHO-S68_4_Full</c:v>
                </c:pt>
                <c:pt idx="4">
                  <c:v>IMM_CHO-S68_5_Full</c:v>
                </c:pt>
                <c:pt idx="5">
                  <c:v>IMM_CHO-S68_6_Full</c:v>
                </c:pt>
                <c:pt idx="6">
                  <c:v>IMM_CHO-S68_7_Full</c:v>
                </c:pt>
                <c:pt idx="7">
                  <c:v>IMM_CHO-S68_8_Full</c:v>
                </c:pt>
                <c:pt idx="8">
                  <c:v>IMM_CHO-S68_9_Full</c:v>
                </c:pt>
                <c:pt idx="9">
                  <c:v>IMM_CHO-S68_10_Full</c:v>
                </c:pt>
                <c:pt idx="10">
                  <c:v>IMM_CHO-S68_11_Full</c:v>
                </c:pt>
                <c:pt idx="11">
                  <c:v>IMM_CHO-S68_12_Full</c:v>
                </c:pt>
                <c:pt idx="12">
                  <c:v>IMM_CHO-S68_13_Full</c:v>
                </c:pt>
                <c:pt idx="13">
                  <c:v>IMM_CHO-S68_14_Full</c:v>
                </c:pt>
                <c:pt idx="14">
                  <c:v>IMM_CHO-S68_15_Full</c:v>
                </c:pt>
                <c:pt idx="15">
                  <c:v>IMM_CHO-S68_16_Full</c:v>
                </c:pt>
                <c:pt idx="16">
                  <c:v>IMM_CHO-S68_17_Full</c:v>
                </c:pt>
              </c:strCache>
            </c:strRef>
          </c:xVal>
          <c:yVal>
            <c:numRef>
              <c:f>'R5P'!$AE$20:$AE$36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3-498D-B832-44F3C3D8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67-42C0-B6C5-6EECFFADA91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67-42C0-B6C5-6EECFFADA91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D67-42C0-B6C5-6EECFFADA91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D67-42C0-B6C5-6EECFFAD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8D2-4C87-87EA-11F71B0126A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8D2-4C87-87EA-11F71B0126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8D2-4C87-87EA-11F71B0126A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68D2-4C87-87EA-11F71B01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3F-4432-B235-D57D4A3956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3F-4432-B235-D57D4A3956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23F-4432-B235-D57D4A3956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23F-4432-B235-D57D4A3956C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23F-4432-B235-D57D4A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</a:t>
            </a:r>
            <a:r>
              <a:rPr lang="en-AU" baseline="0"/>
              <a:t> 71 R5P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'R5P'!$Y$37:$Y$53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C-4B84-B611-E2879C198D86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'R5P'!$Z$37:$Z$53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C-4B84-B611-E2879C198D86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'R5P'!$AA$37:$AA$53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C-4B84-B611-E2879C198D86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'R5P'!$AB$37:$AB$53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C-4B84-B611-E2879C198D86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'R5P'!$AC$37:$AC$53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9C-4B84-B611-E2879C198D86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'R5P'!$AD$37:$AD$53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9C-4B84-B611-E2879C198D86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'R5P'!$B$37:$B$53</c:f>
              <c:strCache>
                <c:ptCount val="17"/>
                <c:pt idx="0">
                  <c:v>IMM_CHO-Zela_1_Full</c:v>
                </c:pt>
                <c:pt idx="1">
                  <c:v>IMM_CHO-Zela_2_Full</c:v>
                </c:pt>
                <c:pt idx="2">
                  <c:v>IMM_CHO-Zela_3_Full</c:v>
                </c:pt>
                <c:pt idx="3">
                  <c:v>IMM_CHO-Zela_4_Full</c:v>
                </c:pt>
                <c:pt idx="4">
                  <c:v>IMM_CHO-Zela_5_Full</c:v>
                </c:pt>
                <c:pt idx="5">
                  <c:v>IMM_CHO-Zela_6_Full</c:v>
                </c:pt>
                <c:pt idx="6">
                  <c:v>IMM_CHO-Zela_7_Full</c:v>
                </c:pt>
                <c:pt idx="7">
                  <c:v>IMM_CHO-Zela_8_Full</c:v>
                </c:pt>
                <c:pt idx="8">
                  <c:v>IMM_CHO-Zela_9_Full</c:v>
                </c:pt>
                <c:pt idx="9">
                  <c:v>IMM_CHO-Zela_10_Full</c:v>
                </c:pt>
                <c:pt idx="10">
                  <c:v>IMM_CHO-Zela_11_Full</c:v>
                </c:pt>
                <c:pt idx="11">
                  <c:v>IMM_CHO-Zela_12_Full</c:v>
                </c:pt>
                <c:pt idx="12">
                  <c:v>IMM_CHO-Zela_13_Full</c:v>
                </c:pt>
                <c:pt idx="13">
                  <c:v>IMM_CHO-Zela_14_Full</c:v>
                </c:pt>
                <c:pt idx="14">
                  <c:v>IMM_CHO-Zela_15_Full</c:v>
                </c:pt>
                <c:pt idx="15">
                  <c:v>IMM_CHO-Zela_16_Full</c:v>
                </c:pt>
                <c:pt idx="16">
                  <c:v>IMM_CHO-Zela_17_Full</c:v>
                </c:pt>
              </c:strCache>
            </c:strRef>
          </c:xVal>
          <c:yVal>
            <c:numRef>
              <c:f>'R5P'!$AE$37:$AE$53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9C-4B84-B611-E2879C19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</a:t>
            </a:r>
            <a:r>
              <a:rPr lang="en-AU" baseline="0"/>
              <a:t> </a:t>
            </a:r>
            <a:r>
              <a:rPr lang="en-AU"/>
              <a:t>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AAE-49DE-94ED-FBC1AE9FEA2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AAE-49DE-94ED-FBC1AE9FEA2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AAE-49DE-94ED-FBC1AE9FEA2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AAE-49DE-94ED-FBC1AE9FE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2B-45CD-8EE4-70C653706C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2B-45CD-8EE4-70C653706C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C2B-45CD-8EE4-70C653706C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C2B-45CD-8EE4-70C65370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142204724409448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R5P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C7-4C44-8FC3-C9FAC3C4373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C7-4C44-8FC3-C9FAC3C4373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4C7-4C44-8FC3-C9FAC3C4373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4C7-4C44-8FC3-C9FAC3C4373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'R5P'!#REF!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4C7-4C44-8FC3-C9FAC3C43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39277559055118111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CHO-ZeLa 71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General!$Z$37:$Z$54</c:f>
              <c:numCache>
                <c:formatCode>0.00</c:formatCode>
                <c:ptCount val="18"/>
                <c:pt idx="0">
                  <c:v>807531.86749999202</c:v>
                </c:pt>
                <c:pt idx="1">
                  <c:v>648071.26150003099</c:v>
                </c:pt>
                <c:pt idx="2">
                  <c:v>1290947.2375000401</c:v>
                </c:pt>
                <c:pt idx="3">
                  <c:v>4549661.5985001996</c:v>
                </c:pt>
                <c:pt idx="4">
                  <c:v>4452646.2314998303</c:v>
                </c:pt>
                <c:pt idx="5">
                  <c:v>2758179.93049982</c:v>
                </c:pt>
                <c:pt idx="6">
                  <c:v>6798945.2480001897</c:v>
                </c:pt>
                <c:pt idx="7">
                  <c:v>5959731.9664998697</c:v>
                </c:pt>
                <c:pt idx="8">
                  <c:v>5265354.5</c:v>
                </c:pt>
                <c:pt idx="9">
                  <c:v>4273588.20850024</c:v>
                </c:pt>
                <c:pt idx="10">
                  <c:v>9708650.9110004399</c:v>
                </c:pt>
                <c:pt idx="11">
                  <c:v>4991137.4094997197</c:v>
                </c:pt>
                <c:pt idx="12">
                  <c:v>4425684.0921666902</c:v>
                </c:pt>
                <c:pt idx="13">
                  <c:v>5257148.5060001304</c:v>
                </c:pt>
                <c:pt idx="14">
                  <c:v>7545915.9810001301</c:v>
                </c:pt>
                <c:pt idx="15">
                  <c:v>6071876.6665000096</c:v>
                </c:pt>
                <c:pt idx="16">
                  <c:v>4730291.8084170297</c:v>
                </c:pt>
                <c:pt idx="17">
                  <c:v>2708430.7199998698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F-4E30-8F9B-FD6291F0F590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General!$AA$37:$AA$54</c:f>
              <c:numCache>
                <c:formatCode>0.00</c:formatCode>
                <c:ptCount val="18"/>
                <c:pt idx="0">
                  <c:v>290765.56900002202</c:v>
                </c:pt>
                <c:pt idx="1">
                  <c:v>385919.92899999802</c:v>
                </c:pt>
                <c:pt idx="2">
                  <c:v>383194.549500013</c:v>
                </c:pt>
                <c:pt idx="3">
                  <c:v>1478563.2638107999</c:v>
                </c:pt>
                <c:pt idx="4">
                  <c:v>767670.74849993095</c:v>
                </c:pt>
                <c:pt idx="5">
                  <c:v>1042267.52199996</c:v>
                </c:pt>
                <c:pt idx="6">
                  <c:v>1845212.3245000499</c:v>
                </c:pt>
                <c:pt idx="7">
                  <c:v>1635251.68349996</c:v>
                </c:pt>
                <c:pt idx="8">
                  <c:v>760738.28500002902</c:v>
                </c:pt>
                <c:pt idx="9">
                  <c:v>1354865.6100000399</c:v>
                </c:pt>
                <c:pt idx="10">
                  <c:v>2490509.4007577002</c:v>
                </c:pt>
                <c:pt idx="11">
                  <c:v>1036309.47899999</c:v>
                </c:pt>
                <c:pt idx="12">
                  <c:v>1322192.4714999699</c:v>
                </c:pt>
                <c:pt idx="13">
                  <c:v>1681073.08100003</c:v>
                </c:pt>
                <c:pt idx="14">
                  <c:v>2022745.72250005</c:v>
                </c:pt>
                <c:pt idx="15">
                  <c:v>1771842.1765034101</c:v>
                </c:pt>
                <c:pt idx="16">
                  <c:v>1261543.77250003</c:v>
                </c:pt>
                <c:pt idx="17">
                  <c:v>776036.74849994294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F-4E30-8F9B-FD6291F0F590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General!$AB$37:$AB$54</c:f>
              <c:numCache>
                <c:formatCode>0.00</c:formatCode>
                <c:ptCount val="18"/>
                <c:pt idx="0">
                  <c:v>18900805.807487201</c:v>
                </c:pt>
                <c:pt idx="1">
                  <c:v>79692942.100800395</c:v>
                </c:pt>
                <c:pt idx="2">
                  <c:v>71245801.649580702</c:v>
                </c:pt>
                <c:pt idx="3">
                  <c:v>101320283.505776</c:v>
                </c:pt>
                <c:pt idx="4">
                  <c:v>64928241.493533999</c:v>
                </c:pt>
                <c:pt idx="5">
                  <c:v>51521811.935240597</c:v>
                </c:pt>
                <c:pt idx="6">
                  <c:v>73940826.2101776</c:v>
                </c:pt>
                <c:pt idx="7">
                  <c:v>59223165.868247502</c:v>
                </c:pt>
                <c:pt idx="8">
                  <c:v>47306727.4588857</c:v>
                </c:pt>
                <c:pt idx="9">
                  <c:v>39930531.310577698</c:v>
                </c:pt>
                <c:pt idx="10">
                  <c:v>78483639.844648495</c:v>
                </c:pt>
                <c:pt idx="11">
                  <c:v>37193133.797355801</c:v>
                </c:pt>
                <c:pt idx="12">
                  <c:v>30999981.1872028</c:v>
                </c:pt>
                <c:pt idx="13">
                  <c:v>30927722.881349999</c:v>
                </c:pt>
                <c:pt idx="14">
                  <c:v>35990080.933467098</c:v>
                </c:pt>
                <c:pt idx="15">
                  <c:v>30394075.4643634</c:v>
                </c:pt>
                <c:pt idx="16">
                  <c:v>20940526.810956001</c:v>
                </c:pt>
                <c:pt idx="17">
                  <c:v>11315335.5226945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F-4E30-8F9B-FD6291F0F590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General!$AC$37:$AC$54</c:f>
              <c:numCache>
                <c:formatCode>0.00</c:formatCode>
                <c:ptCount val="18"/>
                <c:pt idx="0">
                  <c:v>4384930.8515388304</c:v>
                </c:pt>
                <c:pt idx="1">
                  <c:v>15337080.723303201</c:v>
                </c:pt>
                <c:pt idx="2">
                  <c:v>13645860.4679811</c:v>
                </c:pt>
                <c:pt idx="3">
                  <c:v>20716348.0240312</c:v>
                </c:pt>
                <c:pt idx="4">
                  <c:v>15379256.534297301</c:v>
                </c:pt>
                <c:pt idx="5">
                  <c:v>9187542.3015732598</c:v>
                </c:pt>
                <c:pt idx="6">
                  <c:v>20012382.927641898</c:v>
                </c:pt>
                <c:pt idx="7">
                  <c:v>15782102.3808844</c:v>
                </c:pt>
                <c:pt idx="8">
                  <c:v>13073959.8454332</c:v>
                </c:pt>
                <c:pt idx="9">
                  <c:v>10495693.9207644</c:v>
                </c:pt>
                <c:pt idx="10">
                  <c:v>21234386.286214001</c:v>
                </c:pt>
                <c:pt idx="11">
                  <c:v>11583067.1665312</c:v>
                </c:pt>
                <c:pt idx="12">
                  <c:v>9540048.2035127804</c:v>
                </c:pt>
                <c:pt idx="13">
                  <c:v>10108793.9517051</c:v>
                </c:pt>
                <c:pt idx="14">
                  <c:v>13747622.894301999</c:v>
                </c:pt>
                <c:pt idx="15">
                  <c:v>10388893.7641997</c:v>
                </c:pt>
                <c:pt idx="16">
                  <c:v>7906691.2262119101</c:v>
                </c:pt>
                <c:pt idx="17">
                  <c:v>4632798.6437327303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F-4E30-8F9B-FD6291F0F590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General!$AD$37:$AD$54</c:f>
              <c:numCache>
                <c:formatCode>0.00</c:formatCode>
                <c:ptCount val="18"/>
                <c:pt idx="0">
                  <c:v>4344273.4022958605</c:v>
                </c:pt>
                <c:pt idx="1">
                  <c:v>11864434.9939595</c:v>
                </c:pt>
                <c:pt idx="2">
                  <c:v>9916233.5959376693</c:v>
                </c:pt>
                <c:pt idx="3">
                  <c:v>18722968.713151</c:v>
                </c:pt>
                <c:pt idx="4">
                  <c:v>12341452.405901199</c:v>
                </c:pt>
                <c:pt idx="5">
                  <c:v>9664861.1816996299</c:v>
                </c:pt>
                <c:pt idx="6">
                  <c:v>16984522.445959501</c:v>
                </c:pt>
                <c:pt idx="7">
                  <c:v>14734740.267533399</c:v>
                </c:pt>
                <c:pt idx="8">
                  <c:v>12510361.1783925</c:v>
                </c:pt>
                <c:pt idx="9">
                  <c:v>9826250.4696309604</c:v>
                </c:pt>
                <c:pt idx="10">
                  <c:v>21658599.087278798</c:v>
                </c:pt>
                <c:pt idx="11">
                  <c:v>12147460.2635142</c:v>
                </c:pt>
                <c:pt idx="12">
                  <c:v>10309085.761482</c:v>
                </c:pt>
                <c:pt idx="13">
                  <c:v>10639307.7223919</c:v>
                </c:pt>
                <c:pt idx="14">
                  <c:v>13948512.0157493</c:v>
                </c:pt>
                <c:pt idx="15">
                  <c:v>12310652.3759462</c:v>
                </c:pt>
                <c:pt idx="16">
                  <c:v>8593314.8185073994</c:v>
                </c:pt>
                <c:pt idx="17">
                  <c:v>5114698.2531199297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F-4E30-8F9B-FD6291F0F590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General!$B$37:$B$54</c:f>
              <c:strCache>
                <c:ptCount val="18"/>
                <c:pt idx="0">
                  <c:v>IMM_CHO-S68_17</c:v>
                </c:pt>
                <c:pt idx="1">
                  <c:v>IMM_CHO-Zela_1</c:v>
                </c:pt>
                <c:pt idx="2">
                  <c:v>IMM_CHO-Zela_2</c:v>
                </c:pt>
                <c:pt idx="3">
                  <c:v>IMM_CHO-Zela_3</c:v>
                </c:pt>
                <c:pt idx="4">
                  <c:v>IMM_CHO-Zela_4</c:v>
                </c:pt>
                <c:pt idx="5">
                  <c:v>IMM_CHO-Zela_5</c:v>
                </c:pt>
                <c:pt idx="6">
                  <c:v>IMM_CHO-Zela_6</c:v>
                </c:pt>
                <c:pt idx="7">
                  <c:v>IMM_CHO-Zela_7</c:v>
                </c:pt>
                <c:pt idx="8">
                  <c:v>IMM_CHO-Zela_8</c:v>
                </c:pt>
                <c:pt idx="9">
                  <c:v>IMM_CHO-Zela_9</c:v>
                </c:pt>
                <c:pt idx="10">
                  <c:v>IMM_CHO-Zela_10</c:v>
                </c:pt>
                <c:pt idx="11">
                  <c:v>IMM_CHO-Zela_11</c:v>
                </c:pt>
                <c:pt idx="12">
                  <c:v>IMM_CHO-Zela_12</c:v>
                </c:pt>
                <c:pt idx="13">
                  <c:v>IMM_CHO-Zela_13</c:v>
                </c:pt>
                <c:pt idx="14">
                  <c:v>IMM_CHO-Zela_14</c:v>
                </c:pt>
                <c:pt idx="15">
                  <c:v>IMM_CHO-Zela_15</c:v>
                </c:pt>
                <c:pt idx="16">
                  <c:v>IMM_CHO-Zela_16</c:v>
                </c:pt>
                <c:pt idx="17">
                  <c:v>IMM_CHO-Zela_17</c:v>
                </c:pt>
              </c:strCache>
            </c:strRef>
          </c:xVal>
          <c:yVal>
            <c:numRef>
              <c:f>General!$AE$37:$AE$54</c:f>
              <c:numCache>
                <c:formatCode>0.00</c:formatCode>
                <c:ptCount val="18"/>
                <c:pt idx="0">
                  <c:v>850017.80243223102</c:v>
                </c:pt>
                <c:pt idx="1">
                  <c:v>1858570.9225828501</c:v>
                </c:pt>
                <c:pt idx="2">
                  <c:v>1596804.24556266</c:v>
                </c:pt>
                <c:pt idx="3">
                  <c:v>5323874.5461462401</c:v>
                </c:pt>
                <c:pt idx="4">
                  <c:v>4575474.7071076697</c:v>
                </c:pt>
                <c:pt idx="5">
                  <c:v>3776671.6450564102</c:v>
                </c:pt>
                <c:pt idx="6">
                  <c:v>6789446.4919350399</c:v>
                </c:pt>
                <c:pt idx="7">
                  <c:v>6617636.75281657</c:v>
                </c:pt>
                <c:pt idx="8">
                  <c:v>5152031.8009914504</c:v>
                </c:pt>
                <c:pt idx="9">
                  <c:v>4696105.3101870203</c:v>
                </c:pt>
                <c:pt idx="10">
                  <c:v>9906843.5045538396</c:v>
                </c:pt>
                <c:pt idx="11">
                  <c:v>5151690.8342688596</c:v>
                </c:pt>
                <c:pt idx="12">
                  <c:v>4948234.0701685399</c:v>
                </c:pt>
                <c:pt idx="13">
                  <c:v>4923039.3031799104</c:v>
                </c:pt>
                <c:pt idx="14">
                  <c:v>6480700.1781081399</c:v>
                </c:pt>
                <c:pt idx="15">
                  <c:v>6042752.86322024</c:v>
                </c:pt>
                <c:pt idx="16">
                  <c:v>4707028.79641206</c:v>
                </c:pt>
                <c:pt idx="17">
                  <c:v>2789840.1704256199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F-4E30-8F9B-FD6291F0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21830028610568"/>
          <c:y val="0.17650410989724238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</a:t>
            </a:r>
            <a:r>
              <a:rPr lang="en-AU" baseline="0"/>
              <a:t>R5P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'R5P'!$Y$2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'R5P'!$Y$54:$Y$57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8-4112-B701-9B648C57765B}"/>
            </c:ext>
          </c:extLst>
        </c:ser>
        <c:ser>
          <c:idx val="1"/>
          <c:order val="1"/>
          <c:tx>
            <c:strRef>
              <c:f>'R5P'!$Z$2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'R5P'!$Z$54:$Z$57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8-4112-B701-9B648C57765B}"/>
            </c:ext>
          </c:extLst>
        </c:ser>
        <c:ser>
          <c:idx val="2"/>
          <c:order val="2"/>
          <c:tx>
            <c:strRef>
              <c:f>'R5P'!$AA$2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'R5P'!$AA$54:$AA$57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8-4112-B701-9B648C57765B}"/>
            </c:ext>
          </c:extLst>
        </c:ser>
        <c:ser>
          <c:idx val="3"/>
          <c:order val="3"/>
          <c:tx>
            <c:strRef>
              <c:f>'R5P'!$AB$2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'R5P'!$AB$54:$AB$57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18-4112-B701-9B648C57765B}"/>
            </c:ext>
          </c:extLst>
        </c:ser>
        <c:ser>
          <c:idx val="4"/>
          <c:order val="4"/>
          <c:tx>
            <c:strRef>
              <c:f>'R5P'!$AC$2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'R5P'!$AC$54:$AC$57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18-4112-B701-9B648C57765B}"/>
            </c:ext>
          </c:extLst>
        </c:ser>
        <c:ser>
          <c:idx val="5"/>
          <c:order val="5"/>
          <c:tx>
            <c:strRef>
              <c:f>'R5P'!$AD$2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'R5P'!$AD$54:$AD$57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18-4112-B701-9B648C57765B}"/>
            </c:ext>
          </c:extLst>
        </c:ser>
        <c:ser>
          <c:idx val="6"/>
          <c:order val="6"/>
          <c:tx>
            <c:strRef>
              <c:f>'R5P'!$AE$2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'R5P'!$B$54:$B$57</c:f>
              <c:strCache>
                <c:ptCount val="4"/>
                <c:pt idx="0">
                  <c:v>QC_Full</c:v>
                </c:pt>
                <c:pt idx="1">
                  <c:v>QC002_Full</c:v>
                </c:pt>
                <c:pt idx="2">
                  <c:v>QC003_Full</c:v>
                </c:pt>
                <c:pt idx="3">
                  <c:v>QC004_Full</c:v>
                </c:pt>
              </c:strCache>
            </c:strRef>
          </c:xVal>
          <c:yVal>
            <c:numRef>
              <c:f>'R5P'!$AE$54:$AE$57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18-4112-B701-9B648C577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80839895013125"/>
          <c:y val="0.17187445319335082"/>
          <c:w val="0.54988582677165354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EF4-4118-B143-2DC778A638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EF4-4118-B143-2DC778A6380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EF4-4118-B143-2DC778A6380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EF4-4118-B143-2DC778A63801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EF4-4118-B143-2DC778A63801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General!#REF!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EF4-4118-B143-2DC778A6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5768942160671855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QC Succinate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General!$Z$3</c:f>
              <c:strCache>
                <c:ptCount val="1"/>
                <c:pt idx="0">
                  <c:v>236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General!$Z$55:$Z$58</c:f>
              <c:numCache>
                <c:formatCode>0.00</c:formatCode>
                <c:ptCount val="4"/>
                <c:pt idx="0">
                  <c:v>859166.16700004297</c:v>
                </c:pt>
                <c:pt idx="1">
                  <c:v>2381816.6365001099</c:v>
                </c:pt>
                <c:pt idx="2">
                  <c:v>1746983.0009997999</c:v>
                </c:pt>
                <c:pt idx="3">
                  <c:v>2149951.1415001098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2-454F-BB19-3F1984AF8B8E}"/>
            </c:ext>
          </c:extLst>
        </c:ser>
        <c:ser>
          <c:idx val="1"/>
          <c:order val="1"/>
          <c:tx>
            <c:strRef>
              <c:f>General!$AA$3</c:f>
              <c:strCache>
                <c:ptCount val="1"/>
                <c:pt idx="0">
                  <c:v>237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General!$AA$55:$AA$58</c:f>
              <c:numCache>
                <c:formatCode>0.00</c:formatCode>
                <c:ptCount val="4"/>
                <c:pt idx="0">
                  <c:v>984177.14650002902</c:v>
                </c:pt>
                <c:pt idx="1">
                  <c:v>1515620.76650009</c:v>
                </c:pt>
                <c:pt idx="2">
                  <c:v>1234668.1248713799</c:v>
                </c:pt>
                <c:pt idx="3">
                  <c:v>1893404.4139999701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2-454F-BB19-3F1984AF8B8E}"/>
            </c:ext>
          </c:extLst>
        </c:ser>
        <c:ser>
          <c:idx val="2"/>
          <c:order val="2"/>
          <c:tx>
            <c:strRef>
              <c:f>General!$AB$3</c:f>
              <c:strCache>
                <c:ptCount val="1"/>
                <c:pt idx="0">
                  <c:v>245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General!$AB$55:$AB$58</c:f>
              <c:numCache>
                <c:formatCode>0.00</c:formatCode>
                <c:ptCount val="4"/>
                <c:pt idx="0">
                  <c:v>165750876.08010301</c:v>
                </c:pt>
                <c:pt idx="1">
                  <c:v>283141079.78658801</c:v>
                </c:pt>
                <c:pt idx="2">
                  <c:v>199663535.879022</c:v>
                </c:pt>
                <c:pt idx="3">
                  <c:v>282820232.88576198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2-454F-BB19-3F1984AF8B8E}"/>
            </c:ext>
          </c:extLst>
        </c:ser>
        <c:ser>
          <c:idx val="3"/>
          <c:order val="3"/>
          <c:tx>
            <c:strRef>
              <c:f>General!$AC$3</c:f>
              <c:strCache>
                <c:ptCount val="1"/>
                <c:pt idx="0">
                  <c:v>246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General!$AC$55:$AC$58</c:f>
              <c:numCache>
                <c:formatCode>0.00</c:formatCode>
                <c:ptCount val="4"/>
                <c:pt idx="0">
                  <c:v>31898735.091998301</c:v>
                </c:pt>
                <c:pt idx="1">
                  <c:v>56806979.727029003</c:v>
                </c:pt>
                <c:pt idx="2">
                  <c:v>43445295.738088198</c:v>
                </c:pt>
                <c:pt idx="3">
                  <c:v>53797368.525974698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32-454F-BB19-3F1984AF8B8E}"/>
            </c:ext>
          </c:extLst>
        </c:ser>
        <c:ser>
          <c:idx val="4"/>
          <c:order val="4"/>
          <c:tx>
            <c:strRef>
              <c:f>General!$AD$3</c:f>
              <c:strCache>
                <c:ptCount val="1"/>
                <c:pt idx="0">
                  <c:v>247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General!$AD$55:$AD$58</c:f>
              <c:numCache>
                <c:formatCode>0.00</c:formatCode>
                <c:ptCount val="4"/>
                <c:pt idx="0">
                  <c:v>25588023.908698399</c:v>
                </c:pt>
                <c:pt idx="1">
                  <c:v>42278962.2946724</c:v>
                </c:pt>
                <c:pt idx="2">
                  <c:v>31994225.047733899</c:v>
                </c:pt>
                <c:pt idx="3">
                  <c:v>37509156.278851502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2-454F-BB19-3F1984AF8B8E}"/>
            </c:ext>
          </c:extLst>
        </c:ser>
        <c:ser>
          <c:idx val="5"/>
          <c:order val="5"/>
          <c:tx>
            <c:strRef>
              <c:f>General!$AE$3</c:f>
              <c:strCache>
                <c:ptCount val="1"/>
                <c:pt idx="0">
                  <c:v>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General!$B$55:$B$58</c:f>
              <c:strCache>
                <c:ptCount val="4"/>
                <c:pt idx="0">
                  <c:v>commer</c:v>
                </c:pt>
                <c:pt idx="1">
                  <c:v>commer</c:v>
                </c:pt>
                <c:pt idx="2">
                  <c:v>commer</c:v>
                </c:pt>
                <c:pt idx="3">
                  <c:v>commer</c:v>
                </c:pt>
              </c:strCache>
            </c:strRef>
          </c:xVal>
          <c:yVal>
            <c:numRef>
              <c:f>General!$AE$55:$AE$58</c:f>
              <c:numCache>
                <c:formatCode>0.00</c:formatCode>
                <c:ptCount val="4"/>
                <c:pt idx="0">
                  <c:v>2692324.60606643</c:v>
                </c:pt>
                <c:pt idx="1">
                  <c:v>3662915.9260020298</c:v>
                </c:pt>
                <c:pt idx="2">
                  <c:v>3960240.5396115598</c:v>
                </c:pt>
                <c:pt idx="3">
                  <c:v>5042663.8371272897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32-454F-BB19-3F1984AF8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876230704019013"/>
          <c:y val="0.17180461060591823"/>
          <c:w val="0.46818428904957626"/>
          <c:h val="7.7845290140918746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CHO-S 71 Fumarate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13930555555555557"/>
          <c:w val="0.84721062992125984"/>
          <c:h val="0.7019980314960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Fumarate!$K$2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Fumarate!$K$3:$K$19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C-4D93-B0B1-69EBF299BD5D}"/>
            </c:ext>
          </c:extLst>
        </c:ser>
        <c:ser>
          <c:idx val="1"/>
          <c:order val="1"/>
          <c:tx>
            <c:strRef>
              <c:f>Fumarate!$L$2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Fumarate!$L$3:$L$19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C-4D93-B0B1-69EBF299BD5D}"/>
            </c:ext>
          </c:extLst>
        </c:ser>
        <c:ser>
          <c:idx val="2"/>
          <c:order val="2"/>
          <c:tx>
            <c:strRef>
              <c:f>Fumarate!$M$2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Fumarate!$M$3:$M$19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C-4D93-B0B1-69EBF299BD5D}"/>
            </c:ext>
          </c:extLst>
        </c:ser>
        <c:ser>
          <c:idx val="3"/>
          <c:order val="3"/>
          <c:tx>
            <c:strRef>
              <c:f>Fumarate!$N$2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Fumarate!$N$3:$N$19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C-4D93-B0B1-69EBF299BD5D}"/>
            </c:ext>
          </c:extLst>
        </c:ser>
        <c:ser>
          <c:idx val="4"/>
          <c:order val="4"/>
          <c:tx>
            <c:strRef>
              <c:f>Fumarate!$O$2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Fumarate!$O$3:$O$19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C-4D93-B0B1-69EBF299BD5D}"/>
            </c:ext>
          </c:extLst>
        </c:ser>
        <c:ser>
          <c:idx val="5"/>
          <c:order val="5"/>
          <c:tx>
            <c:strRef>
              <c:f>Fumarate!$P$2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Fumarate!$B$3:$B$19</c:f>
              <c:strCache>
                <c:ptCount val="17"/>
                <c:pt idx="0">
                  <c:v>IMM_CHO-s_1_Full</c:v>
                </c:pt>
                <c:pt idx="1">
                  <c:v>IMM_CHO-s_2_Full</c:v>
                </c:pt>
                <c:pt idx="2">
                  <c:v>IMM_CHO-s_3_Full</c:v>
                </c:pt>
                <c:pt idx="3">
                  <c:v>IMM_CHO-s_4_Full</c:v>
                </c:pt>
                <c:pt idx="4">
                  <c:v>IMM_CHO-s_5_Full</c:v>
                </c:pt>
                <c:pt idx="5">
                  <c:v>IMM_CHO-s_6_rerun_Full</c:v>
                </c:pt>
                <c:pt idx="6">
                  <c:v>IMM_CHO-s_7_Full</c:v>
                </c:pt>
                <c:pt idx="7">
                  <c:v>IMM_CHO-s_8_rerun_Full</c:v>
                </c:pt>
                <c:pt idx="8">
                  <c:v>IMM_CHO-s_9_rerun_Full</c:v>
                </c:pt>
                <c:pt idx="9">
                  <c:v>IMM_CHO-s_10_Full</c:v>
                </c:pt>
                <c:pt idx="10">
                  <c:v>IMM_CHO-s_11_rerun_Full</c:v>
                </c:pt>
                <c:pt idx="11">
                  <c:v>IMM_CHO-s_12_rerun_Full</c:v>
                </c:pt>
                <c:pt idx="12">
                  <c:v>IMM_CHO-s_13_Full</c:v>
                </c:pt>
                <c:pt idx="13">
                  <c:v>IMM_CHO-s_14_rerun_Full</c:v>
                </c:pt>
                <c:pt idx="14">
                  <c:v>IMM_CHO-s_15_rerun_Full</c:v>
                </c:pt>
                <c:pt idx="15">
                  <c:v>IMM_CHO-s_16_rerun_Full</c:v>
                </c:pt>
                <c:pt idx="16">
                  <c:v>IMM_CHO-s_17_rerun_Full</c:v>
                </c:pt>
              </c:strCache>
            </c:strRef>
          </c:xVal>
          <c:yVal>
            <c:numRef>
              <c:f>Fumarate!$P$3:$P$19</c:f>
              <c:numCache>
                <c:formatCode>General</c:formatCode>
                <c:ptCount val="1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C-4D93-B0B1-69EBF299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93168"/>
        <c:axId val="873893496"/>
      </c:scatterChart>
      <c:valAx>
        <c:axId val="8738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"Time points" (2h)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496"/>
        <c:crosses val="autoZero"/>
        <c:crossBetween val="midCat"/>
        <c:majorUnit val="1"/>
      </c:valAx>
      <c:valAx>
        <c:axId val="873893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compound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083442694663165"/>
          <c:y val="0.17650408282298047"/>
          <c:w val="0.44916555121852875"/>
          <c:h val="7.784531841667953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2.png"/><Relationship Id="rId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60</xdr:row>
      <xdr:rowOff>53746</xdr:rowOff>
    </xdr:from>
    <xdr:to>
      <xdr:col>10</xdr:col>
      <xdr:colOff>0</xdr:colOff>
      <xdr:row>75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76</xdr:row>
      <xdr:rowOff>47625</xdr:rowOff>
    </xdr:from>
    <xdr:to>
      <xdr:col>10</xdr:col>
      <xdr:colOff>0</xdr:colOff>
      <xdr:row>91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91</xdr:row>
      <xdr:rowOff>172722</xdr:rowOff>
    </xdr:from>
    <xdr:to>
      <xdr:col>10</xdr:col>
      <xdr:colOff>0</xdr:colOff>
      <xdr:row>106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60</xdr:row>
      <xdr:rowOff>68036</xdr:rowOff>
    </xdr:from>
    <xdr:to>
      <xdr:col>15</xdr:col>
      <xdr:colOff>486453</xdr:colOff>
      <xdr:row>75</xdr:row>
      <xdr:rowOff>55789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76</xdr:row>
      <xdr:rowOff>61915</xdr:rowOff>
    </xdr:from>
    <xdr:to>
      <xdr:col>15</xdr:col>
      <xdr:colOff>476249</xdr:colOff>
      <xdr:row>91</xdr:row>
      <xdr:rowOff>49668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91</xdr:row>
      <xdr:rowOff>163968</xdr:rowOff>
    </xdr:from>
    <xdr:to>
      <xdr:col>15</xdr:col>
      <xdr:colOff>469445</xdr:colOff>
      <xdr:row>106</xdr:row>
      <xdr:rowOff>151722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107</xdr:row>
      <xdr:rowOff>57150</xdr:rowOff>
    </xdr:from>
    <xdr:to>
      <xdr:col>10</xdr:col>
      <xdr:colOff>0</xdr:colOff>
      <xdr:row>122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107</xdr:row>
      <xdr:rowOff>66675</xdr:rowOff>
    </xdr:from>
    <xdr:to>
      <xdr:col>15</xdr:col>
      <xdr:colOff>476249</xdr:colOff>
      <xdr:row>122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7</xdr:col>
      <xdr:colOff>0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7</xdr:col>
      <xdr:colOff>0</xdr:colOff>
      <xdr:row>90</xdr:row>
      <xdr:rowOff>35378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7</xdr:col>
      <xdr:colOff>0</xdr:colOff>
      <xdr:row>105</xdr:row>
      <xdr:rowOff>160476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68036</xdr:rowOff>
    </xdr:from>
    <xdr:to>
      <xdr:col>7</xdr:col>
      <xdr:colOff>486453</xdr:colOff>
      <xdr:row>74</xdr:row>
      <xdr:rowOff>55789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61915</xdr:rowOff>
    </xdr:from>
    <xdr:to>
      <xdr:col>7</xdr:col>
      <xdr:colOff>476249</xdr:colOff>
      <xdr:row>90</xdr:row>
      <xdr:rowOff>49668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163968</xdr:rowOff>
    </xdr:from>
    <xdr:to>
      <xdr:col>7</xdr:col>
      <xdr:colOff>469445</xdr:colOff>
      <xdr:row>105</xdr:row>
      <xdr:rowOff>151722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7</xdr:col>
      <xdr:colOff>0</xdr:colOff>
      <xdr:row>121</xdr:row>
      <xdr:rowOff>44903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106</xdr:row>
      <xdr:rowOff>66675</xdr:rowOff>
    </xdr:from>
    <xdr:to>
      <xdr:col>7</xdr:col>
      <xdr:colOff>476249</xdr:colOff>
      <xdr:row>121</xdr:row>
      <xdr:rowOff>54428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162486</xdr:colOff>
      <xdr:row>62</xdr:row>
      <xdr:rowOff>56030</xdr:rowOff>
    </xdr:from>
    <xdr:to>
      <xdr:col>16</xdr:col>
      <xdr:colOff>525181</xdr:colOff>
      <xdr:row>80</xdr:row>
      <xdr:rowOff>78186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r="50575"/>
        <a:stretch/>
      </xdr:blipFill>
      <xdr:spPr>
        <a:xfrm>
          <a:off x="11379574" y="10992971"/>
          <a:ext cx="5821456" cy="32494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81</xdr:row>
      <xdr:rowOff>5604</xdr:rowOff>
    </xdr:from>
    <xdr:to>
      <xdr:col>16</xdr:col>
      <xdr:colOff>552065</xdr:colOff>
      <xdr:row>99</xdr:row>
      <xdr:rowOff>27759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50566"/>
        <a:stretch/>
      </xdr:blipFill>
      <xdr:spPr>
        <a:xfrm>
          <a:off x="11407588" y="14349133"/>
          <a:ext cx="5822567" cy="3249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8</xdr:col>
      <xdr:colOff>275543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8</xdr:col>
      <xdr:colOff>265339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8</xdr:col>
      <xdr:colOff>266217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8</xdr:col>
      <xdr:colOff>266699</xdr:colOff>
      <xdr:row>121</xdr:row>
      <xdr:rowOff>44903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1057953</xdr:colOff>
      <xdr:row>59</xdr:row>
      <xdr:rowOff>53746</xdr:rowOff>
    </xdr:from>
    <xdr:to>
      <xdr:col>7</xdr:col>
      <xdr:colOff>0</xdr:colOff>
      <xdr:row>74</xdr:row>
      <xdr:rowOff>41499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1047749</xdr:colOff>
      <xdr:row>75</xdr:row>
      <xdr:rowOff>47625</xdr:rowOff>
    </xdr:from>
    <xdr:to>
      <xdr:col>7</xdr:col>
      <xdr:colOff>0</xdr:colOff>
      <xdr:row>90</xdr:row>
      <xdr:rowOff>35378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1048627</xdr:colOff>
      <xdr:row>90</xdr:row>
      <xdr:rowOff>172722</xdr:rowOff>
    </xdr:from>
    <xdr:to>
      <xdr:col>7</xdr:col>
      <xdr:colOff>0</xdr:colOff>
      <xdr:row>105</xdr:row>
      <xdr:rowOff>160476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59</xdr:row>
      <xdr:rowOff>68036</xdr:rowOff>
    </xdr:from>
    <xdr:to>
      <xdr:col>7</xdr:col>
      <xdr:colOff>486453</xdr:colOff>
      <xdr:row>74</xdr:row>
      <xdr:rowOff>55789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75</xdr:row>
      <xdr:rowOff>61915</xdr:rowOff>
    </xdr:from>
    <xdr:to>
      <xdr:col>7</xdr:col>
      <xdr:colOff>476249</xdr:colOff>
      <xdr:row>90</xdr:row>
      <xdr:rowOff>49668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90</xdr:row>
      <xdr:rowOff>163968</xdr:rowOff>
    </xdr:from>
    <xdr:to>
      <xdr:col>7</xdr:col>
      <xdr:colOff>469445</xdr:colOff>
      <xdr:row>105</xdr:row>
      <xdr:rowOff>151722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1042988</xdr:colOff>
      <xdr:row>106</xdr:row>
      <xdr:rowOff>57150</xdr:rowOff>
    </xdr:from>
    <xdr:to>
      <xdr:col>7</xdr:col>
      <xdr:colOff>0</xdr:colOff>
      <xdr:row>121</xdr:row>
      <xdr:rowOff>44903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106</xdr:row>
      <xdr:rowOff>66675</xdr:rowOff>
    </xdr:from>
    <xdr:to>
      <xdr:col>7</xdr:col>
      <xdr:colOff>476249</xdr:colOff>
      <xdr:row>121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685295</xdr:colOff>
      <xdr:row>59</xdr:row>
      <xdr:rowOff>76814</xdr:rowOff>
    </xdr:from>
    <xdr:to>
      <xdr:col>11</xdr:col>
      <xdr:colOff>0</xdr:colOff>
      <xdr:row>74</xdr:row>
      <xdr:rowOff>64567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675091</xdr:colOff>
      <xdr:row>75</xdr:row>
      <xdr:rowOff>70693</xdr:rowOff>
    </xdr:from>
    <xdr:to>
      <xdr:col>11</xdr:col>
      <xdr:colOff>0</xdr:colOff>
      <xdr:row>90</xdr:row>
      <xdr:rowOff>58446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668287</xdr:colOff>
      <xdr:row>90</xdr:row>
      <xdr:rowOff>172746</xdr:rowOff>
    </xdr:from>
    <xdr:to>
      <xdr:col>11</xdr:col>
      <xdr:colOff>0</xdr:colOff>
      <xdr:row>105</xdr:row>
      <xdr:rowOff>160500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675091</xdr:colOff>
      <xdr:row>106</xdr:row>
      <xdr:rowOff>75453</xdr:rowOff>
    </xdr:from>
    <xdr:to>
      <xdr:col>11</xdr:col>
      <xdr:colOff>0</xdr:colOff>
      <xdr:row>121</xdr:row>
      <xdr:rowOff>63206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997324</xdr:colOff>
      <xdr:row>58</xdr:row>
      <xdr:rowOff>78441</xdr:rowOff>
    </xdr:from>
    <xdr:to>
      <xdr:col>8</xdr:col>
      <xdr:colOff>352985</xdr:colOff>
      <xdr:row>73</xdr:row>
      <xdr:rowOff>132229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978477</xdr:colOff>
      <xdr:row>74</xdr:row>
      <xdr:rowOff>103911</xdr:rowOff>
    </xdr:from>
    <xdr:to>
      <xdr:col>8</xdr:col>
      <xdr:colOff>334138</xdr:colOff>
      <xdr:row>89</xdr:row>
      <xdr:rowOff>157698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978476</xdr:colOff>
      <xdr:row>90</xdr:row>
      <xdr:rowOff>147204</xdr:rowOff>
    </xdr:from>
    <xdr:to>
      <xdr:col>8</xdr:col>
      <xdr:colOff>334137</xdr:colOff>
      <xdr:row>106</xdr:row>
      <xdr:rowOff>19152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987136</xdr:colOff>
      <xdr:row>107</xdr:row>
      <xdr:rowOff>17318</xdr:rowOff>
    </xdr:from>
    <xdr:to>
      <xdr:col>8</xdr:col>
      <xdr:colOff>342797</xdr:colOff>
      <xdr:row>122</xdr:row>
      <xdr:rowOff>71107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240926</xdr:colOff>
      <xdr:row>58</xdr:row>
      <xdr:rowOff>112059</xdr:rowOff>
    </xdr:from>
    <xdr:to>
      <xdr:col>17</xdr:col>
      <xdr:colOff>629245</xdr:colOff>
      <xdr:row>76</xdr:row>
      <xdr:rowOff>115925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57147" y="10511118"/>
          <a:ext cx="5834378" cy="3231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930088</xdr:colOff>
      <xdr:row>23</xdr:row>
      <xdr:rowOff>100851</xdr:rowOff>
    </xdr:from>
    <xdr:to>
      <xdr:col>6</xdr:col>
      <xdr:colOff>0</xdr:colOff>
      <xdr:row>38</xdr:row>
      <xdr:rowOff>154640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23</xdr:row>
      <xdr:rowOff>89646</xdr:rowOff>
    </xdr:from>
    <xdr:to>
      <xdr:col>8</xdr:col>
      <xdr:colOff>560294</xdr:colOff>
      <xdr:row>38</xdr:row>
      <xdr:rowOff>143435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627529</xdr:colOff>
      <xdr:row>23</xdr:row>
      <xdr:rowOff>156883</xdr:rowOff>
    </xdr:from>
    <xdr:to>
      <xdr:col>10</xdr:col>
      <xdr:colOff>0</xdr:colOff>
      <xdr:row>39</xdr:row>
      <xdr:rowOff>31377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403412</xdr:colOff>
      <xdr:row>24</xdr:row>
      <xdr:rowOff>11206</xdr:rowOff>
    </xdr:from>
    <xdr:to>
      <xdr:col>15</xdr:col>
      <xdr:colOff>0</xdr:colOff>
      <xdr:row>39</xdr:row>
      <xdr:rowOff>64994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902074</xdr:colOff>
      <xdr:row>39</xdr:row>
      <xdr:rowOff>162485</xdr:rowOff>
    </xdr:from>
    <xdr:to>
      <xdr:col>6</xdr:col>
      <xdr:colOff>0</xdr:colOff>
      <xdr:row>55</xdr:row>
      <xdr:rowOff>36980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39</xdr:row>
      <xdr:rowOff>156882</xdr:rowOff>
    </xdr:from>
    <xdr:to>
      <xdr:col>8</xdr:col>
      <xdr:colOff>582706</xdr:colOff>
      <xdr:row>55</xdr:row>
      <xdr:rowOff>31377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40</xdr:row>
      <xdr:rowOff>11205</xdr:rowOff>
    </xdr:from>
    <xdr:to>
      <xdr:col>10</xdr:col>
      <xdr:colOff>44824</xdr:colOff>
      <xdr:row>55</xdr:row>
      <xdr:rowOff>64994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448236</xdr:colOff>
      <xdr:row>40</xdr:row>
      <xdr:rowOff>44822</xdr:rowOff>
    </xdr:from>
    <xdr:to>
      <xdr:col>15</xdr:col>
      <xdr:colOff>0</xdr:colOff>
      <xdr:row>55</xdr:row>
      <xdr:rowOff>98611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891887</xdr:colOff>
      <xdr:row>56</xdr:row>
      <xdr:rowOff>31581</xdr:rowOff>
    </xdr:from>
    <xdr:to>
      <xdr:col>6</xdr:col>
      <xdr:colOff>0</xdr:colOff>
      <xdr:row>71</xdr:row>
      <xdr:rowOff>87917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56</xdr:row>
      <xdr:rowOff>25978</xdr:rowOff>
    </xdr:from>
    <xdr:to>
      <xdr:col>8</xdr:col>
      <xdr:colOff>572519</xdr:colOff>
      <xdr:row>71</xdr:row>
      <xdr:rowOff>82314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56</xdr:row>
      <xdr:rowOff>62141</xdr:rowOff>
    </xdr:from>
    <xdr:to>
      <xdr:col>10</xdr:col>
      <xdr:colOff>34637</xdr:colOff>
      <xdr:row>71</xdr:row>
      <xdr:rowOff>115931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438049</xdr:colOff>
      <xdr:row>56</xdr:row>
      <xdr:rowOff>95758</xdr:rowOff>
    </xdr:from>
    <xdr:to>
      <xdr:col>15</xdr:col>
      <xdr:colOff>0</xdr:colOff>
      <xdr:row>71</xdr:row>
      <xdr:rowOff>149548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909204</xdr:colOff>
      <xdr:row>72</xdr:row>
      <xdr:rowOff>66218</xdr:rowOff>
    </xdr:from>
    <xdr:to>
      <xdr:col>6</xdr:col>
      <xdr:colOff>0</xdr:colOff>
      <xdr:row>87</xdr:row>
      <xdr:rowOff>122553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72</xdr:row>
      <xdr:rowOff>60615</xdr:rowOff>
    </xdr:from>
    <xdr:to>
      <xdr:col>8</xdr:col>
      <xdr:colOff>589836</xdr:colOff>
      <xdr:row>87</xdr:row>
      <xdr:rowOff>116950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72</xdr:row>
      <xdr:rowOff>96778</xdr:rowOff>
    </xdr:from>
    <xdr:to>
      <xdr:col>10</xdr:col>
      <xdr:colOff>51954</xdr:colOff>
      <xdr:row>87</xdr:row>
      <xdr:rowOff>150567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455366</xdr:colOff>
      <xdr:row>72</xdr:row>
      <xdr:rowOff>130395</xdr:rowOff>
    </xdr:from>
    <xdr:to>
      <xdr:col>15</xdr:col>
      <xdr:colOff>0</xdr:colOff>
      <xdr:row>88</xdr:row>
      <xdr:rowOff>2344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I21" totalsRowShown="0" headerRowDxfId="10" dataDxfId="9" tableBorderDxfId="8">
  <autoFilter ref="B2:I21" xr:uid="{00000000-0009-0000-0100-000001000000}"/>
  <tableColumns count="8">
    <tableColumn id="1" xr3:uid="{00000000-0010-0000-0000-000001000000}" name="Column1" dataDxfId="7"/>
    <tableColumn id="2" xr3:uid="{00000000-0010-0000-0000-000002000000}" name="Compound" dataDxfId="6"/>
    <tableColumn id="3" xr3:uid="{00000000-0010-0000-0000-000003000000}" name="MW (g/mol)" dataDxfId="5"/>
    <tableColumn id="4" xr3:uid="{00000000-0010-0000-0000-000004000000}" name="Final stoch volume (mL)" dataDxfId="4"/>
    <tableColumn id="5" xr3:uid="{00000000-0010-0000-0000-000005000000}" name="Stock conc (mM)" dataDxfId="3"/>
    <tableColumn id="6" xr3:uid="{00000000-0010-0000-0000-000006000000}" name="Max mass weigth out (mg)" dataDxfId="2">
      <calculatedColumnFormula xml:space="preserve"> ((E3*(F3/1000))*D3)</calculatedColumnFormula>
    </tableColumn>
    <tableColumn id="7" xr3:uid="{00000000-0010-0000-0000-000007000000}" name="Accually mass weigth out (mg)" dataDxfId="1"/>
    <tableColumn id="8" xr3:uid="{00000000-0010-0000-0000-000008000000}" name="Corrected volume (ml)" dataDxfId="0">
      <calculatedColumnFormula>(H3/(F3*D3))*1000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8"/>
  <sheetViews>
    <sheetView zoomScale="120" zoomScaleNormal="120" workbookViewId="0">
      <selection activeCell="D10" sqref="D10"/>
    </sheetView>
  </sheetViews>
  <sheetFormatPr defaultColWidth="8.85546875" defaultRowHeight="15" x14ac:dyDescent="0.25"/>
  <cols>
    <col min="2" max="2" width="17.7109375" bestFit="1" customWidth="1"/>
    <col min="3" max="4" width="17.7109375" customWidth="1"/>
    <col min="5" max="5" width="10" bestFit="1" customWidth="1"/>
    <col min="6" max="9" width="9.140625" bestFit="1" customWidth="1"/>
    <col min="10" max="10" width="12.7109375" bestFit="1" customWidth="1"/>
    <col min="11" max="11" width="9.7109375" customWidth="1"/>
    <col min="12" max="14" width="9.140625" bestFit="1" customWidth="1"/>
    <col min="16" max="16" width="10" bestFit="1" customWidth="1"/>
    <col min="17" max="18" width="9.85546875" bestFit="1" customWidth="1"/>
    <col min="19" max="21" width="9.140625" bestFit="1" customWidth="1"/>
    <col min="22" max="22" width="12.140625" bestFit="1" customWidth="1"/>
    <col min="23" max="23" width="9.85546875" bestFit="1" customWidth="1"/>
    <col min="24" max="24" width="12.140625" bestFit="1" customWidth="1"/>
    <col min="25" max="25" width="9.140625" bestFit="1" customWidth="1"/>
  </cols>
  <sheetData>
    <row r="1" spans="1:85" x14ac:dyDescent="0.25">
      <c r="A1" s="105" t="s">
        <v>145</v>
      </c>
      <c r="B1" s="105" t="s">
        <v>144</v>
      </c>
      <c r="C1" s="105" t="s">
        <v>143</v>
      </c>
      <c r="E1" t="str">
        <f>E2</f>
        <v>suc172</v>
      </c>
      <c r="F1" t="str">
        <f t="shared" ref="F1:BQ1" si="0">F2</f>
        <v>suc172</v>
      </c>
      <c r="G1" t="str">
        <f t="shared" si="0"/>
        <v>suc172</v>
      </c>
      <c r="H1" t="str">
        <f t="shared" si="0"/>
        <v>suc172</v>
      </c>
      <c r="I1" t="str">
        <f t="shared" si="0"/>
        <v>suc172</v>
      </c>
      <c r="J1" t="str">
        <f t="shared" si="0"/>
        <v>suc172</v>
      </c>
      <c r="K1" t="str">
        <f t="shared" si="0"/>
        <v>suc247</v>
      </c>
      <c r="L1" t="str">
        <f t="shared" si="0"/>
        <v>suc247</v>
      </c>
      <c r="M1" t="str">
        <f t="shared" si="0"/>
        <v>suc247</v>
      </c>
      <c r="N1" t="str">
        <f t="shared" si="0"/>
        <v>suc247</v>
      </c>
      <c r="O1" t="str">
        <f t="shared" si="0"/>
        <v>suc247</v>
      </c>
      <c r="P1" t="str">
        <f t="shared" si="0"/>
        <v>suc247</v>
      </c>
      <c r="Q1" t="str">
        <f t="shared" si="0"/>
        <v>fum245</v>
      </c>
      <c r="R1" t="str">
        <f t="shared" si="0"/>
        <v>fum245</v>
      </c>
      <c r="S1" t="str">
        <f t="shared" si="0"/>
        <v>fum245</v>
      </c>
      <c r="T1" t="str">
        <f t="shared" si="0"/>
        <v>fum245</v>
      </c>
      <c r="U1" t="str">
        <f t="shared" si="0"/>
        <v>fum245</v>
      </c>
      <c r="V1" t="str">
        <f t="shared" si="0"/>
        <v>fum245</v>
      </c>
      <c r="W1" t="str">
        <f t="shared" si="0"/>
        <v>mal233</v>
      </c>
      <c r="X1" t="str">
        <f t="shared" si="0"/>
        <v>mal233</v>
      </c>
      <c r="Y1" t="str">
        <f t="shared" si="0"/>
        <v>mal233</v>
      </c>
      <c r="Z1" t="str">
        <f t="shared" si="0"/>
        <v>mal233</v>
      </c>
      <c r="AA1" t="str">
        <f t="shared" si="0"/>
        <v>mal233</v>
      </c>
      <c r="AB1" t="str">
        <f t="shared" si="0"/>
        <v>mal245</v>
      </c>
      <c r="AC1" t="str">
        <f t="shared" si="0"/>
        <v>mal245</v>
      </c>
      <c r="AD1" t="str">
        <f t="shared" si="0"/>
        <v>mal245</v>
      </c>
      <c r="AE1" t="str">
        <f t="shared" si="0"/>
        <v>mal245</v>
      </c>
      <c r="AF1" t="str">
        <f t="shared" si="0"/>
        <v>mal245</v>
      </c>
      <c r="AG1" t="str">
        <f t="shared" si="0"/>
        <v>mal245</v>
      </c>
      <c r="AH1" t="str">
        <f t="shared" si="0"/>
        <v>akg304</v>
      </c>
      <c r="AI1" t="str">
        <f t="shared" si="0"/>
        <v>akg304</v>
      </c>
      <c r="AJ1" t="str">
        <f t="shared" si="0"/>
        <v>akg304</v>
      </c>
      <c r="AK1" t="str">
        <f t="shared" si="0"/>
        <v>akg304</v>
      </c>
      <c r="AL1" t="str">
        <f t="shared" si="0"/>
        <v>akg304</v>
      </c>
      <c r="AM1" t="str">
        <f t="shared" si="0"/>
        <v>akg304</v>
      </c>
      <c r="AN1" t="str">
        <f t="shared" si="0"/>
        <v>akg304</v>
      </c>
      <c r="AO1" t="str">
        <f t="shared" si="0"/>
        <v>pep369</v>
      </c>
      <c r="AP1" t="str">
        <f t="shared" si="0"/>
        <v>pep369</v>
      </c>
      <c r="AQ1" t="str">
        <f t="shared" si="0"/>
        <v>pep369</v>
      </c>
      <c r="AR1" t="str">
        <f t="shared" si="0"/>
        <v>pep369</v>
      </c>
      <c r="AS1" t="str">
        <f t="shared" si="0"/>
        <v>pep369</v>
      </c>
      <c r="AT1" t="str">
        <f t="shared" si="0"/>
        <v>gap341</v>
      </c>
      <c r="AU1" t="str">
        <f t="shared" si="0"/>
        <v>gap341</v>
      </c>
      <c r="AV1" t="str">
        <f t="shared" si="0"/>
        <v>gap341</v>
      </c>
      <c r="AW1" t="str">
        <f t="shared" si="0"/>
        <v>gap341</v>
      </c>
      <c r="AX1" t="str">
        <f t="shared" si="0"/>
        <v>gap341</v>
      </c>
      <c r="AY1" t="str">
        <f t="shared" si="0"/>
        <v>gap357</v>
      </c>
      <c r="AZ1" t="str">
        <f t="shared" si="0"/>
        <v>gap357</v>
      </c>
      <c r="BA1" t="str">
        <f t="shared" si="0"/>
        <v>gap357</v>
      </c>
      <c r="BB1" t="str">
        <f t="shared" si="0"/>
        <v>gap357</v>
      </c>
      <c r="BC1" t="str">
        <f t="shared" si="0"/>
        <v>gap373</v>
      </c>
      <c r="BD1" t="str">
        <f t="shared" si="0"/>
        <v>gap373</v>
      </c>
      <c r="BE1" t="str">
        <f t="shared" si="0"/>
        <v>gap373</v>
      </c>
      <c r="BF1" t="str">
        <f t="shared" si="0"/>
        <v>cit465</v>
      </c>
      <c r="BG1" t="str">
        <f t="shared" si="0"/>
        <v>cit465</v>
      </c>
      <c r="BH1" t="str">
        <f t="shared" si="0"/>
        <v>cit465</v>
      </c>
      <c r="BI1" t="str">
        <f t="shared" si="0"/>
        <v>cit465</v>
      </c>
      <c r="BJ1" t="str">
        <f t="shared" si="0"/>
        <v>cit465</v>
      </c>
      <c r="BK1" t="str">
        <f t="shared" si="0"/>
        <v>cit465</v>
      </c>
      <c r="BL1" t="str">
        <f t="shared" si="0"/>
        <v>cit465</v>
      </c>
      <c r="BM1" t="str">
        <f t="shared" si="0"/>
        <v>cit465</v>
      </c>
      <c r="BN1" t="str">
        <f t="shared" si="0"/>
        <v>r5p160</v>
      </c>
      <c r="BO1" t="str">
        <f t="shared" si="0"/>
        <v>r5p160</v>
      </c>
      <c r="BP1" t="str">
        <f t="shared" si="0"/>
        <v>r5p160</v>
      </c>
      <c r="BQ1" t="str">
        <f t="shared" si="0"/>
        <v>r5p160</v>
      </c>
      <c r="BR1" t="str">
        <f t="shared" ref="BR1:CG1" si="1">BR2</f>
        <v>r5p357</v>
      </c>
      <c r="BS1" t="str">
        <f t="shared" si="1"/>
        <v>r5p357</v>
      </c>
      <c r="BT1" t="str">
        <f t="shared" si="1"/>
        <v>r5p357</v>
      </c>
      <c r="BU1" t="str">
        <f t="shared" si="1"/>
        <v>r5p357</v>
      </c>
      <c r="BV1" t="str">
        <f t="shared" si="1"/>
        <v>r5p459</v>
      </c>
      <c r="BW1" t="str">
        <f t="shared" si="1"/>
        <v>r5p459</v>
      </c>
      <c r="BX1" t="str">
        <f t="shared" si="1"/>
        <v>r5p459</v>
      </c>
      <c r="BY1" t="str">
        <f t="shared" si="1"/>
        <v>r5p459</v>
      </c>
      <c r="BZ1" t="str">
        <f t="shared" si="1"/>
        <v>r5p459</v>
      </c>
      <c r="CA1" t="str">
        <f t="shared" si="1"/>
        <v>r5p604</v>
      </c>
      <c r="CB1" t="str">
        <f t="shared" si="1"/>
        <v>r5p604</v>
      </c>
      <c r="CC1" t="str">
        <f t="shared" si="1"/>
        <v>r5p604</v>
      </c>
      <c r="CD1" t="str">
        <f t="shared" si="1"/>
        <v>r5p604</v>
      </c>
      <c r="CE1" t="str">
        <f t="shared" si="1"/>
        <v>r5p604</v>
      </c>
      <c r="CF1" t="str">
        <f t="shared" si="1"/>
        <v>r5p604</v>
      </c>
      <c r="CG1" t="str">
        <f t="shared" si="1"/>
        <v>r5p604</v>
      </c>
    </row>
    <row r="2" spans="1:85" x14ac:dyDescent="0.25">
      <c r="E2" t="str">
        <f>_xlfn.CONCAT("suc",E3)</f>
        <v>suc172</v>
      </c>
      <c r="F2" t="str">
        <f>E2</f>
        <v>suc172</v>
      </c>
      <c r="G2" t="str">
        <f t="shared" ref="G2:J2" si="2">F2</f>
        <v>suc172</v>
      </c>
      <c r="H2" t="str">
        <f t="shared" si="2"/>
        <v>suc172</v>
      </c>
      <c r="I2" t="str">
        <f t="shared" si="2"/>
        <v>suc172</v>
      </c>
      <c r="J2" t="str">
        <f t="shared" si="2"/>
        <v>suc172</v>
      </c>
      <c r="K2" t="str">
        <f t="shared" ref="K2" si="3">_xlfn.CONCAT("suc",K3)</f>
        <v>suc247</v>
      </c>
      <c r="L2" t="str">
        <f>K2</f>
        <v>suc247</v>
      </c>
      <c r="M2" t="str">
        <f t="shared" ref="M2:P2" si="4">L2</f>
        <v>suc247</v>
      </c>
      <c r="N2" t="str">
        <f t="shared" si="4"/>
        <v>suc247</v>
      </c>
      <c r="O2" t="str">
        <f t="shared" si="4"/>
        <v>suc247</v>
      </c>
      <c r="P2" t="str">
        <f t="shared" si="4"/>
        <v>suc247</v>
      </c>
      <c r="Q2" t="str">
        <f>_xlfn.CONCAT("fum",Q3)</f>
        <v>fum245</v>
      </c>
      <c r="R2" t="str">
        <f>Q2</f>
        <v>fum245</v>
      </c>
      <c r="S2" t="str">
        <f t="shared" ref="S2:V2" si="5">R2</f>
        <v>fum245</v>
      </c>
      <c r="T2" t="str">
        <f t="shared" si="5"/>
        <v>fum245</v>
      </c>
      <c r="U2" t="str">
        <f t="shared" si="5"/>
        <v>fum245</v>
      </c>
      <c r="V2" t="str">
        <f t="shared" si="5"/>
        <v>fum245</v>
      </c>
      <c r="W2" t="str">
        <f>_xlfn.CONCAT("mal",W3)</f>
        <v>mal233</v>
      </c>
      <c r="X2" t="str">
        <f>W2</f>
        <v>mal233</v>
      </c>
      <c r="Y2" t="str">
        <f t="shared" ref="Y2:AA2" si="6">X2</f>
        <v>mal233</v>
      </c>
      <c r="Z2" t="str">
        <f t="shared" si="6"/>
        <v>mal233</v>
      </c>
      <c r="AA2" t="str">
        <f t="shared" si="6"/>
        <v>mal233</v>
      </c>
      <c r="AB2" t="str">
        <f>_xlfn.CONCAT("mal",AB3)</f>
        <v>mal245</v>
      </c>
      <c r="AC2" t="str">
        <f>AB2</f>
        <v>mal245</v>
      </c>
      <c r="AD2" t="str">
        <f t="shared" ref="AD2:AG2" si="7">AC2</f>
        <v>mal245</v>
      </c>
      <c r="AE2" t="str">
        <f t="shared" si="7"/>
        <v>mal245</v>
      </c>
      <c r="AF2" t="str">
        <f t="shared" si="7"/>
        <v>mal245</v>
      </c>
      <c r="AG2" t="str">
        <f t="shared" si="7"/>
        <v>mal245</v>
      </c>
      <c r="AH2" t="str">
        <f>_xlfn.CONCAT("akg",AH3)</f>
        <v>akg304</v>
      </c>
      <c r="AI2" t="str">
        <f>AH2</f>
        <v>akg304</v>
      </c>
      <c r="AJ2" t="str">
        <f t="shared" ref="AJ2:AN2" si="8">AI2</f>
        <v>akg304</v>
      </c>
      <c r="AK2" t="str">
        <f t="shared" si="8"/>
        <v>akg304</v>
      </c>
      <c r="AL2" t="str">
        <f t="shared" si="8"/>
        <v>akg304</v>
      </c>
      <c r="AM2" t="str">
        <f t="shared" si="8"/>
        <v>akg304</v>
      </c>
      <c r="AN2" t="str">
        <f t="shared" si="8"/>
        <v>akg304</v>
      </c>
      <c r="AO2" t="str">
        <f>_xlfn.CONCAT("pep",AO3)</f>
        <v>pep369</v>
      </c>
      <c r="AP2" t="str">
        <f>AO2</f>
        <v>pep369</v>
      </c>
      <c r="AQ2" t="str">
        <f t="shared" ref="AQ2:AS2" si="9">AP2</f>
        <v>pep369</v>
      </c>
      <c r="AR2" t="str">
        <f t="shared" si="9"/>
        <v>pep369</v>
      </c>
      <c r="AS2" t="str">
        <f t="shared" si="9"/>
        <v>pep369</v>
      </c>
      <c r="AT2" t="str">
        <f>_xlfn.CONCAT("gap",AT3)</f>
        <v>gap341</v>
      </c>
      <c r="AU2" t="str">
        <f>AT2</f>
        <v>gap341</v>
      </c>
      <c r="AV2" t="str">
        <f>AU2</f>
        <v>gap341</v>
      </c>
      <c r="AW2" t="str">
        <f t="shared" ref="AW2:AX2" si="10">AV2</f>
        <v>gap341</v>
      </c>
      <c r="AX2" t="str">
        <f t="shared" si="10"/>
        <v>gap341</v>
      </c>
      <c r="AY2" t="str">
        <f>_xlfn.CONCAT("gap",AY3)</f>
        <v>gap357</v>
      </c>
      <c r="AZ2" t="str">
        <f>AY2</f>
        <v>gap357</v>
      </c>
      <c r="BA2" t="str">
        <f t="shared" ref="BA2:BB2" si="11">AZ2</f>
        <v>gap357</v>
      </c>
      <c r="BB2" t="str">
        <f t="shared" si="11"/>
        <v>gap357</v>
      </c>
      <c r="BC2" t="str">
        <f>_xlfn.CONCAT("gap",BC3)</f>
        <v>gap373</v>
      </c>
      <c r="BD2" t="str">
        <f>BC2</f>
        <v>gap373</v>
      </c>
      <c r="BE2" t="str">
        <f>BD2</f>
        <v>gap373</v>
      </c>
      <c r="BF2" t="str">
        <f>_xlfn.CONCAT("cit",BF3)</f>
        <v>cit465</v>
      </c>
      <c r="BG2" t="str">
        <f>BF2</f>
        <v>cit465</v>
      </c>
      <c r="BH2" t="str">
        <f t="shared" ref="BH2:BM2" si="12">BG2</f>
        <v>cit465</v>
      </c>
      <c r="BI2" t="str">
        <f t="shared" si="12"/>
        <v>cit465</v>
      </c>
      <c r="BJ2" t="str">
        <f t="shared" si="12"/>
        <v>cit465</v>
      </c>
      <c r="BK2" t="str">
        <f t="shared" si="12"/>
        <v>cit465</v>
      </c>
      <c r="BL2" t="str">
        <f t="shared" si="12"/>
        <v>cit465</v>
      </c>
      <c r="BM2" t="str">
        <f t="shared" si="12"/>
        <v>cit465</v>
      </c>
      <c r="BN2" t="str">
        <f>_xlfn.CONCAT("r5p",BN3)</f>
        <v>r5p160</v>
      </c>
      <c r="BO2" t="str">
        <f>BN2</f>
        <v>r5p160</v>
      </c>
      <c r="BP2" t="str">
        <f>BO2</f>
        <v>r5p160</v>
      </c>
      <c r="BQ2" t="str">
        <f>BP2</f>
        <v>r5p160</v>
      </c>
      <c r="BR2" t="str">
        <f>_xlfn.CONCAT("r5p",BR3)</f>
        <v>r5p357</v>
      </c>
      <c r="BS2" t="str">
        <f>BR2</f>
        <v>r5p357</v>
      </c>
      <c r="BT2" t="str">
        <f>BS2</f>
        <v>r5p357</v>
      </c>
      <c r="BU2" t="str">
        <f>BT2</f>
        <v>r5p357</v>
      </c>
      <c r="BV2" t="str">
        <f>_xlfn.CONCAT("r5p",BV3)</f>
        <v>r5p459</v>
      </c>
      <c r="BW2" t="str">
        <f>BV2</f>
        <v>r5p459</v>
      </c>
      <c r="BX2" t="str">
        <f t="shared" ref="BX2:BZ2" si="13">BW2</f>
        <v>r5p459</v>
      </c>
      <c r="BY2" t="str">
        <f t="shared" si="13"/>
        <v>r5p459</v>
      </c>
      <c r="BZ2" t="str">
        <f t="shared" si="13"/>
        <v>r5p459</v>
      </c>
      <c r="CA2" t="str">
        <f>_xlfn.CONCAT("r5p",CA3)</f>
        <v>r5p604</v>
      </c>
      <c r="CB2" t="str">
        <f>CA2</f>
        <v>r5p604</v>
      </c>
      <c r="CC2" t="str">
        <f t="shared" ref="CC2:CG2" si="14">CB2</f>
        <v>r5p604</v>
      </c>
      <c r="CD2" t="str">
        <f t="shared" si="14"/>
        <v>r5p604</v>
      </c>
      <c r="CE2" t="str">
        <f t="shared" si="14"/>
        <v>r5p604</v>
      </c>
      <c r="CF2" t="str">
        <f t="shared" si="14"/>
        <v>r5p604</v>
      </c>
      <c r="CG2" t="str">
        <f t="shared" si="14"/>
        <v>r5p604</v>
      </c>
    </row>
    <row r="3" spans="1:85" x14ac:dyDescent="0.25">
      <c r="E3">
        <v>172</v>
      </c>
      <c r="F3">
        <v>173</v>
      </c>
      <c r="G3">
        <v>174</v>
      </c>
      <c r="H3">
        <v>175</v>
      </c>
      <c r="I3">
        <v>176</v>
      </c>
      <c r="J3">
        <v>177</v>
      </c>
      <c r="K3">
        <v>247</v>
      </c>
      <c r="L3">
        <v>248</v>
      </c>
      <c r="M3">
        <v>249</v>
      </c>
      <c r="N3">
        <v>250</v>
      </c>
      <c r="O3">
        <v>251</v>
      </c>
      <c r="P3">
        <v>252</v>
      </c>
      <c r="Q3">
        <v>245</v>
      </c>
      <c r="R3">
        <v>246</v>
      </c>
      <c r="S3">
        <v>247</v>
      </c>
      <c r="T3">
        <v>248</v>
      </c>
      <c r="U3">
        <v>249</v>
      </c>
      <c r="V3">
        <v>250</v>
      </c>
      <c r="W3">
        <v>233</v>
      </c>
      <c r="X3">
        <v>234</v>
      </c>
      <c r="Y3">
        <v>235</v>
      </c>
      <c r="Z3">
        <v>236</v>
      </c>
      <c r="AA3">
        <v>237</v>
      </c>
      <c r="AB3">
        <v>245</v>
      </c>
      <c r="AC3">
        <v>246</v>
      </c>
      <c r="AD3">
        <v>247</v>
      </c>
      <c r="AE3">
        <v>248</v>
      </c>
      <c r="AF3">
        <v>249</v>
      </c>
      <c r="AG3">
        <v>250</v>
      </c>
      <c r="AH3">
        <v>304</v>
      </c>
      <c r="AI3">
        <v>305</v>
      </c>
      <c r="AJ3">
        <v>306</v>
      </c>
      <c r="AK3">
        <v>307</v>
      </c>
      <c r="AL3">
        <v>308</v>
      </c>
      <c r="AM3">
        <v>309</v>
      </c>
      <c r="AN3">
        <v>310</v>
      </c>
      <c r="AO3">
        <v>369</v>
      </c>
      <c r="AP3">
        <v>370</v>
      </c>
      <c r="AQ3">
        <v>371</v>
      </c>
      <c r="AR3">
        <v>372</v>
      </c>
      <c r="AS3">
        <v>373</v>
      </c>
      <c r="AT3">
        <v>341</v>
      </c>
      <c r="AU3">
        <v>342</v>
      </c>
      <c r="AV3">
        <v>343</v>
      </c>
      <c r="AW3">
        <v>344</v>
      </c>
      <c r="AX3">
        <v>345</v>
      </c>
      <c r="AY3">
        <v>357</v>
      </c>
      <c r="AZ3">
        <v>358</v>
      </c>
      <c r="BA3">
        <v>359</v>
      </c>
      <c r="BB3">
        <v>360</v>
      </c>
      <c r="BC3">
        <v>373</v>
      </c>
      <c r="BD3">
        <v>374</v>
      </c>
      <c r="BE3">
        <v>375</v>
      </c>
      <c r="BF3">
        <v>465</v>
      </c>
      <c r="BG3">
        <v>466</v>
      </c>
      <c r="BH3">
        <v>467</v>
      </c>
      <c r="BI3">
        <v>468</v>
      </c>
      <c r="BJ3">
        <v>469</v>
      </c>
      <c r="BK3">
        <v>470</v>
      </c>
      <c r="BL3">
        <v>471</v>
      </c>
      <c r="BM3">
        <v>472</v>
      </c>
      <c r="BN3">
        <v>160</v>
      </c>
      <c r="BO3">
        <v>161</v>
      </c>
      <c r="BP3">
        <v>162</v>
      </c>
      <c r="BQ3">
        <v>163</v>
      </c>
      <c r="BR3">
        <v>357</v>
      </c>
      <c r="BS3">
        <v>358</v>
      </c>
      <c r="BT3">
        <v>359</v>
      </c>
      <c r="BU3">
        <v>360</v>
      </c>
      <c r="BV3">
        <v>459</v>
      </c>
      <c r="BW3">
        <v>460</v>
      </c>
      <c r="BX3">
        <v>461</v>
      </c>
      <c r="BY3">
        <v>462</v>
      </c>
      <c r="BZ3">
        <v>463</v>
      </c>
      <c r="CA3">
        <v>604</v>
      </c>
      <c r="CB3">
        <v>605</v>
      </c>
      <c r="CC3">
        <v>606</v>
      </c>
      <c r="CD3">
        <v>607</v>
      </c>
      <c r="CE3">
        <v>608</v>
      </c>
      <c r="CF3">
        <v>609</v>
      </c>
      <c r="CG3">
        <v>610</v>
      </c>
    </row>
    <row r="4" spans="1:85" x14ac:dyDescent="0.25">
      <c r="B4" s="51" t="s">
        <v>111</v>
      </c>
      <c r="C4" s="88"/>
      <c r="D4" s="88"/>
      <c r="E4" s="53">
        <v>3269369.4195000101</v>
      </c>
      <c r="F4" s="54">
        <v>1579323.8020000199</v>
      </c>
      <c r="G4" s="55">
        <v>501351.51300001098</v>
      </c>
      <c r="H4" s="56">
        <v>272577.63250000001</v>
      </c>
      <c r="I4" s="57">
        <v>62204.136999998198</v>
      </c>
      <c r="J4" s="58">
        <v>181894.16987044501</v>
      </c>
      <c r="K4" s="59">
        <v>7883696.46914386</v>
      </c>
      <c r="L4" s="60">
        <v>1496231.3798833101</v>
      </c>
      <c r="M4" s="61">
        <v>845284.93959413201</v>
      </c>
      <c r="N4" s="62">
        <v>142132.03625418799</v>
      </c>
      <c r="O4" s="63">
        <v>63328.340495439697</v>
      </c>
      <c r="P4" s="100" t="s">
        <v>142</v>
      </c>
      <c r="Q4" s="66">
        <v>51484094.105499402</v>
      </c>
      <c r="R4" s="67">
        <v>9004171.8438550998</v>
      </c>
      <c r="S4" s="68">
        <v>4227564.2898318199</v>
      </c>
      <c r="T4" s="69">
        <v>1099694.37519671</v>
      </c>
      <c r="U4" s="70">
        <v>176307.722499995</v>
      </c>
      <c r="V4" s="71">
        <v>61585.9804999974</v>
      </c>
      <c r="W4" s="50">
        <v>66293769.797391601</v>
      </c>
      <c r="X4" s="50">
        <v>11639142.460999301</v>
      </c>
      <c r="Y4" s="50">
        <v>5698800.3064996405</v>
      </c>
      <c r="Z4" s="50">
        <v>397524.48200000799</v>
      </c>
      <c r="AA4" s="50">
        <v>378915.96949999698</v>
      </c>
      <c r="AB4" s="50">
        <v>38065146.866604798</v>
      </c>
      <c r="AC4" s="50">
        <v>7324851.7621786604</v>
      </c>
      <c r="AD4" s="50">
        <v>5964799.0079100803</v>
      </c>
      <c r="AE4" s="50">
        <v>1015644.15224881</v>
      </c>
      <c r="AF4" s="50">
        <v>380565.15849998803</v>
      </c>
      <c r="AG4" s="50">
        <v>39125.483386205502</v>
      </c>
      <c r="AH4" s="100">
        <v>392204.019780414</v>
      </c>
      <c r="AI4" s="100">
        <v>41333.344000000303</v>
      </c>
      <c r="AJ4" s="100">
        <v>36428.023328534502</v>
      </c>
      <c r="AK4" s="100">
        <v>3387.3822419518901</v>
      </c>
      <c r="AL4" s="100">
        <v>5442.8915595277103</v>
      </c>
      <c r="AM4" s="100" t="s">
        <v>142</v>
      </c>
      <c r="AN4" s="100" t="s">
        <v>142</v>
      </c>
      <c r="AO4" s="100">
        <v>28826.727537756102</v>
      </c>
      <c r="AP4" s="100">
        <v>2607.90963973002</v>
      </c>
      <c r="AQ4" s="100">
        <v>4998.88534138459</v>
      </c>
      <c r="AR4" s="100">
        <v>6120.00531496658</v>
      </c>
      <c r="AS4" s="100">
        <v>160457.45849999</v>
      </c>
      <c r="AT4" s="100">
        <v>68907.340500000893</v>
      </c>
      <c r="AU4" s="100">
        <v>19285.882000000802</v>
      </c>
      <c r="AV4" s="100">
        <v>76948.624500008795</v>
      </c>
      <c r="AW4" s="100">
        <v>10698.933500000399</v>
      </c>
      <c r="AX4" s="100">
        <v>39780.658500002501</v>
      </c>
      <c r="AY4" s="100">
        <v>53358.996833337798</v>
      </c>
      <c r="AZ4" s="100">
        <v>10404.6114999984</v>
      </c>
      <c r="BA4" s="100">
        <v>61459.533499996003</v>
      </c>
      <c r="BB4" s="100">
        <v>13122.7285000007</v>
      </c>
      <c r="BC4" s="100">
        <v>552240.41650000506</v>
      </c>
      <c r="BD4" s="100">
        <v>26349.590500001901</v>
      </c>
      <c r="BE4" s="100">
        <v>32250.279000000999</v>
      </c>
      <c r="BF4" s="50">
        <v>4961398.0220113797</v>
      </c>
      <c r="BG4" s="50">
        <v>1080802.2426258901</v>
      </c>
      <c r="BH4" s="50">
        <v>2050370.35634824</v>
      </c>
      <c r="BI4" s="50">
        <v>338705.29971242702</v>
      </c>
      <c r="BJ4" s="50">
        <v>203775.669680658</v>
      </c>
      <c r="BK4" s="50">
        <v>57433.784176121801</v>
      </c>
      <c r="BL4" s="50">
        <v>4828.2974781683197</v>
      </c>
      <c r="BM4" s="50">
        <v>983.34875103847401</v>
      </c>
      <c r="BN4" s="50">
        <v>930174.70842285699</v>
      </c>
      <c r="BO4" s="50">
        <v>1723874.46449998</v>
      </c>
      <c r="BP4" s="50">
        <v>186596.661675899</v>
      </c>
      <c r="BQ4" s="50">
        <v>1011113.4715</v>
      </c>
      <c r="BR4" s="50">
        <v>556633.69917295699</v>
      </c>
      <c r="BS4" s="50">
        <v>264283.304051104</v>
      </c>
      <c r="BT4" s="50">
        <v>104317.69916705901</v>
      </c>
      <c r="BU4" s="50">
        <v>83639.749067477198</v>
      </c>
      <c r="BV4" s="50">
        <v>422017.40078682097</v>
      </c>
      <c r="BW4" s="50">
        <v>207672.38649301999</v>
      </c>
      <c r="BX4" s="50">
        <v>183894.923767503</v>
      </c>
      <c r="BY4" s="50">
        <v>37409.314492530102</v>
      </c>
      <c r="BZ4" s="50">
        <v>59498.6442820257</v>
      </c>
      <c r="CA4" s="50">
        <v>35597.202118048102</v>
      </c>
      <c r="CB4" s="50">
        <v>26263.682233589101</v>
      </c>
      <c r="CC4" s="50">
        <v>21001.0767403194</v>
      </c>
      <c r="CD4" s="50">
        <v>18746.1302036712</v>
      </c>
      <c r="CE4" s="50">
        <v>1868.9008723198699</v>
      </c>
      <c r="CF4" s="50">
        <v>5234.5967076929101</v>
      </c>
      <c r="CG4" s="50">
        <v>11083.884500374999</v>
      </c>
    </row>
    <row r="5" spans="1:85" x14ac:dyDescent="0.25">
      <c r="B5" s="51" t="s">
        <v>112</v>
      </c>
      <c r="C5" s="88"/>
      <c r="D5" s="88"/>
      <c r="E5" s="53">
        <v>3274252.20749981</v>
      </c>
      <c r="F5" s="54">
        <v>1477859.1164998999</v>
      </c>
      <c r="G5" s="55">
        <v>767649.85849997005</v>
      </c>
      <c r="H5" s="56">
        <v>214279.75249998801</v>
      </c>
      <c r="I5" s="57">
        <v>40433.739999989797</v>
      </c>
      <c r="J5" s="58">
        <v>159107.685</v>
      </c>
      <c r="K5" s="59">
        <v>8296559.18276517</v>
      </c>
      <c r="L5" s="60">
        <v>1522679.4556044701</v>
      </c>
      <c r="M5" s="61">
        <v>706019.74814784306</v>
      </c>
      <c r="N5" s="62">
        <v>130353.09944834901</v>
      </c>
      <c r="O5" s="63">
        <v>122117.402600289</v>
      </c>
      <c r="P5" s="100" t="s">
        <v>142</v>
      </c>
      <c r="Q5" s="66">
        <v>81907386.022553593</v>
      </c>
      <c r="R5" s="67">
        <v>16303049.770067601</v>
      </c>
      <c r="S5" s="68">
        <v>7941998.7937577097</v>
      </c>
      <c r="T5" s="69">
        <v>1308037.0674981901</v>
      </c>
      <c r="U5" s="70">
        <v>258082.14450001001</v>
      </c>
      <c r="V5" s="100" t="s">
        <v>142</v>
      </c>
      <c r="W5" s="50">
        <v>133078742.15249901</v>
      </c>
      <c r="X5" s="50">
        <v>25997655.051999699</v>
      </c>
      <c r="Y5" s="50">
        <v>10689094.3604999</v>
      </c>
      <c r="Z5" s="50">
        <v>558189.56000002997</v>
      </c>
      <c r="AA5" s="50">
        <v>607076.76549997902</v>
      </c>
      <c r="AB5" s="50">
        <v>75901961.302795395</v>
      </c>
      <c r="AC5" s="50">
        <v>15386645.892165201</v>
      </c>
      <c r="AD5" s="50">
        <v>12489524.198775601</v>
      </c>
      <c r="AE5" s="50">
        <v>1662130.79843378</v>
      </c>
      <c r="AF5" s="50">
        <v>515651.73599997303</v>
      </c>
      <c r="AG5" s="50">
        <v>85274.891596938294</v>
      </c>
      <c r="AH5" s="100">
        <v>1078442.64684415</v>
      </c>
      <c r="AI5" s="100">
        <v>63497.398500012001</v>
      </c>
      <c r="AJ5" s="100">
        <v>173810.21336108801</v>
      </c>
      <c r="AK5" s="100">
        <v>29320.365235515499</v>
      </c>
      <c r="AL5" s="100">
        <v>16385.246636029398</v>
      </c>
      <c r="AM5" s="100" t="s">
        <v>142</v>
      </c>
      <c r="AN5" s="100" t="s">
        <v>142</v>
      </c>
      <c r="AO5" s="100">
        <v>10509.275494765399</v>
      </c>
      <c r="AP5" s="100">
        <v>2639.7974764462101</v>
      </c>
      <c r="AQ5" s="100">
        <v>2527.2838049378702</v>
      </c>
      <c r="AR5" s="100">
        <v>4342.5285381487201</v>
      </c>
      <c r="AS5" s="100">
        <v>315441.84050000203</v>
      </c>
      <c r="AT5" s="100">
        <v>143191.238999995</v>
      </c>
      <c r="AU5" s="100">
        <v>40764.509000002399</v>
      </c>
      <c r="AV5" s="100">
        <v>145164.140166672</v>
      </c>
      <c r="AW5" s="100">
        <v>29071.069500003901</v>
      </c>
      <c r="AX5" s="100">
        <v>268960.04650000198</v>
      </c>
      <c r="AY5" s="100">
        <v>53767.773000002999</v>
      </c>
      <c r="AZ5" s="100">
        <v>19859.475499996799</v>
      </c>
      <c r="BA5" s="100">
        <v>124074.305616888</v>
      </c>
      <c r="BB5" s="100">
        <v>69501.326500001102</v>
      </c>
      <c r="BC5" s="100">
        <v>481670.40199998999</v>
      </c>
      <c r="BD5" s="100">
        <v>33871.1975000026</v>
      </c>
      <c r="BE5" s="100">
        <v>17171.9664999995</v>
      </c>
      <c r="BF5" s="50">
        <v>7923268.0979994098</v>
      </c>
      <c r="BG5" s="50">
        <v>2900423.64291684</v>
      </c>
      <c r="BH5" s="50">
        <v>2222432.7245312501</v>
      </c>
      <c r="BI5" s="50">
        <v>605821.29955133505</v>
      </c>
      <c r="BJ5" s="50">
        <v>437601.45593945897</v>
      </c>
      <c r="BK5" s="50">
        <v>73994.345618616804</v>
      </c>
      <c r="BL5" s="50">
        <v>6534.9987568384404</v>
      </c>
      <c r="BM5" s="50">
        <v>3035.9836944182598</v>
      </c>
      <c r="BN5" s="50">
        <v>1624430.68019795</v>
      </c>
      <c r="BO5" s="50">
        <v>2709063.9730000598</v>
      </c>
      <c r="BP5" s="50">
        <v>701101.79992621497</v>
      </c>
      <c r="BQ5" s="50">
        <v>1886048.9800001299</v>
      </c>
      <c r="BR5" s="50">
        <v>1056410.6307975</v>
      </c>
      <c r="BS5" s="50">
        <v>258883.397949317</v>
      </c>
      <c r="BT5" s="50">
        <v>506578.35253613902</v>
      </c>
      <c r="BU5" s="50">
        <v>178975.876585391</v>
      </c>
      <c r="BV5" s="50">
        <v>841312.70264070597</v>
      </c>
      <c r="BW5" s="50">
        <v>387150.80512015597</v>
      </c>
      <c r="BX5" s="50">
        <v>208700.65290277699</v>
      </c>
      <c r="BY5" s="50">
        <v>224795.15464787401</v>
      </c>
      <c r="BZ5" s="50">
        <v>133115.06725645301</v>
      </c>
      <c r="CA5" s="50">
        <v>46253.705069800402</v>
      </c>
      <c r="CB5" s="50">
        <v>43224.126090751102</v>
      </c>
      <c r="CC5" s="50">
        <v>24006.197286547002</v>
      </c>
      <c r="CD5" s="50">
        <v>45772.715048917198</v>
      </c>
      <c r="CE5" s="50">
        <v>14157.2332904753</v>
      </c>
      <c r="CF5" s="50">
        <v>17711.036055672001</v>
      </c>
      <c r="CG5" s="50">
        <v>10290.493077949901</v>
      </c>
    </row>
    <row r="6" spans="1:85" x14ac:dyDescent="0.25">
      <c r="B6" s="51" t="s">
        <v>113</v>
      </c>
      <c r="C6" s="88"/>
      <c r="D6" s="88"/>
      <c r="E6" s="53">
        <v>0</v>
      </c>
      <c r="F6" s="54">
        <v>0</v>
      </c>
      <c r="G6" s="55">
        <v>0</v>
      </c>
      <c r="H6" s="56">
        <v>0</v>
      </c>
      <c r="I6" s="57">
        <v>0</v>
      </c>
      <c r="J6" s="58">
        <v>0</v>
      </c>
      <c r="K6" s="59">
        <v>0</v>
      </c>
      <c r="L6" s="60">
        <v>0</v>
      </c>
      <c r="M6" s="61">
        <v>0</v>
      </c>
      <c r="N6" s="62">
        <v>0</v>
      </c>
      <c r="O6" s="63">
        <v>0</v>
      </c>
      <c r="P6" s="64">
        <v>0</v>
      </c>
      <c r="Q6" s="100" t="s">
        <v>142</v>
      </c>
      <c r="R6" s="67">
        <v>3745.10017294298</v>
      </c>
      <c r="S6" s="68">
        <v>6374.4131333123596</v>
      </c>
      <c r="T6" s="69">
        <v>2326.5937865486699</v>
      </c>
      <c r="U6" s="70">
        <v>30188.1089999959</v>
      </c>
      <c r="V6" s="100" t="s">
        <v>142</v>
      </c>
      <c r="W6" s="50">
        <v>9782.7165000002005</v>
      </c>
      <c r="X6" s="50">
        <v>7298.8797500002202</v>
      </c>
      <c r="Y6" s="50">
        <v>10908.3660000003</v>
      </c>
      <c r="Z6" s="50">
        <v>6717.8273000004801</v>
      </c>
      <c r="AA6" s="50">
        <v>10661.8910000041</v>
      </c>
      <c r="AB6" s="50">
        <v>6071.0242921947902</v>
      </c>
      <c r="AC6" s="50">
        <v>3749.1766499457999</v>
      </c>
      <c r="AD6" s="50">
        <v>7892.5814266910802</v>
      </c>
      <c r="AE6" s="50">
        <v>7185.2127951952598</v>
      </c>
      <c r="AF6" s="50">
        <v>40004.1330000011</v>
      </c>
      <c r="AG6" s="100" t="s">
        <v>142</v>
      </c>
      <c r="AH6" s="100">
        <v>1241.90189268723</v>
      </c>
      <c r="AI6" s="100" t="s">
        <v>142</v>
      </c>
      <c r="AJ6" s="100">
        <v>1716.71777503826</v>
      </c>
      <c r="AK6" s="100">
        <v>1334.27694759773</v>
      </c>
      <c r="AL6" s="100">
        <v>6433.4945034119701</v>
      </c>
      <c r="AM6" s="100" t="s">
        <v>142</v>
      </c>
      <c r="AN6" s="100" t="s">
        <v>142</v>
      </c>
      <c r="AO6" s="100" t="s">
        <v>142</v>
      </c>
      <c r="AP6" s="100">
        <v>1296.51421927758</v>
      </c>
      <c r="AQ6" s="100">
        <v>14853.438212756</v>
      </c>
      <c r="AR6" s="100">
        <v>6350.8979516612499</v>
      </c>
      <c r="AS6" s="100" t="s">
        <v>142</v>
      </c>
      <c r="AT6" s="100">
        <v>67742.311499996897</v>
      </c>
      <c r="AU6" s="100">
        <v>14438.8285000006</v>
      </c>
      <c r="AV6" s="100">
        <v>11152.5274999995</v>
      </c>
      <c r="AW6" s="100" t="s">
        <v>142</v>
      </c>
      <c r="AX6" s="100" t="s">
        <v>142</v>
      </c>
      <c r="AY6" s="100">
        <v>11349.989499998899</v>
      </c>
      <c r="AZ6" s="100">
        <v>5176.0499999990698</v>
      </c>
      <c r="BA6" s="100">
        <v>19926.824500000701</v>
      </c>
      <c r="BB6" s="100">
        <v>8256.0660000007501</v>
      </c>
      <c r="BC6" s="104" t="s">
        <v>142</v>
      </c>
      <c r="BD6" s="104" t="s">
        <v>142</v>
      </c>
      <c r="BE6" s="104" t="s">
        <v>142</v>
      </c>
      <c r="BF6" s="50">
        <v>1418.3410132709</v>
      </c>
      <c r="BG6" s="104" t="s">
        <v>142</v>
      </c>
      <c r="BH6" s="104" t="s">
        <v>142</v>
      </c>
      <c r="BI6" s="104" t="s">
        <v>142</v>
      </c>
      <c r="BJ6" s="104" t="s">
        <v>142</v>
      </c>
      <c r="BK6" s="50">
        <v>1010.68289275386</v>
      </c>
      <c r="BL6" s="104" t="s">
        <v>142</v>
      </c>
      <c r="BM6" s="104" t="s">
        <v>142</v>
      </c>
      <c r="BN6" s="50">
        <v>270128.53523136198</v>
      </c>
      <c r="BO6" s="50">
        <v>2507334.1755000302</v>
      </c>
      <c r="BP6" s="50">
        <v>209492.36225214301</v>
      </c>
      <c r="BQ6" s="50">
        <v>1717727.43100011</v>
      </c>
      <c r="BR6" s="50">
        <v>51165.504872917198</v>
      </c>
      <c r="BS6" s="50">
        <v>22426.902073169102</v>
      </c>
      <c r="BT6" s="50">
        <v>44378.435109540602</v>
      </c>
      <c r="BU6" s="50">
        <v>23137.3614224515</v>
      </c>
      <c r="BV6" s="50">
        <v>8697.7150378697006</v>
      </c>
      <c r="BW6" s="50">
        <v>7425.7648632030996</v>
      </c>
      <c r="BX6" s="50">
        <v>18565.7638218215</v>
      </c>
      <c r="BY6" s="50">
        <v>12876.0267504289</v>
      </c>
      <c r="BZ6" s="50">
        <v>3619.6122837543298</v>
      </c>
      <c r="CA6" s="104" t="s">
        <v>142</v>
      </c>
      <c r="CB6" s="104" t="s">
        <v>142</v>
      </c>
      <c r="CC6" s="104" t="s">
        <v>142</v>
      </c>
      <c r="CD6" s="50">
        <v>1148.83162399348</v>
      </c>
      <c r="CE6" s="50">
        <v>3542.17763071943</v>
      </c>
      <c r="CF6" s="50">
        <v>6361.8776287635901</v>
      </c>
      <c r="CG6" s="50">
        <v>2119.9739693184001</v>
      </c>
    </row>
    <row r="7" spans="1:85" x14ac:dyDescent="0.25">
      <c r="B7" s="51" t="s">
        <v>114</v>
      </c>
      <c r="C7" s="88"/>
      <c r="D7" s="88"/>
      <c r="E7" s="53">
        <v>2651406.5260000699</v>
      </c>
      <c r="F7" s="54">
        <v>1201813.42900002</v>
      </c>
      <c r="G7" s="55">
        <v>91178.098000005004</v>
      </c>
      <c r="H7" s="56">
        <v>329964.730000009</v>
      </c>
      <c r="I7" s="57">
        <v>107931.16800000401</v>
      </c>
      <c r="J7" s="58" t="s">
        <v>142</v>
      </c>
      <c r="K7" s="59">
        <v>5728922.1473219898</v>
      </c>
      <c r="L7" s="60">
        <v>815461.05489493196</v>
      </c>
      <c r="M7" s="61">
        <v>841437.621975619</v>
      </c>
      <c r="N7" s="62">
        <v>70304.741591845697</v>
      </c>
      <c r="O7" s="100" t="s">
        <v>142</v>
      </c>
      <c r="P7" s="64">
        <v>19836.772043617901</v>
      </c>
      <c r="Q7" s="66">
        <v>42914850.667663299</v>
      </c>
      <c r="R7" s="67">
        <v>8214537.6392214503</v>
      </c>
      <c r="S7" s="68">
        <v>5567965.0355935898</v>
      </c>
      <c r="T7" s="69">
        <v>1294771.34235872</v>
      </c>
      <c r="U7" s="70">
        <v>282785.97450494202</v>
      </c>
      <c r="V7" s="100" t="s">
        <v>142</v>
      </c>
      <c r="W7" s="50">
        <v>65217694.199000299</v>
      </c>
      <c r="X7" s="50">
        <v>13108352.461999999</v>
      </c>
      <c r="Y7" s="50">
        <v>7227127.4124998804</v>
      </c>
      <c r="Z7" s="50">
        <v>328838.756000022</v>
      </c>
      <c r="AA7" s="100" t="s">
        <v>142</v>
      </c>
      <c r="AB7" s="50">
        <v>37309286.051485799</v>
      </c>
      <c r="AC7" s="50">
        <v>7965041.1633880297</v>
      </c>
      <c r="AD7" s="50">
        <v>7377596.9478723602</v>
      </c>
      <c r="AE7" s="50">
        <v>1386301.98669665</v>
      </c>
      <c r="AF7" s="50">
        <v>644186.57450000197</v>
      </c>
      <c r="AG7" s="50">
        <v>97593.298704632602</v>
      </c>
      <c r="AH7" s="100">
        <v>773443.65594608197</v>
      </c>
      <c r="AI7" s="100">
        <v>57541.005499999803</v>
      </c>
      <c r="AJ7" s="100">
        <v>97962.036148149695</v>
      </c>
      <c r="AK7" s="100">
        <v>38096.153815937701</v>
      </c>
      <c r="AL7" s="100">
        <v>6899.8317773652097</v>
      </c>
      <c r="AM7" s="100" t="s">
        <v>142</v>
      </c>
      <c r="AN7" s="100" t="s">
        <v>142</v>
      </c>
      <c r="AO7" s="100">
        <v>6613.4743417570899</v>
      </c>
      <c r="AP7" s="100">
        <v>2697.5151272446801</v>
      </c>
      <c r="AQ7" s="100">
        <v>10938.292969723399</v>
      </c>
      <c r="AR7" s="100">
        <v>3282.1402167259198</v>
      </c>
      <c r="AS7" s="100">
        <v>106659.98996259899</v>
      </c>
      <c r="AT7" s="100">
        <v>114488.8135</v>
      </c>
      <c r="AU7" s="100">
        <v>73634.002999998207</v>
      </c>
      <c r="AV7" s="100">
        <v>77234.986799998398</v>
      </c>
      <c r="AW7" s="100">
        <v>10206.394000002199</v>
      </c>
      <c r="AX7" s="100">
        <v>76732.611166671501</v>
      </c>
      <c r="AY7" s="100">
        <v>84006.682500001305</v>
      </c>
      <c r="AZ7" s="100">
        <v>25262.1140000011</v>
      </c>
      <c r="BA7" s="100">
        <v>244145.31950001101</v>
      </c>
      <c r="BB7" s="100">
        <v>18512.989000000001</v>
      </c>
      <c r="BC7" s="104" t="s">
        <v>142</v>
      </c>
      <c r="BD7" s="100">
        <v>192272.59199999101</v>
      </c>
      <c r="BE7" s="100">
        <v>66691.755999998801</v>
      </c>
      <c r="BF7" s="50">
        <v>4341207.1182992198</v>
      </c>
      <c r="BG7" s="50">
        <v>1348357.64497479</v>
      </c>
      <c r="BH7" s="50">
        <v>1875107.06774056</v>
      </c>
      <c r="BI7" s="50">
        <v>767639.28364365199</v>
      </c>
      <c r="BJ7" s="50">
        <v>330165.484781879</v>
      </c>
      <c r="BK7" s="50">
        <v>70752.590709506796</v>
      </c>
      <c r="BL7" s="50">
        <v>28719.802054122301</v>
      </c>
      <c r="BM7" s="50">
        <v>5501.4876356923996</v>
      </c>
      <c r="BN7" s="50">
        <v>1282676.7569760501</v>
      </c>
      <c r="BO7" s="50">
        <v>1722018.74782203</v>
      </c>
      <c r="BP7" s="50">
        <v>668344.73310493899</v>
      </c>
      <c r="BQ7" s="50">
        <v>1100649.6044999601</v>
      </c>
      <c r="BR7" s="50">
        <v>535092.56357213005</v>
      </c>
      <c r="BS7" s="50">
        <v>66934.850436513007</v>
      </c>
      <c r="BT7" s="50">
        <v>418148.93607637001</v>
      </c>
      <c r="BU7" s="50">
        <v>139084.871273764</v>
      </c>
      <c r="BV7" s="50">
        <v>341095.71681086102</v>
      </c>
      <c r="BW7" s="50">
        <v>197596.85304969701</v>
      </c>
      <c r="BX7" s="50">
        <v>138333.68922553101</v>
      </c>
      <c r="BY7" s="50">
        <v>234488.132349703</v>
      </c>
      <c r="BZ7" s="50">
        <v>92261.721292016795</v>
      </c>
      <c r="CA7" s="50">
        <v>22631.616434516</v>
      </c>
      <c r="CB7" s="50">
        <v>36341.732001489298</v>
      </c>
      <c r="CC7" s="50">
        <v>14644.614257093799</v>
      </c>
      <c r="CD7" s="50">
        <v>13635.7740066645</v>
      </c>
      <c r="CE7" s="50">
        <v>14466.672000237601</v>
      </c>
      <c r="CF7" s="50">
        <v>8112.8185644857804</v>
      </c>
      <c r="CG7" s="50">
        <v>17562.4938503798</v>
      </c>
    </row>
    <row r="8" spans="1:85" x14ac:dyDescent="0.25">
      <c r="B8" s="51" t="s">
        <v>115</v>
      </c>
      <c r="C8" s="88"/>
      <c r="D8" s="88"/>
      <c r="E8" s="53">
        <v>2795462.4469999201</v>
      </c>
      <c r="F8" s="54">
        <v>1660481.1659999499</v>
      </c>
      <c r="G8" s="55">
        <v>659120.36299997405</v>
      </c>
      <c r="H8" s="56">
        <v>193056.14949998801</v>
      </c>
      <c r="I8" s="57">
        <v>164813.86749999499</v>
      </c>
      <c r="J8" s="58">
        <v>95548.352499997898</v>
      </c>
      <c r="K8" s="59">
        <v>5899097.4867379004</v>
      </c>
      <c r="L8" s="60">
        <v>1312253.5616319601</v>
      </c>
      <c r="M8" s="61">
        <v>805679.81123785395</v>
      </c>
      <c r="N8" s="62">
        <v>123776.050367114</v>
      </c>
      <c r="O8" s="63">
        <v>20811.204340985299</v>
      </c>
      <c r="P8" s="64">
        <v>116305.825294971</v>
      </c>
      <c r="Q8" s="66">
        <v>58231282.577367596</v>
      </c>
      <c r="R8" s="67">
        <v>11257987.2049766</v>
      </c>
      <c r="S8" s="68">
        <v>7598508.3263509301</v>
      </c>
      <c r="T8" s="69">
        <v>1410929.02928763</v>
      </c>
      <c r="U8" s="70">
        <v>86278.4604999945</v>
      </c>
      <c r="V8" s="71">
        <v>75563.592500002007</v>
      </c>
      <c r="W8" s="50">
        <v>87894479.229942799</v>
      </c>
      <c r="X8" s="50">
        <v>18304324.374499101</v>
      </c>
      <c r="Y8" s="50">
        <v>10138704.3189994</v>
      </c>
      <c r="Z8" s="50">
        <v>1784954.0674999801</v>
      </c>
      <c r="AA8" s="50">
        <v>634630.91599999706</v>
      </c>
      <c r="AB8" s="50">
        <v>49120102.865582801</v>
      </c>
      <c r="AC8" s="50">
        <v>11740659.861814201</v>
      </c>
      <c r="AD8" s="50">
        <v>10080372.552327</v>
      </c>
      <c r="AE8" s="50">
        <v>1775366.66779707</v>
      </c>
      <c r="AF8" s="50">
        <v>818574.06149996899</v>
      </c>
      <c r="AG8" s="50">
        <v>133583.902989975</v>
      </c>
      <c r="AH8" s="100">
        <v>962641.22706940898</v>
      </c>
      <c r="AI8" s="100">
        <v>90911.790000011897</v>
      </c>
      <c r="AJ8" s="100">
        <v>247851.72543808</v>
      </c>
      <c r="AK8" s="100">
        <v>41017.238059495197</v>
      </c>
      <c r="AL8" s="100">
        <v>34645.6023266927</v>
      </c>
      <c r="AM8" s="100" t="s">
        <v>142</v>
      </c>
      <c r="AN8" s="100" t="s">
        <v>142</v>
      </c>
      <c r="AO8" s="100">
        <v>40538.165292595797</v>
      </c>
      <c r="AP8" s="100">
        <v>10630.0782173892</v>
      </c>
      <c r="AQ8" s="100">
        <v>31682.567670226101</v>
      </c>
      <c r="AR8" s="100">
        <v>8092.9923030889404</v>
      </c>
      <c r="AS8" s="100">
        <v>299126.62800000201</v>
      </c>
      <c r="AT8" s="100">
        <v>105486.718500004</v>
      </c>
      <c r="AU8" s="100">
        <v>102142.867999993</v>
      </c>
      <c r="AV8" s="100">
        <v>136802.83049999399</v>
      </c>
      <c r="AW8" s="100">
        <v>20466.294000005499</v>
      </c>
      <c r="AX8" s="100">
        <v>58208.212000007603</v>
      </c>
      <c r="AY8" s="100">
        <v>140312.24350000001</v>
      </c>
      <c r="AZ8" s="100">
        <v>46569.314125005701</v>
      </c>
      <c r="BA8" s="100">
        <v>197814.11250000601</v>
      </c>
      <c r="BB8" s="100">
        <v>36060.3169999987</v>
      </c>
      <c r="BC8" s="100">
        <v>727604.44499998796</v>
      </c>
      <c r="BD8" s="100">
        <v>78838.043999998306</v>
      </c>
      <c r="BE8" s="100">
        <v>37214.990499996798</v>
      </c>
      <c r="BF8" s="50">
        <v>4907348.6166553404</v>
      </c>
      <c r="BG8" s="50">
        <v>1847364.4285496799</v>
      </c>
      <c r="BH8" s="50">
        <v>2358449.5298230099</v>
      </c>
      <c r="BI8" s="50">
        <v>682623.24477764999</v>
      </c>
      <c r="BJ8" s="50">
        <v>688325.70881623705</v>
      </c>
      <c r="BK8" s="50">
        <v>137579.14553687599</v>
      </c>
      <c r="BL8" s="50">
        <v>29018.156458338501</v>
      </c>
      <c r="BM8" s="50">
        <v>18469.0833736405</v>
      </c>
      <c r="BN8" s="50">
        <v>1698964.54120008</v>
      </c>
      <c r="BO8" s="50">
        <v>2164256.8620000398</v>
      </c>
      <c r="BP8" s="50">
        <v>392353.464377422</v>
      </c>
      <c r="BQ8" s="50">
        <v>1300646.3819999499</v>
      </c>
      <c r="BR8" s="50">
        <v>611145.76514139504</v>
      </c>
      <c r="BS8" s="50">
        <v>133576.996339337</v>
      </c>
      <c r="BT8" s="50">
        <v>458674.47108372499</v>
      </c>
      <c r="BU8" s="50">
        <v>123371.137527496</v>
      </c>
      <c r="BV8" s="50">
        <v>434967.47320774599</v>
      </c>
      <c r="BW8" s="50">
        <v>170970.37127708099</v>
      </c>
      <c r="BX8" s="50">
        <v>150741.645605333</v>
      </c>
      <c r="BY8" s="50">
        <v>240308.404329524</v>
      </c>
      <c r="BZ8" s="50">
        <v>113843.52626288901</v>
      </c>
      <c r="CA8" s="50">
        <v>26355.311855937998</v>
      </c>
      <c r="CB8" s="50">
        <v>24428.712565665501</v>
      </c>
      <c r="CC8" s="50">
        <v>28802.547295946599</v>
      </c>
      <c r="CD8" s="50">
        <v>16551.527928865598</v>
      </c>
      <c r="CE8" s="50">
        <v>18568.875751728701</v>
      </c>
      <c r="CF8" s="50">
        <v>7524.9753038102099</v>
      </c>
      <c r="CG8" s="50">
        <v>20455.053864513498</v>
      </c>
    </row>
    <row r="9" spans="1:85" x14ac:dyDescent="0.25">
      <c r="B9" s="51" t="s">
        <v>116</v>
      </c>
      <c r="C9" s="88"/>
      <c r="D9" s="88"/>
      <c r="E9" s="53">
        <v>5057639.1722233202</v>
      </c>
      <c r="F9" s="54">
        <v>1527182.94349999</v>
      </c>
      <c r="G9" s="55">
        <v>790023.07400000305</v>
      </c>
      <c r="H9" s="56">
        <v>861225.46600001096</v>
      </c>
      <c r="I9" s="57">
        <v>229667.321000008</v>
      </c>
      <c r="J9" s="58">
        <v>620231.01999999897</v>
      </c>
      <c r="K9" s="59">
        <v>9104367.4710186496</v>
      </c>
      <c r="L9" s="60">
        <v>1396037.5848107</v>
      </c>
      <c r="M9" s="61">
        <v>1188689.15397113</v>
      </c>
      <c r="N9" s="62">
        <v>141023.48312324099</v>
      </c>
      <c r="O9" s="63">
        <v>100863.112543134</v>
      </c>
      <c r="P9" s="100" t="s">
        <v>142</v>
      </c>
      <c r="Q9" s="66">
        <v>83478795.7444987</v>
      </c>
      <c r="R9" s="67">
        <v>17144990.242419899</v>
      </c>
      <c r="S9" s="68">
        <v>10506541.9336122</v>
      </c>
      <c r="T9" s="69">
        <v>2657360.0569726601</v>
      </c>
      <c r="U9" s="70">
        <v>1175606.8814999801</v>
      </c>
      <c r="V9" s="71">
        <v>110538.6875</v>
      </c>
      <c r="W9" s="50">
        <v>155423870.96600699</v>
      </c>
      <c r="X9" s="50">
        <v>37016079.858501397</v>
      </c>
      <c r="Y9" s="50">
        <v>19538939.408000398</v>
      </c>
      <c r="Z9" s="50">
        <v>2904645.8570000399</v>
      </c>
      <c r="AA9" s="50">
        <v>1578329.0419999999</v>
      </c>
      <c r="AB9" s="50">
        <v>95702528.100422099</v>
      </c>
      <c r="AC9" s="50">
        <v>23048660.5747003</v>
      </c>
      <c r="AD9" s="50">
        <v>19069116.851870898</v>
      </c>
      <c r="AE9" s="50">
        <v>3027298.1668220302</v>
      </c>
      <c r="AF9" s="50">
        <v>2060184.3904999299</v>
      </c>
      <c r="AG9" s="50">
        <v>151290.08173888401</v>
      </c>
      <c r="AH9" s="100">
        <v>1120501.1183290801</v>
      </c>
      <c r="AI9" s="100">
        <v>315204.39900001697</v>
      </c>
      <c r="AJ9" s="100">
        <v>250660.55458675799</v>
      </c>
      <c r="AK9" s="100">
        <v>73156.537196647594</v>
      </c>
      <c r="AL9" s="100">
        <v>8593.7637118629791</v>
      </c>
      <c r="AM9" s="100">
        <v>55404.933500000901</v>
      </c>
      <c r="AN9" s="100" t="s">
        <v>142</v>
      </c>
      <c r="AO9" s="100">
        <v>43540.661783465002</v>
      </c>
      <c r="AP9" s="100">
        <v>12602.140461935</v>
      </c>
      <c r="AQ9" s="100">
        <v>41394.907730770603</v>
      </c>
      <c r="AR9" s="100">
        <v>22675.579532593001</v>
      </c>
      <c r="AS9" s="100">
        <v>129535.9975</v>
      </c>
      <c r="AT9" s="100">
        <v>983869.32282406394</v>
      </c>
      <c r="AU9" s="100">
        <v>177966.49349997699</v>
      </c>
      <c r="AV9" s="100">
        <v>341345.97599999298</v>
      </c>
      <c r="AW9" s="100">
        <v>38250.902499997203</v>
      </c>
      <c r="AX9" s="100">
        <v>94073.910249985202</v>
      </c>
      <c r="AY9" s="100">
        <v>286107.18599999102</v>
      </c>
      <c r="AZ9" s="100">
        <v>44416.448500001199</v>
      </c>
      <c r="BA9" s="104" t="s">
        <v>142</v>
      </c>
      <c r="BB9" s="104" t="s">
        <v>142</v>
      </c>
      <c r="BC9" s="104" t="s">
        <v>142</v>
      </c>
      <c r="BD9" s="100">
        <v>28504.102500007</v>
      </c>
      <c r="BE9" s="104" t="s">
        <v>142</v>
      </c>
      <c r="BF9" s="50">
        <v>13999409.3018161</v>
      </c>
      <c r="BG9" s="50">
        <v>6623077.5720196599</v>
      </c>
      <c r="BH9" s="50">
        <v>6329806.3548676101</v>
      </c>
      <c r="BI9" s="50">
        <v>1906928.79588305</v>
      </c>
      <c r="BJ9" s="50">
        <v>1484289.48135458</v>
      </c>
      <c r="BK9" s="50">
        <v>450221.05850037403</v>
      </c>
      <c r="BL9" s="50">
        <v>107965.81650768701</v>
      </c>
      <c r="BM9" s="50">
        <v>32357.743527524101</v>
      </c>
      <c r="BN9" s="50">
        <v>4613531.3923102096</v>
      </c>
      <c r="BO9" s="50">
        <v>5685511.6363647701</v>
      </c>
      <c r="BP9" s="50">
        <v>332885.342058187</v>
      </c>
      <c r="BQ9" s="50">
        <v>2674111.8980296599</v>
      </c>
      <c r="BR9" s="50">
        <v>2369516.23348903</v>
      </c>
      <c r="BS9" s="50">
        <v>654317.73784991005</v>
      </c>
      <c r="BT9" s="50">
        <v>1318954.1829113001</v>
      </c>
      <c r="BU9" s="50">
        <v>512393.81360081199</v>
      </c>
      <c r="BV9" s="50">
        <v>1336921.52770575</v>
      </c>
      <c r="BW9" s="50">
        <v>545428.12390870997</v>
      </c>
      <c r="BX9" s="50">
        <v>984551.945607014</v>
      </c>
      <c r="BY9" s="50">
        <v>747853.008054854</v>
      </c>
      <c r="BZ9" s="50">
        <v>338122.53151530097</v>
      </c>
      <c r="CA9" s="50">
        <v>56411.260429480702</v>
      </c>
      <c r="CB9" s="50">
        <v>40065.376683179697</v>
      </c>
      <c r="CC9" s="50">
        <v>62672.918974714703</v>
      </c>
      <c r="CD9" s="50">
        <v>54135.186380063496</v>
      </c>
      <c r="CE9" s="50">
        <v>33298.9746242607</v>
      </c>
      <c r="CF9" s="50">
        <v>65790.029516816707</v>
      </c>
      <c r="CG9" s="50">
        <v>33365.779136874698</v>
      </c>
    </row>
    <row r="10" spans="1:85" x14ac:dyDescent="0.25">
      <c r="B10" s="51" t="s">
        <v>117</v>
      </c>
      <c r="C10" s="88"/>
      <c r="D10" s="88"/>
      <c r="E10" s="53">
        <v>1331365.54000001</v>
      </c>
      <c r="F10" s="54">
        <v>649451.60299999197</v>
      </c>
      <c r="G10" s="55">
        <v>257760.766340956</v>
      </c>
      <c r="H10" s="56">
        <v>202552.255499997</v>
      </c>
      <c r="I10" s="57">
        <v>67007.534499999398</v>
      </c>
      <c r="J10" s="58">
        <v>144560.15049999999</v>
      </c>
      <c r="K10" s="59">
        <v>3128596.4121411699</v>
      </c>
      <c r="L10" s="60">
        <v>546372.51221718697</v>
      </c>
      <c r="M10" s="61">
        <v>462215.765241827</v>
      </c>
      <c r="N10" s="62">
        <v>119890.325358624</v>
      </c>
      <c r="O10" s="63">
        <v>55518.218498898801</v>
      </c>
      <c r="P10" s="64">
        <v>57037.394018405299</v>
      </c>
      <c r="Q10" s="66">
        <v>42272596.461498998</v>
      </c>
      <c r="R10" s="67">
        <v>7457390.9055662304</v>
      </c>
      <c r="S10" s="68">
        <v>4960022.8635492204</v>
      </c>
      <c r="T10" s="69">
        <v>1242950.11412293</v>
      </c>
      <c r="U10" s="70">
        <v>267897.59300001699</v>
      </c>
      <c r="V10" s="100" t="s">
        <v>142</v>
      </c>
      <c r="W10" s="50">
        <v>34056656.521205202</v>
      </c>
      <c r="X10" s="50">
        <v>8333602.2510002302</v>
      </c>
      <c r="Y10" s="50">
        <v>4158133.9245000798</v>
      </c>
      <c r="Z10" s="50">
        <v>226332.067999955</v>
      </c>
      <c r="AA10" s="50">
        <v>155180.944500018</v>
      </c>
      <c r="AB10" s="50">
        <v>19943293.444475301</v>
      </c>
      <c r="AC10" s="50">
        <v>3828282.4122863598</v>
      </c>
      <c r="AD10" s="50">
        <v>4717023.1637092102</v>
      </c>
      <c r="AE10" s="50">
        <v>676767.23491307802</v>
      </c>
      <c r="AF10" s="50">
        <v>297617.09199999901</v>
      </c>
      <c r="AG10" s="50">
        <v>91718.426980319695</v>
      </c>
      <c r="AH10" s="100">
        <v>80544.899557147102</v>
      </c>
      <c r="AI10" s="100">
        <v>25408.732500000398</v>
      </c>
      <c r="AJ10" s="100">
        <v>27647.571908285499</v>
      </c>
      <c r="AK10" s="100">
        <v>2960.6659239218902</v>
      </c>
      <c r="AL10" s="100">
        <v>3322.3520021375598</v>
      </c>
      <c r="AM10" s="100" t="s">
        <v>142</v>
      </c>
      <c r="AN10" s="100" t="s">
        <v>142</v>
      </c>
      <c r="AO10" s="100">
        <v>6374.5742846521598</v>
      </c>
      <c r="AP10" s="100">
        <v>1678.2178997239901</v>
      </c>
      <c r="AQ10" s="100">
        <v>7031.2137949931002</v>
      </c>
      <c r="AR10" s="100">
        <v>2333.3234645447201</v>
      </c>
      <c r="AS10" s="100">
        <v>71440.583692685104</v>
      </c>
      <c r="AT10" s="100">
        <v>19336.017000000102</v>
      </c>
      <c r="AU10" s="100">
        <v>18491.194500000802</v>
      </c>
      <c r="AV10" s="100">
        <v>25565.251499998602</v>
      </c>
      <c r="AW10" s="100" t="s">
        <v>142</v>
      </c>
      <c r="AX10" s="100">
        <v>13782.3205000007</v>
      </c>
      <c r="AY10" s="100">
        <v>28766.665000001602</v>
      </c>
      <c r="AZ10" s="100">
        <v>14065.691000000699</v>
      </c>
      <c r="BA10" s="100">
        <v>36862.438000003502</v>
      </c>
      <c r="BB10" s="104" t="s">
        <v>142</v>
      </c>
      <c r="BC10" s="100">
        <v>263728.10250000702</v>
      </c>
      <c r="BD10" s="100">
        <v>74820.197999999305</v>
      </c>
      <c r="BE10" s="100">
        <v>24594.105000001298</v>
      </c>
      <c r="BF10" s="50">
        <v>955810.71536183695</v>
      </c>
      <c r="BG10" s="50">
        <v>351975.11862462701</v>
      </c>
      <c r="BH10" s="50">
        <v>586753.64057595795</v>
      </c>
      <c r="BI10" s="50">
        <v>247973.299824963</v>
      </c>
      <c r="BJ10" s="50">
        <v>113945.413714098</v>
      </c>
      <c r="BK10" s="50">
        <v>63821.121550419201</v>
      </c>
      <c r="BL10" s="50">
        <v>20236.703034177899</v>
      </c>
      <c r="BM10" s="50">
        <v>5361.74488613425</v>
      </c>
      <c r="BN10" s="50">
        <v>397139.25814118498</v>
      </c>
      <c r="BO10" s="50">
        <v>1109751.4399999401</v>
      </c>
      <c r="BP10" s="50">
        <v>303556.05360668403</v>
      </c>
      <c r="BQ10" s="50">
        <v>732435.86099999095</v>
      </c>
      <c r="BR10" s="50">
        <v>76818.015741128896</v>
      </c>
      <c r="BS10" s="50">
        <v>25233.364848827099</v>
      </c>
      <c r="BT10" s="50">
        <v>87484.810751200799</v>
      </c>
      <c r="BU10" s="50">
        <v>24555.5224372802</v>
      </c>
      <c r="BV10" s="50">
        <v>39001.863107300102</v>
      </c>
      <c r="BW10" s="50">
        <v>21611.279334904801</v>
      </c>
      <c r="BX10" s="50">
        <v>31251.364945805901</v>
      </c>
      <c r="BY10" s="50">
        <v>34992.430456173402</v>
      </c>
      <c r="BZ10" s="50">
        <v>20345.726412128999</v>
      </c>
      <c r="CA10" s="50">
        <v>2229.79549709198</v>
      </c>
      <c r="CB10" s="50">
        <v>1794.94257585165</v>
      </c>
      <c r="CC10" s="50">
        <v>4768.08443318432</v>
      </c>
      <c r="CD10" s="104" t="s">
        <v>142</v>
      </c>
      <c r="CE10" s="50">
        <v>3097.7235000187402</v>
      </c>
      <c r="CF10" s="50">
        <v>6543.5656440776302</v>
      </c>
      <c r="CG10" s="50">
        <v>10103.0408650748</v>
      </c>
    </row>
    <row r="11" spans="1:85" x14ac:dyDescent="0.25">
      <c r="B11" s="51" t="s">
        <v>118</v>
      </c>
      <c r="C11" s="88"/>
      <c r="D11" s="88"/>
      <c r="E11" s="53">
        <v>4510543.3470000299</v>
      </c>
      <c r="F11" s="54">
        <v>2297575.878</v>
      </c>
      <c r="G11" s="55">
        <v>854481.83280370303</v>
      </c>
      <c r="H11" s="56">
        <v>475235.98449999199</v>
      </c>
      <c r="I11" s="57">
        <v>216922.14849998799</v>
      </c>
      <c r="J11" s="58">
        <v>597833.19500001404</v>
      </c>
      <c r="K11" s="59">
        <v>7947176.8069379497</v>
      </c>
      <c r="L11" s="60">
        <v>1718523.9225262499</v>
      </c>
      <c r="M11" s="61">
        <v>1090670.08905908</v>
      </c>
      <c r="N11" s="62">
        <v>216313.012661949</v>
      </c>
      <c r="O11" s="63">
        <v>148479.85686373099</v>
      </c>
      <c r="P11" s="64">
        <v>139423.39371520199</v>
      </c>
      <c r="Q11" s="66">
        <v>81486773.401903704</v>
      </c>
      <c r="R11" s="67">
        <v>16794390.183578901</v>
      </c>
      <c r="S11" s="68">
        <v>13430103.788928101</v>
      </c>
      <c r="T11" s="69">
        <v>3213853.5075203702</v>
      </c>
      <c r="U11" s="70">
        <v>1288962.6630144599</v>
      </c>
      <c r="V11" s="100" t="s">
        <v>142</v>
      </c>
      <c r="W11" s="50">
        <v>149866086.50099501</v>
      </c>
      <c r="X11" s="50">
        <v>39915082.179998897</v>
      </c>
      <c r="Y11" s="50">
        <v>20338863.456499498</v>
      </c>
      <c r="Z11" s="50">
        <v>3726529.5911249202</v>
      </c>
      <c r="AA11" s="50">
        <v>1772395.91249992</v>
      </c>
      <c r="AB11" s="50">
        <v>96027826.979688495</v>
      </c>
      <c r="AC11" s="50">
        <v>22135611.5146139</v>
      </c>
      <c r="AD11" s="50">
        <v>20244128.262887798</v>
      </c>
      <c r="AE11" s="50">
        <v>4679614.8601810299</v>
      </c>
      <c r="AF11" s="50">
        <v>2013253.0740886</v>
      </c>
      <c r="AG11" s="50">
        <v>190948.385778355</v>
      </c>
      <c r="AH11" s="100">
        <v>1093465.9853736099</v>
      </c>
      <c r="AI11" s="100">
        <v>121130.54649999901</v>
      </c>
      <c r="AJ11" s="100">
        <v>185876.50340174299</v>
      </c>
      <c r="AK11" s="100">
        <v>46397.502821678398</v>
      </c>
      <c r="AL11" s="100">
        <v>40426.4968750384</v>
      </c>
      <c r="AM11" s="100">
        <v>31544.590999995999</v>
      </c>
      <c r="AN11" s="100" t="s">
        <v>142</v>
      </c>
      <c r="AO11" s="100">
        <v>22673.348910468401</v>
      </c>
      <c r="AP11" s="100">
        <v>5626.2407320803204</v>
      </c>
      <c r="AQ11" s="100">
        <v>21370.140494528001</v>
      </c>
      <c r="AR11" s="100">
        <v>14869.4226810172</v>
      </c>
      <c r="AS11" s="100">
        <v>79749.2945000037</v>
      </c>
      <c r="AT11" s="100">
        <v>850978.06072225305</v>
      </c>
      <c r="AU11" s="100">
        <v>410234.718500002</v>
      </c>
      <c r="AV11" s="100">
        <v>137037.83450000099</v>
      </c>
      <c r="AW11" s="100">
        <v>164242.52650000199</v>
      </c>
      <c r="AX11" s="100">
        <v>68990.914499998296</v>
      </c>
      <c r="AY11" s="100">
        <v>556829.91100000101</v>
      </c>
      <c r="AZ11" s="100">
        <v>48162.393999995402</v>
      </c>
      <c r="BA11" s="104" t="s">
        <v>142</v>
      </c>
      <c r="BB11" s="100">
        <v>62804.060999998699</v>
      </c>
      <c r="BC11" s="104" t="s">
        <v>142</v>
      </c>
      <c r="BD11" s="100">
        <v>88909.7204999971</v>
      </c>
      <c r="BE11" s="100">
        <v>77843.5464999869</v>
      </c>
      <c r="BF11" s="50">
        <v>16331543.273715001</v>
      </c>
      <c r="BG11" s="50">
        <v>8122390.8304617498</v>
      </c>
      <c r="BH11" s="50">
        <v>7632419.8294282798</v>
      </c>
      <c r="BI11" s="50">
        <v>3738957.7466702298</v>
      </c>
      <c r="BJ11" s="50">
        <v>1342143.23208163</v>
      </c>
      <c r="BK11" s="50">
        <v>705986.00800616702</v>
      </c>
      <c r="BL11" s="50">
        <v>224678.07116786999</v>
      </c>
      <c r="BM11" s="50">
        <v>47559.4666560603</v>
      </c>
      <c r="BN11" s="50">
        <v>4457142.7322850497</v>
      </c>
      <c r="BO11" s="50">
        <v>4696754.0061267</v>
      </c>
      <c r="BP11" s="50">
        <v>1442311.92078992</v>
      </c>
      <c r="BQ11" s="50">
        <v>1895435.9734652</v>
      </c>
      <c r="BR11" s="50">
        <v>1863042.1773578899</v>
      </c>
      <c r="BS11" s="50">
        <v>826469.36453416198</v>
      </c>
      <c r="BT11" s="50">
        <v>1669865.9338535799</v>
      </c>
      <c r="BU11" s="50">
        <v>543152.55847987998</v>
      </c>
      <c r="BV11" s="50">
        <v>1450282.8454035199</v>
      </c>
      <c r="BW11" s="50">
        <v>588749.46413259394</v>
      </c>
      <c r="BX11" s="50">
        <v>722216.67125087697</v>
      </c>
      <c r="BY11" s="50">
        <v>931817.35691307404</v>
      </c>
      <c r="BZ11" s="50">
        <v>440019.18787657598</v>
      </c>
      <c r="CA11" s="50">
        <v>63288.553161952499</v>
      </c>
      <c r="CB11" s="50">
        <v>90372.809226304598</v>
      </c>
      <c r="CC11" s="50">
        <v>66282.837465814504</v>
      </c>
      <c r="CD11" s="50">
        <v>51073.689513638899</v>
      </c>
      <c r="CE11" s="50">
        <v>43187.293444798102</v>
      </c>
      <c r="CF11" s="50">
        <v>37003.0364026237</v>
      </c>
      <c r="CG11" s="50">
        <v>52348.984088733203</v>
      </c>
    </row>
    <row r="12" spans="1:85" x14ac:dyDescent="0.25">
      <c r="B12" s="51" t="s">
        <v>119</v>
      </c>
      <c r="C12" s="88"/>
      <c r="D12" s="88"/>
      <c r="E12" s="53">
        <v>1909399.9375744499</v>
      </c>
      <c r="F12" s="54">
        <v>1143540.3474999701</v>
      </c>
      <c r="G12" s="55">
        <v>322892.33700002002</v>
      </c>
      <c r="H12" s="56">
        <v>468150.98499999498</v>
      </c>
      <c r="I12" s="57">
        <v>27269.775499996998</v>
      </c>
      <c r="J12" s="58">
        <v>311003.82249999099</v>
      </c>
      <c r="K12" s="59">
        <v>4478082.7425460797</v>
      </c>
      <c r="L12" s="60">
        <v>789153.85976233997</v>
      </c>
      <c r="M12" s="61">
        <v>597139.58200058294</v>
      </c>
      <c r="N12" s="62">
        <v>94535.777853294494</v>
      </c>
      <c r="O12" s="63">
        <v>80187.834983956898</v>
      </c>
      <c r="P12" s="100" t="s">
        <v>142</v>
      </c>
      <c r="Q12" s="66">
        <v>54333086.506292999</v>
      </c>
      <c r="R12" s="67">
        <v>10149917.1525975</v>
      </c>
      <c r="S12" s="68">
        <v>7114500.12597227</v>
      </c>
      <c r="T12" s="69">
        <v>2050655.4047020001</v>
      </c>
      <c r="U12" s="70">
        <v>485088.91649998899</v>
      </c>
      <c r="V12" s="100" t="s">
        <v>142</v>
      </c>
      <c r="W12" s="50">
        <v>81201251.255002499</v>
      </c>
      <c r="X12" s="50">
        <v>20094088.648000602</v>
      </c>
      <c r="Y12" s="50">
        <v>12197711.471000399</v>
      </c>
      <c r="Z12" s="50">
        <v>1944232.2590000699</v>
      </c>
      <c r="AA12" s="50">
        <v>701488.97450002702</v>
      </c>
      <c r="AB12" s="50">
        <v>46298650.092541099</v>
      </c>
      <c r="AC12" s="50">
        <v>11873432.9247461</v>
      </c>
      <c r="AD12" s="50">
        <v>9982065.0317485705</v>
      </c>
      <c r="AE12" s="50">
        <v>2467910.7056319499</v>
      </c>
      <c r="AF12" s="50">
        <v>1163877.2535000099</v>
      </c>
      <c r="AG12" s="50">
        <v>183353.737127703</v>
      </c>
      <c r="AH12" s="100">
        <v>545298.99897868396</v>
      </c>
      <c r="AI12" s="100">
        <v>151317.77199999499</v>
      </c>
      <c r="AJ12" s="100">
        <v>68787.155184990304</v>
      </c>
      <c r="AK12" s="100">
        <v>103483.814149097</v>
      </c>
      <c r="AL12" s="100">
        <v>6259.5137474255198</v>
      </c>
      <c r="AM12" s="100" t="s">
        <v>142</v>
      </c>
      <c r="AN12" s="100" t="s">
        <v>142</v>
      </c>
      <c r="AO12" s="100">
        <v>65601.525491722496</v>
      </c>
      <c r="AP12" s="100">
        <v>4585.8873115064998</v>
      </c>
      <c r="AQ12" s="100">
        <v>32158.3341703283</v>
      </c>
      <c r="AR12" s="100">
        <v>7982.1057186246398</v>
      </c>
      <c r="AS12" s="100">
        <v>36097.738500001899</v>
      </c>
      <c r="AT12" s="100">
        <v>861261.63950000005</v>
      </c>
      <c r="AU12" s="100">
        <v>72698.173500001605</v>
      </c>
      <c r="AV12" s="100">
        <v>151628.631000005</v>
      </c>
      <c r="AW12" s="100">
        <v>23260.321499997099</v>
      </c>
      <c r="AX12" s="100">
        <v>63975.8525000015</v>
      </c>
      <c r="AY12" s="100">
        <v>279295.76599998499</v>
      </c>
      <c r="AZ12" s="100">
        <v>28155.644000001801</v>
      </c>
      <c r="BA12" s="104" t="s">
        <v>142</v>
      </c>
      <c r="BB12" s="100">
        <v>41583.168499999498</v>
      </c>
      <c r="BC12" s="100">
        <v>868850.42199997604</v>
      </c>
      <c r="BD12" s="100">
        <v>49117.505499995998</v>
      </c>
      <c r="BE12" s="100">
        <v>56649.2130000002</v>
      </c>
      <c r="BF12" s="50">
        <v>9701168.4891868401</v>
      </c>
      <c r="BG12" s="50">
        <v>5404470.91883393</v>
      </c>
      <c r="BH12" s="50">
        <v>5949534.2013386805</v>
      </c>
      <c r="BI12" s="50">
        <v>1939723.88730151</v>
      </c>
      <c r="BJ12" s="50">
        <v>979872.82168665202</v>
      </c>
      <c r="BK12" s="50">
        <v>646933.65294357005</v>
      </c>
      <c r="BL12" s="50">
        <v>145527.583860318</v>
      </c>
      <c r="BM12" s="50">
        <v>42644.441601958701</v>
      </c>
      <c r="BN12" s="50">
        <v>1779162.14399181</v>
      </c>
      <c r="BO12" s="50">
        <v>3210821.9716968699</v>
      </c>
      <c r="BP12" s="50">
        <v>762158.05108473101</v>
      </c>
      <c r="BQ12" s="50">
        <v>1945022.1727927399</v>
      </c>
      <c r="BR12" s="50">
        <v>858726.60984872701</v>
      </c>
      <c r="BS12" s="50">
        <v>430786.96462471801</v>
      </c>
      <c r="BT12" s="50">
        <v>828571.42226564698</v>
      </c>
      <c r="BU12" s="50">
        <v>354293.64329455799</v>
      </c>
      <c r="BV12" s="50">
        <v>618107.05697604397</v>
      </c>
      <c r="BW12" s="50">
        <v>305214.21591632499</v>
      </c>
      <c r="BX12" s="50">
        <v>446941.701508564</v>
      </c>
      <c r="BY12" s="50">
        <v>462836.26853580499</v>
      </c>
      <c r="BZ12" s="50">
        <v>238815.072672557</v>
      </c>
      <c r="CA12" s="50">
        <v>51090.891976090599</v>
      </c>
      <c r="CB12" s="50">
        <v>31177.186606940799</v>
      </c>
      <c r="CC12" s="50">
        <v>32844.702147923803</v>
      </c>
      <c r="CD12" s="50">
        <v>19773.632560180398</v>
      </c>
      <c r="CE12" s="50">
        <v>33283.509840407904</v>
      </c>
      <c r="CF12" s="50">
        <v>45563.767501258502</v>
      </c>
      <c r="CG12" s="50">
        <v>11760.2424255199</v>
      </c>
    </row>
    <row r="13" spans="1:85" x14ac:dyDescent="0.25">
      <c r="B13" s="51" t="s">
        <v>103</v>
      </c>
      <c r="C13" s="88"/>
      <c r="D13" s="88"/>
      <c r="E13" s="53">
        <v>2041409.12199999</v>
      </c>
      <c r="F13" s="54">
        <v>776015.43350002205</v>
      </c>
      <c r="G13" s="55">
        <v>240945.73599998801</v>
      </c>
      <c r="H13" s="56">
        <v>85799.014999994499</v>
      </c>
      <c r="I13" s="57">
        <v>27427.7249999995</v>
      </c>
      <c r="J13" s="58">
        <v>143177.51200001399</v>
      </c>
      <c r="K13" s="59">
        <v>4539068.5940611502</v>
      </c>
      <c r="L13" s="60">
        <v>941801.37195324304</v>
      </c>
      <c r="M13" s="61">
        <v>651862.15059918095</v>
      </c>
      <c r="N13" s="62">
        <v>87550.2347746374</v>
      </c>
      <c r="O13" s="63">
        <v>61080.553567464798</v>
      </c>
      <c r="P13" s="100" t="s">
        <v>142</v>
      </c>
      <c r="Q13" s="66">
        <v>41104479.5209985</v>
      </c>
      <c r="R13" s="67" t="s">
        <v>141</v>
      </c>
      <c r="S13" s="68">
        <v>6150991.2917067297</v>
      </c>
      <c r="T13" s="69">
        <v>1575510.3009679699</v>
      </c>
      <c r="U13" s="70">
        <v>408098.94349998998</v>
      </c>
      <c r="V13" s="100" t="s">
        <v>142</v>
      </c>
      <c r="W13" s="50">
        <v>49065376.851989701</v>
      </c>
      <c r="X13" s="50">
        <v>14044937.8349995</v>
      </c>
      <c r="Y13" s="50">
        <v>7549760.1279998003</v>
      </c>
      <c r="Z13" s="50">
        <v>946774.26249992801</v>
      </c>
      <c r="AA13" s="50">
        <v>432709.51150000101</v>
      </c>
      <c r="AB13" s="50">
        <v>28520057.0992884</v>
      </c>
      <c r="AC13" s="50">
        <v>6797290.2949216804</v>
      </c>
      <c r="AD13" s="50">
        <v>6407848.1770732803</v>
      </c>
      <c r="AE13" s="50">
        <v>1388805.3251483401</v>
      </c>
      <c r="AF13" s="50">
        <v>735761.43999999098</v>
      </c>
      <c r="AG13" s="50">
        <v>187640.96582352</v>
      </c>
      <c r="AH13" s="100">
        <v>259739.587091366</v>
      </c>
      <c r="AI13" s="100">
        <v>44188.061000004302</v>
      </c>
      <c r="AJ13" s="100">
        <v>39233.3862266004</v>
      </c>
      <c r="AK13" s="100">
        <v>20849.202377448499</v>
      </c>
      <c r="AL13" s="100">
        <v>15359.684768238099</v>
      </c>
      <c r="AM13" s="100" t="s">
        <v>142</v>
      </c>
      <c r="AN13" s="100" t="s">
        <v>142</v>
      </c>
      <c r="AO13" s="100">
        <v>2439.94057903876</v>
      </c>
      <c r="AP13" s="100">
        <v>2504.2831230584902</v>
      </c>
      <c r="AQ13" s="100">
        <v>3153.5679418561299</v>
      </c>
      <c r="AR13" s="100">
        <v>6517.7724044898496</v>
      </c>
      <c r="AS13" s="100">
        <v>142405.64650000201</v>
      </c>
      <c r="AT13" s="100">
        <v>36231.095999999299</v>
      </c>
      <c r="AU13" s="100">
        <v>17693.7565000004</v>
      </c>
      <c r="AV13" s="100">
        <v>52520.856000002197</v>
      </c>
      <c r="AW13" s="100">
        <v>12257.0274999998</v>
      </c>
      <c r="AX13" s="100">
        <v>33102.207000001603</v>
      </c>
      <c r="AY13" s="100">
        <v>57633.075999997498</v>
      </c>
      <c r="AZ13" s="100">
        <v>9805.6645000010703</v>
      </c>
      <c r="BA13" s="100">
        <v>251313.03682656199</v>
      </c>
      <c r="BB13" s="100">
        <v>15091.0950000009</v>
      </c>
      <c r="BC13" s="104" t="s">
        <v>142</v>
      </c>
      <c r="BD13" s="100">
        <v>104672.293999998</v>
      </c>
      <c r="BE13" s="100">
        <v>20887.482249999899</v>
      </c>
      <c r="BF13" s="50">
        <v>3898074.7442067801</v>
      </c>
      <c r="BG13" s="50">
        <v>2008348.77175594</v>
      </c>
      <c r="BH13" s="50">
        <v>2490900.43903537</v>
      </c>
      <c r="BI13" s="50">
        <v>618056.24831507204</v>
      </c>
      <c r="BJ13" s="50">
        <v>681707.06703467097</v>
      </c>
      <c r="BK13" s="50">
        <v>319201.52674724202</v>
      </c>
      <c r="BL13" s="50">
        <v>113607.731866171</v>
      </c>
      <c r="BM13" s="50">
        <v>26031.3862112883</v>
      </c>
      <c r="BN13" s="50">
        <v>589421.01261262503</v>
      </c>
      <c r="BO13" s="50">
        <v>1447085.8309999199</v>
      </c>
      <c r="BP13" s="50">
        <v>306564.753247994</v>
      </c>
      <c r="BQ13" s="50">
        <v>1152427.96550005</v>
      </c>
      <c r="BR13" s="50">
        <v>172905.18902620699</v>
      </c>
      <c r="BS13" s="50">
        <v>51513.998882989399</v>
      </c>
      <c r="BT13" s="50">
        <v>241053.39314698899</v>
      </c>
      <c r="BU13" s="50">
        <v>71270.1906519474</v>
      </c>
      <c r="BV13" s="50">
        <v>133368.580698126</v>
      </c>
      <c r="BW13" s="50">
        <v>87050.191436946494</v>
      </c>
      <c r="BX13" s="50">
        <v>38117.068599774197</v>
      </c>
      <c r="BY13" s="50">
        <v>84913.239768476007</v>
      </c>
      <c r="BZ13" s="50">
        <v>90580.8058654255</v>
      </c>
      <c r="CA13" s="50">
        <v>3434.5546489458502</v>
      </c>
      <c r="CB13" s="50">
        <v>2694.3353268218998</v>
      </c>
      <c r="CC13" s="50">
        <v>2037.16786928277</v>
      </c>
      <c r="CD13" s="50">
        <v>5001.13818432482</v>
      </c>
      <c r="CE13" s="50">
        <v>3491.3265188187302</v>
      </c>
      <c r="CF13" s="50">
        <v>9602.8215055436394</v>
      </c>
      <c r="CG13" s="50">
        <v>5128.4360335277297</v>
      </c>
    </row>
    <row r="14" spans="1:85" x14ac:dyDescent="0.25">
      <c r="B14" s="51" t="s">
        <v>104</v>
      </c>
      <c r="C14" s="88"/>
      <c r="D14" s="88"/>
      <c r="E14" s="53">
        <v>3791157.4135000701</v>
      </c>
      <c r="F14" s="54">
        <v>1496064.7790000199</v>
      </c>
      <c r="G14" s="55">
        <v>1126686.7034449901</v>
      </c>
      <c r="H14" s="56">
        <v>305436.43900000397</v>
      </c>
      <c r="I14" s="57">
        <v>104445.324999993</v>
      </c>
      <c r="J14" s="58">
        <v>519795.83200000197</v>
      </c>
      <c r="K14" s="59">
        <v>6191425.5000196099</v>
      </c>
      <c r="L14" s="60">
        <v>1400539.43651766</v>
      </c>
      <c r="M14" s="61">
        <v>884384.34377587703</v>
      </c>
      <c r="N14" s="62">
        <v>214140.202511643</v>
      </c>
      <c r="O14" s="63">
        <v>181271.97837073801</v>
      </c>
      <c r="P14" s="64">
        <v>120087.936978921</v>
      </c>
      <c r="Q14" s="66">
        <v>63752071.716499902</v>
      </c>
      <c r="R14" s="67">
        <v>15349636.3873358</v>
      </c>
      <c r="S14" s="68">
        <v>11131452.3495997</v>
      </c>
      <c r="T14" s="69">
        <v>2885356.3890673202</v>
      </c>
      <c r="U14" s="70">
        <v>412317.90401043702</v>
      </c>
      <c r="V14" s="71">
        <v>135488.7095</v>
      </c>
      <c r="W14" s="50">
        <v>111464391.260001</v>
      </c>
      <c r="X14" s="50">
        <v>29660794.9927724</v>
      </c>
      <c r="Y14" s="50">
        <v>16420235.5335001</v>
      </c>
      <c r="Z14" s="50">
        <v>3042556.3275000099</v>
      </c>
      <c r="AA14" s="50">
        <v>1466308.57699999</v>
      </c>
      <c r="AB14" s="50">
        <v>70933626.626343295</v>
      </c>
      <c r="AC14" s="50">
        <v>16344274.0605685</v>
      </c>
      <c r="AD14" s="50">
        <v>15424891.189800801</v>
      </c>
      <c r="AE14" s="50">
        <v>3944508.62248029</v>
      </c>
      <c r="AF14" s="50">
        <v>2162292.3670000401</v>
      </c>
      <c r="AG14" s="50">
        <v>390112.76101872802</v>
      </c>
      <c r="AH14" s="100">
        <v>840007.37284284399</v>
      </c>
      <c r="AI14" s="100">
        <v>242537.77550001699</v>
      </c>
      <c r="AJ14" s="100">
        <v>282310.37737921299</v>
      </c>
      <c r="AK14" s="100">
        <v>115155.055385143</v>
      </c>
      <c r="AL14" s="100">
        <v>37452.749703513102</v>
      </c>
      <c r="AM14" s="100" t="s">
        <v>142</v>
      </c>
      <c r="AN14" s="100" t="s">
        <v>142</v>
      </c>
      <c r="AO14" s="100">
        <v>60703.885192040303</v>
      </c>
      <c r="AP14" s="100">
        <v>47073.187169308498</v>
      </c>
      <c r="AQ14" s="100">
        <v>23822.689415975899</v>
      </c>
      <c r="AR14" s="100">
        <v>14312.6156860384</v>
      </c>
      <c r="AS14" s="100">
        <v>218488.46999999601</v>
      </c>
      <c r="AT14" s="100">
        <v>784199.28819450096</v>
      </c>
      <c r="AU14" s="100">
        <v>212503.35149997901</v>
      </c>
      <c r="AV14" s="100">
        <v>485384.18650001398</v>
      </c>
      <c r="AW14" s="100">
        <v>29230.2939999956</v>
      </c>
      <c r="AX14" s="100">
        <v>111107.202000006</v>
      </c>
      <c r="AY14" s="100" t="s">
        <v>142</v>
      </c>
      <c r="AZ14" s="100">
        <v>42099.505999991299</v>
      </c>
      <c r="BA14" s="100">
        <v>73219.6820000015</v>
      </c>
      <c r="BB14" s="100">
        <v>45551.169500002899</v>
      </c>
      <c r="BC14" s="100">
        <v>107719.34428075299</v>
      </c>
      <c r="BD14" s="100">
        <v>47868.744500002897</v>
      </c>
      <c r="BE14" s="100">
        <v>56463.579500011801</v>
      </c>
      <c r="BF14" s="50">
        <v>14022193.3244259</v>
      </c>
      <c r="BG14" s="50">
        <v>6668930.4595889803</v>
      </c>
      <c r="BH14" s="50">
        <v>9187867.9288170598</v>
      </c>
      <c r="BI14" s="50">
        <v>2638385.4380830401</v>
      </c>
      <c r="BJ14" s="50">
        <v>2094126.8691332</v>
      </c>
      <c r="BK14" s="50">
        <v>924950.63691746804</v>
      </c>
      <c r="BL14" s="50">
        <v>280561.47693825897</v>
      </c>
      <c r="BM14" s="50">
        <v>84877.539578047406</v>
      </c>
      <c r="BN14" s="50">
        <v>3369177.89917447</v>
      </c>
      <c r="BO14" s="50">
        <v>4940777.6279999996</v>
      </c>
      <c r="BP14" s="50">
        <v>1447156.0439879801</v>
      </c>
      <c r="BQ14" s="50">
        <v>2360509.13851221</v>
      </c>
      <c r="BR14" s="50">
        <v>1507490.6433067201</v>
      </c>
      <c r="BS14" s="50">
        <v>474464.24536449002</v>
      </c>
      <c r="BT14" s="50">
        <v>1915330.44086142</v>
      </c>
      <c r="BU14" s="50">
        <v>550334.69925128296</v>
      </c>
      <c r="BV14" s="50">
        <v>1047056.04652944</v>
      </c>
      <c r="BW14" s="50">
        <v>394651.852744298</v>
      </c>
      <c r="BX14" s="50">
        <v>640459.05075523804</v>
      </c>
      <c r="BY14" s="50">
        <v>779094.35897957603</v>
      </c>
      <c r="BZ14" s="50">
        <v>317674.83118592401</v>
      </c>
      <c r="CA14" s="50">
        <v>35460.323144453301</v>
      </c>
      <c r="CB14" s="50">
        <v>63010.515577430102</v>
      </c>
      <c r="CC14" s="50">
        <v>62647.713608180398</v>
      </c>
      <c r="CD14" s="50">
        <v>21298.154884444</v>
      </c>
      <c r="CE14" s="50">
        <v>54442.2186661839</v>
      </c>
      <c r="CF14" s="50">
        <v>65841.942844078294</v>
      </c>
      <c r="CG14" s="50">
        <v>35136.799661475103</v>
      </c>
    </row>
    <row r="15" spans="1:85" x14ac:dyDescent="0.25">
      <c r="B15" s="51" t="s">
        <v>105</v>
      </c>
      <c r="C15" s="88"/>
      <c r="D15" s="88"/>
      <c r="E15" s="53">
        <v>2980808.0849999399</v>
      </c>
      <c r="F15" s="54">
        <v>1229263.4499999699</v>
      </c>
      <c r="G15" s="55">
        <v>725472.930765294</v>
      </c>
      <c r="H15" s="56">
        <v>234473.85649999199</v>
      </c>
      <c r="I15" s="57">
        <v>192925.943999982</v>
      </c>
      <c r="J15" s="58">
        <v>84437.668499987602</v>
      </c>
      <c r="K15" s="59">
        <v>5998505.1251333402</v>
      </c>
      <c r="L15" s="60">
        <v>944195.37190128095</v>
      </c>
      <c r="M15" s="61">
        <v>820664.156677844</v>
      </c>
      <c r="N15" s="62">
        <v>247202.46404081001</v>
      </c>
      <c r="O15" s="63">
        <v>205493.85147949</v>
      </c>
      <c r="P15" s="100" t="s">
        <v>142</v>
      </c>
      <c r="Q15" s="66">
        <v>56587518.324999698</v>
      </c>
      <c r="R15" s="67">
        <v>15663224.298355499</v>
      </c>
      <c r="S15" s="68">
        <v>9973925.2406827603</v>
      </c>
      <c r="T15" s="69">
        <v>3671218.8112480501</v>
      </c>
      <c r="U15" s="70">
        <v>1384177.6995000101</v>
      </c>
      <c r="V15" s="100" t="s">
        <v>142</v>
      </c>
      <c r="W15" s="50">
        <v>107369874.389231</v>
      </c>
      <c r="X15" s="50">
        <v>29282646.323499002</v>
      </c>
      <c r="Y15" s="50">
        <v>15775766.296999499</v>
      </c>
      <c r="Z15" s="50">
        <v>2887031.78999981</v>
      </c>
      <c r="AA15" s="50">
        <v>1485141.8494999299</v>
      </c>
      <c r="AB15" s="50">
        <v>61219339.340680897</v>
      </c>
      <c r="AC15" s="50">
        <v>17070695.822159201</v>
      </c>
      <c r="AD15" s="50">
        <v>16005932.937318901</v>
      </c>
      <c r="AE15" s="50">
        <v>3717726.6444511502</v>
      </c>
      <c r="AF15" s="50">
        <v>1895445.5053224899</v>
      </c>
      <c r="AG15" s="50">
        <v>413965.21930794499</v>
      </c>
      <c r="AH15" s="100">
        <v>802018.26493390801</v>
      </c>
      <c r="AI15" s="100">
        <v>105477.335999984</v>
      </c>
      <c r="AJ15" s="100">
        <v>214192.31087614299</v>
      </c>
      <c r="AK15" s="100">
        <v>81327.647979339104</v>
      </c>
      <c r="AL15" s="100">
        <v>19338.006793428001</v>
      </c>
      <c r="AM15" s="100">
        <v>27529.417999997699</v>
      </c>
      <c r="AN15" s="100" t="s">
        <v>142</v>
      </c>
      <c r="AO15" s="100">
        <v>12469.963967755901</v>
      </c>
      <c r="AP15" s="100">
        <v>13130.128442990301</v>
      </c>
      <c r="AQ15" s="100">
        <v>29890.0961235059</v>
      </c>
      <c r="AR15" s="100">
        <v>3140.6648926256398</v>
      </c>
      <c r="AS15" s="100">
        <v>128016.119500007</v>
      </c>
      <c r="AT15" s="100">
        <v>544252.71149997995</v>
      </c>
      <c r="AU15" s="100">
        <v>151023.341500006</v>
      </c>
      <c r="AV15" s="100">
        <v>113331.580500009</v>
      </c>
      <c r="AW15" s="100" t="s">
        <v>142</v>
      </c>
      <c r="AX15" s="100">
        <v>67512.986000008401</v>
      </c>
      <c r="AY15" s="100">
        <v>110337.778000005</v>
      </c>
      <c r="AZ15" s="100" t="s">
        <v>142</v>
      </c>
      <c r="BA15" s="100">
        <v>235528.26250000499</v>
      </c>
      <c r="BB15" s="100">
        <v>87215.450999999099</v>
      </c>
      <c r="BC15" s="104" t="s">
        <v>142</v>
      </c>
      <c r="BD15" s="100">
        <v>80627.069500002806</v>
      </c>
      <c r="BE15" s="100">
        <v>112976.176999997</v>
      </c>
      <c r="BF15" s="50">
        <v>14146000.052995199</v>
      </c>
      <c r="BG15" s="50">
        <v>6927143.0790437097</v>
      </c>
      <c r="BH15" s="50">
        <v>9208645.0417286009</v>
      </c>
      <c r="BI15" s="50">
        <v>3692184.5391116301</v>
      </c>
      <c r="BJ15" s="50">
        <v>2118960.6125439499</v>
      </c>
      <c r="BK15" s="50">
        <v>895967.13350020605</v>
      </c>
      <c r="BL15" s="50">
        <v>281468.672642013</v>
      </c>
      <c r="BM15" s="50">
        <v>54824.707337137399</v>
      </c>
      <c r="BN15" s="50">
        <v>3444805.93936523</v>
      </c>
      <c r="BO15" s="50">
        <v>4285529.4449856803</v>
      </c>
      <c r="BP15" s="50">
        <v>1194652.2314572299</v>
      </c>
      <c r="BQ15" s="50">
        <v>2815580.68000003</v>
      </c>
      <c r="BR15" s="50">
        <v>1264392.7935335001</v>
      </c>
      <c r="BS15" s="50">
        <v>647144.42240225698</v>
      </c>
      <c r="BT15" s="50">
        <v>1256081.2898931799</v>
      </c>
      <c r="BU15" s="50">
        <v>242550.781895625</v>
      </c>
      <c r="BV15" s="50">
        <v>1016238.67463076</v>
      </c>
      <c r="BW15" s="50">
        <v>455479.844822502</v>
      </c>
      <c r="BX15" s="50">
        <v>376388.72699008603</v>
      </c>
      <c r="BY15" s="50">
        <v>733353.04532650602</v>
      </c>
      <c r="BZ15" s="50">
        <v>363322.90723214298</v>
      </c>
      <c r="CA15" s="50">
        <v>32524.427270779601</v>
      </c>
      <c r="CB15" s="50">
        <v>31119.326287837001</v>
      </c>
      <c r="CC15" s="50">
        <v>53441.057640635998</v>
      </c>
      <c r="CD15" s="50">
        <v>51141.505434681298</v>
      </c>
      <c r="CE15" s="50">
        <v>19030.442803608399</v>
      </c>
      <c r="CF15" s="50">
        <v>34062.9038388591</v>
      </c>
      <c r="CG15" s="50">
        <v>46024.6338210924</v>
      </c>
    </row>
    <row r="16" spans="1:85" x14ac:dyDescent="0.25">
      <c r="B16" s="51" t="s">
        <v>106</v>
      </c>
      <c r="C16" s="88"/>
      <c r="D16" s="88"/>
      <c r="E16" s="53">
        <v>1580838.48700001</v>
      </c>
      <c r="F16" s="54">
        <v>602583.70550003799</v>
      </c>
      <c r="G16" s="55">
        <v>395356.85200001899</v>
      </c>
      <c r="H16" s="56">
        <v>67988.856999986194</v>
      </c>
      <c r="I16" s="57">
        <v>196668.163500005</v>
      </c>
      <c r="J16" s="58">
        <v>77652.371000008206</v>
      </c>
      <c r="K16" s="59">
        <v>3029366.7366474001</v>
      </c>
      <c r="L16" s="60">
        <v>702157.08749140601</v>
      </c>
      <c r="M16" s="61">
        <v>389967.31985468202</v>
      </c>
      <c r="N16" s="62">
        <v>154999.326191267</v>
      </c>
      <c r="O16" s="63">
        <v>98948.818757758199</v>
      </c>
      <c r="P16" s="64">
        <v>21294.750519594199</v>
      </c>
      <c r="Q16" s="66">
        <v>34289837.039629199</v>
      </c>
      <c r="R16" s="67">
        <v>8224540.4654416004</v>
      </c>
      <c r="S16" s="68">
        <v>5911960.5993395001</v>
      </c>
      <c r="T16" s="69">
        <v>1315222.36944949</v>
      </c>
      <c r="U16" s="70">
        <v>598548.47650000802</v>
      </c>
      <c r="V16" s="100" t="s">
        <v>142</v>
      </c>
      <c r="W16" s="50">
        <v>42826340.0070002</v>
      </c>
      <c r="X16" s="50">
        <v>12272675.279500101</v>
      </c>
      <c r="Y16" s="50">
        <v>6830610.4160001203</v>
      </c>
      <c r="Z16" s="50">
        <v>1441705.52250002</v>
      </c>
      <c r="AA16" s="50">
        <v>538080.32848288899</v>
      </c>
      <c r="AB16" s="50">
        <v>24152283.439157899</v>
      </c>
      <c r="AC16" s="50">
        <v>6038241.1056602504</v>
      </c>
      <c r="AD16" s="50">
        <v>6377818.4676265297</v>
      </c>
      <c r="AE16" s="50">
        <v>1538780.44791426</v>
      </c>
      <c r="AF16" s="50">
        <v>835374.04250001302</v>
      </c>
      <c r="AG16" s="50">
        <v>104164.57224264101</v>
      </c>
      <c r="AH16" s="100">
        <v>193815.59428141799</v>
      </c>
      <c r="AI16" s="100">
        <v>50236.432499999697</v>
      </c>
      <c r="AJ16" s="100">
        <v>55700.216887421397</v>
      </c>
      <c r="AK16" s="100">
        <v>23397.221911787601</v>
      </c>
      <c r="AL16" s="100">
        <v>25099.5924910789</v>
      </c>
      <c r="AM16" s="100" t="s">
        <v>142</v>
      </c>
      <c r="AN16" s="100" t="s">
        <v>142</v>
      </c>
      <c r="AO16" s="100">
        <v>7943.5092898819903</v>
      </c>
      <c r="AP16" s="100">
        <v>3289.7081723659799</v>
      </c>
      <c r="AQ16" s="100">
        <v>5922.1547082218003</v>
      </c>
      <c r="AR16" s="100">
        <v>11639.802891794699</v>
      </c>
      <c r="AS16" s="100">
        <v>155323.66099998701</v>
      </c>
      <c r="AT16" s="100">
        <v>35192.000500003298</v>
      </c>
      <c r="AU16" s="100">
        <v>76201.397000001103</v>
      </c>
      <c r="AV16" s="100">
        <v>51347.457500001801</v>
      </c>
      <c r="AW16" s="100">
        <v>16317.6795000003</v>
      </c>
      <c r="AX16" s="100">
        <v>36660.857999998698</v>
      </c>
      <c r="AY16" s="100">
        <v>16382.317999998</v>
      </c>
      <c r="AZ16" s="100">
        <v>10565.1174999999</v>
      </c>
      <c r="BA16" s="100">
        <v>39554.8054999999</v>
      </c>
      <c r="BB16" s="100">
        <v>9632.8980000002502</v>
      </c>
      <c r="BC16" s="100">
        <v>428753.14600002102</v>
      </c>
      <c r="BD16" s="100">
        <v>77829.202500002997</v>
      </c>
      <c r="BE16" s="100">
        <v>33273.7010000027</v>
      </c>
      <c r="BF16" s="50">
        <v>4333082.6345114401</v>
      </c>
      <c r="BG16" s="50">
        <v>2252198.8032770399</v>
      </c>
      <c r="BH16" s="50">
        <v>2670968.0549968299</v>
      </c>
      <c r="BI16" s="50">
        <v>1249441.4803048901</v>
      </c>
      <c r="BJ16" s="50">
        <v>728610.09529361804</v>
      </c>
      <c r="BK16" s="50">
        <v>346441.70383789903</v>
      </c>
      <c r="BL16" s="50">
        <v>97827.439578168007</v>
      </c>
      <c r="BM16" s="50">
        <v>29717.408423709199</v>
      </c>
      <c r="BN16" s="50">
        <v>1339113.01109624</v>
      </c>
      <c r="BO16" s="50">
        <v>1830961.0296794099</v>
      </c>
      <c r="BP16" s="50">
        <v>535039.62835096999</v>
      </c>
      <c r="BQ16" s="50">
        <v>1233301.44000005</v>
      </c>
      <c r="BR16" s="50">
        <v>253389.037940587</v>
      </c>
      <c r="BS16" s="50">
        <v>30800.861086534002</v>
      </c>
      <c r="BT16" s="50">
        <v>308596.53379366198</v>
      </c>
      <c r="BU16" s="50">
        <v>291993.944976389</v>
      </c>
      <c r="BV16" s="50">
        <v>76495.019374686104</v>
      </c>
      <c r="BW16" s="50">
        <v>71724.324822075694</v>
      </c>
      <c r="BX16" s="50">
        <v>51682.154532322202</v>
      </c>
      <c r="BY16" s="50">
        <v>105137.396083973</v>
      </c>
      <c r="BZ16" s="50">
        <v>54863.238604347702</v>
      </c>
      <c r="CA16" s="50">
        <v>6635.0587908757398</v>
      </c>
      <c r="CB16" s="50">
        <v>2546.2377182749601</v>
      </c>
      <c r="CC16" s="50">
        <v>6524.77357401475</v>
      </c>
      <c r="CD16" s="50">
        <v>4625.9639406892602</v>
      </c>
      <c r="CE16" s="104" t="s">
        <v>142</v>
      </c>
      <c r="CF16" s="50">
        <v>10882.0788362844</v>
      </c>
      <c r="CG16" s="50">
        <v>3080.4986374878999</v>
      </c>
    </row>
    <row r="17" spans="2:85" x14ac:dyDescent="0.25">
      <c r="B17" s="51" t="s">
        <v>107</v>
      </c>
      <c r="C17" s="88"/>
      <c r="D17" s="88"/>
      <c r="E17" s="53">
        <v>2328458.4809999801</v>
      </c>
      <c r="F17" s="54">
        <v>1065860.0859999801</v>
      </c>
      <c r="G17" s="55">
        <v>655284.06850001495</v>
      </c>
      <c r="H17" s="56">
        <v>247272.56750001301</v>
      </c>
      <c r="I17" s="57">
        <v>117554.082999997</v>
      </c>
      <c r="J17" s="58">
        <v>185758.71799459701</v>
      </c>
      <c r="K17" s="59">
        <v>4773768.3580635199</v>
      </c>
      <c r="L17" s="60">
        <v>847521.98613413097</v>
      </c>
      <c r="M17" s="61">
        <v>516075.24423930002</v>
      </c>
      <c r="N17" s="62">
        <v>188538.63924475099</v>
      </c>
      <c r="O17" s="63">
        <v>131323.615484195</v>
      </c>
      <c r="P17" s="100" t="s">
        <v>142</v>
      </c>
      <c r="Q17" s="66">
        <v>46793653.526210099</v>
      </c>
      <c r="R17" s="67">
        <v>10680242.691888999</v>
      </c>
      <c r="S17" s="68">
        <v>9274096.7625499405</v>
      </c>
      <c r="T17" s="69">
        <v>3646328.4930364699</v>
      </c>
      <c r="U17" s="70">
        <v>1230724.6499999801</v>
      </c>
      <c r="V17" s="100" t="s">
        <v>142</v>
      </c>
      <c r="W17" s="50">
        <v>70052858.894933999</v>
      </c>
      <c r="X17" s="50">
        <v>20609843.4454991</v>
      </c>
      <c r="Y17" s="50">
        <v>11991951.647999501</v>
      </c>
      <c r="Z17" s="50">
        <v>2623156.5774999699</v>
      </c>
      <c r="AA17" s="50">
        <v>1130245.9838620401</v>
      </c>
      <c r="AB17" s="50">
        <v>39659680.515968703</v>
      </c>
      <c r="AC17" s="50">
        <v>11254479.7374277</v>
      </c>
      <c r="AD17" s="50">
        <v>11156104.342654901</v>
      </c>
      <c r="AE17" s="50">
        <v>3056613.5868443898</v>
      </c>
      <c r="AF17" s="50">
        <v>1183574.2124999401</v>
      </c>
      <c r="AG17" s="50">
        <v>112977.067764942</v>
      </c>
      <c r="AH17" s="100">
        <v>493403.881664065</v>
      </c>
      <c r="AI17" s="100">
        <v>203265.953500006</v>
      </c>
      <c r="AJ17" s="100">
        <v>138722.06797291501</v>
      </c>
      <c r="AK17" s="100">
        <v>55621.181570782101</v>
      </c>
      <c r="AL17" s="100">
        <v>43331.587253567297</v>
      </c>
      <c r="AM17" s="100">
        <v>25106.548999999999</v>
      </c>
      <c r="AN17" s="100" t="s">
        <v>142</v>
      </c>
      <c r="AO17" s="100">
        <v>22620.887576528399</v>
      </c>
      <c r="AP17" s="100">
        <v>9115.06484694559</v>
      </c>
      <c r="AQ17" s="100">
        <v>12262.5216041603</v>
      </c>
      <c r="AR17" s="100">
        <v>12702.6695900667</v>
      </c>
      <c r="AS17" s="100">
        <v>79705.568102947494</v>
      </c>
      <c r="AT17" s="100">
        <v>438991.23395681602</v>
      </c>
      <c r="AU17" s="100">
        <v>213654.16849999901</v>
      </c>
      <c r="AV17" s="100">
        <v>162595.21500000401</v>
      </c>
      <c r="AW17" s="100">
        <v>19936.1490000017</v>
      </c>
      <c r="AX17" s="100">
        <v>53100.907500005997</v>
      </c>
      <c r="AY17" s="100">
        <v>386680.98400001501</v>
      </c>
      <c r="AZ17" s="100">
        <v>63966.310999991103</v>
      </c>
      <c r="BA17" s="100">
        <v>19633.943500005</v>
      </c>
      <c r="BB17" s="100">
        <v>49557.281999997598</v>
      </c>
      <c r="BC17" s="100">
        <v>22267.760321371101</v>
      </c>
      <c r="BD17" s="100">
        <v>35865.010500000797</v>
      </c>
      <c r="BE17" s="100">
        <v>90136.864499995601</v>
      </c>
      <c r="BF17" s="50">
        <v>12134612.7384643</v>
      </c>
      <c r="BG17" s="50">
        <v>6834684.9680951303</v>
      </c>
      <c r="BH17" s="50">
        <v>8847145.18267636</v>
      </c>
      <c r="BI17" s="50">
        <v>3331849.6708382498</v>
      </c>
      <c r="BJ17" s="50">
        <v>2331220.8864205601</v>
      </c>
      <c r="BK17" s="50">
        <v>849489.84359905205</v>
      </c>
      <c r="BL17" s="50">
        <v>289296.44482364698</v>
      </c>
      <c r="BM17" s="50">
        <v>58977.628331400301</v>
      </c>
      <c r="BN17" s="50">
        <v>3521225.7631635801</v>
      </c>
      <c r="BO17" s="50">
        <v>4407279.6250243802</v>
      </c>
      <c r="BP17" s="50">
        <v>1288759.1238776201</v>
      </c>
      <c r="BQ17" s="50">
        <v>2313197.5449405201</v>
      </c>
      <c r="BR17" s="50">
        <v>1093309.1521475201</v>
      </c>
      <c r="BS17" s="50">
        <v>453466.51088446798</v>
      </c>
      <c r="BT17" s="50">
        <v>894219.72882513201</v>
      </c>
      <c r="BU17" s="50">
        <v>223879.29221223199</v>
      </c>
      <c r="BV17" s="50">
        <v>718451.394230937</v>
      </c>
      <c r="BW17" s="50">
        <v>336578.49366742698</v>
      </c>
      <c r="BX17" s="50">
        <v>367094.25678002997</v>
      </c>
      <c r="BY17" s="50">
        <v>611189.62550385203</v>
      </c>
      <c r="BZ17" s="50">
        <v>184535.804945257</v>
      </c>
      <c r="CA17" s="50">
        <v>15967.717990309</v>
      </c>
      <c r="CB17" s="50">
        <v>31903.533158328701</v>
      </c>
      <c r="CC17" s="50">
        <v>45379.285898472299</v>
      </c>
      <c r="CD17" s="50">
        <v>44259.6646487955</v>
      </c>
      <c r="CE17" s="50">
        <v>34016.519615429097</v>
      </c>
      <c r="CF17" s="50">
        <v>27151.266312645599</v>
      </c>
      <c r="CG17" s="50">
        <v>31741.378380483002</v>
      </c>
    </row>
    <row r="18" spans="2:85" x14ac:dyDescent="0.25">
      <c r="B18" s="51" t="s">
        <v>108</v>
      </c>
      <c r="C18" s="88"/>
      <c r="D18" s="88"/>
      <c r="E18" s="53">
        <v>2649572.3940000399</v>
      </c>
      <c r="F18" s="54">
        <v>1900296.08950001</v>
      </c>
      <c r="G18" s="55">
        <v>674619.88416707504</v>
      </c>
      <c r="H18" s="56">
        <v>486975.62350000202</v>
      </c>
      <c r="I18" s="57">
        <v>74864.201000005094</v>
      </c>
      <c r="J18" s="58">
        <v>384367.98949998198</v>
      </c>
      <c r="K18" s="59">
        <v>6465551.5290168496</v>
      </c>
      <c r="L18" s="60">
        <v>890886.54468340205</v>
      </c>
      <c r="M18" s="61">
        <v>686672.14771673398</v>
      </c>
      <c r="N18" s="62">
        <v>112835.419474419</v>
      </c>
      <c r="O18" s="63">
        <v>174832.575638657</v>
      </c>
      <c r="P18" s="100" t="s">
        <v>142</v>
      </c>
      <c r="Q18" s="66">
        <v>55545907.343500897</v>
      </c>
      <c r="R18" s="67">
        <v>15642616.7620958</v>
      </c>
      <c r="S18" s="68">
        <v>11445422.9308766</v>
      </c>
      <c r="T18" s="69">
        <v>3405169.6937672002</v>
      </c>
      <c r="U18" s="70">
        <v>1726540.01872611</v>
      </c>
      <c r="V18" s="100" t="s">
        <v>142</v>
      </c>
      <c r="W18" s="50">
        <v>62994961.584703997</v>
      </c>
      <c r="X18" s="50">
        <v>23491723.018000599</v>
      </c>
      <c r="Y18" s="50">
        <v>13756328.143205401</v>
      </c>
      <c r="Z18" s="50">
        <v>3070752.5975000798</v>
      </c>
      <c r="AA18" s="50">
        <v>1600914.5630000299</v>
      </c>
      <c r="AB18" s="50">
        <v>43033118.1040143</v>
      </c>
      <c r="AC18" s="50">
        <v>13054766.095888499</v>
      </c>
      <c r="AD18" s="50">
        <v>11812335.828543499</v>
      </c>
      <c r="AE18" s="50">
        <v>3270577.5395787102</v>
      </c>
      <c r="AF18" s="50">
        <v>1572839.6225000501</v>
      </c>
      <c r="AG18" s="50">
        <v>425422.07041626802</v>
      </c>
      <c r="AH18" s="100">
        <v>604468.02559275704</v>
      </c>
      <c r="AI18" s="100">
        <v>92220.762499999793</v>
      </c>
      <c r="AJ18" s="100">
        <v>231544.172298586</v>
      </c>
      <c r="AK18" s="100">
        <v>131575.56827140599</v>
      </c>
      <c r="AL18" s="100">
        <v>60199.555695188203</v>
      </c>
      <c r="AM18" s="100" t="s">
        <v>142</v>
      </c>
      <c r="AN18" s="100" t="s">
        <v>142</v>
      </c>
      <c r="AO18" s="100" t="s">
        <v>142</v>
      </c>
      <c r="AP18" s="100">
        <v>44608.033944166396</v>
      </c>
      <c r="AQ18" s="100" t="s">
        <v>142</v>
      </c>
      <c r="AR18" s="100">
        <v>5069.7132956998003</v>
      </c>
      <c r="AS18" s="100">
        <v>29075.489517950002</v>
      </c>
      <c r="AT18" s="100">
        <v>403516.66690071399</v>
      </c>
      <c r="AU18" s="100">
        <v>152947.50650001399</v>
      </c>
      <c r="AV18" s="100">
        <v>240881.03899999699</v>
      </c>
      <c r="AW18" s="100">
        <v>17788.499000001601</v>
      </c>
      <c r="AX18" s="100">
        <v>104186.502500002</v>
      </c>
      <c r="AY18" s="100" t="s">
        <v>142</v>
      </c>
      <c r="AZ18" s="100">
        <v>80170.747249998705</v>
      </c>
      <c r="BA18" s="100">
        <v>164177.18800000401</v>
      </c>
      <c r="BB18" s="100">
        <v>33573.024999999303</v>
      </c>
      <c r="BC18" s="104" t="s">
        <v>142</v>
      </c>
      <c r="BD18" s="100">
        <v>152403.17450000701</v>
      </c>
      <c r="BE18" s="100">
        <v>55646.1510000005</v>
      </c>
      <c r="BF18" s="50">
        <v>9189822.0404507592</v>
      </c>
      <c r="BG18" s="50">
        <v>5192189.8007845199</v>
      </c>
      <c r="BH18" s="50">
        <v>6617823.7718371702</v>
      </c>
      <c r="BI18" s="50">
        <v>2987872.1191905201</v>
      </c>
      <c r="BJ18" s="50">
        <v>2042265.32901635</v>
      </c>
      <c r="BK18" s="50">
        <v>832101.69134640601</v>
      </c>
      <c r="BL18" s="50">
        <v>210919.89749074</v>
      </c>
      <c r="BM18" s="50">
        <v>83811.163288533106</v>
      </c>
      <c r="BN18" s="50">
        <v>8468318.2675740197</v>
      </c>
      <c r="BO18" s="50">
        <v>10254784.8560574</v>
      </c>
      <c r="BP18" s="50">
        <v>1841940.9035909099</v>
      </c>
      <c r="BQ18" s="50">
        <v>3512062.1019894802</v>
      </c>
      <c r="BR18" s="50">
        <v>1585737.8375786799</v>
      </c>
      <c r="BS18" s="50">
        <v>826331.68223307899</v>
      </c>
      <c r="BT18" s="50">
        <v>1655904.9446546801</v>
      </c>
      <c r="BU18" s="50">
        <v>812258.16332535504</v>
      </c>
      <c r="BV18" s="50">
        <v>1249853.55898639</v>
      </c>
      <c r="BW18" s="50">
        <v>564923.73278083897</v>
      </c>
      <c r="BX18" s="50">
        <v>532233.00511217106</v>
      </c>
      <c r="BY18" s="50">
        <v>1099048.59244271</v>
      </c>
      <c r="BZ18" s="50">
        <v>308556.54036377801</v>
      </c>
      <c r="CA18" s="50">
        <v>28326.095043514</v>
      </c>
      <c r="CB18" s="50">
        <v>56225.008870698497</v>
      </c>
      <c r="CC18" s="50">
        <v>63539.374356508502</v>
      </c>
      <c r="CD18" s="50">
        <v>92550.258981342093</v>
      </c>
      <c r="CE18" s="50">
        <v>50521.526234457699</v>
      </c>
      <c r="CF18" s="50">
        <v>78789.566629924797</v>
      </c>
      <c r="CG18" s="50">
        <v>45886.409750803199</v>
      </c>
    </row>
    <row r="19" spans="2:85" x14ac:dyDescent="0.25">
      <c r="B19" s="51" t="s">
        <v>109</v>
      </c>
      <c r="C19" s="88"/>
      <c r="D19" s="88"/>
      <c r="E19" s="53">
        <v>2909779.71849804</v>
      </c>
      <c r="F19" s="54">
        <v>1764149.5605000099</v>
      </c>
      <c r="G19" s="55">
        <v>915545.65442705504</v>
      </c>
      <c r="H19" s="56">
        <v>565518.03800002497</v>
      </c>
      <c r="I19" s="57">
        <v>104508.714500007</v>
      </c>
      <c r="J19" s="58">
        <v>376945.105499984</v>
      </c>
      <c r="K19" s="59">
        <v>6131549.6281488799</v>
      </c>
      <c r="L19" s="60">
        <v>1181476.2705787199</v>
      </c>
      <c r="M19" s="61">
        <v>602710.18910437205</v>
      </c>
      <c r="N19" s="62">
        <v>164952.350881019</v>
      </c>
      <c r="O19" s="63">
        <v>330208.473297894</v>
      </c>
      <c r="P19" s="64">
        <v>218026.92266037801</v>
      </c>
      <c r="Q19" s="66">
        <v>45369680.329000399</v>
      </c>
      <c r="R19" s="67">
        <v>12158145.220313899</v>
      </c>
      <c r="S19" s="68">
        <v>9845218.8005308397</v>
      </c>
      <c r="T19" s="69">
        <v>3726136.46704139</v>
      </c>
      <c r="U19" s="70">
        <v>1595955.5315551099</v>
      </c>
      <c r="V19" s="71">
        <v>93012.862500004107</v>
      </c>
      <c r="W19" s="50">
        <v>49577611.366499603</v>
      </c>
      <c r="X19" s="50">
        <v>17199897.938499901</v>
      </c>
      <c r="Y19" s="50">
        <v>11912906.059499901</v>
      </c>
      <c r="Z19" s="50">
        <v>3243353.9399999501</v>
      </c>
      <c r="AA19" s="50">
        <v>1348274.58399998</v>
      </c>
      <c r="AB19" s="50">
        <v>32365540.082505502</v>
      </c>
      <c r="AC19" s="50">
        <v>10173773.0763031</v>
      </c>
      <c r="AD19" s="50">
        <v>9331561.3128967695</v>
      </c>
      <c r="AE19" s="50">
        <v>3399678.9533776599</v>
      </c>
      <c r="AF19" s="50">
        <v>1309226.72380252</v>
      </c>
      <c r="AG19" s="50">
        <v>428385.96662942099</v>
      </c>
      <c r="AH19" s="100">
        <v>405352.27221666701</v>
      </c>
      <c r="AI19" s="100">
        <v>23985.543000001398</v>
      </c>
      <c r="AJ19" s="100">
        <v>162806.44186098999</v>
      </c>
      <c r="AK19" s="100">
        <v>145633.16570079399</v>
      </c>
      <c r="AL19" s="100">
        <v>47135.498606437002</v>
      </c>
      <c r="AM19" s="100" t="s">
        <v>142</v>
      </c>
      <c r="AN19" s="100">
        <v>27282.939166664601</v>
      </c>
      <c r="AO19" s="100">
        <v>15967.376835359</v>
      </c>
      <c r="AP19" s="100">
        <v>19770.0574830119</v>
      </c>
      <c r="AQ19" s="100">
        <v>16921.969715711199</v>
      </c>
      <c r="AR19" s="100">
        <v>19938.457211467499</v>
      </c>
      <c r="AS19" s="100">
        <v>85920.344500000399</v>
      </c>
      <c r="AT19" s="100">
        <v>587932.73099998303</v>
      </c>
      <c r="AU19" s="100">
        <v>348019.78500000201</v>
      </c>
      <c r="AV19" s="100">
        <v>311103.904000009</v>
      </c>
      <c r="AW19" s="100">
        <v>91103.0234999924</v>
      </c>
      <c r="AX19" s="100">
        <v>187403.21950000199</v>
      </c>
      <c r="AY19" s="100" t="s">
        <v>142</v>
      </c>
      <c r="AZ19" s="100">
        <v>70787.630000000499</v>
      </c>
      <c r="BA19" s="104" t="s">
        <v>142</v>
      </c>
      <c r="BB19" s="100">
        <v>43661.355500004298</v>
      </c>
      <c r="BC19" s="104" t="s">
        <v>142</v>
      </c>
      <c r="BD19" s="104" t="s">
        <v>142</v>
      </c>
      <c r="BE19" s="100">
        <v>65301.199500002898</v>
      </c>
      <c r="BF19" s="50">
        <v>9606264.4158055093</v>
      </c>
      <c r="BG19" s="50">
        <v>5674814.1613042299</v>
      </c>
      <c r="BH19" s="50">
        <v>7746661.0175404996</v>
      </c>
      <c r="BI19" s="50">
        <v>3379168.0793783502</v>
      </c>
      <c r="BJ19" s="50">
        <v>2520937.6510308702</v>
      </c>
      <c r="BK19" s="50">
        <v>722400.49362225004</v>
      </c>
      <c r="BL19" s="50">
        <v>316090.25021376001</v>
      </c>
      <c r="BM19" s="50">
        <v>132676.12851066599</v>
      </c>
      <c r="BN19" s="50">
        <v>8441676.4005812593</v>
      </c>
      <c r="BO19" s="50">
        <v>9520475.4170002602</v>
      </c>
      <c r="BP19" s="50">
        <v>2645623.98346334</v>
      </c>
      <c r="BQ19" s="50">
        <v>3438682.0025001699</v>
      </c>
      <c r="BR19" s="50">
        <v>2223247.6989301201</v>
      </c>
      <c r="BS19" s="50">
        <v>926628.01538341702</v>
      </c>
      <c r="BT19" s="50">
        <v>2211136.1698570801</v>
      </c>
      <c r="BU19" s="50">
        <v>701038.73864112096</v>
      </c>
      <c r="BV19" s="50">
        <v>1585573.63376328</v>
      </c>
      <c r="BW19" s="50">
        <v>741723.84890632995</v>
      </c>
      <c r="BX19" s="50">
        <v>729224.14827074995</v>
      </c>
      <c r="BY19" s="50">
        <v>1267216.07570803</v>
      </c>
      <c r="BZ19" s="50">
        <v>551569.32546934602</v>
      </c>
      <c r="CA19" s="50">
        <v>37950.353059362598</v>
      </c>
      <c r="CB19" s="50">
        <v>47770.342705871</v>
      </c>
      <c r="CC19" s="50">
        <v>87434.844640156196</v>
      </c>
      <c r="CD19" s="50">
        <v>50505.2905250564</v>
      </c>
      <c r="CE19" s="50">
        <v>68868.838603468495</v>
      </c>
      <c r="CF19" s="50">
        <v>75501.622150853</v>
      </c>
      <c r="CG19" s="50">
        <v>74511.286964226296</v>
      </c>
    </row>
    <row r="20" spans="2:85" x14ac:dyDescent="0.25">
      <c r="B20" s="51" t="s">
        <v>110</v>
      </c>
      <c r="C20" s="88"/>
      <c r="D20" s="88"/>
      <c r="E20" s="53">
        <v>2229647.3046790501</v>
      </c>
      <c r="F20" s="54">
        <v>918307.04249994096</v>
      </c>
      <c r="G20" s="55">
        <v>1050278.97796833</v>
      </c>
      <c r="H20" s="56">
        <v>372335.57299996802</v>
      </c>
      <c r="I20" s="57">
        <v>167708.11899999299</v>
      </c>
      <c r="J20" s="58">
        <v>259635.15399999</v>
      </c>
      <c r="K20" s="59">
        <v>4174625.2397588301</v>
      </c>
      <c r="L20" s="60">
        <v>879082.76158793306</v>
      </c>
      <c r="M20" s="61">
        <v>708852.19351649401</v>
      </c>
      <c r="N20" s="62">
        <v>228045.51430872001</v>
      </c>
      <c r="O20" s="63">
        <v>230250.02997768999</v>
      </c>
      <c r="P20" s="64">
        <v>58652.827113640298</v>
      </c>
      <c r="Q20" s="66">
        <v>30048721.572999202</v>
      </c>
      <c r="R20" s="67">
        <v>10279303.308044201</v>
      </c>
      <c r="S20" s="68">
        <v>8764339.3311319407</v>
      </c>
      <c r="T20" s="69">
        <v>2966484.1393639399</v>
      </c>
      <c r="U20" s="70">
        <v>1418723.47299999</v>
      </c>
      <c r="V20" s="71">
        <v>236554.966500009</v>
      </c>
      <c r="W20" s="50">
        <v>44527791.1119982</v>
      </c>
      <c r="X20" s="50">
        <v>18461964.818498999</v>
      </c>
      <c r="Y20" s="50">
        <v>10721874.812347399</v>
      </c>
      <c r="Z20" s="50">
        <v>2953723.2919999398</v>
      </c>
      <c r="AA20" s="50">
        <v>1193769.4324999601</v>
      </c>
      <c r="AB20" s="50">
        <v>23627777.077456001</v>
      </c>
      <c r="AC20" s="50">
        <v>8678432.8117334805</v>
      </c>
      <c r="AD20" s="50">
        <v>8916034.8174513504</v>
      </c>
      <c r="AE20" s="50">
        <v>3291370.0857102401</v>
      </c>
      <c r="AF20" s="50">
        <v>1516778.13249997</v>
      </c>
      <c r="AG20" s="50">
        <v>270207.53195162502</v>
      </c>
      <c r="AH20" s="100">
        <v>307810.18573452299</v>
      </c>
      <c r="AI20" s="100">
        <v>50753.162500000297</v>
      </c>
      <c r="AJ20" s="100">
        <v>139579.576862949</v>
      </c>
      <c r="AK20" s="100">
        <v>46152.874789085203</v>
      </c>
      <c r="AL20" s="100">
        <v>30765.852935883799</v>
      </c>
      <c r="AM20" s="100">
        <v>56896.513000001803</v>
      </c>
      <c r="AN20" s="100" t="s">
        <v>142</v>
      </c>
      <c r="AO20" s="100">
        <v>20543.3621169986</v>
      </c>
      <c r="AP20" s="100">
        <v>23375.932059366802</v>
      </c>
      <c r="AQ20" s="100" t="s">
        <v>142</v>
      </c>
      <c r="AR20" s="100">
        <v>6765.49556208378</v>
      </c>
      <c r="AS20" s="100">
        <v>154652.99299999999</v>
      </c>
      <c r="AT20" s="100">
        <v>841283.66119104205</v>
      </c>
      <c r="AU20" s="100">
        <v>465778.895999995</v>
      </c>
      <c r="AV20" s="100">
        <v>267436.00749999698</v>
      </c>
      <c r="AW20" s="100">
        <v>25677.8929999969</v>
      </c>
      <c r="AX20" s="100">
        <v>104157.767999991</v>
      </c>
      <c r="AY20" s="100" t="s">
        <v>142</v>
      </c>
      <c r="AZ20" s="100">
        <v>28746.907999994201</v>
      </c>
      <c r="BA20" s="100">
        <v>92543.649000009493</v>
      </c>
      <c r="BB20" s="104" t="s">
        <v>142</v>
      </c>
      <c r="BC20" s="104" t="s">
        <v>142</v>
      </c>
      <c r="BD20" s="100">
        <v>310511.20500000601</v>
      </c>
      <c r="BE20" s="100">
        <v>37267.2560000019</v>
      </c>
      <c r="BF20" s="50">
        <v>11642102.3271139</v>
      </c>
      <c r="BG20" s="50">
        <v>7228169.3610436702</v>
      </c>
      <c r="BH20" s="50">
        <v>9652820.8443099298</v>
      </c>
      <c r="BI20" s="50">
        <v>3657236.2010666002</v>
      </c>
      <c r="BJ20" s="50">
        <v>3125341.0668963501</v>
      </c>
      <c r="BK20" s="50">
        <v>1788859.01334237</v>
      </c>
      <c r="BL20" s="50">
        <v>569680.95753934898</v>
      </c>
      <c r="BM20" s="50">
        <v>126850.523614299</v>
      </c>
      <c r="BN20" s="50">
        <v>6908929.77617775</v>
      </c>
      <c r="BO20" s="50">
        <v>8034096.7850000802</v>
      </c>
      <c r="BP20" s="50">
        <v>1910151.6148359501</v>
      </c>
      <c r="BQ20" s="50">
        <v>2456533.2638431899</v>
      </c>
      <c r="BR20" s="50">
        <v>1921281.00284477</v>
      </c>
      <c r="BS20" s="50">
        <v>419893.572380436</v>
      </c>
      <c r="BT20" s="50">
        <v>1121959.96009522</v>
      </c>
      <c r="BU20" s="50">
        <v>160144.95321492801</v>
      </c>
      <c r="BV20" s="50">
        <v>815289.48733904597</v>
      </c>
      <c r="BW20" s="50">
        <v>375514.730419531</v>
      </c>
      <c r="BX20" s="50">
        <v>726602.33834478597</v>
      </c>
      <c r="BY20" s="50">
        <v>563822.99968974502</v>
      </c>
      <c r="BZ20" s="50">
        <v>333779.84534485301</v>
      </c>
      <c r="CA20" s="50">
        <v>31780.7030101698</v>
      </c>
      <c r="CB20" s="50">
        <v>24486.990701902901</v>
      </c>
      <c r="CC20" s="50">
        <v>58333.393679161498</v>
      </c>
      <c r="CD20" s="50">
        <v>37171.479987771098</v>
      </c>
      <c r="CE20" s="50">
        <v>55834.157684678503</v>
      </c>
      <c r="CF20" s="50">
        <v>53992.723787185801</v>
      </c>
      <c r="CG20" s="50">
        <v>11769.337717594601</v>
      </c>
    </row>
    <row r="21" spans="2:85" x14ac:dyDescent="0.25">
      <c r="B21" s="51" t="s">
        <v>94</v>
      </c>
      <c r="C21" s="88"/>
      <c r="D21" s="88"/>
      <c r="E21" s="53">
        <v>2247634.49049993</v>
      </c>
      <c r="F21" s="54">
        <v>597386.79099993804</v>
      </c>
      <c r="G21" s="55">
        <v>482158.76300888602</v>
      </c>
      <c r="H21" s="56">
        <v>266166.495999987</v>
      </c>
      <c r="I21" s="57">
        <v>20634.256999999401</v>
      </c>
      <c r="J21" s="58">
        <v>154274.519499997</v>
      </c>
      <c r="K21" s="59">
        <v>5307998.4676337102</v>
      </c>
      <c r="L21" s="60">
        <v>963910.785623212</v>
      </c>
      <c r="M21" s="61">
        <v>693871.05050661403</v>
      </c>
      <c r="N21" s="62">
        <v>62616.571070135898</v>
      </c>
      <c r="O21" s="63">
        <v>71387.591538311899</v>
      </c>
      <c r="P21" s="100" t="s">
        <v>142</v>
      </c>
      <c r="Q21" s="66">
        <v>61780100.561002299</v>
      </c>
      <c r="R21" s="67">
        <v>13026547.628082201</v>
      </c>
      <c r="S21" s="68">
        <v>5415341.13304595</v>
      </c>
      <c r="T21" s="69">
        <v>927334.17641385295</v>
      </c>
      <c r="U21" s="70">
        <v>164464.537499995</v>
      </c>
      <c r="V21" s="100" t="s">
        <v>142</v>
      </c>
      <c r="W21" s="50">
        <v>73786274.738500997</v>
      </c>
      <c r="X21" s="50">
        <v>13654861.7845002</v>
      </c>
      <c r="Y21" s="50">
        <v>6579182.2565000104</v>
      </c>
      <c r="Z21" s="50">
        <v>648200.84899999294</v>
      </c>
      <c r="AA21" s="50">
        <v>402829.16700001102</v>
      </c>
      <c r="AB21" s="50">
        <v>46986855.416130804</v>
      </c>
      <c r="AC21" s="50">
        <v>7547643.0994218001</v>
      </c>
      <c r="AD21" s="50">
        <v>6997031.9426242402</v>
      </c>
      <c r="AE21" s="50">
        <v>981492.980544177</v>
      </c>
      <c r="AF21" s="50">
        <v>429157.12483333802</v>
      </c>
      <c r="AG21" s="100" t="s">
        <v>142</v>
      </c>
      <c r="AH21" s="100">
        <v>699219.03299257101</v>
      </c>
      <c r="AI21" s="100">
        <v>52611.841500001297</v>
      </c>
      <c r="AJ21" s="100">
        <v>53781.1625959706</v>
      </c>
      <c r="AK21" s="100">
        <v>24001.964129832599</v>
      </c>
      <c r="AL21" s="100">
        <v>6624.65779055033</v>
      </c>
      <c r="AM21" s="100" t="s">
        <v>142</v>
      </c>
      <c r="AN21" s="100" t="s">
        <v>142</v>
      </c>
      <c r="AO21" s="100">
        <v>10281.180216561699</v>
      </c>
      <c r="AP21" s="100">
        <v>24803.183852800001</v>
      </c>
      <c r="AQ21" s="100" t="s">
        <v>142</v>
      </c>
      <c r="AR21" s="100">
        <v>15544.122946945899</v>
      </c>
      <c r="AS21" s="100">
        <v>242313.90799999799</v>
      </c>
      <c r="AT21" s="100">
        <v>352090.22550001199</v>
      </c>
      <c r="AU21" s="100">
        <v>192466.87650001401</v>
      </c>
      <c r="AV21" s="100">
        <v>57208.495999998202</v>
      </c>
      <c r="AW21" s="100">
        <v>9504.4385000002494</v>
      </c>
      <c r="AX21" s="100">
        <v>105183.93750000501</v>
      </c>
      <c r="AY21" s="100">
        <v>149719.789000002</v>
      </c>
      <c r="AZ21" s="100">
        <v>18824.990000000798</v>
      </c>
      <c r="BA21" s="100">
        <v>207956.95499999999</v>
      </c>
      <c r="BB21" s="100">
        <v>26951.072500001599</v>
      </c>
      <c r="BC21" s="100">
        <v>280691.564624994</v>
      </c>
      <c r="BD21" s="100">
        <v>38024.824500000999</v>
      </c>
      <c r="BE21" s="100">
        <v>28991.2000000017</v>
      </c>
      <c r="BF21" s="50">
        <v>9103129.1168406196</v>
      </c>
      <c r="BG21" s="50">
        <v>3292240.6452219901</v>
      </c>
      <c r="BH21" s="50">
        <v>2114301.1880697398</v>
      </c>
      <c r="BI21" s="50">
        <v>732454.20065463497</v>
      </c>
      <c r="BJ21" s="50">
        <v>172898.569560548</v>
      </c>
      <c r="BK21" s="50">
        <v>33730.823134152903</v>
      </c>
      <c r="BL21" s="50">
        <v>12524.635728953701</v>
      </c>
      <c r="BM21" s="50">
        <v>4780.54501150942</v>
      </c>
      <c r="BN21" s="50">
        <v>2419881.0592260002</v>
      </c>
      <c r="BO21" s="50">
        <v>4735195.8774996595</v>
      </c>
      <c r="BP21" s="50">
        <v>844440.11896394205</v>
      </c>
      <c r="BQ21" s="50">
        <v>4151537.4844999099</v>
      </c>
      <c r="BR21" s="50">
        <v>1655563.8979207301</v>
      </c>
      <c r="BS21" s="50">
        <v>576833.52800868906</v>
      </c>
      <c r="BT21" s="50">
        <v>485723.35719160701</v>
      </c>
      <c r="BU21" s="50">
        <v>270266.47164603003</v>
      </c>
      <c r="BV21" s="50">
        <v>1354284.28287137</v>
      </c>
      <c r="BW21" s="50">
        <v>493435.51262830402</v>
      </c>
      <c r="BX21" s="50">
        <v>328577.68834637699</v>
      </c>
      <c r="BY21" s="50">
        <v>131049.62809645099</v>
      </c>
      <c r="BZ21" s="50">
        <v>56709.255246681503</v>
      </c>
      <c r="CA21" s="50">
        <v>116227.00703902901</v>
      </c>
      <c r="CB21" s="50">
        <v>49969.545083991899</v>
      </c>
      <c r="CC21" s="50">
        <v>45734.206991945401</v>
      </c>
      <c r="CD21" s="50">
        <v>20221.369096990002</v>
      </c>
      <c r="CE21" s="50">
        <v>3599.21231845082</v>
      </c>
      <c r="CF21" s="50">
        <v>7365.1602961470699</v>
      </c>
      <c r="CG21" s="50">
        <v>9468.67693614768</v>
      </c>
    </row>
    <row r="22" spans="2:85" x14ac:dyDescent="0.25">
      <c r="B22" s="51" t="s">
        <v>95</v>
      </c>
      <c r="C22" s="88"/>
      <c r="D22" s="88"/>
      <c r="E22" s="53">
        <v>2134738.3335000002</v>
      </c>
      <c r="F22" s="54">
        <v>964842.03950002603</v>
      </c>
      <c r="G22" s="55">
        <v>305502.27349995798</v>
      </c>
      <c r="H22" s="56">
        <v>163118.36000000499</v>
      </c>
      <c r="I22" s="57">
        <v>78696.937499999098</v>
      </c>
      <c r="J22" s="58">
        <v>203775.106500005</v>
      </c>
      <c r="K22" s="59">
        <v>4859495.1369709</v>
      </c>
      <c r="L22" s="60">
        <v>883529.195550684</v>
      </c>
      <c r="M22" s="61">
        <v>432261.77117177402</v>
      </c>
      <c r="N22" s="62">
        <v>101473.356558171</v>
      </c>
      <c r="O22" s="63">
        <v>60691.2124907178</v>
      </c>
      <c r="P22" s="100" t="s">
        <v>142</v>
      </c>
      <c r="Q22" s="66">
        <v>58232129.1535016</v>
      </c>
      <c r="R22" s="67">
        <v>11582489.270855499</v>
      </c>
      <c r="S22" s="68">
        <v>4785756.6290342202</v>
      </c>
      <c r="T22" s="69">
        <v>622832.77801918797</v>
      </c>
      <c r="U22" s="70">
        <v>98035.103500006298</v>
      </c>
      <c r="V22" s="100" t="s">
        <v>142</v>
      </c>
      <c r="W22" s="50">
        <v>85226849.407000899</v>
      </c>
      <c r="X22" s="50">
        <v>15091461.377750199</v>
      </c>
      <c r="Y22" s="50">
        <v>6905541.94506153</v>
      </c>
      <c r="Z22" s="50">
        <v>601309.34800000396</v>
      </c>
      <c r="AA22" s="50">
        <v>542439.00250000996</v>
      </c>
      <c r="AB22" s="50">
        <v>46524579.164484397</v>
      </c>
      <c r="AC22" s="50">
        <v>9681410.0752866305</v>
      </c>
      <c r="AD22" s="50">
        <v>7469981.6419677604</v>
      </c>
      <c r="AE22" s="50">
        <v>1090645.5156896899</v>
      </c>
      <c r="AF22" s="50">
        <v>242421.32225001801</v>
      </c>
      <c r="AG22" s="50">
        <v>52924.690230156302</v>
      </c>
      <c r="AH22" s="100">
        <v>1162213.27343373</v>
      </c>
      <c r="AI22" s="100">
        <v>195557.797500004</v>
      </c>
      <c r="AJ22" s="100">
        <v>150064.74856859</v>
      </c>
      <c r="AK22" s="100">
        <v>34636.312118258102</v>
      </c>
      <c r="AL22" s="100">
        <v>4657.7154969057501</v>
      </c>
      <c r="AM22" s="100" t="s">
        <v>142</v>
      </c>
      <c r="AN22" s="100" t="s">
        <v>142</v>
      </c>
      <c r="AO22" s="100">
        <v>30862.027252036602</v>
      </c>
      <c r="AP22" s="100">
        <v>9828.1175580659892</v>
      </c>
      <c r="AQ22" s="100">
        <v>1970.70094007426</v>
      </c>
      <c r="AR22" s="100">
        <v>4645.05628251294</v>
      </c>
      <c r="AS22" s="100">
        <v>139380.122499994</v>
      </c>
      <c r="AT22" s="100" t="s">
        <v>142</v>
      </c>
      <c r="AU22" s="100">
        <v>229888.46699999101</v>
      </c>
      <c r="AV22" s="100">
        <v>84191.098499995103</v>
      </c>
      <c r="AW22" s="100">
        <v>9738.45249999933</v>
      </c>
      <c r="AX22" s="100">
        <v>45520.715000002703</v>
      </c>
      <c r="AY22" s="100">
        <v>17853.0569999945</v>
      </c>
      <c r="AZ22" s="100">
        <v>27383.308000000401</v>
      </c>
      <c r="BA22" s="104" t="s">
        <v>142</v>
      </c>
      <c r="BB22" s="100">
        <v>17951.201499996499</v>
      </c>
      <c r="BC22" s="100">
        <v>219261.146423853</v>
      </c>
      <c r="BD22" s="100">
        <v>118108.806499996</v>
      </c>
      <c r="BE22" s="100">
        <v>49918.771999999903</v>
      </c>
      <c r="BF22" s="50">
        <v>8542196.0545949191</v>
      </c>
      <c r="BG22" s="50">
        <v>2751340.43573912</v>
      </c>
      <c r="BH22" s="50">
        <v>1880031.27700038</v>
      </c>
      <c r="BI22" s="50">
        <v>820235.230356446</v>
      </c>
      <c r="BJ22" s="50">
        <v>290916.03662377998</v>
      </c>
      <c r="BK22" s="50">
        <v>914.53013017037597</v>
      </c>
      <c r="BL22" s="50">
        <v>18178.0806172148</v>
      </c>
      <c r="BM22" s="50">
        <v>8840.9929931897695</v>
      </c>
      <c r="BN22" s="50">
        <v>1859579.5951232</v>
      </c>
      <c r="BO22" s="50">
        <v>3701421.3969999398</v>
      </c>
      <c r="BP22" s="50">
        <v>1041598.79421461</v>
      </c>
      <c r="BQ22" s="50">
        <v>1845115.12355863</v>
      </c>
      <c r="BR22" s="50">
        <v>1502934.9999359001</v>
      </c>
      <c r="BS22" s="50">
        <v>342395.54762537498</v>
      </c>
      <c r="BT22" s="50">
        <v>475919.68517052598</v>
      </c>
      <c r="BU22" s="50">
        <v>120303.421488976</v>
      </c>
      <c r="BV22" s="50">
        <v>1048500.44642645</v>
      </c>
      <c r="BW22" s="50">
        <v>397122.94241797802</v>
      </c>
      <c r="BX22" s="50">
        <v>270967.859183539</v>
      </c>
      <c r="BY22" s="50">
        <v>279434.02311092202</v>
      </c>
      <c r="BZ22" s="50">
        <v>105664.79695781</v>
      </c>
      <c r="CA22" s="50">
        <v>72005.313879575406</v>
      </c>
      <c r="CB22" s="50">
        <v>66112.038101203594</v>
      </c>
      <c r="CC22" s="50">
        <v>63510.927894623703</v>
      </c>
      <c r="CD22" s="50">
        <v>16436.950213706699</v>
      </c>
      <c r="CE22" s="50">
        <v>19882.2225719052</v>
      </c>
      <c r="CF22" s="50">
        <v>3403.6864749246402</v>
      </c>
      <c r="CG22" s="50">
        <v>15649.829546740701</v>
      </c>
    </row>
    <row r="23" spans="2:85" x14ac:dyDescent="0.25">
      <c r="B23" s="51" t="s">
        <v>96</v>
      </c>
      <c r="C23" s="88"/>
      <c r="D23" s="88"/>
      <c r="E23" s="53">
        <v>1872184.8351163401</v>
      </c>
      <c r="F23" s="54">
        <v>565757.690499975</v>
      </c>
      <c r="G23" s="55">
        <v>273267.51844063197</v>
      </c>
      <c r="H23" s="56">
        <v>93059.676500006302</v>
      </c>
      <c r="I23" s="100" t="s">
        <v>142</v>
      </c>
      <c r="J23" s="58">
        <v>169992.436499984</v>
      </c>
      <c r="K23" s="59">
        <v>4037029.13398341</v>
      </c>
      <c r="L23" s="60">
        <v>890257.77898789302</v>
      </c>
      <c r="M23" s="61">
        <v>342580.778975141</v>
      </c>
      <c r="N23" s="62">
        <v>73736.893943840798</v>
      </c>
      <c r="O23" s="100" t="s">
        <v>142</v>
      </c>
      <c r="P23" s="64">
        <v>39870.245028322599</v>
      </c>
      <c r="Q23" s="66">
        <v>29849131.154998899</v>
      </c>
      <c r="R23" s="67">
        <v>5852231.1078511504</v>
      </c>
      <c r="S23" s="68">
        <v>2782385.1734178201</v>
      </c>
      <c r="T23" s="69">
        <v>590412.62425239896</v>
      </c>
      <c r="U23" s="70">
        <v>297970.769499994</v>
      </c>
      <c r="V23" s="100" t="s">
        <v>142</v>
      </c>
      <c r="W23" s="50">
        <v>36836367.233498402</v>
      </c>
      <c r="X23" s="50">
        <v>6663059.5679996004</v>
      </c>
      <c r="Y23" s="50">
        <v>3194185.4029998798</v>
      </c>
      <c r="Z23" s="50">
        <v>201551.88399999501</v>
      </c>
      <c r="AA23" s="50">
        <v>346629.165000004</v>
      </c>
      <c r="AB23" s="50">
        <v>21637124.7843596</v>
      </c>
      <c r="AC23" s="50">
        <v>3808627.6674983902</v>
      </c>
      <c r="AD23" s="50">
        <v>2938752.8330284599</v>
      </c>
      <c r="AE23" s="50">
        <v>419688.60298996401</v>
      </c>
      <c r="AF23" s="50">
        <v>284237.76349998498</v>
      </c>
      <c r="AG23" s="50">
        <v>53509.8819836529</v>
      </c>
      <c r="AH23" s="100">
        <v>317414.14172424999</v>
      </c>
      <c r="AI23" s="100">
        <v>44611.910000006697</v>
      </c>
      <c r="AJ23" s="100">
        <v>40182.339635795099</v>
      </c>
      <c r="AK23" s="100">
        <v>8648.4037697739404</v>
      </c>
      <c r="AL23" s="100">
        <v>5551.9625188108903</v>
      </c>
      <c r="AM23" s="100" t="s">
        <v>142</v>
      </c>
      <c r="AN23" s="100" t="s">
        <v>142</v>
      </c>
      <c r="AO23" s="100" t="s">
        <v>142</v>
      </c>
      <c r="AP23" s="100">
        <v>18220.658896540601</v>
      </c>
      <c r="AQ23" s="100">
        <v>4551.3813750189302</v>
      </c>
      <c r="AR23" s="100">
        <v>1907.9973634287601</v>
      </c>
      <c r="AS23" s="100">
        <v>132826.77949999401</v>
      </c>
      <c r="AT23" s="100">
        <v>134636.142780453</v>
      </c>
      <c r="AU23" s="100">
        <v>33216.115749999903</v>
      </c>
      <c r="AV23" s="100">
        <v>49578.290500000599</v>
      </c>
      <c r="AW23" s="100">
        <v>17597.797000000701</v>
      </c>
      <c r="AX23" s="100">
        <v>241302.79599999799</v>
      </c>
      <c r="AY23" s="100">
        <v>34448.705000001501</v>
      </c>
      <c r="AZ23" s="100">
        <v>25105.392333333999</v>
      </c>
      <c r="BA23" s="100">
        <v>46001.341500003597</v>
      </c>
      <c r="BB23" s="100">
        <v>16983.0174999991</v>
      </c>
      <c r="BC23" s="100">
        <v>44405.403354701797</v>
      </c>
      <c r="BD23" s="100">
        <v>53660.8780000017</v>
      </c>
      <c r="BE23" s="100">
        <v>24791.1075000005</v>
      </c>
      <c r="BF23" s="50">
        <v>5395078.76362254</v>
      </c>
      <c r="BG23" s="50">
        <v>2115893.9260977898</v>
      </c>
      <c r="BH23" s="50">
        <v>1477469.1087984301</v>
      </c>
      <c r="BI23" s="50">
        <v>440750.30745383201</v>
      </c>
      <c r="BJ23" s="50">
        <v>196157.465910486</v>
      </c>
      <c r="BK23" s="50">
        <v>29453.614956433001</v>
      </c>
      <c r="BL23" s="50">
        <v>14106.496051402</v>
      </c>
      <c r="BM23" s="50">
        <v>1509.96399304947</v>
      </c>
      <c r="BN23" s="50">
        <v>1071385.91100589</v>
      </c>
      <c r="BO23" s="50">
        <v>2231732.9464999302</v>
      </c>
      <c r="BP23" s="50">
        <v>395716.03498880001</v>
      </c>
      <c r="BQ23" s="50">
        <v>2194902.63949996</v>
      </c>
      <c r="BR23" s="50">
        <v>669142.048772251</v>
      </c>
      <c r="BS23" s="50">
        <v>195866.461716233</v>
      </c>
      <c r="BT23" s="50">
        <v>429380.900380818</v>
      </c>
      <c r="BU23" s="50">
        <v>161542.49140089701</v>
      </c>
      <c r="BV23" s="50">
        <v>431086.535640724</v>
      </c>
      <c r="BW23" s="50">
        <v>237620.87641855501</v>
      </c>
      <c r="BX23" s="50">
        <v>118652.97539844199</v>
      </c>
      <c r="BY23" s="50">
        <v>237136.948074193</v>
      </c>
      <c r="BZ23" s="50">
        <v>145156.16404419899</v>
      </c>
      <c r="CA23" s="50">
        <v>27967.311004621501</v>
      </c>
      <c r="CB23" s="50">
        <v>13502.681220079699</v>
      </c>
      <c r="CC23" s="50">
        <v>27539.076413053201</v>
      </c>
      <c r="CD23" s="50">
        <v>16328.2629440361</v>
      </c>
      <c r="CE23" s="50">
        <v>22955.3402429079</v>
      </c>
      <c r="CF23" s="50">
        <v>4592.0122922330502</v>
      </c>
      <c r="CG23" s="50">
        <v>6256.1517117263302</v>
      </c>
    </row>
    <row r="24" spans="2:85" x14ac:dyDescent="0.25">
      <c r="B24" s="51" t="s">
        <v>97</v>
      </c>
      <c r="C24" s="88"/>
      <c r="D24" s="88"/>
      <c r="E24" s="53">
        <v>2732453.44781214</v>
      </c>
      <c r="F24" s="54">
        <v>1196768.88649996</v>
      </c>
      <c r="G24" s="55">
        <v>465318.01241994102</v>
      </c>
      <c r="H24" s="56">
        <v>239541.26849998499</v>
      </c>
      <c r="I24" s="57">
        <v>41270.364499985102</v>
      </c>
      <c r="J24" s="58">
        <v>121745.70408135701</v>
      </c>
      <c r="K24" s="59">
        <v>7088948.6816779803</v>
      </c>
      <c r="L24" s="60">
        <v>934857.27037875704</v>
      </c>
      <c r="M24" s="61">
        <v>610643.65676250798</v>
      </c>
      <c r="N24" s="62">
        <v>106870.981898791</v>
      </c>
      <c r="O24" s="63">
        <v>115656.031830222</v>
      </c>
      <c r="P24" s="64">
        <v>55909.344861754398</v>
      </c>
      <c r="Q24" s="66">
        <v>60683457.919998303</v>
      </c>
      <c r="R24" s="67">
        <v>11143599.4311924</v>
      </c>
      <c r="S24" s="68">
        <v>5032277.7933457</v>
      </c>
      <c r="T24" s="69">
        <v>993656.16214305197</v>
      </c>
      <c r="U24" s="70">
        <v>291351.72299999901</v>
      </c>
      <c r="V24" s="100" t="s">
        <v>142</v>
      </c>
      <c r="W24" s="50">
        <v>59362341.061762601</v>
      </c>
      <c r="X24" s="50">
        <v>10759628.854499901</v>
      </c>
      <c r="Y24" s="50">
        <v>4762655.67899998</v>
      </c>
      <c r="Z24" s="50">
        <v>498668.66549999302</v>
      </c>
      <c r="AA24" s="50">
        <v>153548.43900000199</v>
      </c>
      <c r="AB24" s="50">
        <v>32817438.098787799</v>
      </c>
      <c r="AC24" s="50">
        <v>7469673.2565789698</v>
      </c>
      <c r="AD24" s="50">
        <v>6035774.6111081596</v>
      </c>
      <c r="AE24" s="50">
        <v>791415.23367186298</v>
      </c>
      <c r="AF24" s="50">
        <v>414135.10449998698</v>
      </c>
      <c r="AG24" s="50">
        <v>17584.660068505102</v>
      </c>
      <c r="AH24" s="100">
        <v>458812.74359739601</v>
      </c>
      <c r="AI24" s="100">
        <v>40285.323000003402</v>
      </c>
      <c r="AJ24" s="100">
        <v>79088.108016531201</v>
      </c>
      <c r="AK24" s="100">
        <v>32531.669286900102</v>
      </c>
      <c r="AL24" s="100">
        <v>7379.2687541180503</v>
      </c>
      <c r="AM24" s="100" t="s">
        <v>142</v>
      </c>
      <c r="AN24" s="100" t="s">
        <v>142</v>
      </c>
      <c r="AO24" s="100">
        <v>7632.8821926929904</v>
      </c>
      <c r="AP24" s="100">
        <v>3023.3796486165902</v>
      </c>
      <c r="AQ24" s="100">
        <v>2412.2867114544601</v>
      </c>
      <c r="AR24" s="100">
        <v>14122.062606903501</v>
      </c>
      <c r="AS24" s="100">
        <v>185122.549000005</v>
      </c>
      <c r="AT24" s="100">
        <v>137035.389500007</v>
      </c>
      <c r="AU24" s="100">
        <v>45313.596499997897</v>
      </c>
      <c r="AV24" s="100">
        <v>138565.882999992</v>
      </c>
      <c r="AW24" s="100">
        <v>37218.084999995102</v>
      </c>
      <c r="AX24" s="100">
        <v>20345.770000003198</v>
      </c>
      <c r="AY24" s="100">
        <v>74835.603999998304</v>
      </c>
      <c r="AZ24" s="100">
        <v>23381.7024999924</v>
      </c>
      <c r="BA24" s="100">
        <v>79290.548999987601</v>
      </c>
      <c r="BB24" s="100">
        <v>24089.563166677101</v>
      </c>
      <c r="BC24" s="100">
        <v>272930.98799998802</v>
      </c>
      <c r="BD24" s="100">
        <v>94855.186000010202</v>
      </c>
      <c r="BE24" s="104" t="s">
        <v>142</v>
      </c>
      <c r="BF24" s="50">
        <v>7143334.1538383896</v>
      </c>
      <c r="BG24" s="50">
        <v>3279494.38338278</v>
      </c>
      <c r="BH24" s="50">
        <v>1647860.8567344199</v>
      </c>
      <c r="BI24" s="50">
        <v>9253.2684981201091</v>
      </c>
      <c r="BJ24" s="50">
        <v>239213.283155524</v>
      </c>
      <c r="BK24" s="50">
        <v>57375.096947400001</v>
      </c>
      <c r="BL24" s="50">
        <v>28427.615164557901</v>
      </c>
      <c r="BM24" s="50">
        <v>15006.5423016805</v>
      </c>
      <c r="BN24" s="50">
        <v>1559461.23546428</v>
      </c>
      <c r="BO24" s="50">
        <v>4022815.8045003</v>
      </c>
      <c r="BP24" s="50">
        <v>325901.29787240003</v>
      </c>
      <c r="BQ24" s="50">
        <v>2332633.17</v>
      </c>
      <c r="BR24" s="50">
        <v>567480.52001048496</v>
      </c>
      <c r="BS24" s="50">
        <v>381096.46571661998</v>
      </c>
      <c r="BT24" s="50">
        <v>409931.65418315202</v>
      </c>
      <c r="BU24" s="50">
        <v>110924.91590268799</v>
      </c>
      <c r="BV24" s="50">
        <v>503841.03374132799</v>
      </c>
      <c r="BW24" s="50">
        <v>217618.077769872</v>
      </c>
      <c r="BX24" s="50">
        <v>139309.16073004701</v>
      </c>
      <c r="BY24" s="50">
        <v>216168.621488815</v>
      </c>
      <c r="BZ24" s="50">
        <v>109824.929214888</v>
      </c>
      <c r="CA24" s="50">
        <v>18132.820873350502</v>
      </c>
      <c r="CB24" s="50">
        <v>39125.594738949003</v>
      </c>
      <c r="CC24" s="50">
        <v>29156.905720569099</v>
      </c>
      <c r="CD24" s="50">
        <v>19351.256437668599</v>
      </c>
      <c r="CE24" s="50">
        <v>15279.874687399601</v>
      </c>
      <c r="CF24" s="50">
        <v>12516.184563294901</v>
      </c>
      <c r="CG24" s="50">
        <v>13827.5068172227</v>
      </c>
    </row>
    <row r="25" spans="2:85" x14ac:dyDescent="0.25">
      <c r="B25" s="51" t="s">
        <v>98</v>
      </c>
      <c r="C25" s="88"/>
      <c r="D25" s="88"/>
      <c r="E25" s="53">
        <v>3334981.9629998701</v>
      </c>
      <c r="F25" s="54">
        <v>1565533.6829999201</v>
      </c>
      <c r="G25" s="55">
        <v>645376.38048129901</v>
      </c>
      <c r="H25" s="56">
        <v>228396.03099999501</v>
      </c>
      <c r="I25" s="57">
        <v>38561.189500000197</v>
      </c>
      <c r="J25" s="58">
        <v>117974.488500008</v>
      </c>
      <c r="K25" s="59">
        <v>7030841.6987710102</v>
      </c>
      <c r="L25" s="60">
        <v>1455870.4455854199</v>
      </c>
      <c r="M25" s="61">
        <v>833704.44864047295</v>
      </c>
      <c r="N25" s="62">
        <v>87513.327652009393</v>
      </c>
      <c r="O25" s="63">
        <v>79679.321024550503</v>
      </c>
      <c r="P25" s="64">
        <v>20920.2532918867</v>
      </c>
      <c r="Q25" s="66">
        <v>81987999.695918605</v>
      </c>
      <c r="R25" s="67">
        <v>14417853.3452331</v>
      </c>
      <c r="S25" s="68">
        <v>7739832.1450252598</v>
      </c>
      <c r="T25" s="69">
        <v>1516402.3757040801</v>
      </c>
      <c r="U25" s="70">
        <v>403708.077999987</v>
      </c>
      <c r="V25" s="100" t="s">
        <v>142</v>
      </c>
      <c r="W25" s="50">
        <v>97211184.151499793</v>
      </c>
      <c r="X25" s="50">
        <v>18426174.660499901</v>
      </c>
      <c r="Y25" s="50">
        <v>8888247.7764999103</v>
      </c>
      <c r="Z25" s="50">
        <v>1346751.7395000099</v>
      </c>
      <c r="AA25" s="50">
        <v>573534.70799999905</v>
      </c>
      <c r="AB25" s="50">
        <v>59956106.6476551</v>
      </c>
      <c r="AC25" s="50">
        <v>11994684.906864099</v>
      </c>
      <c r="AD25" s="50">
        <v>9226708.0474682804</v>
      </c>
      <c r="AE25" s="50">
        <v>1459176.0961981299</v>
      </c>
      <c r="AF25" s="50">
        <v>694963.78050000698</v>
      </c>
      <c r="AG25" s="50">
        <v>29642.625958968001</v>
      </c>
      <c r="AH25" s="100">
        <v>885961.36920826195</v>
      </c>
      <c r="AI25" s="100">
        <v>134599.893499989</v>
      </c>
      <c r="AJ25" s="100">
        <v>118439.286583975</v>
      </c>
      <c r="AK25" s="100">
        <v>31188.832130470098</v>
      </c>
      <c r="AL25" s="100">
        <v>3976.8833143392999</v>
      </c>
      <c r="AM25" s="100" t="s">
        <v>142</v>
      </c>
      <c r="AN25" s="100" t="s">
        <v>142</v>
      </c>
      <c r="AO25" s="100">
        <v>22903.317146971101</v>
      </c>
      <c r="AP25" s="100">
        <v>17960.209541378499</v>
      </c>
      <c r="AQ25" s="100">
        <v>18564.5212083281</v>
      </c>
      <c r="AR25" s="100">
        <v>13113.3579737706</v>
      </c>
      <c r="AS25" s="100">
        <v>173254.108398165</v>
      </c>
      <c r="AT25" s="100" t="s">
        <v>142</v>
      </c>
      <c r="AU25" s="100">
        <v>295395.168000006</v>
      </c>
      <c r="AV25" s="100">
        <v>26696.357499998201</v>
      </c>
      <c r="AW25" s="100">
        <v>27888.842000001699</v>
      </c>
      <c r="AX25" s="100">
        <v>281307.62699999497</v>
      </c>
      <c r="AY25" s="100">
        <v>175768.36874999999</v>
      </c>
      <c r="AZ25" s="100">
        <v>20815.836500002799</v>
      </c>
      <c r="BA25" s="100">
        <v>227008.966639361</v>
      </c>
      <c r="BB25" s="100">
        <v>43039.560999997702</v>
      </c>
      <c r="BC25" s="104" t="s">
        <v>142</v>
      </c>
      <c r="BD25" s="100">
        <v>34523.3890000069</v>
      </c>
      <c r="BE25" s="100">
        <v>103482.66599999199</v>
      </c>
      <c r="BF25" s="50">
        <v>10459190.796901001</v>
      </c>
      <c r="BG25" s="50">
        <v>4233911.9046007199</v>
      </c>
      <c r="BH25" s="50">
        <v>2265901.9155164198</v>
      </c>
      <c r="BI25" s="50">
        <v>1085848.42970139</v>
      </c>
      <c r="BJ25" s="50">
        <v>402995.65511900198</v>
      </c>
      <c r="BK25" s="50">
        <v>4560.0002252293698</v>
      </c>
      <c r="BL25" s="50">
        <v>15051.5257951782</v>
      </c>
      <c r="BM25" s="50">
        <v>10335.301962880099</v>
      </c>
      <c r="BN25" s="50">
        <v>2183817.4539880599</v>
      </c>
      <c r="BO25" s="50">
        <v>5588711.4415000798</v>
      </c>
      <c r="BP25" s="50">
        <v>1748624.5171028399</v>
      </c>
      <c r="BQ25" s="50">
        <v>2850803.1225000601</v>
      </c>
      <c r="BR25" s="50">
        <v>1252771.35634125</v>
      </c>
      <c r="BS25" s="50">
        <v>335405.80518828699</v>
      </c>
      <c r="BT25" s="50">
        <v>775361.470320864</v>
      </c>
      <c r="BU25" s="50">
        <v>177530.63555517001</v>
      </c>
      <c r="BV25" s="50">
        <v>744179.31599734095</v>
      </c>
      <c r="BW25" s="50">
        <v>245577.063904729</v>
      </c>
      <c r="BX25" s="50">
        <v>322237.12176261499</v>
      </c>
      <c r="BY25" s="50">
        <v>327038.91603405098</v>
      </c>
      <c r="BZ25" s="50">
        <v>208259.086622312</v>
      </c>
      <c r="CA25" s="50">
        <v>47157.527614648301</v>
      </c>
      <c r="CB25" s="50">
        <v>16399.539441626999</v>
      </c>
      <c r="CC25" s="50">
        <v>61370.135002838397</v>
      </c>
      <c r="CD25" s="50">
        <v>32701.158451658899</v>
      </c>
      <c r="CE25" s="50">
        <v>28896.840969311601</v>
      </c>
      <c r="CF25" s="50">
        <v>19165.432428612301</v>
      </c>
      <c r="CG25" s="50">
        <v>28954.461036038199</v>
      </c>
    </row>
    <row r="26" spans="2:85" x14ac:dyDescent="0.25">
      <c r="B26" s="51" t="s">
        <v>99</v>
      </c>
      <c r="C26" s="88"/>
      <c r="D26" s="88"/>
      <c r="E26" s="53">
        <v>2723955.8259999598</v>
      </c>
      <c r="F26" s="54">
        <v>878003.57999997702</v>
      </c>
      <c r="G26" s="55">
        <v>348826.07850000297</v>
      </c>
      <c r="H26" s="56">
        <v>102820.311999982</v>
      </c>
      <c r="I26" s="57">
        <v>40123.463499999903</v>
      </c>
      <c r="J26" s="58">
        <v>92934.0160000045</v>
      </c>
      <c r="K26" s="59">
        <v>5240527.2602644404</v>
      </c>
      <c r="L26" s="60">
        <v>815229.87750072405</v>
      </c>
      <c r="M26" s="61">
        <v>678934.84105403197</v>
      </c>
      <c r="N26" s="100" t="s">
        <v>142</v>
      </c>
      <c r="O26" s="63">
        <v>78962.2576963584</v>
      </c>
      <c r="P26" s="64">
        <v>42167.8204993771</v>
      </c>
      <c r="Q26" s="66">
        <v>48999287.375545397</v>
      </c>
      <c r="R26" s="67">
        <v>9482936.1036872007</v>
      </c>
      <c r="S26" s="68">
        <v>4516552.3502762001</v>
      </c>
      <c r="T26" s="69">
        <v>727990.04468011705</v>
      </c>
      <c r="U26" s="70">
        <v>408524.88200001401</v>
      </c>
      <c r="V26" s="100" t="s">
        <v>142</v>
      </c>
      <c r="W26" s="50">
        <v>56989944.809040204</v>
      </c>
      <c r="X26" s="50">
        <v>10402993.1134996</v>
      </c>
      <c r="Y26" s="50">
        <v>5434263.6304998603</v>
      </c>
      <c r="Z26" s="50">
        <v>854990.77099994302</v>
      </c>
      <c r="AA26" s="50">
        <v>328341.24299999501</v>
      </c>
      <c r="AB26" s="50">
        <v>34409677.710563198</v>
      </c>
      <c r="AC26" s="50">
        <v>7327522.0240833396</v>
      </c>
      <c r="AD26" s="50">
        <v>5888680.9169090297</v>
      </c>
      <c r="AE26" s="50">
        <v>940484.58454694599</v>
      </c>
      <c r="AF26" s="50">
        <v>311320.61749998899</v>
      </c>
      <c r="AG26" s="50">
        <v>44213.2042309221</v>
      </c>
      <c r="AH26" s="100">
        <v>492783.877264057</v>
      </c>
      <c r="AI26" s="100">
        <v>50041.951500001203</v>
      </c>
      <c r="AJ26" s="100">
        <v>78419.037077714005</v>
      </c>
      <c r="AK26" s="100">
        <v>4643.1057978594499</v>
      </c>
      <c r="AL26" s="100">
        <v>6977.4049676455097</v>
      </c>
      <c r="AM26" s="100" t="s">
        <v>142</v>
      </c>
      <c r="AN26" s="100" t="s">
        <v>142</v>
      </c>
      <c r="AO26" s="100">
        <v>68752.094913256107</v>
      </c>
      <c r="AP26" s="100">
        <v>3450.81250062355</v>
      </c>
      <c r="AQ26" s="100">
        <v>4168.4833268831198</v>
      </c>
      <c r="AR26" s="100">
        <v>5605.3379041856397</v>
      </c>
      <c r="AS26" s="100">
        <v>260412.73250000301</v>
      </c>
      <c r="AT26" s="100">
        <v>237894.30499999001</v>
      </c>
      <c r="AU26" s="100">
        <v>151928.82750000301</v>
      </c>
      <c r="AV26" s="100">
        <v>123392.72350000301</v>
      </c>
      <c r="AW26" s="100">
        <v>22623.036999999698</v>
      </c>
      <c r="AX26" s="100">
        <v>59542.395499988001</v>
      </c>
      <c r="AY26" s="100" t="s">
        <v>142</v>
      </c>
      <c r="AZ26" s="100">
        <v>11453.398000000599</v>
      </c>
      <c r="BA26" s="100">
        <v>74820.153000001199</v>
      </c>
      <c r="BB26" s="100">
        <v>46325.811000009402</v>
      </c>
      <c r="BC26" s="104" t="s">
        <v>142</v>
      </c>
      <c r="BD26" s="100">
        <v>35096.704999998001</v>
      </c>
      <c r="BE26" s="100">
        <v>35393.685999996</v>
      </c>
      <c r="BF26" s="50">
        <v>6007365.3935621697</v>
      </c>
      <c r="BG26" s="50">
        <v>2264465.2158412798</v>
      </c>
      <c r="BH26" s="50">
        <v>2398748.6569586601</v>
      </c>
      <c r="BI26" s="50">
        <v>687594.41141170205</v>
      </c>
      <c r="BJ26" s="50">
        <v>235076.91013823301</v>
      </c>
      <c r="BK26" s="50">
        <v>78998.009451321603</v>
      </c>
      <c r="BL26" s="50">
        <v>5792.3708112704298</v>
      </c>
      <c r="BM26" s="50">
        <v>3678.84959075913</v>
      </c>
      <c r="BN26" s="50">
        <v>1541564.9038144001</v>
      </c>
      <c r="BO26" s="50">
        <v>4043952.9519999698</v>
      </c>
      <c r="BP26" s="50">
        <v>714069.88814113103</v>
      </c>
      <c r="BQ26" s="50">
        <v>1930146.12949998</v>
      </c>
      <c r="BR26" s="50">
        <v>665028.45315154199</v>
      </c>
      <c r="BS26" s="50">
        <v>240920.90817082001</v>
      </c>
      <c r="BT26" s="50">
        <v>412495.541072867</v>
      </c>
      <c r="BU26" s="50">
        <v>143305.02053775499</v>
      </c>
      <c r="BV26" s="50">
        <v>423526.320458239</v>
      </c>
      <c r="BW26" s="50">
        <v>243936.33532503701</v>
      </c>
      <c r="BX26" s="50">
        <v>189435.907320386</v>
      </c>
      <c r="BY26" s="50">
        <v>206329.52941465701</v>
      </c>
      <c r="BZ26" s="50">
        <v>75802.221300459802</v>
      </c>
      <c r="CA26" s="50">
        <v>19026.979894184002</v>
      </c>
      <c r="CB26" s="50">
        <v>28533.7968579273</v>
      </c>
      <c r="CC26" s="50">
        <v>23976.754701153299</v>
      </c>
      <c r="CD26" s="50">
        <v>19091.200223471398</v>
      </c>
      <c r="CE26" s="50">
        <v>20777.549115669401</v>
      </c>
      <c r="CF26" s="50">
        <v>6211.2885210846098</v>
      </c>
      <c r="CG26" s="50">
        <v>20097.382860743801</v>
      </c>
    </row>
    <row r="27" spans="2:85" x14ac:dyDescent="0.25">
      <c r="B27" s="51" t="s">
        <v>100</v>
      </c>
      <c r="C27" s="88"/>
      <c r="D27" s="88"/>
      <c r="E27" s="53">
        <v>2211950.9620000198</v>
      </c>
      <c r="F27" s="54">
        <v>468603.35000004899</v>
      </c>
      <c r="G27" s="55">
        <v>128867.47849998801</v>
      </c>
      <c r="H27" s="56">
        <v>95259.004500010997</v>
      </c>
      <c r="I27" s="57">
        <v>77487.057999996905</v>
      </c>
      <c r="J27" s="58">
        <v>33303.973499994499</v>
      </c>
      <c r="K27" s="59">
        <v>4983933.33682545</v>
      </c>
      <c r="L27" s="60">
        <v>997770.41347990197</v>
      </c>
      <c r="M27" s="61">
        <v>353574.17580767302</v>
      </c>
      <c r="N27" s="100" t="s">
        <v>142</v>
      </c>
      <c r="O27" s="63">
        <v>140705.26395938999</v>
      </c>
      <c r="P27" s="64">
        <v>93795.401344867598</v>
      </c>
      <c r="Q27" s="66">
        <v>36407598.190498501</v>
      </c>
      <c r="R27" s="67">
        <v>6951352.7407830004</v>
      </c>
      <c r="S27" s="68">
        <v>2852299.40082312</v>
      </c>
      <c r="T27" s="69">
        <v>878198.70441156696</v>
      </c>
      <c r="U27" s="70">
        <v>305353.56677066599</v>
      </c>
      <c r="V27" s="71">
        <v>42514.2689999965</v>
      </c>
      <c r="W27" s="50">
        <v>42691096.576498702</v>
      </c>
      <c r="X27" s="50">
        <v>6412512.2909997096</v>
      </c>
      <c r="Y27" s="50">
        <v>3527542.6744999099</v>
      </c>
      <c r="Z27" s="50">
        <v>349262.18949998397</v>
      </c>
      <c r="AA27" s="50">
        <v>373929.489999999</v>
      </c>
      <c r="AB27" s="50">
        <v>22385821.3690239</v>
      </c>
      <c r="AC27" s="50">
        <v>5136864.5293884901</v>
      </c>
      <c r="AD27" s="50">
        <v>4237360.0803267099</v>
      </c>
      <c r="AE27" s="50">
        <v>708586.94574656803</v>
      </c>
      <c r="AF27" s="50">
        <v>510220.71849999402</v>
      </c>
      <c r="AG27" s="50">
        <v>35693.899083353499</v>
      </c>
      <c r="AH27" s="100">
        <v>378115.338378941</v>
      </c>
      <c r="AI27" s="100">
        <v>73913.251500000202</v>
      </c>
      <c r="AJ27" s="100">
        <v>6346.01695735059</v>
      </c>
      <c r="AK27" s="100">
        <v>14811.7010464463</v>
      </c>
      <c r="AL27" s="100">
        <v>5455.5576890331404</v>
      </c>
      <c r="AM27" s="100" t="s">
        <v>142</v>
      </c>
      <c r="AN27" s="100" t="s">
        <v>142</v>
      </c>
      <c r="AO27" s="100">
        <v>22654.224994414501</v>
      </c>
      <c r="AP27" s="100">
        <v>13572.046361028</v>
      </c>
      <c r="AQ27" s="100">
        <v>6159.81349147527</v>
      </c>
      <c r="AR27" s="100">
        <v>7372.2628898757403</v>
      </c>
      <c r="AS27" s="100" t="s">
        <v>142</v>
      </c>
      <c r="AT27" s="100">
        <v>48949.944499995901</v>
      </c>
      <c r="AU27" s="100">
        <v>47762.792500002099</v>
      </c>
      <c r="AV27" s="100">
        <v>165964.59149999899</v>
      </c>
      <c r="AW27" s="100">
        <v>20591.723000002199</v>
      </c>
      <c r="AX27" s="100" t="s">
        <v>142</v>
      </c>
      <c r="AY27" s="100" t="s">
        <v>142</v>
      </c>
      <c r="AZ27" s="100">
        <v>10096.7860000009</v>
      </c>
      <c r="BA27" s="100">
        <v>53584.722000003203</v>
      </c>
      <c r="BB27" s="100">
        <v>19065.590500001901</v>
      </c>
      <c r="BC27" s="100">
        <v>244138.492998348</v>
      </c>
      <c r="BD27" s="100">
        <v>61327.978500000201</v>
      </c>
      <c r="BE27" s="100">
        <v>36869.974499998702</v>
      </c>
      <c r="BF27" s="50">
        <v>6496867.6120937103</v>
      </c>
      <c r="BG27" s="50">
        <v>3028406.3527436</v>
      </c>
      <c r="BH27" s="50">
        <v>1774093.6675878901</v>
      </c>
      <c r="BI27" s="50">
        <v>443867.98114894301</v>
      </c>
      <c r="BJ27" s="50">
        <v>449982.492326084</v>
      </c>
      <c r="BK27" s="50">
        <v>70375.790071373602</v>
      </c>
      <c r="BL27" s="50">
        <v>16210.608456788799</v>
      </c>
      <c r="BM27" s="50">
        <v>6815.5404380453901</v>
      </c>
      <c r="BN27" s="50">
        <v>1452015.77370836</v>
      </c>
      <c r="BO27" s="50">
        <v>3819096.9716798998</v>
      </c>
      <c r="BP27" s="50">
        <v>913832.83610217599</v>
      </c>
      <c r="BQ27" s="50">
        <v>2412129.86099996</v>
      </c>
      <c r="BR27" s="50">
        <v>806666.01592702605</v>
      </c>
      <c r="BS27" s="50">
        <v>218411.97589792599</v>
      </c>
      <c r="BT27" s="50">
        <v>443401.874448394</v>
      </c>
      <c r="BU27" s="50">
        <v>90862.347222112207</v>
      </c>
      <c r="BV27" s="50">
        <v>422351.23043008702</v>
      </c>
      <c r="BW27" s="50">
        <v>234126.029736133</v>
      </c>
      <c r="BX27" s="50">
        <v>237313.05761082101</v>
      </c>
      <c r="BY27" s="50">
        <v>240471.13152085201</v>
      </c>
      <c r="BZ27" s="50">
        <v>171453.41305064701</v>
      </c>
      <c r="CA27" s="50">
        <v>24109.341279655098</v>
      </c>
      <c r="CB27" s="50">
        <v>32162.393535036801</v>
      </c>
      <c r="CC27" s="50">
        <v>24246.613905103201</v>
      </c>
      <c r="CD27" s="50">
        <v>26733.691750622402</v>
      </c>
      <c r="CE27" s="50">
        <v>15772.816906288601</v>
      </c>
      <c r="CF27" s="50">
        <v>4771.6841921572804</v>
      </c>
      <c r="CG27" s="50">
        <v>5865.8996856458898</v>
      </c>
    </row>
    <row r="28" spans="2:85" x14ac:dyDescent="0.25">
      <c r="B28" s="51" t="s">
        <v>101</v>
      </c>
      <c r="C28" s="88"/>
      <c r="D28" s="88"/>
      <c r="E28" s="53">
        <v>2103921.6644999599</v>
      </c>
      <c r="F28" s="54">
        <v>900786.13000000198</v>
      </c>
      <c r="G28" s="55">
        <v>357355.72074540501</v>
      </c>
      <c r="H28" s="56">
        <v>118715.63199999199</v>
      </c>
      <c r="I28" s="57">
        <v>33521.009000000202</v>
      </c>
      <c r="J28" s="58">
        <v>56899.587499995003</v>
      </c>
      <c r="K28" s="59">
        <v>4776170.20007555</v>
      </c>
      <c r="L28" s="60">
        <v>888216.22689584095</v>
      </c>
      <c r="M28" s="61">
        <v>684400.30295508006</v>
      </c>
      <c r="N28" s="100" t="s">
        <v>142</v>
      </c>
      <c r="O28" s="100" t="s">
        <v>142</v>
      </c>
      <c r="P28" s="100" t="s">
        <v>142</v>
      </c>
      <c r="Q28" s="66">
        <v>39981588.364000097</v>
      </c>
      <c r="R28" s="67">
        <v>8614108.7877851706</v>
      </c>
      <c r="S28" s="68">
        <v>4672132.84610679</v>
      </c>
      <c r="T28" s="69">
        <v>960836.13359805895</v>
      </c>
      <c r="U28" s="70">
        <v>394821.24499998998</v>
      </c>
      <c r="V28" s="71">
        <v>16118.8944999993</v>
      </c>
      <c r="W28" s="50">
        <v>46285595.252998598</v>
      </c>
      <c r="X28" s="50">
        <v>10208187.9594997</v>
      </c>
      <c r="Y28" s="50">
        <v>5171788.6874999404</v>
      </c>
      <c r="Z28" s="50">
        <v>384530.859999976</v>
      </c>
      <c r="AA28" s="50">
        <v>459500.36699999101</v>
      </c>
      <c r="AB28" s="50">
        <v>30199905.094771001</v>
      </c>
      <c r="AC28" s="50">
        <v>6320544.3750418201</v>
      </c>
      <c r="AD28" s="50">
        <v>4539877.2890481204</v>
      </c>
      <c r="AE28" s="50">
        <v>860330.48063928005</v>
      </c>
      <c r="AF28" s="50">
        <v>282062.88999997801</v>
      </c>
      <c r="AG28" s="50">
        <v>20684.6397120607</v>
      </c>
      <c r="AH28" s="100">
        <v>363919.24227110599</v>
      </c>
      <c r="AI28" s="100">
        <v>40348.103499994701</v>
      </c>
      <c r="AJ28" s="100">
        <v>70648.130085383906</v>
      </c>
      <c r="AK28" s="100">
        <v>12733.5546033562</v>
      </c>
      <c r="AL28" s="100">
        <v>11880.5484418421</v>
      </c>
      <c r="AM28" s="100" t="s">
        <v>142</v>
      </c>
      <c r="AN28" s="100" t="s">
        <v>142</v>
      </c>
      <c r="AO28" s="100">
        <v>19516.1761229203</v>
      </c>
      <c r="AP28" s="100">
        <v>21653.7630726354</v>
      </c>
      <c r="AQ28" s="100">
        <v>4682.6890431975999</v>
      </c>
      <c r="AR28" s="100">
        <v>2558.7668750089401</v>
      </c>
      <c r="AS28" s="100" t="s">
        <v>142</v>
      </c>
      <c r="AT28" s="100">
        <v>87145.820499995301</v>
      </c>
      <c r="AU28" s="100">
        <v>55267.272500002997</v>
      </c>
      <c r="AV28" s="100">
        <v>22518.710750000399</v>
      </c>
      <c r="AW28" s="100">
        <v>32772.158499995501</v>
      </c>
      <c r="AX28" s="100" t="s">
        <v>142</v>
      </c>
      <c r="AY28" s="100" t="s">
        <v>142</v>
      </c>
      <c r="AZ28" s="100">
        <v>12177.9879999976</v>
      </c>
      <c r="BA28" s="104" t="s">
        <v>142</v>
      </c>
      <c r="BB28" s="100">
        <v>7972.9475000015</v>
      </c>
      <c r="BC28" s="100">
        <v>363731.459209933</v>
      </c>
      <c r="BD28" s="100">
        <v>108639.605000005</v>
      </c>
      <c r="BE28" s="100">
        <v>36465.785000002201</v>
      </c>
      <c r="BF28" s="50">
        <v>5487680.2046409696</v>
      </c>
      <c r="BG28" s="50">
        <v>2663493.1231380398</v>
      </c>
      <c r="BH28" s="50">
        <v>1663198.0682361701</v>
      </c>
      <c r="BI28" s="50">
        <v>721802.35384342598</v>
      </c>
      <c r="BJ28" s="50">
        <v>325205.00209863298</v>
      </c>
      <c r="BK28" s="50">
        <v>101741.40989297999</v>
      </c>
      <c r="BL28" s="50">
        <v>24760.123744934099</v>
      </c>
      <c r="BM28" s="50">
        <v>3058.2132449962301</v>
      </c>
      <c r="BN28" s="50">
        <v>1305839.9432597701</v>
      </c>
      <c r="BO28" s="50">
        <v>5385327.4109999398</v>
      </c>
      <c r="BP28" s="50">
        <v>617766.07460412697</v>
      </c>
      <c r="BQ28" s="50">
        <v>2154031.77137018</v>
      </c>
      <c r="BR28" s="50">
        <v>524551.38227633701</v>
      </c>
      <c r="BS28" s="50">
        <v>191388.460686212</v>
      </c>
      <c r="BT28" s="50">
        <v>506590.35495893599</v>
      </c>
      <c r="BU28" s="50">
        <v>143529.99185585999</v>
      </c>
      <c r="BV28" s="50">
        <v>274307.04030972498</v>
      </c>
      <c r="BW28" s="50">
        <v>187792.12245266599</v>
      </c>
      <c r="BX28" s="50">
        <v>136383.18548895299</v>
      </c>
      <c r="BY28" s="50">
        <v>137228.466818313</v>
      </c>
      <c r="BZ28" s="50">
        <v>116724.068303344</v>
      </c>
      <c r="CA28" s="50">
        <v>4619.0551331406195</v>
      </c>
      <c r="CB28" s="50">
        <v>30779.505845025</v>
      </c>
      <c r="CC28" s="50">
        <v>17049.139248052499</v>
      </c>
      <c r="CD28" s="50">
        <v>25146.601583691201</v>
      </c>
      <c r="CE28" s="50">
        <v>13089.099604339701</v>
      </c>
      <c r="CF28" s="50">
        <v>9949.0916673141292</v>
      </c>
      <c r="CG28" s="50">
        <v>8538.9265890726492</v>
      </c>
    </row>
    <row r="29" spans="2:85" x14ac:dyDescent="0.25">
      <c r="B29" s="51" t="s">
        <v>102</v>
      </c>
      <c r="C29" s="88"/>
      <c r="D29" s="88"/>
      <c r="E29" s="53">
        <v>2439584.8469999498</v>
      </c>
      <c r="F29" s="54">
        <v>649251.14050003595</v>
      </c>
      <c r="G29" s="55">
        <v>434129.853500003</v>
      </c>
      <c r="H29" s="56">
        <v>467598.97849999199</v>
      </c>
      <c r="I29" s="57">
        <v>20142.340000001401</v>
      </c>
      <c r="J29" s="58">
        <v>83650.992999993803</v>
      </c>
      <c r="K29" s="59">
        <v>5148529.9286097996</v>
      </c>
      <c r="L29" s="60">
        <v>1132759.0736658501</v>
      </c>
      <c r="M29" s="61">
        <v>735140.521356237</v>
      </c>
      <c r="N29" s="62">
        <v>142298.58903391901</v>
      </c>
      <c r="O29" s="63">
        <v>101313.67108594099</v>
      </c>
      <c r="P29" s="100" t="s">
        <v>142</v>
      </c>
      <c r="Q29" s="66">
        <v>40453898.583001003</v>
      </c>
      <c r="R29" s="67">
        <v>7449783.1108169397</v>
      </c>
      <c r="S29" s="68">
        <v>4028439.4600450401</v>
      </c>
      <c r="T29" s="69">
        <v>842945.467549489</v>
      </c>
      <c r="U29" s="100" t="s">
        <v>142</v>
      </c>
      <c r="V29" s="71">
        <v>15171.3654999999</v>
      </c>
      <c r="W29" s="50">
        <v>44088071.005533099</v>
      </c>
      <c r="X29" s="50">
        <v>8606325.1559998505</v>
      </c>
      <c r="Y29" s="50">
        <v>4391917.1144999499</v>
      </c>
      <c r="Z29" s="50">
        <v>682477.85350000905</v>
      </c>
      <c r="AA29" s="50">
        <v>290608.14950000198</v>
      </c>
      <c r="AB29" s="50">
        <v>25249571.369096801</v>
      </c>
      <c r="AC29" s="50">
        <v>5628155.2008560803</v>
      </c>
      <c r="AD29" s="50">
        <v>4477104.2296698103</v>
      </c>
      <c r="AE29" s="50">
        <v>767880.341607971</v>
      </c>
      <c r="AF29" s="50">
        <v>218306.23000001899</v>
      </c>
      <c r="AG29" s="50">
        <v>56815.717085525299</v>
      </c>
      <c r="AH29" s="100">
        <v>336560.84908115701</v>
      </c>
      <c r="AI29" s="100">
        <v>48303.109000000797</v>
      </c>
      <c r="AJ29" s="100">
        <v>86044.649103262898</v>
      </c>
      <c r="AK29" s="100">
        <v>8711.6613390061193</v>
      </c>
      <c r="AL29" s="100">
        <v>2702.9140929884602</v>
      </c>
      <c r="AM29" s="100" t="s">
        <v>142</v>
      </c>
      <c r="AN29" s="100" t="s">
        <v>142</v>
      </c>
      <c r="AO29" s="100">
        <v>13253.933192648799</v>
      </c>
      <c r="AP29" s="100">
        <v>11364.8470332569</v>
      </c>
      <c r="AQ29" s="100">
        <v>12863.4770149386</v>
      </c>
      <c r="AR29" s="100">
        <v>2619.01551608606</v>
      </c>
      <c r="AS29" s="100">
        <v>226631.594500001</v>
      </c>
      <c r="AT29" s="100">
        <v>54359.529853333202</v>
      </c>
      <c r="AU29" s="100">
        <v>158151.63549999701</v>
      </c>
      <c r="AV29" s="100">
        <v>23090.498500004702</v>
      </c>
      <c r="AW29" s="100">
        <v>15388.2759999994</v>
      </c>
      <c r="AX29" s="100">
        <v>34655.107000004296</v>
      </c>
      <c r="AY29" s="100">
        <v>72977.494999999995</v>
      </c>
      <c r="AZ29" s="100">
        <v>13181.599500000601</v>
      </c>
      <c r="BA29" s="100">
        <v>56304.303500002898</v>
      </c>
      <c r="BB29" s="100">
        <v>18967.852500000899</v>
      </c>
      <c r="BC29" s="104" t="s">
        <v>142</v>
      </c>
      <c r="BD29" s="104" t="s">
        <v>142</v>
      </c>
      <c r="BE29" s="100">
        <v>14573.9004999973</v>
      </c>
      <c r="BF29" s="50">
        <v>6172648.1180508202</v>
      </c>
      <c r="BG29" s="50">
        <v>2482047.50885869</v>
      </c>
      <c r="BH29" s="50">
        <v>1825497.9115011799</v>
      </c>
      <c r="BI29" s="50">
        <v>783978.11131710303</v>
      </c>
      <c r="BJ29" s="50">
        <v>288487.94097855699</v>
      </c>
      <c r="BK29" s="50">
        <v>2779.7692119754201</v>
      </c>
      <c r="BL29" s="50">
        <v>3937.86976607713</v>
      </c>
      <c r="BM29" s="50">
        <v>3977.6203153944198</v>
      </c>
      <c r="BN29" s="50">
        <v>1463657.62210671</v>
      </c>
      <c r="BO29" s="50">
        <v>3764382.8067883099</v>
      </c>
      <c r="BP29" s="50">
        <v>621339.47261024301</v>
      </c>
      <c r="BQ29" s="50">
        <v>2218713.5519999699</v>
      </c>
      <c r="BR29" s="50">
        <v>711797.25056993798</v>
      </c>
      <c r="BS29" s="50">
        <v>182952.73067449601</v>
      </c>
      <c r="BT29" s="50">
        <v>464361.31707512197</v>
      </c>
      <c r="BU29" s="50">
        <v>169230.490867763</v>
      </c>
      <c r="BV29" s="50">
        <v>427063.09131017397</v>
      </c>
      <c r="BW29" s="50">
        <v>156243.26466232</v>
      </c>
      <c r="BX29" s="50">
        <v>104042.095809651</v>
      </c>
      <c r="BY29" s="50">
        <v>264855.20485739101</v>
      </c>
      <c r="BZ29" s="50">
        <v>110429.430877915</v>
      </c>
      <c r="CA29" s="50">
        <v>26256.468163961501</v>
      </c>
      <c r="CB29" s="50">
        <v>21980.547404182202</v>
      </c>
      <c r="CC29" s="50">
        <v>26889.561873382299</v>
      </c>
      <c r="CD29" s="50">
        <v>21735.6545429422</v>
      </c>
      <c r="CE29" s="50">
        <v>21724.934726051099</v>
      </c>
      <c r="CF29" s="50">
        <v>21043.331588941499</v>
      </c>
      <c r="CG29" s="50">
        <v>17927.121190097601</v>
      </c>
    </row>
    <row r="30" spans="2:85" x14ac:dyDescent="0.25">
      <c r="B30" s="88" t="s">
        <v>86</v>
      </c>
      <c r="C30" s="88"/>
      <c r="D30" s="88"/>
      <c r="E30" s="53">
        <v>1972986.953</v>
      </c>
      <c r="F30" s="54">
        <v>909937.91900000896</v>
      </c>
      <c r="G30" s="55">
        <v>457025.87097544002</v>
      </c>
      <c r="H30" s="56">
        <v>52236.6945000005</v>
      </c>
      <c r="I30" s="57">
        <v>32152.9415000021</v>
      </c>
      <c r="J30" s="100" t="s">
        <v>142</v>
      </c>
      <c r="K30" s="59">
        <v>5226524.7156443102</v>
      </c>
      <c r="L30" s="60">
        <v>843425.493314625</v>
      </c>
      <c r="M30" s="61">
        <v>477510.83629870502</v>
      </c>
      <c r="N30" s="62">
        <v>143521.46111710899</v>
      </c>
      <c r="O30" s="63">
        <v>88805.0566677444</v>
      </c>
      <c r="P30" s="100" t="s">
        <v>142</v>
      </c>
      <c r="Q30" s="66">
        <v>31853453.422009598</v>
      </c>
      <c r="R30" s="67">
        <v>7597821.2767275497</v>
      </c>
      <c r="S30" s="68">
        <v>3343085.8111936902</v>
      </c>
      <c r="T30" s="69">
        <v>535783.442493357</v>
      </c>
      <c r="U30" s="70">
        <v>379036.35500000801</v>
      </c>
      <c r="V30" s="100" t="s">
        <v>142</v>
      </c>
      <c r="W30" s="50">
        <v>37452669.002554797</v>
      </c>
      <c r="X30" s="50">
        <v>8043043.0330002103</v>
      </c>
      <c r="Y30" s="50">
        <v>3949310.1345001599</v>
      </c>
      <c r="Z30" s="50">
        <v>396403.07300003001</v>
      </c>
      <c r="AA30" s="50">
        <v>348979.90299999702</v>
      </c>
      <c r="AB30" s="50">
        <v>21187594.910618</v>
      </c>
      <c r="AC30" s="50">
        <v>5190029.6787646897</v>
      </c>
      <c r="AD30" s="50">
        <v>3797936.35431269</v>
      </c>
      <c r="AE30" s="50">
        <v>761807.51981162501</v>
      </c>
      <c r="AF30" s="50">
        <v>335201.20200000802</v>
      </c>
      <c r="AG30" s="50">
        <v>84197.756127972301</v>
      </c>
      <c r="AH30" s="100">
        <v>282868.01783529401</v>
      </c>
      <c r="AI30" s="100">
        <v>91444.640500000794</v>
      </c>
      <c r="AJ30" s="100">
        <v>75864.0362137997</v>
      </c>
      <c r="AK30" s="100">
        <v>17943.574385590899</v>
      </c>
      <c r="AL30" s="100">
        <v>10223.785410566299</v>
      </c>
      <c r="AM30" s="100" t="s">
        <v>142</v>
      </c>
      <c r="AN30" s="100" t="s">
        <v>142</v>
      </c>
      <c r="AO30" s="100">
        <v>56277.4290624313</v>
      </c>
      <c r="AP30" s="100">
        <v>15842.8482113395</v>
      </c>
      <c r="AQ30" s="100">
        <v>5345.6207961697901</v>
      </c>
      <c r="AR30" s="100">
        <v>13816.536679447399</v>
      </c>
      <c r="AS30" s="100">
        <v>51106.855320510302</v>
      </c>
      <c r="AT30" s="100">
        <v>207526.21722176799</v>
      </c>
      <c r="AU30" s="100">
        <v>122081.152</v>
      </c>
      <c r="AV30" s="100">
        <v>126104.474</v>
      </c>
      <c r="AW30" s="100">
        <v>15635.896000001499</v>
      </c>
      <c r="AX30" s="100">
        <v>53787.920500002001</v>
      </c>
      <c r="AY30" s="100">
        <v>69261.368999992497</v>
      </c>
      <c r="AZ30" s="100">
        <v>16352.6780000003</v>
      </c>
      <c r="BA30" s="100">
        <v>79482.679500002094</v>
      </c>
      <c r="BB30" s="100">
        <v>22209.773999995101</v>
      </c>
      <c r="BC30" s="104" t="s">
        <v>142</v>
      </c>
      <c r="BD30" s="100">
        <v>111680.20100000101</v>
      </c>
      <c r="BE30" s="100">
        <v>17814.270499999799</v>
      </c>
      <c r="BF30" s="50">
        <v>6042895.6165949097</v>
      </c>
      <c r="BG30" s="50">
        <v>2754619.3658967</v>
      </c>
      <c r="BH30" s="50">
        <v>2004057.7123467601</v>
      </c>
      <c r="BI30" s="50">
        <v>568028.659164023</v>
      </c>
      <c r="BJ30" s="50">
        <v>304934.62551573798</v>
      </c>
      <c r="BK30" s="50">
        <v>4890.2612960260803</v>
      </c>
      <c r="BL30" s="50">
        <v>31205.2456462585</v>
      </c>
      <c r="BM30" s="50">
        <v>3490.7451878541501</v>
      </c>
      <c r="BN30" s="50">
        <v>1206740.47888686</v>
      </c>
      <c r="BO30" s="50">
        <v>3174052.1935000201</v>
      </c>
      <c r="BP30" s="50">
        <v>513868.55323703302</v>
      </c>
      <c r="BQ30" s="50">
        <v>2007565.5916261901</v>
      </c>
      <c r="BR30" s="50">
        <v>557577.286210872</v>
      </c>
      <c r="BS30" s="50">
        <v>213973.12929496</v>
      </c>
      <c r="BT30" s="50">
        <v>530169.79682514898</v>
      </c>
      <c r="BU30" s="50">
        <v>140997.11095066799</v>
      </c>
      <c r="BV30" s="50">
        <v>397259.20727491198</v>
      </c>
      <c r="BW30" s="50">
        <v>182979.84073325299</v>
      </c>
      <c r="BX30" s="50">
        <v>181422.12496979401</v>
      </c>
      <c r="BY30" s="50">
        <v>165717.61848977499</v>
      </c>
      <c r="BZ30" s="50">
        <v>118009.804804681</v>
      </c>
      <c r="CA30" s="50">
        <v>18391.353192064598</v>
      </c>
      <c r="CB30" s="50">
        <v>30070.870770715301</v>
      </c>
      <c r="CC30" s="50">
        <v>26272.226843375702</v>
      </c>
      <c r="CD30" s="50">
        <v>16441.734515078198</v>
      </c>
      <c r="CE30" s="50">
        <v>19568.3926395497</v>
      </c>
      <c r="CF30" s="50">
        <v>15636.9988277838</v>
      </c>
      <c r="CG30" s="50">
        <v>15181.107466929499</v>
      </c>
    </row>
    <row r="31" spans="2:85" x14ac:dyDescent="0.25">
      <c r="B31" s="51" t="s">
        <v>87</v>
      </c>
      <c r="C31" s="88"/>
      <c r="D31" s="88"/>
      <c r="E31" s="53">
        <v>1773617.9965000299</v>
      </c>
      <c r="F31" s="54">
        <v>746430.89049999602</v>
      </c>
      <c r="G31" s="55">
        <v>85477.270000004894</v>
      </c>
      <c r="H31" s="56">
        <v>263955.58750000701</v>
      </c>
      <c r="I31" s="57">
        <v>17746.661000001201</v>
      </c>
      <c r="J31" s="58">
        <v>372510.87599999702</v>
      </c>
      <c r="K31" s="59">
        <v>3661829.8356038402</v>
      </c>
      <c r="L31" s="60">
        <v>695207.59587584506</v>
      </c>
      <c r="M31" s="61">
        <v>429818.12042421702</v>
      </c>
      <c r="N31" s="62">
        <v>92244.672497637002</v>
      </c>
      <c r="O31" s="63">
        <v>61378.555437895098</v>
      </c>
      <c r="P31" s="100" t="s">
        <v>142</v>
      </c>
      <c r="Q31" s="66">
        <v>28522502.7799116</v>
      </c>
      <c r="R31" s="67">
        <v>5840686.5991479903</v>
      </c>
      <c r="S31" s="68">
        <v>3262531.0375222098</v>
      </c>
      <c r="T31" s="69">
        <v>770416.58958959999</v>
      </c>
      <c r="U31" s="100" t="s">
        <v>142</v>
      </c>
      <c r="V31" s="100" t="s">
        <v>142</v>
      </c>
      <c r="W31" s="50">
        <v>32371226.5325002</v>
      </c>
      <c r="X31" s="50">
        <v>6657607.9649997698</v>
      </c>
      <c r="Y31" s="50">
        <v>3558335.5629999302</v>
      </c>
      <c r="Z31" s="50">
        <v>566429.20100001001</v>
      </c>
      <c r="AA31" s="50">
        <v>335961.86089029303</v>
      </c>
      <c r="AB31" s="50">
        <v>19670910.149029601</v>
      </c>
      <c r="AC31" s="50">
        <v>4153207.5300378902</v>
      </c>
      <c r="AD31" s="50">
        <v>4140742.6159302602</v>
      </c>
      <c r="AE31" s="50">
        <v>699854.02682994795</v>
      </c>
      <c r="AF31" s="50">
        <v>379140.23899999802</v>
      </c>
      <c r="AG31" s="100" t="s">
        <v>142</v>
      </c>
      <c r="AH31" s="100">
        <v>356224.75498038001</v>
      </c>
      <c r="AI31" s="100">
        <v>81470.202500003506</v>
      </c>
      <c r="AJ31" s="100">
        <v>60081.666426904798</v>
      </c>
      <c r="AK31" s="100">
        <v>22314.449221827199</v>
      </c>
      <c r="AL31" s="100">
        <v>5629.0128199768496</v>
      </c>
      <c r="AM31" s="100" t="s">
        <v>142</v>
      </c>
      <c r="AN31" s="100" t="s">
        <v>142</v>
      </c>
      <c r="AO31" s="100">
        <v>16678.415020332799</v>
      </c>
      <c r="AP31" s="100">
        <v>3166.0695408502902</v>
      </c>
      <c r="AQ31" s="100">
        <v>11131.6680792269</v>
      </c>
      <c r="AR31" s="100">
        <v>6030.1475729445201</v>
      </c>
      <c r="AS31" s="100">
        <v>94610.849999993894</v>
      </c>
      <c r="AT31" s="100">
        <v>150989.65699999599</v>
      </c>
      <c r="AU31" s="100">
        <v>143908.39716666599</v>
      </c>
      <c r="AV31" s="100">
        <v>34423.1244999966</v>
      </c>
      <c r="AW31" s="100">
        <v>41893.4559999962</v>
      </c>
      <c r="AX31" s="100">
        <v>26674.5495000019</v>
      </c>
      <c r="AY31" s="100">
        <v>33157.487499998897</v>
      </c>
      <c r="AZ31" s="100">
        <v>21105.202499999999</v>
      </c>
      <c r="BA31" s="100">
        <v>200800.27950000501</v>
      </c>
      <c r="BB31" s="100">
        <v>11949.8385000009</v>
      </c>
      <c r="BC31" s="104" t="s">
        <v>142</v>
      </c>
      <c r="BD31" s="100">
        <v>49571.677000003001</v>
      </c>
      <c r="BE31" s="100">
        <v>21240.796500001401</v>
      </c>
      <c r="BF31" s="50">
        <v>4685862.9587915698</v>
      </c>
      <c r="BG31" s="50">
        <v>2142340.5755602801</v>
      </c>
      <c r="BH31" s="50">
        <v>1762514.90911445</v>
      </c>
      <c r="BI31" s="50">
        <v>675912.94924985303</v>
      </c>
      <c r="BJ31" s="50">
        <v>239991.843595274</v>
      </c>
      <c r="BK31" s="50">
        <v>459.34619773847197</v>
      </c>
      <c r="BL31" s="50">
        <v>1079.3587412934501</v>
      </c>
      <c r="BM31" s="50">
        <v>2526.1398896339001</v>
      </c>
      <c r="BN31" s="50">
        <v>1083216.7580639699</v>
      </c>
      <c r="BO31" s="50">
        <v>4008254.48899992</v>
      </c>
      <c r="BP31" s="50">
        <v>596551.44267545501</v>
      </c>
      <c r="BQ31" s="50">
        <v>1533774.1282107499</v>
      </c>
      <c r="BR31" s="50">
        <v>531675.54843475996</v>
      </c>
      <c r="BS31" s="50">
        <v>148944.78219202399</v>
      </c>
      <c r="BT31" s="50">
        <v>417306.034373926</v>
      </c>
      <c r="BU31" s="50">
        <v>56423.640566177601</v>
      </c>
      <c r="BV31" s="50">
        <v>342844.931473704</v>
      </c>
      <c r="BW31" s="50">
        <v>186913.54131157999</v>
      </c>
      <c r="BX31" s="50">
        <v>75304.771433299902</v>
      </c>
      <c r="BY31" s="50">
        <v>261136.90202690399</v>
      </c>
      <c r="BZ31" s="50">
        <v>114782.06282970301</v>
      </c>
      <c r="CA31" s="50">
        <v>11082.6568555881</v>
      </c>
      <c r="CB31" s="50">
        <v>24430.589063231499</v>
      </c>
      <c r="CC31" s="50">
        <v>20490.234462531698</v>
      </c>
      <c r="CD31" s="50">
        <v>18150.198125576098</v>
      </c>
      <c r="CE31" s="50">
        <v>15309.2381398125</v>
      </c>
      <c r="CF31" s="50">
        <v>17430.3304547261</v>
      </c>
      <c r="CG31" s="50">
        <v>7907.4658475207298</v>
      </c>
    </row>
    <row r="32" spans="2:85" x14ac:dyDescent="0.25">
      <c r="B32" s="51" t="s">
        <v>88</v>
      </c>
      <c r="C32" s="88"/>
      <c r="D32" s="88"/>
      <c r="E32" s="53">
        <v>2344125.0280001001</v>
      </c>
      <c r="F32" s="54">
        <v>1036227.077</v>
      </c>
      <c r="G32" s="55">
        <v>501114.83250001399</v>
      </c>
      <c r="H32" s="56">
        <v>169913.933999992</v>
      </c>
      <c r="I32" s="57">
        <v>26259.003500005299</v>
      </c>
      <c r="J32" s="100" t="s">
        <v>142</v>
      </c>
      <c r="K32" s="59">
        <v>5615475.1862228299</v>
      </c>
      <c r="L32" s="60">
        <v>1129746.4878147501</v>
      </c>
      <c r="M32" s="61">
        <v>570437.52594957699</v>
      </c>
      <c r="N32" s="62">
        <v>134126.53841703801</v>
      </c>
      <c r="O32" s="63">
        <v>100027.80370119</v>
      </c>
      <c r="P32" s="64">
        <v>25250.576545902601</v>
      </c>
      <c r="Q32" s="66">
        <v>31787129.201499399</v>
      </c>
      <c r="R32" s="67">
        <v>6380266.9904430304</v>
      </c>
      <c r="S32" s="68">
        <v>3502695.8272498101</v>
      </c>
      <c r="T32" s="69">
        <v>1019643.12239604</v>
      </c>
      <c r="U32" s="70">
        <v>166439.55799999999</v>
      </c>
      <c r="V32" s="100" t="s">
        <v>142</v>
      </c>
      <c r="W32" s="50">
        <v>36046924.850498602</v>
      </c>
      <c r="X32" s="50">
        <v>7748774.1599997599</v>
      </c>
      <c r="Y32" s="50">
        <v>3760226.9079998699</v>
      </c>
      <c r="Z32" s="50">
        <v>672949.49549996899</v>
      </c>
      <c r="AA32" s="50">
        <v>240292.76199999501</v>
      </c>
      <c r="AB32" s="50">
        <v>21860049.7577083</v>
      </c>
      <c r="AC32" s="50">
        <v>4144886.3055481999</v>
      </c>
      <c r="AD32" s="50">
        <v>4337621.1495847302</v>
      </c>
      <c r="AE32" s="50">
        <v>688345.73412390903</v>
      </c>
      <c r="AF32" s="50">
        <v>389297.25149997801</v>
      </c>
      <c r="AG32" s="50">
        <v>64398.719466920702</v>
      </c>
      <c r="AH32" s="100">
        <v>272429.79935672402</v>
      </c>
      <c r="AI32" s="100">
        <v>27199.674500003501</v>
      </c>
      <c r="AJ32" s="100">
        <v>58550.537036718903</v>
      </c>
      <c r="AK32" s="100">
        <v>22187.474123927699</v>
      </c>
      <c r="AL32" s="100">
        <v>3203.3122973179502</v>
      </c>
      <c r="AM32" s="100" t="s">
        <v>142</v>
      </c>
      <c r="AN32" s="100" t="s">
        <v>142</v>
      </c>
      <c r="AO32" s="100">
        <v>8189.7092202223103</v>
      </c>
      <c r="AP32" s="100">
        <v>8777.7556528034202</v>
      </c>
      <c r="AQ32" s="100">
        <v>3874.86541704111</v>
      </c>
      <c r="AR32" s="100">
        <v>6504.3751212901898</v>
      </c>
      <c r="AS32" s="100">
        <v>89528.257999991998</v>
      </c>
      <c r="AT32" s="100">
        <v>120796.617224352</v>
      </c>
      <c r="AU32" s="100">
        <v>67979.763499997804</v>
      </c>
      <c r="AV32" s="100">
        <v>35747.137500000099</v>
      </c>
      <c r="AW32" s="100">
        <v>54426.214000002401</v>
      </c>
      <c r="AX32" s="100">
        <v>96230.247999999803</v>
      </c>
      <c r="AY32" s="100" t="s">
        <v>142</v>
      </c>
      <c r="AZ32" s="100">
        <v>11185.496499999001</v>
      </c>
      <c r="BA32" s="100">
        <v>194592.89</v>
      </c>
      <c r="BB32" s="100">
        <v>63341.4520000017</v>
      </c>
      <c r="BC32" s="104" t="s">
        <v>142</v>
      </c>
      <c r="BD32" s="100">
        <v>49550.4679999976</v>
      </c>
      <c r="BE32" s="100">
        <v>29163.829500002699</v>
      </c>
      <c r="BF32" s="50">
        <v>5235072.7929749098</v>
      </c>
      <c r="BG32" s="50">
        <v>2490426.1354372702</v>
      </c>
      <c r="BH32" s="50">
        <v>2016898.29898916</v>
      </c>
      <c r="BI32" s="50">
        <v>661191.91079193901</v>
      </c>
      <c r="BJ32" s="50">
        <v>262828.54662682099</v>
      </c>
      <c r="BK32" s="50">
        <v>123596.394638882</v>
      </c>
      <c r="BL32" s="50">
        <v>3855.9559808879399</v>
      </c>
      <c r="BM32" s="50">
        <v>16814.796610312402</v>
      </c>
      <c r="BN32" s="50">
        <v>1257441.7650641501</v>
      </c>
      <c r="BO32" s="50">
        <v>3437900.45600001</v>
      </c>
      <c r="BP32" s="50">
        <v>579674.45954307995</v>
      </c>
      <c r="BQ32" s="50">
        <v>1604420.4644999299</v>
      </c>
      <c r="BR32" s="50">
        <v>467635.45742733101</v>
      </c>
      <c r="BS32" s="50">
        <v>159385.941342873</v>
      </c>
      <c r="BT32" s="50">
        <v>431087.32166282</v>
      </c>
      <c r="BU32" s="50">
        <v>77858.989267929195</v>
      </c>
      <c r="BV32" s="50">
        <v>344321.457592853</v>
      </c>
      <c r="BW32" s="50">
        <v>162183.14393631701</v>
      </c>
      <c r="BX32" s="50">
        <v>188143.02277396401</v>
      </c>
      <c r="BY32" s="50">
        <v>210967.80268402299</v>
      </c>
      <c r="BZ32" s="50">
        <v>88339.042433294497</v>
      </c>
      <c r="CA32" s="50">
        <v>10076.1098682475</v>
      </c>
      <c r="CB32" s="50">
        <v>25670.786765765301</v>
      </c>
      <c r="CC32" s="50">
        <v>17439.497365061801</v>
      </c>
      <c r="CD32" s="50">
        <v>15970.003463892799</v>
      </c>
      <c r="CE32" s="50">
        <v>29123.149028801399</v>
      </c>
      <c r="CF32" s="50">
        <v>17303.550878764901</v>
      </c>
      <c r="CG32" s="50">
        <v>5327.1410482828296</v>
      </c>
    </row>
    <row r="33" spans="2:85" x14ac:dyDescent="0.25">
      <c r="B33" s="51" t="s">
        <v>89</v>
      </c>
      <c r="C33" s="88"/>
      <c r="D33" s="88"/>
      <c r="E33" s="53">
        <v>2041363.6535</v>
      </c>
      <c r="F33" s="54">
        <v>993490.61300000094</v>
      </c>
      <c r="G33" s="55">
        <v>547896.466999984</v>
      </c>
      <c r="H33" s="56">
        <v>80789.718999982797</v>
      </c>
      <c r="I33" s="57">
        <v>81877.607500005703</v>
      </c>
      <c r="J33" s="58">
        <v>166791.904999997</v>
      </c>
      <c r="K33" s="59">
        <v>4734305.5774285402</v>
      </c>
      <c r="L33" s="60">
        <v>981789.79371568898</v>
      </c>
      <c r="M33" s="61">
        <v>655404.48069127603</v>
      </c>
      <c r="N33" s="62">
        <v>125372.575337136</v>
      </c>
      <c r="O33" s="63">
        <v>115449.58822841699</v>
      </c>
      <c r="P33" s="100" t="s">
        <v>142</v>
      </c>
      <c r="Q33" s="66">
        <v>29070028.611892901</v>
      </c>
      <c r="R33" s="67">
        <v>6426522.7334956899</v>
      </c>
      <c r="S33" s="68">
        <v>3742416.7388294898</v>
      </c>
      <c r="T33" s="69">
        <v>799630.43531360605</v>
      </c>
      <c r="U33" s="70">
        <v>123566.28750000799</v>
      </c>
      <c r="V33" s="71">
        <v>49422.377999995399</v>
      </c>
      <c r="W33" s="50">
        <v>34223618.020999499</v>
      </c>
      <c r="X33" s="50">
        <v>7972701.1409998396</v>
      </c>
      <c r="Y33" s="50">
        <v>3803897.4954999099</v>
      </c>
      <c r="Z33" s="50">
        <v>616907.08049997501</v>
      </c>
      <c r="AA33" s="50">
        <v>214788.501500004</v>
      </c>
      <c r="AB33" s="50">
        <v>21329550.6393991</v>
      </c>
      <c r="AC33" s="50">
        <v>4807443.2168953996</v>
      </c>
      <c r="AD33" s="50">
        <v>4022849.3190389802</v>
      </c>
      <c r="AE33" s="50">
        <v>809419.27282002603</v>
      </c>
      <c r="AF33" s="50">
        <v>347596.20899997099</v>
      </c>
      <c r="AG33" s="50">
        <v>97501.409231532103</v>
      </c>
      <c r="AH33" s="100">
        <v>212290.042177011</v>
      </c>
      <c r="AI33" s="100">
        <v>25389.020000001601</v>
      </c>
      <c r="AJ33" s="100">
        <v>73816.513381722398</v>
      </c>
      <c r="AK33" s="100">
        <v>12841.9415866942</v>
      </c>
      <c r="AL33" s="100">
        <v>11077.3180038838</v>
      </c>
      <c r="AM33" s="100" t="s">
        <v>142</v>
      </c>
      <c r="AN33" s="100" t="s">
        <v>142</v>
      </c>
      <c r="AO33" s="100">
        <v>1859.54662442411</v>
      </c>
      <c r="AP33" s="100">
        <v>6405.4958443508503</v>
      </c>
      <c r="AQ33" s="100">
        <v>6375.8210015428203</v>
      </c>
      <c r="AR33" s="100">
        <v>8787.1208207832697</v>
      </c>
      <c r="AS33" s="100">
        <v>128132.08300000599</v>
      </c>
      <c r="AT33" s="100">
        <v>51304.730999994201</v>
      </c>
      <c r="AU33" s="100">
        <v>44079.823499996797</v>
      </c>
      <c r="AV33" s="100" t="s">
        <v>142</v>
      </c>
      <c r="AW33" s="100">
        <v>27436.6825000012</v>
      </c>
      <c r="AX33" s="100">
        <v>31847.162000001299</v>
      </c>
      <c r="AY33" s="100">
        <v>57255.663000000801</v>
      </c>
      <c r="AZ33" s="100">
        <v>26383.162499996299</v>
      </c>
      <c r="BA33" s="100">
        <v>31699.077499994899</v>
      </c>
      <c r="BB33" s="100">
        <v>45388.473499997897</v>
      </c>
      <c r="BC33" s="100">
        <v>79639.906499992605</v>
      </c>
      <c r="BD33" s="100">
        <v>32814.292500001597</v>
      </c>
      <c r="BE33" s="100">
        <v>15710.1120000011</v>
      </c>
      <c r="BF33" s="50">
        <v>5150829.1529120896</v>
      </c>
      <c r="BG33" s="50">
        <v>2159056.7758903499</v>
      </c>
      <c r="BH33" s="50">
        <v>1828360.6573526701</v>
      </c>
      <c r="BI33" s="50">
        <v>572035.89232919202</v>
      </c>
      <c r="BJ33" s="50">
        <v>482140.98548307101</v>
      </c>
      <c r="BK33" s="50">
        <v>1218.54851802488</v>
      </c>
      <c r="BL33" s="50">
        <v>291.81591230578999</v>
      </c>
      <c r="BM33" s="50">
        <v>18038.5512045584</v>
      </c>
      <c r="BN33" s="50">
        <v>1152712.7119648301</v>
      </c>
      <c r="BO33" s="50">
        <v>2829348.2235000101</v>
      </c>
      <c r="BP33" s="50">
        <v>605771.83029311395</v>
      </c>
      <c r="BQ33" s="50">
        <v>1735851.4341907599</v>
      </c>
      <c r="BR33" s="50">
        <v>495523.60428609699</v>
      </c>
      <c r="BS33" s="50">
        <v>217460.07416258199</v>
      </c>
      <c r="BT33" s="50">
        <v>454953.40960090101</v>
      </c>
      <c r="BU33" s="50">
        <v>60172.826370531096</v>
      </c>
      <c r="BV33" s="50">
        <v>372024.150504947</v>
      </c>
      <c r="BW33" s="50">
        <v>181948.00208253099</v>
      </c>
      <c r="BX33" s="50">
        <v>60536.6312107595</v>
      </c>
      <c r="BY33" s="50">
        <v>240347.97801261101</v>
      </c>
      <c r="BZ33" s="50">
        <v>126154.116343045</v>
      </c>
      <c r="CA33" s="50">
        <v>15340.4394029827</v>
      </c>
      <c r="CB33" s="50">
        <v>21486.342649882801</v>
      </c>
      <c r="CC33" s="50">
        <v>14013.193818826199</v>
      </c>
      <c r="CD33" s="50">
        <v>19011.201522576099</v>
      </c>
      <c r="CE33" s="50">
        <v>18705.8270245368</v>
      </c>
      <c r="CF33" s="50">
        <v>24353.4693309637</v>
      </c>
      <c r="CG33" s="50">
        <v>12822.959818629401</v>
      </c>
    </row>
    <row r="34" spans="2:85" x14ac:dyDescent="0.25">
      <c r="B34" s="51" t="s">
        <v>90</v>
      </c>
      <c r="C34" s="88"/>
      <c r="D34" s="88"/>
      <c r="E34" s="53">
        <v>4336505.1005000202</v>
      </c>
      <c r="F34" s="54">
        <v>2088470.6610000301</v>
      </c>
      <c r="G34" s="55">
        <v>784175.83550002705</v>
      </c>
      <c r="H34" s="56">
        <v>438035.32000001601</v>
      </c>
      <c r="I34" s="57">
        <v>77651.058250002097</v>
      </c>
      <c r="J34" s="58">
        <v>124657.542500005</v>
      </c>
      <c r="K34" s="59">
        <v>9278831.9893452898</v>
      </c>
      <c r="L34" s="60">
        <v>2115644.6238828101</v>
      </c>
      <c r="M34" s="61">
        <v>1151452.90020316</v>
      </c>
      <c r="N34" s="62">
        <v>234722.840432428</v>
      </c>
      <c r="O34" s="63">
        <v>98825.434374751901</v>
      </c>
      <c r="P34" s="64">
        <v>44419.006484626298</v>
      </c>
      <c r="Q34" s="66">
        <v>62997349.2690024</v>
      </c>
      <c r="R34" s="67">
        <v>11981417.067790199</v>
      </c>
      <c r="S34" s="68">
        <v>7526563.5987160001</v>
      </c>
      <c r="T34" s="69">
        <v>1474701.4101418301</v>
      </c>
      <c r="U34" s="70">
        <v>303056.12950000598</v>
      </c>
      <c r="V34" s="100" t="s">
        <v>142</v>
      </c>
      <c r="W34" s="50">
        <v>80354899.276001796</v>
      </c>
      <c r="X34" s="50">
        <v>19805360.364500798</v>
      </c>
      <c r="Y34" s="50">
        <v>10248964.030500401</v>
      </c>
      <c r="Z34" s="50">
        <v>1434983.4335000201</v>
      </c>
      <c r="AA34" s="50">
        <v>858008.69750002399</v>
      </c>
      <c r="AB34" s="50">
        <v>49265890.742158502</v>
      </c>
      <c r="AC34" s="50">
        <v>10343047.9871883</v>
      </c>
      <c r="AD34" s="50">
        <v>9864926.8569869194</v>
      </c>
      <c r="AE34" s="50">
        <v>1936435.1278140601</v>
      </c>
      <c r="AF34" s="50">
        <v>747700.03400002106</v>
      </c>
      <c r="AG34" s="50">
        <v>159794.50853814601</v>
      </c>
      <c r="AH34" s="100">
        <v>490795.44481568201</v>
      </c>
      <c r="AI34" s="100">
        <v>195345.14399999901</v>
      </c>
      <c r="AJ34" s="100">
        <v>90277.496318546706</v>
      </c>
      <c r="AK34" s="100">
        <v>38432.872601779898</v>
      </c>
      <c r="AL34" s="100">
        <v>37657.705446143198</v>
      </c>
      <c r="AM34" s="100" t="s">
        <v>142</v>
      </c>
      <c r="AN34" s="100" t="s">
        <v>142</v>
      </c>
      <c r="AO34" s="100">
        <v>32660.428400645102</v>
      </c>
      <c r="AP34" s="100">
        <v>7724.10889000115</v>
      </c>
      <c r="AQ34" s="100">
        <v>8687.2367305078897</v>
      </c>
      <c r="AR34" s="100">
        <v>10549.513734325699</v>
      </c>
      <c r="AS34" s="100">
        <v>195329.320499997</v>
      </c>
      <c r="AT34" s="100" t="s">
        <v>142</v>
      </c>
      <c r="AU34" s="100" t="s">
        <v>142</v>
      </c>
      <c r="AV34" s="100">
        <v>62877.172000002603</v>
      </c>
      <c r="AW34" s="100">
        <v>31778.006999995101</v>
      </c>
      <c r="AX34" s="100">
        <v>47576.3994999977</v>
      </c>
      <c r="AY34" s="100" t="s">
        <v>142</v>
      </c>
      <c r="AZ34" s="100">
        <v>30542.049000003899</v>
      </c>
      <c r="BA34" s="100" t="s">
        <v>142</v>
      </c>
      <c r="BB34" s="100">
        <v>47154.165000002198</v>
      </c>
      <c r="BC34" s="104" t="s">
        <v>142</v>
      </c>
      <c r="BD34" s="100">
        <v>73577.643500001301</v>
      </c>
      <c r="BE34" s="100">
        <v>71331.180000002598</v>
      </c>
      <c r="BF34" s="50">
        <v>12767227.3517076</v>
      </c>
      <c r="BG34" s="50">
        <v>6225203.7556403596</v>
      </c>
      <c r="BH34" s="50">
        <v>4212124.6071121003</v>
      </c>
      <c r="BI34" s="50">
        <v>1474180.9745425801</v>
      </c>
      <c r="BJ34" s="50">
        <v>1095790.18494731</v>
      </c>
      <c r="BK34" s="50">
        <v>231369.96978448</v>
      </c>
      <c r="BL34" s="50">
        <v>73379.3836384936</v>
      </c>
      <c r="BM34" s="50">
        <v>3889.2533147952099</v>
      </c>
      <c r="BN34" s="50">
        <v>3115554.3293800801</v>
      </c>
      <c r="BO34" s="50">
        <v>8160758.4320000298</v>
      </c>
      <c r="BP34" s="50">
        <v>659081.77881883096</v>
      </c>
      <c r="BQ34" s="50">
        <v>4428275.18826776</v>
      </c>
      <c r="BR34" s="50">
        <v>1242539.18566263</v>
      </c>
      <c r="BS34" s="50">
        <v>379602.35949257802</v>
      </c>
      <c r="BT34" s="50">
        <v>1027545.40767869</v>
      </c>
      <c r="BU34" s="50">
        <v>229929.80270893901</v>
      </c>
      <c r="BV34" s="50">
        <v>899316.91776014201</v>
      </c>
      <c r="BW34" s="50">
        <v>408870.78432436002</v>
      </c>
      <c r="BX34" s="50">
        <v>174127.78222118001</v>
      </c>
      <c r="BY34" s="50">
        <v>484742.79110854899</v>
      </c>
      <c r="BZ34" s="50">
        <v>206021.122630767</v>
      </c>
      <c r="CA34" s="50">
        <v>36505.538098610501</v>
      </c>
      <c r="CB34" s="50">
        <v>37270.019581177898</v>
      </c>
      <c r="CC34" s="50">
        <v>44536.478335754298</v>
      </c>
      <c r="CD34" s="50">
        <v>52096.203959724298</v>
      </c>
      <c r="CE34" s="50">
        <v>33030.335178224697</v>
      </c>
      <c r="CF34" s="50">
        <v>34960.659355094002</v>
      </c>
      <c r="CG34" s="50">
        <v>24153.4155991515</v>
      </c>
    </row>
    <row r="35" spans="2:85" x14ac:dyDescent="0.25">
      <c r="B35" s="51" t="s">
        <v>91</v>
      </c>
      <c r="C35" s="88"/>
      <c r="D35" s="88"/>
      <c r="E35" s="53">
        <v>2112392.1475</v>
      </c>
      <c r="F35" s="54">
        <v>1216445.33849996</v>
      </c>
      <c r="G35" s="55">
        <v>294820.80350000301</v>
      </c>
      <c r="H35" s="56">
        <v>105523.99</v>
      </c>
      <c r="I35" s="57">
        <v>49654.447500000198</v>
      </c>
      <c r="J35" s="58">
        <v>67482.632999990194</v>
      </c>
      <c r="K35" s="59">
        <v>5760632.5618966501</v>
      </c>
      <c r="L35" s="60">
        <v>1058348.27172492</v>
      </c>
      <c r="M35" s="61">
        <v>806560.66501073597</v>
      </c>
      <c r="N35" s="62">
        <v>138088.873119567</v>
      </c>
      <c r="O35" s="63">
        <v>88283.339826214593</v>
      </c>
      <c r="P35" s="64">
        <v>54129.860407034001</v>
      </c>
      <c r="Q35" s="66">
        <v>31335005.074999601</v>
      </c>
      <c r="R35" s="67">
        <v>6776876.1554795001</v>
      </c>
      <c r="S35" s="68">
        <v>4006225.97564665</v>
      </c>
      <c r="T35" s="69">
        <v>852139.13935114502</v>
      </c>
      <c r="U35" s="70">
        <v>145243.47900000401</v>
      </c>
      <c r="V35" s="100" t="s">
        <v>142</v>
      </c>
      <c r="W35" s="50">
        <v>33417458.402500398</v>
      </c>
      <c r="X35" s="50">
        <v>8406808.6325001698</v>
      </c>
      <c r="Y35" s="50">
        <v>4305318.01950006</v>
      </c>
      <c r="Z35" s="50">
        <v>806057.75837500603</v>
      </c>
      <c r="AA35" s="50">
        <v>663898.84950002597</v>
      </c>
      <c r="AB35" s="50">
        <v>19276838.917241801</v>
      </c>
      <c r="AC35" s="50">
        <v>4773653.93304828</v>
      </c>
      <c r="AD35" s="50">
        <v>4056706.70828983</v>
      </c>
      <c r="AE35" s="50">
        <v>1137309.90564737</v>
      </c>
      <c r="AF35" s="50">
        <v>517769.32799999701</v>
      </c>
      <c r="AG35" s="50">
        <v>116873.756109485</v>
      </c>
      <c r="AH35" s="100">
        <v>388559.00112981099</v>
      </c>
      <c r="AI35" s="100">
        <v>57581.542500004201</v>
      </c>
      <c r="AJ35" s="100">
        <v>6825.1654965974903</v>
      </c>
      <c r="AK35" s="100">
        <v>13350.275734558199</v>
      </c>
      <c r="AL35" s="100">
        <v>12522.723383827501</v>
      </c>
      <c r="AM35" s="100" t="s">
        <v>142</v>
      </c>
      <c r="AN35" s="100" t="s">
        <v>142</v>
      </c>
      <c r="AO35" s="100" t="s">
        <v>142</v>
      </c>
      <c r="AP35" s="100">
        <v>11119.8788111994</v>
      </c>
      <c r="AQ35" s="100">
        <v>5606.9409380495799</v>
      </c>
      <c r="AR35" s="100">
        <v>6799.9772882068701</v>
      </c>
      <c r="AS35" s="100">
        <v>55279.5813627721</v>
      </c>
      <c r="AT35" s="100">
        <v>173388.65300000299</v>
      </c>
      <c r="AU35" s="100">
        <v>13569.3580000003</v>
      </c>
      <c r="AV35" s="100">
        <v>74032.075000002194</v>
      </c>
      <c r="AW35" s="100">
        <v>40507.321499996397</v>
      </c>
      <c r="AX35" s="100">
        <v>80234.316500003595</v>
      </c>
      <c r="AY35" s="100" t="s">
        <v>142</v>
      </c>
      <c r="AZ35" s="100">
        <v>26621.4409999987</v>
      </c>
      <c r="BA35" s="100">
        <v>121813.982214591</v>
      </c>
      <c r="BB35" s="100">
        <v>44773.298500003701</v>
      </c>
      <c r="BC35" s="104" t="s">
        <v>142</v>
      </c>
      <c r="BD35" s="100">
        <v>38474.087499999798</v>
      </c>
      <c r="BE35" s="104" t="s">
        <v>142</v>
      </c>
      <c r="BF35" s="50">
        <v>6262368.8254864803</v>
      </c>
      <c r="BG35" s="50">
        <v>3573748.35049525</v>
      </c>
      <c r="BH35" s="50">
        <v>2467894.7963177199</v>
      </c>
      <c r="BI35" s="50">
        <v>1054627.38440349</v>
      </c>
      <c r="BJ35" s="50">
        <v>625338.560970283</v>
      </c>
      <c r="BK35" s="50">
        <v>176571.43388808999</v>
      </c>
      <c r="BL35" s="50">
        <v>54019.0432028301</v>
      </c>
      <c r="BM35" s="50">
        <v>21495.288320516102</v>
      </c>
      <c r="BN35" s="50">
        <v>2061857.0309756901</v>
      </c>
      <c r="BO35" s="50">
        <v>4800795.9830414997</v>
      </c>
      <c r="BP35" s="50">
        <v>1163459.1712167701</v>
      </c>
      <c r="BQ35" s="50">
        <v>2781995.5540000899</v>
      </c>
      <c r="BR35" s="50">
        <v>895662.72591772501</v>
      </c>
      <c r="BS35" s="50">
        <v>275602.80475563998</v>
      </c>
      <c r="BT35" s="50">
        <v>744003.92566336296</v>
      </c>
      <c r="BU35" s="50">
        <v>245520.05161223401</v>
      </c>
      <c r="BV35" s="50">
        <v>597925.220877985</v>
      </c>
      <c r="BW35" s="50">
        <v>338813.84036885301</v>
      </c>
      <c r="BX35" s="50">
        <v>204946.61566107901</v>
      </c>
      <c r="BY35" s="50">
        <v>396895.38486562303</v>
      </c>
      <c r="BZ35" s="50">
        <v>100107.62676172001</v>
      </c>
      <c r="CA35" s="50">
        <v>25033.2318947331</v>
      </c>
      <c r="CB35" s="50">
        <v>35081.782574516103</v>
      </c>
      <c r="CC35" s="50">
        <v>23906.805195772798</v>
      </c>
      <c r="CD35" s="50">
        <v>33429.362237489899</v>
      </c>
      <c r="CE35" s="50">
        <v>34812.646992490801</v>
      </c>
      <c r="CF35" s="50">
        <v>24426.182931349598</v>
      </c>
      <c r="CG35" s="50">
        <v>29360.731447290102</v>
      </c>
    </row>
    <row r="36" spans="2:85" x14ac:dyDescent="0.25">
      <c r="B36" s="51" t="s">
        <v>92</v>
      </c>
      <c r="C36" s="88"/>
      <c r="D36" s="88"/>
      <c r="E36" s="53">
        <v>2495213.0660000802</v>
      </c>
      <c r="F36" s="54">
        <v>513414.76399999199</v>
      </c>
      <c r="G36" s="55">
        <v>692237.82900003705</v>
      </c>
      <c r="H36" s="56">
        <v>299825.69900000002</v>
      </c>
      <c r="I36" s="57">
        <v>68987.1290000109</v>
      </c>
      <c r="J36" s="58">
        <v>224026.50150000301</v>
      </c>
      <c r="K36" s="59">
        <v>5481514.5043336796</v>
      </c>
      <c r="L36" s="60">
        <v>1078739.42333402</v>
      </c>
      <c r="M36" s="61">
        <v>804751.98460339406</v>
      </c>
      <c r="N36" s="62">
        <v>116656.134517981</v>
      </c>
      <c r="O36" s="63">
        <v>99212.580633231497</v>
      </c>
      <c r="P36" s="64">
        <v>55165.235604192902</v>
      </c>
      <c r="Q36" s="66">
        <v>28940176.835500401</v>
      </c>
      <c r="R36" s="67">
        <v>6261334.9987037601</v>
      </c>
      <c r="S36" s="68">
        <v>4219224.4152367301</v>
      </c>
      <c r="T36" s="69">
        <v>1148872.5250168201</v>
      </c>
      <c r="U36" s="70">
        <v>207576.16800000099</v>
      </c>
      <c r="V36" s="100" t="s">
        <v>142</v>
      </c>
      <c r="W36" s="50">
        <v>31782185.047500901</v>
      </c>
      <c r="X36" s="50">
        <v>7647535.2505002199</v>
      </c>
      <c r="Y36" s="50">
        <v>4435596.7149265204</v>
      </c>
      <c r="Z36" s="50">
        <v>458977.02400001499</v>
      </c>
      <c r="AA36" s="50">
        <v>392616.01599999802</v>
      </c>
      <c r="AB36" s="50">
        <v>22165479.211022001</v>
      </c>
      <c r="AC36" s="50">
        <v>4907051.3192597805</v>
      </c>
      <c r="AD36" s="50">
        <v>4508951.3545665303</v>
      </c>
      <c r="AE36" s="50">
        <v>587652.58129227103</v>
      </c>
      <c r="AF36" s="50">
        <v>553348.82500001695</v>
      </c>
      <c r="AG36" s="50">
        <v>103444.189055421</v>
      </c>
      <c r="AH36" s="100">
        <v>234810.542060045</v>
      </c>
      <c r="AI36" s="100">
        <v>66092.515500002002</v>
      </c>
      <c r="AJ36" s="100">
        <v>49640.4867900315</v>
      </c>
      <c r="AK36" s="100">
        <v>20413.597800462099</v>
      </c>
      <c r="AL36" s="100">
        <v>11069.9668599458</v>
      </c>
      <c r="AM36" s="100" t="s">
        <v>142</v>
      </c>
      <c r="AN36" s="100" t="s">
        <v>142</v>
      </c>
      <c r="AO36" s="100">
        <v>27006.947290982502</v>
      </c>
      <c r="AP36" s="100">
        <v>41200.566394789101</v>
      </c>
      <c r="AQ36" s="100">
        <v>17834.999412235898</v>
      </c>
      <c r="AR36" s="100">
        <v>14115.9063453582</v>
      </c>
      <c r="AS36" s="100">
        <v>84190.840500002698</v>
      </c>
      <c r="AT36" s="100" t="s">
        <v>142</v>
      </c>
      <c r="AU36" s="100">
        <v>35325.672499992303</v>
      </c>
      <c r="AV36" s="100" t="s">
        <v>142</v>
      </c>
      <c r="AW36" s="100">
        <v>33641.497999997897</v>
      </c>
      <c r="AX36" s="100">
        <v>126014.954500013</v>
      </c>
      <c r="AY36" s="100">
        <v>54416.071500001897</v>
      </c>
      <c r="AZ36" s="100">
        <v>23834.763999999799</v>
      </c>
      <c r="BA36" s="100" t="s">
        <v>142</v>
      </c>
      <c r="BB36" s="100">
        <v>57474.350000004997</v>
      </c>
      <c r="BC36" s="100">
        <v>94792.654499996905</v>
      </c>
      <c r="BD36" s="100">
        <v>63437.386500003602</v>
      </c>
      <c r="BE36" s="100">
        <v>15828.0454999996</v>
      </c>
      <c r="BF36" s="50">
        <v>6332142.5114273503</v>
      </c>
      <c r="BG36" s="50">
        <v>3001158.3490161998</v>
      </c>
      <c r="BH36" s="50">
        <v>2258883.8710974101</v>
      </c>
      <c r="BI36" s="50">
        <v>1315712.3586561601</v>
      </c>
      <c r="BJ36" s="50">
        <v>539023.95176665694</v>
      </c>
      <c r="BK36" s="50">
        <v>801.30878420015699</v>
      </c>
      <c r="BL36" s="50">
        <v>76082.315864049306</v>
      </c>
      <c r="BM36" s="50">
        <v>1713.9247432822599</v>
      </c>
      <c r="BN36" s="50">
        <v>2021794.33139815</v>
      </c>
      <c r="BO36" s="50">
        <v>6211215.1684999699</v>
      </c>
      <c r="BP36" s="50">
        <v>481650.73947924998</v>
      </c>
      <c r="BQ36" s="50">
        <v>2011748.3933063699</v>
      </c>
      <c r="BR36" s="50">
        <v>881477.76091771305</v>
      </c>
      <c r="BS36" s="50">
        <v>305576.17603416397</v>
      </c>
      <c r="BT36" s="50">
        <v>622858.33301294397</v>
      </c>
      <c r="BU36" s="50">
        <v>137525.82138061701</v>
      </c>
      <c r="BV36" s="50">
        <v>462573.691736318</v>
      </c>
      <c r="BW36" s="50">
        <v>227387.72576508601</v>
      </c>
      <c r="BX36" s="50">
        <v>278105.12609938497</v>
      </c>
      <c r="BY36" s="50">
        <v>361219.36416879197</v>
      </c>
      <c r="BZ36" s="50">
        <v>204503.21996141301</v>
      </c>
      <c r="CA36" s="50">
        <v>23686.365424066498</v>
      </c>
      <c r="CB36" s="50">
        <v>42967.157524542803</v>
      </c>
      <c r="CC36" s="50">
        <v>26951.004029495401</v>
      </c>
      <c r="CD36" s="50">
        <v>41048.196560682401</v>
      </c>
      <c r="CE36" s="50">
        <v>22417.664657915298</v>
      </c>
      <c r="CF36" s="50">
        <v>41798.196600696603</v>
      </c>
      <c r="CG36" s="50">
        <v>6783.0079641429302</v>
      </c>
    </row>
    <row r="37" spans="2:85" x14ac:dyDescent="0.25">
      <c r="B37" s="51" t="s">
        <v>93</v>
      </c>
      <c r="C37" s="88"/>
      <c r="D37" s="88"/>
      <c r="E37" s="53">
        <v>2000217.4459998901</v>
      </c>
      <c r="F37" s="54">
        <v>855794.40099994896</v>
      </c>
      <c r="G37" s="55">
        <v>508370.17087521998</v>
      </c>
      <c r="H37" s="56">
        <v>71228.863000003505</v>
      </c>
      <c r="I37" s="57">
        <v>59834.443499995199</v>
      </c>
      <c r="J37" s="58">
        <v>386884.90050000901</v>
      </c>
      <c r="K37" s="59">
        <v>5484583.3367435103</v>
      </c>
      <c r="L37" s="60">
        <v>1160007.6707101199</v>
      </c>
      <c r="M37" s="61">
        <v>825268.18349357496</v>
      </c>
      <c r="N37" s="62">
        <v>133615.851885615</v>
      </c>
      <c r="O37" s="63">
        <v>114532.520315884</v>
      </c>
      <c r="P37" s="64">
        <v>32635.956036585299</v>
      </c>
      <c r="Q37" s="66">
        <v>28795948.7190005</v>
      </c>
      <c r="R37" s="67">
        <v>6601888.1287107198</v>
      </c>
      <c r="S37" s="68">
        <v>4285625.5188243603</v>
      </c>
      <c r="T37" s="69">
        <v>976826.34673843998</v>
      </c>
      <c r="U37" s="70">
        <v>162798.872000014</v>
      </c>
      <c r="V37" s="71">
        <v>41290.7634999988</v>
      </c>
      <c r="W37" s="50">
        <v>32616848.544001099</v>
      </c>
      <c r="X37" s="50">
        <v>7303833.4755001701</v>
      </c>
      <c r="Y37" s="50">
        <v>4056771.0420000302</v>
      </c>
      <c r="Z37" s="50">
        <v>807531.86749999202</v>
      </c>
      <c r="AA37" s="50">
        <v>290765.56900002202</v>
      </c>
      <c r="AB37" s="50">
        <v>18900805.807487201</v>
      </c>
      <c r="AC37" s="50">
        <v>4384930.8515388304</v>
      </c>
      <c r="AD37" s="50">
        <v>4344273.4022958605</v>
      </c>
      <c r="AE37" s="50">
        <v>850017.80243223102</v>
      </c>
      <c r="AF37" s="50">
        <v>557444.14350000594</v>
      </c>
      <c r="AG37" s="50">
        <v>89730.105057251101</v>
      </c>
      <c r="AH37" s="100">
        <v>274423.25337371102</v>
      </c>
      <c r="AI37" s="100">
        <v>35715.2855000032</v>
      </c>
      <c r="AJ37" s="100">
        <v>53998.618903622897</v>
      </c>
      <c r="AK37" s="100">
        <v>13058.5964965405</v>
      </c>
      <c r="AL37" s="100">
        <v>6260.2891689488397</v>
      </c>
      <c r="AM37" s="100" t="s">
        <v>142</v>
      </c>
      <c r="AN37" s="100" t="s">
        <v>142</v>
      </c>
      <c r="AO37" s="100">
        <v>6831.1038722549501</v>
      </c>
      <c r="AP37" s="100">
        <v>11265.584716667599</v>
      </c>
      <c r="AQ37" s="100">
        <v>40712.047161848997</v>
      </c>
      <c r="AR37" s="100">
        <v>7883.39926338857</v>
      </c>
      <c r="AS37" s="100">
        <v>179901.001000005</v>
      </c>
      <c r="AT37" s="100">
        <v>186695.67499999501</v>
      </c>
      <c r="AU37" s="100">
        <v>33702.860999999</v>
      </c>
      <c r="AV37" s="100">
        <v>49851.0000000078</v>
      </c>
      <c r="AW37" s="100">
        <v>33340.348499997599</v>
      </c>
      <c r="AX37" s="100">
        <v>33009.030499998997</v>
      </c>
      <c r="AY37" s="100">
        <v>26377.176500001198</v>
      </c>
      <c r="AZ37" s="100">
        <v>82619.468499997107</v>
      </c>
      <c r="BA37" s="100" t="s">
        <v>142</v>
      </c>
      <c r="BB37" s="100">
        <v>30934.524000001999</v>
      </c>
      <c r="BC37" s="100">
        <v>233349.466499998</v>
      </c>
      <c r="BD37" s="100">
        <v>59487.715000003402</v>
      </c>
      <c r="BE37" s="104" t="s">
        <v>142</v>
      </c>
      <c r="BF37" s="50">
        <v>5814827.7739882898</v>
      </c>
      <c r="BG37" s="50">
        <v>2737763.8567488701</v>
      </c>
      <c r="BH37" s="50">
        <v>2852224.6148134698</v>
      </c>
      <c r="BI37" s="50">
        <v>1055046.42977793</v>
      </c>
      <c r="BJ37" s="50">
        <v>497126.27531673299</v>
      </c>
      <c r="BK37" s="50">
        <v>232684.57454856299</v>
      </c>
      <c r="BL37" s="50">
        <v>66989.173676999402</v>
      </c>
      <c r="BM37" s="50">
        <v>2234.6634756086301</v>
      </c>
      <c r="BN37" s="50">
        <v>1931125.3942796099</v>
      </c>
      <c r="BO37" s="50">
        <v>4229092.27806977</v>
      </c>
      <c r="BP37" s="50">
        <v>527523.32796765899</v>
      </c>
      <c r="BQ37" s="50">
        <v>2433807.5714999102</v>
      </c>
      <c r="BR37" s="50">
        <v>723715.420128447</v>
      </c>
      <c r="BS37" s="50">
        <v>156525.62797913799</v>
      </c>
      <c r="BT37" s="50">
        <v>465277.59767334402</v>
      </c>
      <c r="BU37" s="50">
        <v>260221.40029259099</v>
      </c>
      <c r="BV37" s="50">
        <v>374771.24139097502</v>
      </c>
      <c r="BW37" s="50">
        <v>212125.66657572801</v>
      </c>
      <c r="BX37" s="50">
        <v>213953.360351507</v>
      </c>
      <c r="BY37" s="50">
        <v>189543.724797843</v>
      </c>
      <c r="BZ37" s="50">
        <v>160121.33251373601</v>
      </c>
      <c r="CA37" s="50">
        <v>16389.732749898201</v>
      </c>
      <c r="CB37" s="50">
        <v>24008.706286266701</v>
      </c>
      <c r="CC37" s="50">
        <v>23688.205290555299</v>
      </c>
      <c r="CD37" s="50">
        <v>15709.5017834025</v>
      </c>
      <c r="CE37" s="50">
        <v>21264.460500295801</v>
      </c>
      <c r="CF37" s="50">
        <v>19124.2489196928</v>
      </c>
      <c r="CG37" s="50">
        <v>3587.3045651570701</v>
      </c>
    </row>
    <row r="38" spans="2:85" x14ac:dyDescent="0.25">
      <c r="B38" s="51" t="s">
        <v>128</v>
      </c>
      <c r="C38" s="88"/>
      <c r="D38" s="88"/>
      <c r="E38" s="53">
        <v>2804022.6974401199</v>
      </c>
      <c r="F38" s="54">
        <v>976822.01550006703</v>
      </c>
      <c r="G38" s="55">
        <v>258782.60849997401</v>
      </c>
      <c r="H38" s="56">
        <v>326801.46700000297</v>
      </c>
      <c r="I38" s="57">
        <v>54106.397500002196</v>
      </c>
      <c r="J38" s="58">
        <v>93968.066944954393</v>
      </c>
      <c r="K38" s="59">
        <v>7838598.4990185397</v>
      </c>
      <c r="L38" s="60">
        <v>1209011.9469538501</v>
      </c>
      <c r="M38" s="61">
        <v>784555.33737208403</v>
      </c>
      <c r="N38" s="62">
        <v>145606.90120241899</v>
      </c>
      <c r="O38" s="100" t="s">
        <v>142</v>
      </c>
      <c r="P38" s="100" t="s">
        <v>142</v>
      </c>
      <c r="Q38" s="66">
        <v>97788895.084001005</v>
      </c>
      <c r="R38" s="67">
        <v>19344591.083279699</v>
      </c>
      <c r="S38" s="68">
        <v>8365655.01320922</v>
      </c>
      <c r="T38" s="69">
        <v>1162096.2867057801</v>
      </c>
      <c r="U38" s="70">
        <v>322916.25000002101</v>
      </c>
      <c r="V38" s="100" t="s">
        <v>142</v>
      </c>
      <c r="W38" s="50">
        <v>123664827.330503</v>
      </c>
      <c r="X38" s="50">
        <v>22964429.432302698</v>
      </c>
      <c r="Y38" s="50">
        <v>11813377.7980002</v>
      </c>
      <c r="Z38" s="50">
        <v>648071.26150003099</v>
      </c>
      <c r="AA38" s="50">
        <v>385919.92899999802</v>
      </c>
      <c r="AB38" s="50">
        <v>79692942.100800395</v>
      </c>
      <c r="AC38" s="50">
        <v>15337080.723303201</v>
      </c>
      <c r="AD38" s="50">
        <v>11864434.9939595</v>
      </c>
      <c r="AE38" s="50">
        <v>1858570.9225828501</v>
      </c>
      <c r="AF38" s="50">
        <v>454999.83900002099</v>
      </c>
      <c r="AG38" s="50">
        <v>77885.884203239897</v>
      </c>
      <c r="AH38" s="100">
        <v>411190.68982143799</v>
      </c>
      <c r="AI38" s="100">
        <v>106656.373333339</v>
      </c>
      <c r="AJ38" s="100">
        <v>42027.277405283603</v>
      </c>
      <c r="AK38" s="100">
        <v>7380.2948356847701</v>
      </c>
      <c r="AL38" s="100">
        <v>9631.5012194952706</v>
      </c>
      <c r="AM38" s="100" t="s">
        <v>142</v>
      </c>
      <c r="AN38" s="100" t="s">
        <v>142</v>
      </c>
      <c r="AO38" s="100">
        <v>25834.762054698102</v>
      </c>
      <c r="AP38" s="100">
        <v>17842.486837860499</v>
      </c>
      <c r="AQ38" s="100">
        <v>25343.902507228799</v>
      </c>
      <c r="AR38" s="100">
        <v>3124.0886188993099</v>
      </c>
      <c r="AS38" s="100">
        <v>192106.365499996</v>
      </c>
      <c r="AT38" s="100">
        <v>368832.15950000699</v>
      </c>
      <c r="AU38" s="100">
        <v>121012.795000005</v>
      </c>
      <c r="AV38" s="100">
        <v>300939.689000007</v>
      </c>
      <c r="AW38" s="100">
        <v>70032.702000003497</v>
      </c>
      <c r="AX38" s="100">
        <v>101649.55450000599</v>
      </c>
      <c r="AY38" s="100" t="s">
        <v>142</v>
      </c>
      <c r="AZ38" s="100">
        <v>83994.870500007804</v>
      </c>
      <c r="BA38" s="100">
        <v>225628.28450001101</v>
      </c>
      <c r="BB38" s="100">
        <v>20615.631000003599</v>
      </c>
      <c r="BC38" s="100">
        <v>1297703.83</v>
      </c>
      <c r="BD38" s="100">
        <v>123416.356000008</v>
      </c>
      <c r="BE38" s="100">
        <v>81848.262000003597</v>
      </c>
      <c r="BF38" s="50">
        <v>9434138.5860487204</v>
      </c>
      <c r="BG38" s="50">
        <v>3102440.0587554201</v>
      </c>
      <c r="BH38" s="50">
        <v>2461346.61908649</v>
      </c>
      <c r="BI38" s="50">
        <v>572279.20026834705</v>
      </c>
      <c r="BJ38" s="50">
        <v>356530.01317681</v>
      </c>
      <c r="BK38" s="50">
        <v>47553.324415194998</v>
      </c>
      <c r="BL38" s="50">
        <v>18669.8789162678</v>
      </c>
      <c r="BM38" s="50">
        <v>5151.7396480921798</v>
      </c>
      <c r="BN38" s="50">
        <v>1410492.18528286</v>
      </c>
      <c r="BO38" s="50">
        <v>4337174.5189998802</v>
      </c>
      <c r="BP38" s="50">
        <v>438973.91537408199</v>
      </c>
      <c r="BQ38" s="50">
        <v>2053724.46335526</v>
      </c>
      <c r="BR38" s="50">
        <v>1012167.28513853</v>
      </c>
      <c r="BS38" s="50">
        <v>265623.74792402302</v>
      </c>
      <c r="BT38" s="50">
        <v>314903.53444431</v>
      </c>
      <c r="BU38" s="50">
        <v>112746.25695254101</v>
      </c>
      <c r="BV38" s="50">
        <v>724977.45129941904</v>
      </c>
      <c r="BW38" s="50">
        <v>314712.64269852702</v>
      </c>
      <c r="BX38" s="50">
        <v>161466.60117158701</v>
      </c>
      <c r="BY38" s="50">
        <v>120569.265520549</v>
      </c>
      <c r="BZ38" s="50">
        <v>27542.5715497522</v>
      </c>
      <c r="CA38" s="50">
        <v>61228.709819170399</v>
      </c>
      <c r="CB38" s="50">
        <v>34713.491410409399</v>
      </c>
      <c r="CC38" s="50">
        <v>46006.755972829997</v>
      </c>
      <c r="CD38" s="50">
        <v>22852.1989625354</v>
      </c>
      <c r="CE38" s="50">
        <v>3315.9545807817199</v>
      </c>
      <c r="CF38" s="50">
        <v>7252.6650571923801</v>
      </c>
      <c r="CG38" s="50">
        <v>5318.0438743642299</v>
      </c>
    </row>
    <row r="39" spans="2:85" x14ac:dyDescent="0.25">
      <c r="B39" s="51" t="s">
        <v>129</v>
      </c>
      <c r="C39" s="88"/>
      <c r="D39" s="88"/>
      <c r="E39" s="53">
        <v>2324056.8124999702</v>
      </c>
      <c r="F39" s="54">
        <v>1201695.3584999801</v>
      </c>
      <c r="G39" s="55">
        <v>300490.817499984</v>
      </c>
      <c r="H39" s="56">
        <v>245541.98749999001</v>
      </c>
      <c r="I39" s="57">
        <v>23098.500000000498</v>
      </c>
      <c r="J39" s="58">
        <v>53457.2420000044</v>
      </c>
      <c r="K39" s="59">
        <v>5630208.37378537</v>
      </c>
      <c r="L39" s="60">
        <v>1095944.7218919101</v>
      </c>
      <c r="M39" s="61">
        <v>619546.22029188904</v>
      </c>
      <c r="N39" s="62">
        <v>82504.125349727896</v>
      </c>
      <c r="O39" s="63">
        <v>70078.102284465407</v>
      </c>
      <c r="P39" s="64">
        <v>79060.774695256507</v>
      </c>
      <c r="Q39" s="66">
        <v>76809223.197997198</v>
      </c>
      <c r="R39" s="67">
        <v>14726303.804623</v>
      </c>
      <c r="S39" s="68">
        <v>7572435.0564344702</v>
      </c>
      <c r="T39" s="69">
        <v>1324553.59877052</v>
      </c>
      <c r="U39" s="70">
        <v>211467.77850000199</v>
      </c>
      <c r="V39" s="71">
        <v>52338.446799994701</v>
      </c>
      <c r="W39" s="50">
        <v>111023010.661002</v>
      </c>
      <c r="X39" s="50">
        <v>21944477.0835003</v>
      </c>
      <c r="Y39" s="50">
        <v>10029653.132631401</v>
      </c>
      <c r="Z39" s="50">
        <v>1290947.2375000401</v>
      </c>
      <c r="AA39" s="50">
        <v>383194.549500013</v>
      </c>
      <c r="AB39" s="50">
        <v>71245801.649580702</v>
      </c>
      <c r="AC39" s="50">
        <v>13645860.4679811</v>
      </c>
      <c r="AD39" s="50">
        <v>9916233.5959376693</v>
      </c>
      <c r="AE39" s="50">
        <v>1596804.24556266</v>
      </c>
      <c r="AF39" s="50">
        <v>410211.259999995</v>
      </c>
      <c r="AG39" s="50">
        <v>42497.112059836298</v>
      </c>
      <c r="AH39" s="100">
        <v>585583.414236526</v>
      </c>
      <c r="AI39" s="100">
        <v>168372.29249999599</v>
      </c>
      <c r="AJ39" s="100">
        <v>75009.714876596903</v>
      </c>
      <c r="AK39" s="100">
        <v>18567.4972184449</v>
      </c>
      <c r="AL39" s="100">
        <v>10348.7731058355</v>
      </c>
      <c r="AM39" s="100" t="s">
        <v>142</v>
      </c>
      <c r="AN39" s="100" t="s">
        <v>142</v>
      </c>
      <c r="AO39" s="100">
        <v>4448.00003024947</v>
      </c>
      <c r="AP39" s="100">
        <v>4812.0678553153703</v>
      </c>
      <c r="AQ39" s="100">
        <v>8026.5570889799801</v>
      </c>
      <c r="AR39" s="100">
        <v>29541.3654494006</v>
      </c>
      <c r="AS39" s="100">
        <v>156944.79568557499</v>
      </c>
      <c r="AT39" s="100">
        <v>413094.00599997101</v>
      </c>
      <c r="AU39" s="100">
        <v>104951.684999997</v>
      </c>
      <c r="AV39" s="100">
        <v>401926.61399998399</v>
      </c>
      <c r="AW39" s="100">
        <v>74329.059499997602</v>
      </c>
      <c r="AX39" s="100">
        <v>75466.341499998802</v>
      </c>
      <c r="AY39" s="100">
        <v>220701.80299999201</v>
      </c>
      <c r="AZ39" s="100">
        <v>73045.403500000801</v>
      </c>
      <c r="BA39" s="100">
        <v>586887.01149999304</v>
      </c>
      <c r="BB39" s="100">
        <v>51659.040500000403</v>
      </c>
      <c r="BC39" s="104" t="s">
        <v>142</v>
      </c>
      <c r="BD39" s="104" t="s">
        <v>142</v>
      </c>
      <c r="BE39" s="100">
        <v>232755.43649999</v>
      </c>
      <c r="BF39" s="50">
        <v>10691115.016628301</v>
      </c>
      <c r="BG39" s="50">
        <v>3843345.7223535599</v>
      </c>
      <c r="BH39" s="50">
        <v>2879902.1135824402</v>
      </c>
      <c r="BI39" s="50">
        <v>773324.580823511</v>
      </c>
      <c r="BJ39" s="50">
        <v>311375.45755370602</v>
      </c>
      <c r="BK39" s="50">
        <v>98698.613155512197</v>
      </c>
      <c r="BL39" s="50">
        <v>20538.917928716401</v>
      </c>
      <c r="BM39" s="50">
        <v>1663.77149077889</v>
      </c>
      <c r="BN39" s="50">
        <v>1754552.992167</v>
      </c>
      <c r="BO39" s="50">
        <v>3641606.8899999601</v>
      </c>
      <c r="BP39" s="50">
        <v>719009.64132664795</v>
      </c>
      <c r="BQ39" s="50">
        <v>1921146.8893910099</v>
      </c>
      <c r="BR39" s="50">
        <v>1220514.4668393501</v>
      </c>
      <c r="BS39" s="50">
        <v>442608.28895063698</v>
      </c>
      <c r="BT39" s="50">
        <v>431051.131392913</v>
      </c>
      <c r="BU39" s="50">
        <v>112629.666493588</v>
      </c>
      <c r="BV39" s="50">
        <v>713742.09633565403</v>
      </c>
      <c r="BW39" s="50">
        <v>344044.156851115</v>
      </c>
      <c r="BX39" s="50">
        <v>266628.40649427602</v>
      </c>
      <c r="BY39" s="50">
        <v>209744.89504862699</v>
      </c>
      <c r="BZ39" s="50">
        <v>112730.716664247</v>
      </c>
      <c r="CA39" s="50">
        <v>52234.035857181603</v>
      </c>
      <c r="CB39" s="50">
        <v>42481.221204960697</v>
      </c>
      <c r="CC39" s="50">
        <v>19285.6901575027</v>
      </c>
      <c r="CD39" s="50">
        <v>39054.428853502301</v>
      </c>
      <c r="CE39" s="50">
        <v>8387.1392144082092</v>
      </c>
      <c r="CF39" s="50">
        <v>22548.098471619702</v>
      </c>
      <c r="CG39" s="50">
        <v>15630.0124242078</v>
      </c>
    </row>
    <row r="40" spans="2:85" x14ac:dyDescent="0.25">
      <c r="B40" s="51" t="s">
        <v>130</v>
      </c>
      <c r="C40" s="88"/>
      <c r="D40" s="88"/>
      <c r="E40" s="53">
        <v>3330592.89600007</v>
      </c>
      <c r="F40" s="54">
        <v>1831047.11350006</v>
      </c>
      <c r="G40" s="55">
        <v>670155.68678618595</v>
      </c>
      <c r="H40" s="56">
        <v>410665.76700000401</v>
      </c>
      <c r="I40" s="57">
        <v>43861.469666666701</v>
      </c>
      <c r="J40" s="58">
        <v>50476.057999995297</v>
      </c>
      <c r="K40" s="59">
        <v>8690263.9616883509</v>
      </c>
      <c r="L40" s="60">
        <v>1638463.9291801101</v>
      </c>
      <c r="M40" s="61">
        <v>818865.23933421902</v>
      </c>
      <c r="N40" s="62">
        <v>157773.42998152701</v>
      </c>
      <c r="O40" s="63">
        <v>105798.06524337801</v>
      </c>
      <c r="P40" s="64">
        <v>39797.338424097397</v>
      </c>
      <c r="Q40" s="66">
        <v>116918130.14250401</v>
      </c>
      <c r="R40" s="67">
        <v>22341863.000688098</v>
      </c>
      <c r="S40" s="68">
        <v>12201327.863175999</v>
      </c>
      <c r="T40" s="69">
        <v>4338891.6518368796</v>
      </c>
      <c r="U40" s="70">
        <v>918001.82799999905</v>
      </c>
      <c r="V40" s="71">
        <v>226037.14300000499</v>
      </c>
      <c r="W40" s="50">
        <v>169371856.094006</v>
      </c>
      <c r="X40" s="50">
        <v>34214333.582001299</v>
      </c>
      <c r="Y40" s="50">
        <v>19644867.845000699</v>
      </c>
      <c r="Z40" s="50">
        <v>4549661.5985001996</v>
      </c>
      <c r="AA40" s="50">
        <v>1478563.2638107999</v>
      </c>
      <c r="AB40" s="50">
        <v>101320283.505776</v>
      </c>
      <c r="AC40" s="50">
        <v>20716348.0240312</v>
      </c>
      <c r="AD40" s="50">
        <v>18722968.713151</v>
      </c>
      <c r="AE40" s="50">
        <v>5323874.5461462401</v>
      </c>
      <c r="AF40" s="50">
        <v>1478233.6225000599</v>
      </c>
      <c r="AG40" s="50">
        <v>462564.86512583302</v>
      </c>
      <c r="AH40" s="100">
        <v>706178.27365032898</v>
      </c>
      <c r="AI40" s="100">
        <v>171559.834500005</v>
      </c>
      <c r="AJ40" s="100">
        <v>95308.769450363601</v>
      </c>
      <c r="AK40" s="100">
        <v>24551.9082945802</v>
      </c>
      <c r="AL40" s="100">
        <v>46613.179732352299</v>
      </c>
      <c r="AM40" s="100" t="s">
        <v>142</v>
      </c>
      <c r="AN40" s="100" t="s">
        <v>142</v>
      </c>
      <c r="AO40" s="100">
        <v>37430.589205706099</v>
      </c>
      <c r="AP40" s="100">
        <v>9842.7680628334092</v>
      </c>
      <c r="AQ40" s="100">
        <v>37203.401055664101</v>
      </c>
      <c r="AR40" s="100">
        <v>37192.971065495301</v>
      </c>
      <c r="AS40" s="100">
        <v>207518.14450000101</v>
      </c>
      <c r="AT40" s="100" t="s">
        <v>142</v>
      </c>
      <c r="AU40" s="100" t="s">
        <v>142</v>
      </c>
      <c r="AV40" s="100">
        <v>139179.194499993</v>
      </c>
      <c r="AW40" s="100">
        <v>51977.100499996799</v>
      </c>
      <c r="AX40" s="100">
        <v>40930.622499998201</v>
      </c>
      <c r="AY40" s="100" t="s">
        <v>142</v>
      </c>
      <c r="AZ40" s="100">
        <v>19990.001000003998</v>
      </c>
      <c r="BA40" s="100">
        <v>325955.98399998201</v>
      </c>
      <c r="BB40" s="100">
        <v>41431.459499986799</v>
      </c>
      <c r="BC40" s="104" t="s">
        <v>142</v>
      </c>
      <c r="BD40" s="100">
        <v>176942.33499999999</v>
      </c>
      <c r="BE40" s="100">
        <v>70681.150500001997</v>
      </c>
      <c r="BF40" s="50">
        <v>10173562.040248301</v>
      </c>
      <c r="BG40" s="50">
        <v>4623304.6065562004</v>
      </c>
      <c r="BH40" s="50">
        <v>3544818.3800264699</v>
      </c>
      <c r="BI40" s="50">
        <v>1799586.2109515099</v>
      </c>
      <c r="BJ40" s="50">
        <v>720359.36732174002</v>
      </c>
      <c r="BK40" s="50">
        <v>212939.760134996</v>
      </c>
      <c r="BL40" s="50">
        <v>129579.10479920699</v>
      </c>
      <c r="BM40" s="50">
        <v>17523.529726159599</v>
      </c>
      <c r="BN40" s="50">
        <v>2292162.5164753799</v>
      </c>
      <c r="BO40" s="50">
        <v>4202260.0955000501</v>
      </c>
      <c r="BP40" s="50">
        <v>812657.47408208204</v>
      </c>
      <c r="BQ40" s="50">
        <v>2130522.6889032</v>
      </c>
      <c r="BR40" s="50">
        <v>1013061.6452466201</v>
      </c>
      <c r="BS40" s="50">
        <v>263036.42946592101</v>
      </c>
      <c r="BT40" s="50">
        <v>516253.21118201502</v>
      </c>
      <c r="BU40" s="50">
        <v>88701.054505418695</v>
      </c>
      <c r="BV40" s="50">
        <v>662148.70948872995</v>
      </c>
      <c r="BW40" s="50">
        <v>248000.56723986001</v>
      </c>
      <c r="BX40" s="50">
        <v>252210.71836888901</v>
      </c>
      <c r="BY40" s="50">
        <v>254776.340186699</v>
      </c>
      <c r="BZ40" s="50">
        <v>92714.043955525602</v>
      </c>
      <c r="CA40" s="50">
        <v>47073.299844018104</v>
      </c>
      <c r="CB40" s="50">
        <v>28825.842281220201</v>
      </c>
      <c r="CC40" s="50">
        <v>32963.892860646098</v>
      </c>
      <c r="CD40" s="50">
        <v>21941.319338310201</v>
      </c>
      <c r="CE40" s="50">
        <v>16885.411743286801</v>
      </c>
      <c r="CF40" s="50">
        <v>28621.554346157802</v>
      </c>
      <c r="CG40" s="50">
        <v>9212.7056052058197</v>
      </c>
    </row>
    <row r="41" spans="2:85" x14ac:dyDescent="0.25">
      <c r="B41" s="51" t="s">
        <v>131</v>
      </c>
      <c r="C41" s="88"/>
      <c r="D41" s="88"/>
      <c r="E41" s="53">
        <v>2776221.8257682901</v>
      </c>
      <c r="F41" s="54">
        <v>502537.62200002302</v>
      </c>
      <c r="G41" s="55">
        <v>703247.99649995298</v>
      </c>
      <c r="H41" s="56">
        <v>516723.29600001097</v>
      </c>
      <c r="I41" s="57">
        <v>75883.193500001798</v>
      </c>
      <c r="J41" s="58">
        <v>170552.44549999101</v>
      </c>
      <c r="K41" s="59">
        <v>6279205.4153306596</v>
      </c>
      <c r="L41" s="60">
        <v>1317836.9516718299</v>
      </c>
      <c r="M41" s="61">
        <v>951926.13958953496</v>
      </c>
      <c r="N41" s="62">
        <v>124444.598801179</v>
      </c>
      <c r="O41" s="63">
        <v>133704.051009766</v>
      </c>
      <c r="P41" s="100" t="s">
        <v>142</v>
      </c>
      <c r="Q41" s="66">
        <v>76336107.381002396</v>
      </c>
      <c r="R41" s="67">
        <v>16457913.6477648</v>
      </c>
      <c r="S41" s="68">
        <v>10288961.0576948</v>
      </c>
      <c r="T41" s="69">
        <v>4400100.0344352704</v>
      </c>
      <c r="U41" s="70">
        <v>1238493.6680000001</v>
      </c>
      <c r="V41" s="71">
        <v>138484.81900001201</v>
      </c>
      <c r="W41" s="50">
        <v>106569590.255495</v>
      </c>
      <c r="X41" s="50">
        <v>24570484.339499</v>
      </c>
      <c r="Y41" s="50">
        <v>15762634.0779991</v>
      </c>
      <c r="Z41" s="50">
        <v>4452646.2314998303</v>
      </c>
      <c r="AA41" s="50">
        <v>767670.74849993095</v>
      </c>
      <c r="AB41" s="50">
        <v>64928241.493533999</v>
      </c>
      <c r="AC41" s="50">
        <v>15379256.534297301</v>
      </c>
      <c r="AD41" s="50">
        <v>12341452.405901199</v>
      </c>
      <c r="AE41" s="50">
        <v>4575474.7071076697</v>
      </c>
      <c r="AF41" s="50">
        <v>1639482.6864998899</v>
      </c>
      <c r="AG41" s="50">
        <v>432296.90350586001</v>
      </c>
      <c r="AH41" s="100">
        <v>405984.71045266802</v>
      </c>
      <c r="AI41" s="100">
        <v>59359.362499994299</v>
      </c>
      <c r="AJ41" s="100">
        <v>79796.379902303903</v>
      </c>
      <c r="AK41" s="100">
        <v>34264.170890995898</v>
      </c>
      <c r="AL41" s="100">
        <v>18526.366950703999</v>
      </c>
      <c r="AM41" s="100" t="s">
        <v>142</v>
      </c>
      <c r="AN41" s="100" t="s">
        <v>142</v>
      </c>
      <c r="AO41" s="100">
        <v>27356.7320462807</v>
      </c>
      <c r="AP41" s="100">
        <v>16855.199485227098</v>
      </c>
      <c r="AQ41" s="100">
        <v>26819.454926877999</v>
      </c>
      <c r="AR41" s="100">
        <v>11281.245300579099</v>
      </c>
      <c r="AS41" s="100">
        <v>294574.00003399199</v>
      </c>
      <c r="AT41" s="100" t="s">
        <v>142</v>
      </c>
      <c r="AU41" s="100">
        <v>38036.4804999915</v>
      </c>
      <c r="AV41" s="100" t="s">
        <v>142</v>
      </c>
      <c r="AW41" s="100">
        <v>30281.024499999101</v>
      </c>
      <c r="AX41" s="100">
        <v>54889.517999987802</v>
      </c>
      <c r="AY41" s="100">
        <v>137485.573999997</v>
      </c>
      <c r="AZ41" s="100">
        <v>20889.761999998002</v>
      </c>
      <c r="BA41" s="100">
        <v>195875.13249998499</v>
      </c>
      <c r="BB41" s="100">
        <v>29699.433499997001</v>
      </c>
      <c r="BC41" s="104" t="s">
        <v>142</v>
      </c>
      <c r="BD41" s="104" t="s">
        <v>142</v>
      </c>
      <c r="BE41" s="100">
        <v>114923.268999997</v>
      </c>
      <c r="BF41" s="50">
        <v>7413138.2855562698</v>
      </c>
      <c r="BG41" s="50">
        <v>3494134.23330836</v>
      </c>
      <c r="BH41" s="50">
        <v>3160669.5476256302</v>
      </c>
      <c r="BI41" s="50">
        <v>1151818.70689299</v>
      </c>
      <c r="BJ41" s="50">
        <v>976489.68170078401</v>
      </c>
      <c r="BK41" s="50">
        <v>349062.09811083</v>
      </c>
      <c r="BL41" s="50">
        <v>169496.77718166501</v>
      </c>
      <c r="BM41" s="50">
        <v>1657.9253945144001</v>
      </c>
      <c r="BN41" s="50">
        <v>1410415.5531416901</v>
      </c>
      <c r="BO41" s="50">
        <v>3309503.9074996999</v>
      </c>
      <c r="BP41" s="50">
        <v>679581.12087414402</v>
      </c>
      <c r="BQ41" s="50">
        <v>1741777.9664998399</v>
      </c>
      <c r="BR41" s="50">
        <v>859164.47336642095</v>
      </c>
      <c r="BS41" s="50">
        <v>237022.996627435</v>
      </c>
      <c r="BT41" s="50">
        <v>407340.235422522</v>
      </c>
      <c r="BU41" s="50">
        <v>166454.412666883</v>
      </c>
      <c r="BV41" s="50">
        <v>521944.46797532798</v>
      </c>
      <c r="BW41" s="50">
        <v>227967.46218057501</v>
      </c>
      <c r="BX41" s="50">
        <v>169352.866554351</v>
      </c>
      <c r="BY41" s="50">
        <v>255001.43238293199</v>
      </c>
      <c r="BZ41" s="50">
        <v>90849.472999763399</v>
      </c>
      <c r="CA41" s="50">
        <v>44835.949241711503</v>
      </c>
      <c r="CB41" s="50">
        <v>10394.0891411716</v>
      </c>
      <c r="CC41" s="50">
        <v>29638.001730972599</v>
      </c>
      <c r="CD41" s="50">
        <v>6905.6667333224996</v>
      </c>
      <c r="CE41" s="50">
        <v>15504.9384226775</v>
      </c>
      <c r="CF41" s="50">
        <v>12144.839567134801</v>
      </c>
      <c r="CG41" s="50">
        <v>11443.3236639198</v>
      </c>
    </row>
    <row r="42" spans="2:85" x14ac:dyDescent="0.25">
      <c r="B42" s="51" t="s">
        <v>132</v>
      </c>
      <c r="C42" s="88"/>
      <c r="D42" s="88"/>
      <c r="E42" s="53">
        <v>1700497.2975000101</v>
      </c>
      <c r="F42" s="54">
        <v>731169.71000002604</v>
      </c>
      <c r="G42" s="55">
        <v>666898.57669996901</v>
      </c>
      <c r="H42" s="56">
        <v>161774.43549999699</v>
      </c>
      <c r="I42" s="57">
        <v>29647.204500002801</v>
      </c>
      <c r="J42" s="100" t="s">
        <v>142</v>
      </c>
      <c r="K42" s="59">
        <v>4504167.3367577903</v>
      </c>
      <c r="L42" s="60">
        <v>900318.46187961998</v>
      </c>
      <c r="M42" s="61">
        <v>561803.56502675102</v>
      </c>
      <c r="N42" s="62">
        <v>135115.26142295499</v>
      </c>
      <c r="O42" s="63">
        <v>219457.213939106</v>
      </c>
      <c r="P42" s="100" t="s">
        <v>142</v>
      </c>
      <c r="Q42" s="66">
        <v>52256082.472000398</v>
      </c>
      <c r="R42" s="67">
        <v>13022523.4582501</v>
      </c>
      <c r="S42" s="68">
        <v>7808396.9251386197</v>
      </c>
      <c r="T42" s="69">
        <v>3602605.5994726699</v>
      </c>
      <c r="U42" s="70">
        <v>911055.16296639002</v>
      </c>
      <c r="V42" s="71">
        <v>186930.79400000899</v>
      </c>
      <c r="W42" s="50">
        <v>68877360.612996995</v>
      </c>
      <c r="X42" s="50">
        <v>17149498.118999399</v>
      </c>
      <c r="Y42" s="50">
        <v>12121088.4014995</v>
      </c>
      <c r="Z42" s="50">
        <v>2758179.93049982</v>
      </c>
      <c r="AA42" s="50">
        <v>1042267.52199996</v>
      </c>
      <c r="AB42" s="50">
        <v>51521811.935240597</v>
      </c>
      <c r="AC42" s="50">
        <v>9187542.3015732598</v>
      </c>
      <c r="AD42" s="50">
        <v>9664861.1816996299</v>
      </c>
      <c r="AE42" s="50">
        <v>3776671.6450564102</v>
      </c>
      <c r="AF42" s="50">
        <v>1013263.95899998</v>
      </c>
      <c r="AG42" s="50">
        <v>377021.84187899</v>
      </c>
      <c r="AH42" s="100">
        <v>271807.88590035099</v>
      </c>
      <c r="AI42" s="100">
        <v>48367.554500001897</v>
      </c>
      <c r="AJ42" s="100">
        <v>65579.586970448494</v>
      </c>
      <c r="AK42" s="100">
        <v>10847.118820014</v>
      </c>
      <c r="AL42" s="100">
        <v>12081.1859088613</v>
      </c>
      <c r="AM42" s="100" t="s">
        <v>142</v>
      </c>
      <c r="AN42" s="100" t="s">
        <v>142</v>
      </c>
      <c r="AO42" s="100">
        <v>30573.803266512899</v>
      </c>
      <c r="AP42" s="100">
        <v>4080.90828455364</v>
      </c>
      <c r="AQ42" s="100">
        <v>12472.245569894199</v>
      </c>
      <c r="AR42" s="100">
        <v>20645.095283412</v>
      </c>
      <c r="AS42" s="100">
        <v>287680.94072286499</v>
      </c>
      <c r="AT42" s="100">
        <v>104137.112999993</v>
      </c>
      <c r="AU42" s="100">
        <v>219623.073999997</v>
      </c>
      <c r="AV42" s="100">
        <v>83111.863999996203</v>
      </c>
      <c r="AW42" s="100">
        <v>53675.486499996099</v>
      </c>
      <c r="AX42" s="100">
        <v>94182.365000000806</v>
      </c>
      <c r="AY42" s="100">
        <v>29263.009500002299</v>
      </c>
      <c r="AZ42" s="100">
        <v>30661.846000003301</v>
      </c>
      <c r="BA42" s="100">
        <v>94364.135499989803</v>
      </c>
      <c r="BB42" s="100">
        <v>24997.148999997698</v>
      </c>
      <c r="BC42" s="104" t="s">
        <v>142</v>
      </c>
      <c r="BD42" s="100">
        <v>108786.01049999701</v>
      </c>
      <c r="BE42" s="100">
        <v>76191.926000000502</v>
      </c>
      <c r="BF42" s="50">
        <v>6599206.1121218204</v>
      </c>
      <c r="BG42" s="50">
        <v>3163464.9843560401</v>
      </c>
      <c r="BH42" s="50">
        <v>3394738.41215656</v>
      </c>
      <c r="BI42" s="50">
        <v>1422000.2835202201</v>
      </c>
      <c r="BJ42" s="50">
        <v>872862.14379982697</v>
      </c>
      <c r="BK42" s="50">
        <v>391853.47340572602</v>
      </c>
      <c r="BL42" s="50">
        <v>145896.995311014</v>
      </c>
      <c r="BM42" s="50">
        <v>38197.221957347203</v>
      </c>
      <c r="BN42" s="50">
        <v>1609033.85346231</v>
      </c>
      <c r="BO42" s="50">
        <v>3031198.5254053199</v>
      </c>
      <c r="BP42" s="50">
        <v>632159.17032756796</v>
      </c>
      <c r="BQ42" s="50">
        <v>1796201.12299989</v>
      </c>
      <c r="BR42" s="50">
        <v>542083.94228813006</v>
      </c>
      <c r="BS42" s="50">
        <v>202778.19124482799</v>
      </c>
      <c r="BT42" s="50">
        <v>568993.31578463898</v>
      </c>
      <c r="BU42" s="50">
        <v>236601.246459377</v>
      </c>
      <c r="BV42" s="50">
        <v>479428.79630354198</v>
      </c>
      <c r="BW42" s="50">
        <v>263594.60114786902</v>
      </c>
      <c r="BX42" s="50">
        <v>220944.32326396101</v>
      </c>
      <c r="BY42" s="50">
        <v>195611.27775789201</v>
      </c>
      <c r="BZ42" s="50">
        <v>80537.198321838005</v>
      </c>
      <c r="CA42" s="50">
        <v>31376.151277762401</v>
      </c>
      <c r="CB42" s="50">
        <v>31765.056103758299</v>
      </c>
      <c r="CC42" s="50">
        <v>20286.800246342002</v>
      </c>
      <c r="CD42" s="50">
        <v>24506.128312082601</v>
      </c>
      <c r="CE42" s="50">
        <v>6794.5142411803299</v>
      </c>
      <c r="CF42" s="50">
        <v>5800.9958369968099</v>
      </c>
      <c r="CG42" s="50">
        <v>15076.005247748501</v>
      </c>
    </row>
    <row r="43" spans="2:85" x14ac:dyDescent="0.25">
      <c r="B43" s="51" t="s">
        <v>133</v>
      </c>
      <c r="C43" s="88"/>
      <c r="D43" s="88"/>
      <c r="E43" s="53">
        <v>3512450.0100000901</v>
      </c>
      <c r="F43" s="54">
        <v>1203937.0105000201</v>
      </c>
      <c r="G43" s="55">
        <v>1377787.5662682599</v>
      </c>
      <c r="H43" s="56">
        <v>571766.03250002</v>
      </c>
      <c r="I43" s="57">
        <v>65632.357000005301</v>
      </c>
      <c r="J43" s="58">
        <v>266435.01550000499</v>
      </c>
      <c r="K43" s="59">
        <v>7268395.8985281903</v>
      </c>
      <c r="L43" s="60">
        <v>1561594.6659124</v>
      </c>
      <c r="M43" s="61">
        <v>1265851.6329079899</v>
      </c>
      <c r="N43" s="62">
        <v>281557.801490554</v>
      </c>
      <c r="O43" s="100" t="s">
        <v>142</v>
      </c>
      <c r="P43" s="100" t="s">
        <v>142</v>
      </c>
      <c r="Q43" s="66">
        <v>72903747.9559986</v>
      </c>
      <c r="R43" s="67">
        <v>19252289.845281702</v>
      </c>
      <c r="S43" s="68">
        <v>13087493.248891201</v>
      </c>
      <c r="T43" s="69">
        <v>5263544.7272793502</v>
      </c>
      <c r="U43" s="70">
        <v>766954.75000002596</v>
      </c>
      <c r="V43" s="100" t="s">
        <v>142</v>
      </c>
      <c r="W43" s="50">
        <v>130060029.287238</v>
      </c>
      <c r="X43" s="50">
        <v>31034521.5085008</v>
      </c>
      <c r="Y43" s="50">
        <v>20564928.356736101</v>
      </c>
      <c r="Z43" s="50">
        <v>6798945.2480001897</v>
      </c>
      <c r="AA43" s="50">
        <v>1845212.3245000499</v>
      </c>
      <c r="AB43" s="50">
        <v>73940826.2101776</v>
      </c>
      <c r="AC43" s="50">
        <v>20012382.927641898</v>
      </c>
      <c r="AD43" s="50">
        <v>16984522.445959501</v>
      </c>
      <c r="AE43" s="50">
        <v>6789446.4919350399</v>
      </c>
      <c r="AF43" s="50">
        <v>2488328.1995000802</v>
      </c>
      <c r="AG43" s="50">
        <v>730981.62981536903</v>
      </c>
      <c r="AH43" s="100">
        <v>588606.74480579596</v>
      </c>
      <c r="AI43" s="100">
        <v>186560.960166659</v>
      </c>
      <c r="AJ43" s="100">
        <v>174252.95411749199</v>
      </c>
      <c r="AK43" s="100">
        <v>59373.248831773002</v>
      </c>
      <c r="AL43" s="100">
        <v>7602.83207196283</v>
      </c>
      <c r="AM43" s="100" t="s">
        <v>142</v>
      </c>
      <c r="AN43" s="100" t="s">
        <v>142</v>
      </c>
      <c r="AO43" s="100">
        <v>17671.265652075501</v>
      </c>
      <c r="AP43" s="100">
        <v>11536.7779153703</v>
      </c>
      <c r="AQ43" s="100">
        <v>2830.1642617898701</v>
      </c>
      <c r="AR43" s="100">
        <v>8614.9546653488705</v>
      </c>
      <c r="AS43" s="100">
        <v>98814.4030000075</v>
      </c>
      <c r="AT43" s="100">
        <v>165637.35244586901</v>
      </c>
      <c r="AU43" s="100">
        <v>29667.1695000035</v>
      </c>
      <c r="AV43" s="100">
        <v>39872.400000000896</v>
      </c>
      <c r="AW43" s="100">
        <v>16337.719000004899</v>
      </c>
      <c r="AX43" s="100">
        <v>179695.68549999499</v>
      </c>
      <c r="AY43" s="100">
        <v>106853.069499996</v>
      </c>
      <c r="AZ43" s="100">
        <v>18181.045500002299</v>
      </c>
      <c r="BA43" s="100">
        <v>111654.717000007</v>
      </c>
      <c r="BB43" s="100">
        <v>73923.927499996993</v>
      </c>
      <c r="BC43" s="104" t="s">
        <v>142</v>
      </c>
      <c r="BD43" s="100">
        <v>60840.658500004101</v>
      </c>
      <c r="BE43" s="100">
        <v>135080.845500008</v>
      </c>
      <c r="BF43" s="50">
        <v>9952011.5674182698</v>
      </c>
      <c r="BG43" s="50">
        <v>5107259.2047417304</v>
      </c>
      <c r="BH43" s="50">
        <v>5699440.6976241097</v>
      </c>
      <c r="BI43" s="50">
        <v>2736451.7771171001</v>
      </c>
      <c r="BJ43" s="50">
        <v>1295175.8274445301</v>
      </c>
      <c r="BK43" s="50">
        <v>616849.90758066101</v>
      </c>
      <c r="BL43" s="50">
        <v>281741.79364764498</v>
      </c>
      <c r="BM43" s="50">
        <v>55047.161986109502</v>
      </c>
      <c r="BN43" s="50">
        <v>2860736.9116444201</v>
      </c>
      <c r="BO43" s="50">
        <v>7368151.4789994899</v>
      </c>
      <c r="BP43" s="50">
        <v>714971.93301507097</v>
      </c>
      <c r="BQ43" s="50">
        <v>3420841.0919999098</v>
      </c>
      <c r="BR43" s="50">
        <v>1104148.8542828599</v>
      </c>
      <c r="BS43" s="50">
        <v>678780.24186266004</v>
      </c>
      <c r="BT43" s="50">
        <v>890777.65953573701</v>
      </c>
      <c r="BU43" s="50">
        <v>188948.16930135901</v>
      </c>
      <c r="BV43" s="50">
        <v>791000.00079722097</v>
      </c>
      <c r="BW43" s="50">
        <v>366358.510208475</v>
      </c>
      <c r="BX43" s="50">
        <v>251039.57734630301</v>
      </c>
      <c r="BY43" s="50">
        <v>346847.77416986797</v>
      </c>
      <c r="BZ43" s="50">
        <v>190369.92223546101</v>
      </c>
      <c r="CA43" s="50">
        <v>40891.679617685797</v>
      </c>
      <c r="CB43" s="50">
        <v>50488.094911330401</v>
      </c>
      <c r="CC43" s="50">
        <v>45527.370894046602</v>
      </c>
      <c r="CD43" s="50">
        <v>35807.036732241198</v>
      </c>
      <c r="CE43" s="50">
        <v>28333.786907685499</v>
      </c>
      <c r="CF43" s="50">
        <v>21991.562374538</v>
      </c>
      <c r="CG43" s="50">
        <v>13852.979249734901</v>
      </c>
    </row>
    <row r="44" spans="2:85" x14ac:dyDescent="0.25">
      <c r="B44" s="51" t="s">
        <v>134</v>
      </c>
      <c r="C44" s="88"/>
      <c r="D44" s="88"/>
      <c r="E44" s="53">
        <v>2888777.4709998299</v>
      </c>
      <c r="F44" s="54">
        <v>1375175.0204999601</v>
      </c>
      <c r="G44" s="55">
        <v>1104514.7099999699</v>
      </c>
      <c r="H44" s="56">
        <v>257788.28399997301</v>
      </c>
      <c r="I44" s="57">
        <v>58073.353999987601</v>
      </c>
      <c r="J44" s="58">
        <v>424945.23350000498</v>
      </c>
      <c r="K44" s="59">
        <v>5981126.64637121</v>
      </c>
      <c r="L44" s="60">
        <v>1410708.15897878</v>
      </c>
      <c r="M44" s="61">
        <v>1270294.72408706</v>
      </c>
      <c r="N44" s="62">
        <v>224811.79510543501</v>
      </c>
      <c r="O44" s="63">
        <v>146233.645578861</v>
      </c>
      <c r="P44" s="64">
        <v>68182.850615244097</v>
      </c>
      <c r="Q44" s="66">
        <v>63757172.805000097</v>
      </c>
      <c r="R44" s="67">
        <v>15086998.1102603</v>
      </c>
      <c r="S44" s="68">
        <v>10267169.211289199</v>
      </c>
      <c r="T44" s="69">
        <v>4960764.6408919198</v>
      </c>
      <c r="U44" s="70">
        <v>1336904.5445000101</v>
      </c>
      <c r="V44" s="71">
        <v>133868.91050000401</v>
      </c>
      <c r="W44" s="50">
        <v>105248593.421496</v>
      </c>
      <c r="X44" s="50">
        <v>26376079.358498599</v>
      </c>
      <c r="Y44" s="50">
        <v>18926862.477499299</v>
      </c>
      <c r="Z44" s="50">
        <v>5959731.9664998697</v>
      </c>
      <c r="AA44" s="50">
        <v>1635251.68349996</v>
      </c>
      <c r="AB44" s="50">
        <v>59223165.868247502</v>
      </c>
      <c r="AC44" s="50">
        <v>15782102.3808844</v>
      </c>
      <c r="AD44" s="50">
        <v>14734740.267533399</v>
      </c>
      <c r="AE44" s="50">
        <v>6617636.75281657</v>
      </c>
      <c r="AF44" s="50">
        <v>1998279.31899987</v>
      </c>
      <c r="AG44" s="50">
        <v>710429.51591288799</v>
      </c>
      <c r="AH44" s="100">
        <v>466231.689644164</v>
      </c>
      <c r="AI44" s="100">
        <v>87054.130000004094</v>
      </c>
      <c r="AJ44" s="100">
        <v>104159.745495518</v>
      </c>
      <c r="AK44" s="100">
        <v>40749.930443943202</v>
      </c>
      <c r="AL44" s="100">
        <v>18376.350585702901</v>
      </c>
      <c r="AM44" s="100" t="s">
        <v>142</v>
      </c>
      <c r="AN44" s="100" t="s">
        <v>142</v>
      </c>
      <c r="AO44" s="100">
        <v>9292.2545558938491</v>
      </c>
      <c r="AP44" s="100">
        <v>30582.427557803701</v>
      </c>
      <c r="AQ44" s="100">
        <v>11181.5441310192</v>
      </c>
      <c r="AR44" s="100">
        <v>2826.6260248774101</v>
      </c>
      <c r="AS44" s="100" t="s">
        <v>142</v>
      </c>
      <c r="AT44" s="100" t="s">
        <v>142</v>
      </c>
      <c r="AU44" s="100">
        <v>69590.639500005098</v>
      </c>
      <c r="AV44" s="100">
        <v>174689.785499994</v>
      </c>
      <c r="AW44" s="100">
        <v>22686.963000002099</v>
      </c>
      <c r="AX44" s="100">
        <v>131849.245999999</v>
      </c>
      <c r="AY44" s="100" t="s">
        <v>142</v>
      </c>
      <c r="AZ44" s="100">
        <v>44993.358500002498</v>
      </c>
      <c r="BA44" s="100">
        <v>128693.777000003</v>
      </c>
      <c r="BB44" s="100">
        <v>31237.337000000301</v>
      </c>
      <c r="BC44" s="104" t="s">
        <v>142</v>
      </c>
      <c r="BD44" s="104" t="s">
        <v>142</v>
      </c>
      <c r="BE44" s="100">
        <v>43333.481124997401</v>
      </c>
      <c r="BF44" s="50">
        <v>10941501.0131962</v>
      </c>
      <c r="BG44" s="50">
        <v>6147242.3921510102</v>
      </c>
      <c r="BH44" s="50">
        <v>6521196.6985353101</v>
      </c>
      <c r="BI44" s="50">
        <v>3120141.57778558</v>
      </c>
      <c r="BJ44" s="50">
        <v>1936646.6439032</v>
      </c>
      <c r="BK44" s="50">
        <v>704183.09845212905</v>
      </c>
      <c r="BL44" s="50">
        <v>278938.67419143399</v>
      </c>
      <c r="BM44" s="50">
        <v>429.697516966237</v>
      </c>
      <c r="BN44" s="50">
        <v>2412979.8190323398</v>
      </c>
      <c r="BO44" s="50">
        <v>5138644.8454998899</v>
      </c>
      <c r="BP44" s="50">
        <v>801648.57921170595</v>
      </c>
      <c r="BQ44" s="50">
        <v>2554920.5707831699</v>
      </c>
      <c r="BR44" s="50">
        <v>1141242.00847138</v>
      </c>
      <c r="BS44" s="50">
        <v>337397.55290861201</v>
      </c>
      <c r="BT44" s="50">
        <v>756332.67195948598</v>
      </c>
      <c r="BU44" s="50">
        <v>274518.03615933598</v>
      </c>
      <c r="BV44" s="50">
        <v>570689.432891879</v>
      </c>
      <c r="BW44" s="50">
        <v>300625.40232166002</v>
      </c>
      <c r="BX44" s="50">
        <v>249447.51637101299</v>
      </c>
      <c r="BY44" s="50">
        <v>255520.39812577001</v>
      </c>
      <c r="BZ44" s="50">
        <v>180219.61892589301</v>
      </c>
      <c r="CA44" s="50">
        <v>35644.349879744303</v>
      </c>
      <c r="CB44" s="50">
        <v>23649.3988672499</v>
      </c>
      <c r="CC44" s="50">
        <v>40073.1806055165</v>
      </c>
      <c r="CD44" s="50">
        <v>27736.785486295201</v>
      </c>
      <c r="CE44" s="50">
        <v>20722.756988216101</v>
      </c>
      <c r="CF44" s="50">
        <v>29640.433673256201</v>
      </c>
      <c r="CG44" s="50">
        <v>14511.798773250601</v>
      </c>
    </row>
    <row r="45" spans="2:85" x14ac:dyDescent="0.25">
      <c r="B45" s="51" t="s">
        <v>135</v>
      </c>
      <c r="C45" s="88"/>
      <c r="D45" s="88"/>
      <c r="E45" s="53">
        <v>2437697.1765687298</v>
      </c>
      <c r="F45" s="54">
        <v>1138139.63350003</v>
      </c>
      <c r="G45" s="55">
        <v>268219.77389937598</v>
      </c>
      <c r="H45" s="56">
        <v>321146.62349999102</v>
      </c>
      <c r="I45" s="57">
        <v>42586.159999998003</v>
      </c>
      <c r="J45" s="58">
        <v>133941.75000000099</v>
      </c>
      <c r="K45" s="59">
        <v>5948139.0861628996</v>
      </c>
      <c r="L45" s="60">
        <v>1286122.3404425899</v>
      </c>
      <c r="M45" s="61">
        <v>1222570.9830285199</v>
      </c>
      <c r="N45" s="62">
        <v>205077.82687797199</v>
      </c>
      <c r="O45" s="63">
        <v>180846.71183442199</v>
      </c>
      <c r="P45" s="64">
        <v>42465.968282176298</v>
      </c>
      <c r="Q45" s="66">
        <v>53643370.610999599</v>
      </c>
      <c r="R45" s="67">
        <v>13516399.6023908</v>
      </c>
      <c r="S45" s="68">
        <v>9618115.8523032796</v>
      </c>
      <c r="T45" s="69">
        <v>4541314.1578753795</v>
      </c>
      <c r="U45" s="70">
        <v>630573.57549995999</v>
      </c>
      <c r="V45" s="71">
        <v>239645.77549997301</v>
      </c>
      <c r="W45" s="50">
        <v>85080346.671999395</v>
      </c>
      <c r="X45" s="50">
        <v>22976803.269499999</v>
      </c>
      <c r="Y45" s="50">
        <v>15082394.9259998</v>
      </c>
      <c r="Z45" s="50">
        <v>5265354.5</v>
      </c>
      <c r="AA45" s="50">
        <v>760738.28500002902</v>
      </c>
      <c r="AB45" s="50">
        <v>47306727.4588857</v>
      </c>
      <c r="AC45" s="50">
        <v>13073959.8454332</v>
      </c>
      <c r="AD45" s="50">
        <v>12510361.1783925</v>
      </c>
      <c r="AE45" s="50">
        <v>5152031.8009914504</v>
      </c>
      <c r="AF45" s="50">
        <v>1925349.6659999799</v>
      </c>
      <c r="AG45" s="50">
        <v>627423.385953438</v>
      </c>
      <c r="AH45" s="100">
        <v>341233.05835374299</v>
      </c>
      <c r="AI45" s="100">
        <v>52297.413000000102</v>
      </c>
      <c r="AJ45" s="100">
        <v>88297.364364442794</v>
      </c>
      <c r="AK45" s="100">
        <v>40614.414761385502</v>
      </c>
      <c r="AL45" s="100">
        <v>5305.6536395563098</v>
      </c>
      <c r="AM45" s="100" t="s">
        <v>142</v>
      </c>
      <c r="AN45" s="100" t="s">
        <v>142</v>
      </c>
      <c r="AO45" s="100">
        <v>7610.3077968349999</v>
      </c>
      <c r="AP45" s="100">
        <v>9409.1813513385605</v>
      </c>
      <c r="AQ45" s="100">
        <v>19827.940312961</v>
      </c>
      <c r="AR45" s="100">
        <v>8280.6467836865904</v>
      </c>
      <c r="AS45" s="100">
        <v>63854.346000011697</v>
      </c>
      <c r="AT45" s="100">
        <v>106330.092999999</v>
      </c>
      <c r="AU45" s="100">
        <v>99066.659999988406</v>
      </c>
      <c r="AV45" s="100">
        <v>55546.865499997301</v>
      </c>
      <c r="AW45" s="100">
        <v>31052.647999999801</v>
      </c>
      <c r="AX45" s="100">
        <v>78789.788500001901</v>
      </c>
      <c r="AY45" s="100">
        <v>40819.865999998197</v>
      </c>
      <c r="AZ45" s="100">
        <v>8151.5335000012701</v>
      </c>
      <c r="BA45" s="100" t="s">
        <v>142</v>
      </c>
      <c r="BB45" s="100">
        <v>15703.7874999958</v>
      </c>
      <c r="BC45" s="104" t="s">
        <v>142</v>
      </c>
      <c r="BD45" s="100">
        <v>31042.076499995099</v>
      </c>
      <c r="BE45" s="100">
        <v>61609.974499995398</v>
      </c>
      <c r="BF45" s="50">
        <v>6880029.5953222997</v>
      </c>
      <c r="BG45" s="50">
        <v>3656809.6954546398</v>
      </c>
      <c r="BH45" s="50">
        <v>4877365.4414097704</v>
      </c>
      <c r="BI45" s="50">
        <v>2009322.9583749899</v>
      </c>
      <c r="BJ45" s="50">
        <v>1197990.4173830401</v>
      </c>
      <c r="BK45" s="50">
        <v>721021.59562816995</v>
      </c>
      <c r="BL45" s="50">
        <v>231234.41565562901</v>
      </c>
      <c r="BM45" s="50">
        <v>93794.072797771994</v>
      </c>
      <c r="BN45" s="50">
        <v>1951157.23141975</v>
      </c>
      <c r="BO45" s="50">
        <v>4048541.4854998901</v>
      </c>
      <c r="BP45" s="50">
        <v>860684.02192391804</v>
      </c>
      <c r="BQ45" s="50">
        <v>2866943.3709998899</v>
      </c>
      <c r="BR45" s="50">
        <v>661649.48579209705</v>
      </c>
      <c r="BS45" s="50">
        <v>204240.255410857</v>
      </c>
      <c r="BT45" s="50">
        <v>575627.84645945998</v>
      </c>
      <c r="BU45" s="50">
        <v>128251.749912119</v>
      </c>
      <c r="BV45" s="50">
        <v>418188.813221341</v>
      </c>
      <c r="BW45" s="50">
        <v>62652.503922937103</v>
      </c>
      <c r="BX45" s="50">
        <v>129963.862031984</v>
      </c>
      <c r="BY45" s="50">
        <v>209057.140324765</v>
      </c>
      <c r="BZ45" s="50">
        <v>136826.512825499</v>
      </c>
      <c r="CA45" s="50">
        <v>22732.0509299306</v>
      </c>
      <c r="CB45" s="50">
        <v>30921.069946056399</v>
      </c>
      <c r="CC45" s="50">
        <v>27207.8251888208</v>
      </c>
      <c r="CD45" s="50">
        <v>22719.121922562299</v>
      </c>
      <c r="CE45" s="50">
        <v>9892.1921952229004</v>
      </c>
      <c r="CF45" s="50">
        <v>9413.9002312611392</v>
      </c>
      <c r="CG45" s="50">
        <v>17428.708346943498</v>
      </c>
    </row>
    <row r="46" spans="2:85" x14ac:dyDescent="0.25">
      <c r="B46" s="51" t="s">
        <v>136</v>
      </c>
      <c r="C46" s="88"/>
      <c r="D46" s="88"/>
      <c r="E46" s="53">
        <v>1653696.2150000299</v>
      </c>
      <c r="F46" s="54">
        <v>1303485.5700000301</v>
      </c>
      <c r="G46" s="55">
        <v>223486.690000006</v>
      </c>
      <c r="H46" s="56">
        <v>362021.13050001801</v>
      </c>
      <c r="I46" s="57">
        <v>39650.410499997997</v>
      </c>
      <c r="J46" s="58">
        <v>94812.833999998998</v>
      </c>
      <c r="K46" s="59">
        <v>4941193.18360506</v>
      </c>
      <c r="L46" s="60">
        <v>1059590.56608175</v>
      </c>
      <c r="M46" s="61">
        <v>1039176.34225826</v>
      </c>
      <c r="N46" s="62">
        <v>226003.295496907</v>
      </c>
      <c r="O46" s="63">
        <v>60106.1149636755</v>
      </c>
      <c r="P46" s="64">
        <v>84296.832402906497</v>
      </c>
      <c r="Q46" s="66">
        <v>46784548.334772803</v>
      </c>
      <c r="R46" s="67">
        <v>12183263.1481684</v>
      </c>
      <c r="S46" s="68">
        <v>8550517.2746453695</v>
      </c>
      <c r="T46" s="69">
        <v>4660752.1190782096</v>
      </c>
      <c r="U46" s="70">
        <v>1337628.02650004</v>
      </c>
      <c r="V46" s="71">
        <v>249867.87999999599</v>
      </c>
      <c r="W46" s="50">
        <v>65442789.433502801</v>
      </c>
      <c r="X46" s="50">
        <v>18838432.192500599</v>
      </c>
      <c r="Y46" s="50">
        <v>13290699.7230005</v>
      </c>
      <c r="Z46" s="50">
        <v>4273588.20850024</v>
      </c>
      <c r="AA46" s="50">
        <v>1354865.6100000399</v>
      </c>
      <c r="AB46" s="50">
        <v>39930531.310577698</v>
      </c>
      <c r="AC46" s="50">
        <v>10495693.9207644</v>
      </c>
      <c r="AD46" s="50">
        <v>9826250.4696309604</v>
      </c>
      <c r="AE46" s="50">
        <v>4696105.3101870203</v>
      </c>
      <c r="AF46" s="50">
        <v>1644284.72233338</v>
      </c>
      <c r="AG46" s="50">
        <v>496219.18895403098</v>
      </c>
      <c r="AH46" s="100">
        <v>259279.728663382</v>
      </c>
      <c r="AI46" s="100">
        <v>41994.461999994797</v>
      </c>
      <c r="AJ46" s="100">
        <v>82563.330087326001</v>
      </c>
      <c r="AK46" s="100">
        <v>17721.9909352586</v>
      </c>
      <c r="AL46" s="100">
        <v>11711.8673680415</v>
      </c>
      <c r="AM46" s="100" t="s">
        <v>142</v>
      </c>
      <c r="AN46" s="100" t="s">
        <v>142</v>
      </c>
      <c r="AO46" s="100">
        <v>8114.2995468581503</v>
      </c>
      <c r="AP46" s="100">
        <v>16611.585926200099</v>
      </c>
      <c r="AQ46" s="100">
        <v>4316.6662018823399</v>
      </c>
      <c r="AR46" s="100">
        <v>41296.084927917102</v>
      </c>
      <c r="AS46" s="100">
        <v>223601.843806355</v>
      </c>
      <c r="AT46" s="100">
        <v>209554.32050000501</v>
      </c>
      <c r="AU46" s="100">
        <v>71537.651000002807</v>
      </c>
      <c r="AV46" s="100">
        <v>53914.372000000301</v>
      </c>
      <c r="AW46" s="100" t="s">
        <v>142</v>
      </c>
      <c r="AX46" s="100">
        <v>63424.222500001801</v>
      </c>
      <c r="AY46" s="100">
        <v>15241.8294999965</v>
      </c>
      <c r="AZ46" s="100">
        <v>18116.9605000009</v>
      </c>
      <c r="BA46" s="100">
        <v>60158.815000003699</v>
      </c>
      <c r="BB46" s="100">
        <v>6581.0985000005903</v>
      </c>
      <c r="BC46" s="100">
        <v>39802.115999997703</v>
      </c>
      <c r="BD46" s="104" t="s">
        <v>142</v>
      </c>
      <c r="BE46" s="100">
        <v>19864.8524999988</v>
      </c>
      <c r="BF46" s="50">
        <v>6153306.6961066304</v>
      </c>
      <c r="BG46" s="50">
        <v>3432949.7665170198</v>
      </c>
      <c r="BH46" s="50">
        <v>3199975.53664489</v>
      </c>
      <c r="BI46" s="50">
        <v>1973259.1747082199</v>
      </c>
      <c r="BJ46" s="50">
        <v>1099252.8815790601</v>
      </c>
      <c r="BK46" s="50">
        <v>692622.19424274599</v>
      </c>
      <c r="BL46" s="50">
        <v>236735.87037925399</v>
      </c>
      <c r="BM46" s="50">
        <v>57904.382250211202</v>
      </c>
      <c r="BN46" s="50">
        <v>1421509.52004213</v>
      </c>
      <c r="BO46" s="50">
        <v>3447188.4504273101</v>
      </c>
      <c r="BP46" s="50">
        <v>589155.41031160101</v>
      </c>
      <c r="BQ46" s="50">
        <v>2394714.5789999999</v>
      </c>
      <c r="BR46" s="50">
        <v>630071.12608563504</v>
      </c>
      <c r="BS46" s="50">
        <v>253078.59600281299</v>
      </c>
      <c r="BT46" s="50">
        <v>322032.97582443198</v>
      </c>
      <c r="BU46" s="50">
        <v>178956.99832877799</v>
      </c>
      <c r="BV46" s="50">
        <v>235550.45116624099</v>
      </c>
      <c r="BW46" s="50">
        <v>162810.724698073</v>
      </c>
      <c r="BX46" s="50">
        <v>150350.34361886801</v>
      </c>
      <c r="BY46" s="50">
        <v>144604.36615882401</v>
      </c>
      <c r="BZ46" s="50">
        <v>83582.721438016393</v>
      </c>
      <c r="CA46" s="50">
        <v>19148.829958328301</v>
      </c>
      <c r="CB46" s="50">
        <v>20139.6300735923</v>
      </c>
      <c r="CC46" s="50">
        <v>35171.126795044198</v>
      </c>
      <c r="CD46" s="50">
        <v>26357.654169926798</v>
      </c>
      <c r="CE46" s="50">
        <v>24178.3732238591</v>
      </c>
      <c r="CF46" s="50">
        <v>16422.148362976299</v>
      </c>
      <c r="CG46" s="50">
        <v>14054.204219347699</v>
      </c>
    </row>
    <row r="47" spans="2:85" x14ac:dyDescent="0.25">
      <c r="B47" s="51" t="s">
        <v>120</v>
      </c>
      <c r="C47" s="88"/>
      <c r="D47" s="88"/>
      <c r="E47" s="53">
        <v>4245910.2915000599</v>
      </c>
      <c r="F47" s="54">
        <v>2172140.8410000601</v>
      </c>
      <c r="G47" s="55">
        <v>2117345.003</v>
      </c>
      <c r="H47" s="56">
        <v>978623.80300000997</v>
      </c>
      <c r="I47" s="57">
        <v>152563.030000008</v>
      </c>
      <c r="J47" s="58">
        <v>211833.098500002</v>
      </c>
      <c r="K47" s="59">
        <v>11497066.2532447</v>
      </c>
      <c r="L47" s="60">
        <v>2726138.4976473302</v>
      </c>
      <c r="M47" s="61">
        <v>2309190.2536221799</v>
      </c>
      <c r="N47" s="62">
        <v>485078.74260677199</v>
      </c>
      <c r="O47" s="63">
        <v>314542.983161718</v>
      </c>
      <c r="P47" s="64">
        <v>90767.814914908697</v>
      </c>
      <c r="Q47" s="66">
        <v>81639996.847002193</v>
      </c>
      <c r="R47" s="67">
        <v>22955468.408222798</v>
      </c>
      <c r="S47" s="68">
        <v>17211281.375799902</v>
      </c>
      <c r="T47" s="69">
        <v>7476955.9272293504</v>
      </c>
      <c r="U47" s="70">
        <v>1275647.5795000901</v>
      </c>
      <c r="V47" s="71">
        <v>103914.864000002</v>
      </c>
      <c r="W47" s="50">
        <v>129826212.315505</v>
      </c>
      <c r="X47" s="50">
        <v>39977433.869501598</v>
      </c>
      <c r="Y47" s="50">
        <v>26989774.076466098</v>
      </c>
      <c r="Z47" s="50">
        <v>9708650.9110004399</v>
      </c>
      <c r="AA47" s="50">
        <v>2490509.4007577002</v>
      </c>
      <c r="AB47" s="50">
        <v>78483639.844648495</v>
      </c>
      <c r="AC47" s="50">
        <v>21234386.286214001</v>
      </c>
      <c r="AD47" s="50">
        <v>21658599.087278798</v>
      </c>
      <c r="AE47" s="50">
        <v>9906843.5045538396</v>
      </c>
      <c r="AF47" s="50">
        <v>3644439.48600017</v>
      </c>
      <c r="AG47" s="50">
        <v>952846.11151933903</v>
      </c>
      <c r="AH47" s="100">
        <v>766377.91303795902</v>
      </c>
      <c r="AI47" s="100">
        <v>157507.88999999201</v>
      </c>
      <c r="AJ47" s="100">
        <v>167858.26312517701</v>
      </c>
      <c r="AK47" s="100">
        <v>109356.01664191</v>
      </c>
      <c r="AL47" s="100">
        <v>21285.854508847198</v>
      </c>
      <c r="AM47" s="100" t="s">
        <v>142</v>
      </c>
      <c r="AN47" s="100" t="s">
        <v>142</v>
      </c>
      <c r="AO47" s="100">
        <v>21599.8742681273</v>
      </c>
      <c r="AP47" s="100">
        <v>18165.960837473802</v>
      </c>
      <c r="AQ47" s="100">
        <v>7043.97099434548</v>
      </c>
      <c r="AR47" s="100">
        <v>13927.2543577468</v>
      </c>
      <c r="AS47" s="100">
        <v>84158.426000003194</v>
      </c>
      <c r="AT47" s="100">
        <v>119345.23900001</v>
      </c>
      <c r="AU47" s="100">
        <v>86165.114999995902</v>
      </c>
      <c r="AV47" s="100">
        <v>63697.523000000001</v>
      </c>
      <c r="AW47" s="100">
        <v>64453.447499995404</v>
      </c>
      <c r="AX47" s="100">
        <v>89604.416499996005</v>
      </c>
      <c r="AY47" s="100">
        <v>60330.149500002299</v>
      </c>
      <c r="AZ47" s="100" t="s">
        <v>142</v>
      </c>
      <c r="BA47" s="100">
        <v>44786.909500006797</v>
      </c>
      <c r="BB47" s="100">
        <v>97760.051000001506</v>
      </c>
      <c r="BC47" s="104" t="s">
        <v>142</v>
      </c>
      <c r="BD47" s="100">
        <v>46904.635000002098</v>
      </c>
      <c r="BE47" s="100">
        <v>77054.478500004698</v>
      </c>
      <c r="BF47" s="50">
        <v>16086035.5840906</v>
      </c>
      <c r="BG47" s="50">
        <v>9913138.3769960403</v>
      </c>
      <c r="BH47" s="50">
        <v>10716995.657527201</v>
      </c>
      <c r="BI47" s="50">
        <v>5014944.9532732004</v>
      </c>
      <c r="BJ47" s="50">
        <v>3287517.1276544901</v>
      </c>
      <c r="BK47" s="50">
        <v>1592560.7612709</v>
      </c>
      <c r="BL47" s="50">
        <v>544730.06733651401</v>
      </c>
      <c r="BM47" s="50">
        <v>203850.313225108</v>
      </c>
      <c r="BN47" s="50">
        <v>2313916.0134010999</v>
      </c>
      <c r="BO47" s="50">
        <v>7361091.0135763204</v>
      </c>
      <c r="BP47" s="50">
        <v>1184355.96047987</v>
      </c>
      <c r="BQ47" s="50">
        <v>4003712.3059997698</v>
      </c>
      <c r="BR47" s="50">
        <v>1363178.1828930201</v>
      </c>
      <c r="BS47" s="50">
        <v>486083.14604330598</v>
      </c>
      <c r="BT47" s="50">
        <v>1095154.9493551799</v>
      </c>
      <c r="BU47" s="50">
        <v>219064.35998135799</v>
      </c>
      <c r="BV47" s="50">
        <v>888265.75208138896</v>
      </c>
      <c r="BW47" s="50">
        <v>393007.84106430103</v>
      </c>
      <c r="BX47" s="50">
        <v>342724.47502664902</v>
      </c>
      <c r="BY47" s="50">
        <v>615306.02498280699</v>
      </c>
      <c r="BZ47" s="50">
        <v>146548.78609060799</v>
      </c>
      <c r="CA47" s="50">
        <v>16577.108400440098</v>
      </c>
      <c r="CB47" s="50">
        <v>35627.703397338701</v>
      </c>
      <c r="CC47" s="50">
        <v>54614.7972458308</v>
      </c>
      <c r="CD47" s="50">
        <v>44889.8801192838</v>
      </c>
      <c r="CE47" s="50">
        <v>49664.462697887902</v>
      </c>
      <c r="CF47" s="50">
        <v>16464.2841729471</v>
      </c>
      <c r="CG47" s="50">
        <v>34040.736597631701</v>
      </c>
    </row>
    <row r="48" spans="2:85" x14ac:dyDescent="0.25">
      <c r="B48" s="51" t="s">
        <v>121</v>
      </c>
      <c r="C48" s="88"/>
      <c r="D48" s="88"/>
      <c r="E48" s="53">
        <v>1986453.8275000199</v>
      </c>
      <c r="F48" s="54">
        <v>802582.30250002095</v>
      </c>
      <c r="G48" s="55">
        <v>337438.94343245501</v>
      </c>
      <c r="H48" s="56">
        <v>107356.256499999</v>
      </c>
      <c r="I48" s="57">
        <v>94025.363000001205</v>
      </c>
      <c r="J48" s="58">
        <v>125498.82649999901</v>
      </c>
      <c r="K48" s="59">
        <v>4438343.0394372502</v>
      </c>
      <c r="L48" s="60">
        <v>1026076.05901707</v>
      </c>
      <c r="M48" s="61">
        <v>940001.82498365804</v>
      </c>
      <c r="N48" s="62">
        <v>306132.16008025903</v>
      </c>
      <c r="O48" s="63">
        <v>145582.27391824199</v>
      </c>
      <c r="P48" s="100" t="s">
        <v>142</v>
      </c>
      <c r="Q48" s="66">
        <v>48573467.712498598</v>
      </c>
      <c r="R48" s="67">
        <v>12696188.9009252</v>
      </c>
      <c r="S48" s="68">
        <v>9205544.7810523696</v>
      </c>
      <c r="T48" s="69">
        <v>5027084.1995448396</v>
      </c>
      <c r="U48" s="70">
        <v>1683830.92150002</v>
      </c>
      <c r="V48" s="71">
        <v>189330.36850001101</v>
      </c>
      <c r="W48" s="50">
        <v>65337458.799495198</v>
      </c>
      <c r="X48" s="50">
        <v>21765080.053998601</v>
      </c>
      <c r="Y48" s="50">
        <v>14274049.3799992</v>
      </c>
      <c r="Z48" s="50">
        <v>4991137.4094997197</v>
      </c>
      <c r="AA48" s="50">
        <v>1036309.47899999</v>
      </c>
      <c r="AB48" s="50">
        <v>37193133.797355801</v>
      </c>
      <c r="AC48" s="50">
        <v>11583067.1665312</v>
      </c>
      <c r="AD48" s="50">
        <v>12147460.2635142</v>
      </c>
      <c r="AE48" s="50">
        <v>5151690.8342688596</v>
      </c>
      <c r="AF48" s="50">
        <v>1954805.7174999299</v>
      </c>
      <c r="AG48" s="50">
        <v>541749.16736525099</v>
      </c>
      <c r="AH48" s="100">
        <v>352028.69651921198</v>
      </c>
      <c r="AI48" s="100">
        <v>75608.716999997996</v>
      </c>
      <c r="AJ48" s="100">
        <v>150753.958165438</v>
      </c>
      <c r="AK48" s="100">
        <v>24390.995924274001</v>
      </c>
      <c r="AL48" s="100">
        <v>24348.444878766299</v>
      </c>
      <c r="AM48" s="100" t="s">
        <v>142</v>
      </c>
      <c r="AN48" s="100" t="s">
        <v>142</v>
      </c>
      <c r="AO48" s="100">
        <v>12595.6800275406</v>
      </c>
      <c r="AP48" s="100">
        <v>19725.988735275299</v>
      </c>
      <c r="AQ48" s="100">
        <v>10515.1590710336</v>
      </c>
      <c r="AR48" s="100">
        <v>33927.074529908503</v>
      </c>
      <c r="AS48" s="100">
        <v>210567.24218517501</v>
      </c>
      <c r="AT48" s="100">
        <v>161388.363000007</v>
      </c>
      <c r="AU48" s="100">
        <v>110783.411000002</v>
      </c>
      <c r="AV48" s="100" t="s">
        <v>142</v>
      </c>
      <c r="AW48" s="100">
        <v>36281.473499995598</v>
      </c>
      <c r="AX48" s="100">
        <v>113120.86499999301</v>
      </c>
      <c r="AY48" s="100">
        <v>101075.02650000001</v>
      </c>
      <c r="AZ48" s="100">
        <v>84804.944499997</v>
      </c>
      <c r="BA48" s="100">
        <v>76451.975500001601</v>
      </c>
      <c r="BB48" s="100">
        <v>32067.691999999999</v>
      </c>
      <c r="BC48" s="104" t="s">
        <v>142</v>
      </c>
      <c r="BD48" s="100">
        <v>22299.620499985602</v>
      </c>
      <c r="BE48" s="100">
        <v>11461.109000000501</v>
      </c>
      <c r="BF48" s="50">
        <v>8290982.5078574698</v>
      </c>
      <c r="BG48" s="50">
        <v>5008595.8981986903</v>
      </c>
      <c r="BH48" s="50">
        <v>5885250.3038964402</v>
      </c>
      <c r="BI48" s="50">
        <v>2769800.83547536</v>
      </c>
      <c r="BJ48" s="50">
        <v>1693917.5331568699</v>
      </c>
      <c r="BK48" s="50">
        <v>1069132.0828182199</v>
      </c>
      <c r="BL48" s="50">
        <v>337735.83263296803</v>
      </c>
      <c r="BM48" s="50">
        <v>157388.60744888001</v>
      </c>
      <c r="BN48" s="50">
        <v>2132460.26055639</v>
      </c>
      <c r="BO48" s="50">
        <v>4145643.0789998402</v>
      </c>
      <c r="BP48" s="50">
        <v>842198.21034954698</v>
      </c>
      <c r="BQ48" s="50">
        <v>2095231.3618145599</v>
      </c>
      <c r="BR48" s="50">
        <v>829722.37877595902</v>
      </c>
      <c r="BS48" s="50">
        <v>377995.820886979</v>
      </c>
      <c r="BT48" s="50">
        <v>622214.72979978996</v>
      </c>
      <c r="BU48" s="50">
        <v>222859.59269715301</v>
      </c>
      <c r="BV48" s="50">
        <v>523127.16862283699</v>
      </c>
      <c r="BW48" s="50">
        <v>338590.797823195</v>
      </c>
      <c r="BX48" s="50">
        <v>253963.93456871901</v>
      </c>
      <c r="BY48" s="50">
        <v>444945.57457051502</v>
      </c>
      <c r="BZ48" s="50">
        <v>190327.65697667899</v>
      </c>
      <c r="CA48" s="50">
        <v>37812.808866910898</v>
      </c>
      <c r="CB48" s="50">
        <v>19347.201491648299</v>
      </c>
      <c r="CC48" s="50">
        <v>43942.162875587099</v>
      </c>
      <c r="CD48" s="50">
        <v>27594.181077335001</v>
      </c>
      <c r="CE48" s="50">
        <v>27618.174981071901</v>
      </c>
      <c r="CF48" s="50">
        <v>20738.752053373399</v>
      </c>
      <c r="CG48" s="50">
        <v>26993.475257892798</v>
      </c>
    </row>
    <row r="49" spans="2:85" x14ac:dyDescent="0.25">
      <c r="B49" s="51" t="s">
        <v>122</v>
      </c>
      <c r="C49" s="88"/>
      <c r="D49" s="88"/>
      <c r="E49" s="53">
        <v>2234723.6015000301</v>
      </c>
      <c r="F49" s="54">
        <v>956036.383000031</v>
      </c>
      <c r="G49" s="55">
        <v>851271.45650000905</v>
      </c>
      <c r="H49" s="56">
        <v>204466.840500002</v>
      </c>
      <c r="I49" s="57">
        <v>92733.897000006007</v>
      </c>
      <c r="J49" s="58">
        <v>62519.9461539029</v>
      </c>
      <c r="K49" s="59">
        <v>4571515.9464106802</v>
      </c>
      <c r="L49" s="60">
        <v>1012533.15920578</v>
      </c>
      <c r="M49" s="61">
        <v>803461.38680098497</v>
      </c>
      <c r="N49" s="62">
        <v>195601.77712725001</v>
      </c>
      <c r="O49" s="63">
        <v>170258.86167344399</v>
      </c>
      <c r="P49" s="64">
        <v>14205.7223333904</v>
      </c>
      <c r="Q49" s="66">
        <v>36552221.680499099</v>
      </c>
      <c r="R49" s="67">
        <v>10873712.204712201</v>
      </c>
      <c r="S49" s="68">
        <v>8564100.6543797795</v>
      </c>
      <c r="T49" s="69">
        <v>4365720.4637758201</v>
      </c>
      <c r="U49" s="70">
        <v>1700742.09499999</v>
      </c>
      <c r="V49" s="100" t="s">
        <v>142</v>
      </c>
      <c r="W49" s="50">
        <v>54652519.272500299</v>
      </c>
      <c r="X49" s="50">
        <v>18758666.393500101</v>
      </c>
      <c r="Y49" s="50">
        <v>12805765.9015001</v>
      </c>
      <c r="Z49" s="50">
        <v>4425684.0921666902</v>
      </c>
      <c r="AA49" s="50">
        <v>1322192.4714999699</v>
      </c>
      <c r="AB49" s="50">
        <v>30999981.1872028</v>
      </c>
      <c r="AC49" s="50">
        <v>9540048.2035127804</v>
      </c>
      <c r="AD49" s="50">
        <v>10309085.761482</v>
      </c>
      <c r="AE49" s="50">
        <v>4948234.0701685399</v>
      </c>
      <c r="AF49" s="50">
        <v>1631852.68150005</v>
      </c>
      <c r="AG49" s="50">
        <v>569234.18839976494</v>
      </c>
      <c r="AH49" s="100">
        <v>275206.224349792</v>
      </c>
      <c r="AI49" s="100">
        <v>48254.447499990602</v>
      </c>
      <c r="AJ49" s="100">
        <v>166150.78891607799</v>
      </c>
      <c r="AK49" s="100">
        <v>17997.4221076002</v>
      </c>
      <c r="AL49" s="100">
        <v>20553.640487234799</v>
      </c>
      <c r="AM49" s="100" t="s">
        <v>142</v>
      </c>
      <c r="AN49" s="100" t="s">
        <v>142</v>
      </c>
      <c r="AO49" s="100">
        <v>5294.1389074198096</v>
      </c>
      <c r="AP49" s="100">
        <v>4359.8858173933104</v>
      </c>
      <c r="AQ49" s="100">
        <v>9099.0072245623396</v>
      </c>
      <c r="AR49" s="100" t="s">
        <v>142</v>
      </c>
      <c r="AS49" s="100">
        <v>104840.892000002</v>
      </c>
      <c r="AT49" s="100">
        <v>95294.089999989897</v>
      </c>
      <c r="AU49" s="100">
        <v>54583.334999992803</v>
      </c>
      <c r="AV49" s="100">
        <v>64856.267000002197</v>
      </c>
      <c r="AW49" s="100">
        <v>17517.904000000799</v>
      </c>
      <c r="AX49" s="100">
        <v>48777.5854999941</v>
      </c>
      <c r="AY49" s="100">
        <v>46735.309000002802</v>
      </c>
      <c r="AZ49" s="100" t="s">
        <v>142</v>
      </c>
      <c r="BA49" s="100">
        <v>141711.50949999501</v>
      </c>
      <c r="BB49" s="100">
        <v>11715.1494999977</v>
      </c>
      <c r="BC49" s="104" t="s">
        <v>142</v>
      </c>
      <c r="BD49" s="104" t="s">
        <v>142</v>
      </c>
      <c r="BE49" s="100">
        <v>50089.529000000599</v>
      </c>
      <c r="BF49" s="50">
        <v>9290457.5507802498</v>
      </c>
      <c r="BG49" s="50">
        <v>5824035.2812651396</v>
      </c>
      <c r="BH49" s="50">
        <v>6141291.8173311697</v>
      </c>
      <c r="BI49" s="50">
        <v>3625953.3327119998</v>
      </c>
      <c r="BJ49" s="50">
        <v>2415829.0499384101</v>
      </c>
      <c r="BK49" s="50">
        <v>1235107.60855699</v>
      </c>
      <c r="BL49" s="50">
        <v>521783.93920134701</v>
      </c>
      <c r="BM49" s="50">
        <v>55329.310775957798</v>
      </c>
      <c r="BN49" s="50">
        <v>1834211.86463814</v>
      </c>
      <c r="BO49" s="50">
        <v>4075394.2609999501</v>
      </c>
      <c r="BP49" s="50">
        <v>539969.48963137402</v>
      </c>
      <c r="BQ49" s="50">
        <v>2717719.55949983</v>
      </c>
      <c r="BR49" s="50">
        <v>689746.60161464999</v>
      </c>
      <c r="BS49" s="50">
        <v>265730.16479958303</v>
      </c>
      <c r="BT49" s="50">
        <v>669637.39537609299</v>
      </c>
      <c r="BU49" s="50">
        <v>219563.880447868</v>
      </c>
      <c r="BV49" s="50">
        <v>400098.94315798598</v>
      </c>
      <c r="BW49" s="50">
        <v>276498.32061955601</v>
      </c>
      <c r="BX49" s="50">
        <v>199949.61565185399</v>
      </c>
      <c r="BY49" s="50">
        <v>293140.123921538</v>
      </c>
      <c r="BZ49" s="50">
        <v>134793.45333515599</v>
      </c>
      <c r="CA49" s="50">
        <v>22866.642999417902</v>
      </c>
      <c r="CB49" s="50">
        <v>22462.344586716801</v>
      </c>
      <c r="CC49" s="50">
        <v>30449.430443977999</v>
      </c>
      <c r="CD49" s="50">
        <v>13340.542618518301</v>
      </c>
      <c r="CE49" s="50">
        <v>10790.2415723179</v>
      </c>
      <c r="CF49" s="50">
        <v>27651.665611509001</v>
      </c>
      <c r="CG49" s="50">
        <v>4860.20791408697</v>
      </c>
    </row>
    <row r="50" spans="2:85" x14ac:dyDescent="0.25">
      <c r="B50" s="51" t="s">
        <v>123</v>
      </c>
      <c r="C50" s="88"/>
      <c r="D50" s="88"/>
      <c r="E50" s="53">
        <v>77757.952000003206</v>
      </c>
      <c r="F50" s="54">
        <v>265789.352000024</v>
      </c>
      <c r="G50" s="55">
        <v>35954.425686005197</v>
      </c>
      <c r="H50" s="56">
        <v>134822.88600000399</v>
      </c>
      <c r="I50" s="57">
        <v>93535.820499996204</v>
      </c>
      <c r="J50" s="58">
        <v>77700.3535000095</v>
      </c>
      <c r="K50" s="59">
        <v>3453234.8015496</v>
      </c>
      <c r="L50" s="60">
        <v>928789.45041225397</v>
      </c>
      <c r="M50" s="61">
        <v>577667.03913839103</v>
      </c>
      <c r="N50" s="62">
        <v>132341.12309528701</v>
      </c>
      <c r="O50" s="63">
        <v>157264.30625439901</v>
      </c>
      <c r="P50" s="64">
        <v>86027.507167300297</v>
      </c>
      <c r="Q50" s="66">
        <v>34853334.102500997</v>
      </c>
      <c r="R50" s="67">
        <v>10293028.4121013</v>
      </c>
      <c r="S50" s="68">
        <v>8973845.3037007991</v>
      </c>
      <c r="T50" s="69">
        <v>4630097.3023745399</v>
      </c>
      <c r="U50" s="70">
        <v>1821403.00000003</v>
      </c>
      <c r="V50" s="71">
        <v>157931.022000005</v>
      </c>
      <c r="W50" s="50">
        <v>56660371.407001004</v>
      </c>
      <c r="X50" s="50">
        <v>19463209.8415002</v>
      </c>
      <c r="Y50" s="50">
        <v>14837717.312643301</v>
      </c>
      <c r="Z50" s="50">
        <v>5257148.5060001304</v>
      </c>
      <c r="AA50" s="50">
        <v>1681073.08100003</v>
      </c>
      <c r="AB50" s="50">
        <v>30927722.881349999</v>
      </c>
      <c r="AC50" s="50">
        <v>10108793.9517051</v>
      </c>
      <c r="AD50" s="50">
        <v>10639307.7223919</v>
      </c>
      <c r="AE50" s="50">
        <v>4923039.3031799104</v>
      </c>
      <c r="AF50" s="50">
        <v>1264956.4720000201</v>
      </c>
      <c r="AG50" s="50">
        <v>593049.19188374095</v>
      </c>
      <c r="AH50" s="100">
        <v>398582.79928359197</v>
      </c>
      <c r="AI50" s="100">
        <v>89392.086999987398</v>
      </c>
      <c r="AJ50" s="100">
        <v>129527.128681962</v>
      </c>
      <c r="AK50" s="100">
        <v>74286.8473321848</v>
      </c>
      <c r="AL50" s="100">
        <v>39543.043668958999</v>
      </c>
      <c r="AM50" s="100" t="s">
        <v>142</v>
      </c>
      <c r="AN50" s="100" t="s">
        <v>142</v>
      </c>
      <c r="AO50" s="100">
        <v>5609.4062271315797</v>
      </c>
      <c r="AP50" s="100">
        <v>6579.0080170077699</v>
      </c>
      <c r="AQ50" s="100">
        <v>2859.9910743794499</v>
      </c>
      <c r="AR50" s="100">
        <v>8030.6193381088697</v>
      </c>
      <c r="AS50" s="100">
        <v>54625.532581705302</v>
      </c>
      <c r="AT50" s="100">
        <v>75169.738499992804</v>
      </c>
      <c r="AU50" s="100">
        <v>64275.128999994602</v>
      </c>
      <c r="AV50" s="100" t="s">
        <v>142</v>
      </c>
      <c r="AW50" s="100">
        <v>14615.347500002201</v>
      </c>
      <c r="AX50" s="100">
        <v>73718.7014999971</v>
      </c>
      <c r="AY50" s="100">
        <v>45762.177000001102</v>
      </c>
      <c r="AZ50" s="100">
        <v>15648.994499995601</v>
      </c>
      <c r="BA50" s="100" t="s">
        <v>142</v>
      </c>
      <c r="BB50" s="100">
        <v>32075.921499996999</v>
      </c>
      <c r="BC50" s="104" t="s">
        <v>142</v>
      </c>
      <c r="BD50" s="100">
        <v>88664.978999995597</v>
      </c>
      <c r="BE50" s="100">
        <v>40354.825500000698</v>
      </c>
      <c r="BF50" s="50">
        <v>8164089.73423706</v>
      </c>
      <c r="BG50" s="50">
        <v>5446783.85555813</v>
      </c>
      <c r="BH50" s="50">
        <v>6764738.96488351</v>
      </c>
      <c r="BI50" s="50">
        <v>3242644.6752031702</v>
      </c>
      <c r="BJ50" s="50">
        <v>2394249.9454764999</v>
      </c>
      <c r="BK50" s="50">
        <v>855537.48015218705</v>
      </c>
      <c r="BL50" s="50">
        <v>456454.99561748299</v>
      </c>
      <c r="BM50" s="50">
        <v>168119.27153370099</v>
      </c>
      <c r="BN50" s="50">
        <v>2585477.7124827099</v>
      </c>
      <c r="BO50" s="50">
        <v>4970027.0164996404</v>
      </c>
      <c r="BP50" s="50">
        <v>715956.94540849503</v>
      </c>
      <c r="BQ50" s="50">
        <v>2509208.4464997901</v>
      </c>
      <c r="BR50" s="50">
        <v>742910.47864187497</v>
      </c>
      <c r="BS50" s="50">
        <v>343888.477234527</v>
      </c>
      <c r="BT50" s="50">
        <v>723140.00845429604</v>
      </c>
      <c r="BU50" s="50">
        <v>240863.77396586101</v>
      </c>
      <c r="BV50" s="50">
        <v>485320.832742962</v>
      </c>
      <c r="BW50" s="50">
        <v>289617.89416066703</v>
      </c>
      <c r="BX50" s="50">
        <v>245303.20487896699</v>
      </c>
      <c r="BY50" s="50">
        <v>439569.55311065202</v>
      </c>
      <c r="BZ50" s="50">
        <v>140646.06685023801</v>
      </c>
      <c r="CA50" s="50">
        <v>25642.227823204699</v>
      </c>
      <c r="CB50" s="50">
        <v>43444.809224277698</v>
      </c>
      <c r="CC50" s="50">
        <v>25872.672910103902</v>
      </c>
      <c r="CD50" s="50">
        <v>29709.897412624701</v>
      </c>
      <c r="CE50" s="50">
        <v>23077.708485242401</v>
      </c>
      <c r="CF50" s="50">
        <v>25212.459348578501</v>
      </c>
      <c r="CG50" s="50">
        <v>7713.4644357688103</v>
      </c>
    </row>
    <row r="51" spans="2:85" x14ac:dyDescent="0.25">
      <c r="B51" s="51" t="s">
        <v>124</v>
      </c>
      <c r="C51" s="88"/>
      <c r="D51" s="88"/>
      <c r="E51" s="53">
        <v>1819211.5930000099</v>
      </c>
      <c r="F51" s="54">
        <v>1073842.5610000601</v>
      </c>
      <c r="G51" s="55">
        <v>337125.383499961</v>
      </c>
      <c r="H51" s="56">
        <v>455026.36019620701</v>
      </c>
      <c r="I51" s="57">
        <v>164099.652000011</v>
      </c>
      <c r="J51" s="58">
        <v>59988.0424999885</v>
      </c>
      <c r="K51" s="59">
        <v>4350038.0325037204</v>
      </c>
      <c r="L51" s="60">
        <v>1180055.20296742</v>
      </c>
      <c r="M51" s="61">
        <v>1036562.26165049</v>
      </c>
      <c r="N51" s="62">
        <v>358786.83870999998</v>
      </c>
      <c r="O51" s="63">
        <v>147139.50855530199</v>
      </c>
      <c r="P51" s="64">
        <v>77609.677841698795</v>
      </c>
      <c r="Q51" s="66">
        <v>44872671.025080003</v>
      </c>
      <c r="R51" s="67">
        <v>11898436.4767005</v>
      </c>
      <c r="S51" s="68">
        <v>10619946.270897601</v>
      </c>
      <c r="T51" s="69">
        <v>6450258.5157713704</v>
      </c>
      <c r="U51" s="70">
        <v>551811.87900003104</v>
      </c>
      <c r="V51" s="71">
        <v>181658.89399999799</v>
      </c>
      <c r="W51" s="50">
        <v>65040709.713001601</v>
      </c>
      <c r="X51" s="50">
        <v>23601666.493000701</v>
      </c>
      <c r="Y51" s="50">
        <v>20138303.533500399</v>
      </c>
      <c r="Z51" s="50">
        <v>7545915.9810001301</v>
      </c>
      <c r="AA51" s="50">
        <v>2022745.72250005</v>
      </c>
      <c r="AB51" s="50">
        <v>35990080.933467098</v>
      </c>
      <c r="AC51" s="50">
        <v>13747622.894301999</v>
      </c>
      <c r="AD51" s="50">
        <v>13948512.0157493</v>
      </c>
      <c r="AE51" s="50">
        <v>6480700.1781081399</v>
      </c>
      <c r="AF51" s="50">
        <v>2891022.1741192001</v>
      </c>
      <c r="AG51" s="50">
        <v>760486.07766549406</v>
      </c>
      <c r="AH51" s="100">
        <v>369635.53099546098</v>
      </c>
      <c r="AI51" s="100">
        <v>78210.111500002502</v>
      </c>
      <c r="AJ51" s="100">
        <v>152833.33499001901</v>
      </c>
      <c r="AK51" s="100">
        <v>75717.217045333498</v>
      </c>
      <c r="AL51" s="100">
        <v>15500.8316089197</v>
      </c>
      <c r="AM51" s="100" t="s">
        <v>142</v>
      </c>
      <c r="AN51" s="100" t="s">
        <v>142</v>
      </c>
      <c r="AO51" s="100">
        <v>7339.29787436067</v>
      </c>
      <c r="AP51" s="100">
        <v>20104.71620467</v>
      </c>
      <c r="AQ51" s="100">
        <v>5240.4909655382598</v>
      </c>
      <c r="AR51" s="100">
        <v>5393.91682589638</v>
      </c>
      <c r="AS51" s="100">
        <v>115588.47650001499</v>
      </c>
      <c r="AT51" s="100">
        <v>12964.7200000005</v>
      </c>
      <c r="AU51" s="100">
        <v>46435.101000001901</v>
      </c>
      <c r="AV51" s="100">
        <v>58849.736499999897</v>
      </c>
      <c r="AW51" s="100" t="s">
        <v>142</v>
      </c>
      <c r="AX51" s="100">
        <v>77890.175500002297</v>
      </c>
      <c r="AY51" s="100" t="s">
        <v>142</v>
      </c>
      <c r="AZ51" s="100">
        <v>42885.365500002503</v>
      </c>
      <c r="BA51" s="100" t="s">
        <v>142</v>
      </c>
      <c r="BB51" s="100">
        <v>22131.641499999001</v>
      </c>
      <c r="BC51" s="104" t="s">
        <v>142</v>
      </c>
      <c r="BD51" s="100">
        <v>119485.382499998</v>
      </c>
      <c r="BE51" s="100">
        <v>71985.275999996695</v>
      </c>
      <c r="BF51" s="50">
        <v>16082906.651632501</v>
      </c>
      <c r="BG51" s="50">
        <v>10629375.807885099</v>
      </c>
      <c r="BH51" s="50">
        <v>13197286.6556942</v>
      </c>
      <c r="BI51" s="50">
        <v>6758448.4088466503</v>
      </c>
      <c r="BJ51" s="50">
        <v>5631067.8121090103</v>
      </c>
      <c r="BK51" s="50">
        <v>2199222.6604201202</v>
      </c>
      <c r="BL51" s="50">
        <v>816583.08747356001</v>
      </c>
      <c r="BM51" s="50">
        <v>417447.15704818303</v>
      </c>
      <c r="BN51" s="50">
        <v>4182474.8731056098</v>
      </c>
      <c r="BO51" s="50">
        <v>7256704.7430002196</v>
      </c>
      <c r="BP51" s="50">
        <v>1388720.9399234401</v>
      </c>
      <c r="BQ51" s="50">
        <v>3524622.3346818299</v>
      </c>
      <c r="BR51" s="50">
        <v>1322511.9686224901</v>
      </c>
      <c r="BS51" s="50">
        <v>505992.61889081501</v>
      </c>
      <c r="BT51" s="50">
        <v>1098683.20892728</v>
      </c>
      <c r="BU51" s="50">
        <v>384818.44272291102</v>
      </c>
      <c r="BV51" s="50">
        <v>822652.15072525502</v>
      </c>
      <c r="BW51" s="50">
        <v>345727.34052858298</v>
      </c>
      <c r="BX51" s="50">
        <v>312781.59628683398</v>
      </c>
      <c r="BY51" s="50">
        <v>604441.15951197501</v>
      </c>
      <c r="BZ51" s="50">
        <v>151968.828696476</v>
      </c>
      <c r="CA51" s="50">
        <v>25502.613585014999</v>
      </c>
      <c r="CB51" s="50">
        <v>33907.9151011875</v>
      </c>
      <c r="CC51" s="50">
        <v>36289.122301763797</v>
      </c>
      <c r="CD51" s="50">
        <v>30083.778290132999</v>
      </c>
      <c r="CE51" s="50">
        <v>28893.506101246301</v>
      </c>
      <c r="CF51" s="50">
        <v>36946.829686322497</v>
      </c>
      <c r="CG51" s="50">
        <v>9969.4475507404004</v>
      </c>
    </row>
    <row r="52" spans="2:85" x14ac:dyDescent="0.25">
      <c r="B52" s="51" t="s">
        <v>125</v>
      </c>
      <c r="C52" s="88"/>
      <c r="D52" s="88"/>
      <c r="E52" s="53">
        <v>1602384.3710000201</v>
      </c>
      <c r="F52" s="54">
        <v>640445.193500011</v>
      </c>
      <c r="G52" s="55">
        <v>667199.09992855799</v>
      </c>
      <c r="H52" s="56">
        <v>156480.91899999499</v>
      </c>
      <c r="I52" s="57">
        <v>134303.97149999399</v>
      </c>
      <c r="J52" s="58">
        <v>298173.07450000697</v>
      </c>
      <c r="K52" s="59">
        <v>4010914.1353748902</v>
      </c>
      <c r="L52" s="60">
        <v>1159675.5749556599</v>
      </c>
      <c r="M52" s="61">
        <v>1077312.2120739899</v>
      </c>
      <c r="N52" s="62">
        <v>230517.271494318</v>
      </c>
      <c r="O52" s="63">
        <v>303073.31845248898</v>
      </c>
      <c r="P52" s="64">
        <v>46861.453854348103</v>
      </c>
      <c r="Q52" s="66">
        <v>42705601.092501201</v>
      </c>
      <c r="R52" s="67">
        <v>13993349.4715122</v>
      </c>
      <c r="S52" s="68">
        <v>11872446.9654343</v>
      </c>
      <c r="T52" s="69">
        <v>6594821.6951368405</v>
      </c>
      <c r="U52" s="70">
        <v>2292405.3160000402</v>
      </c>
      <c r="V52" s="71">
        <v>390763.260000018</v>
      </c>
      <c r="W52" s="50">
        <v>54246372.308999099</v>
      </c>
      <c r="X52" s="50">
        <v>22133534.597999498</v>
      </c>
      <c r="Y52" s="50">
        <v>14849077.573999699</v>
      </c>
      <c r="Z52" s="50">
        <v>6071876.6665000096</v>
      </c>
      <c r="AA52" s="50">
        <v>1771842.1765034101</v>
      </c>
      <c r="AB52" s="50">
        <v>30394075.4643634</v>
      </c>
      <c r="AC52" s="50">
        <v>10388893.7641997</v>
      </c>
      <c r="AD52" s="50">
        <v>12310652.3759462</v>
      </c>
      <c r="AE52" s="50">
        <v>6042752.86322024</v>
      </c>
      <c r="AF52" s="50">
        <v>1876748.5209998901</v>
      </c>
      <c r="AG52" s="50">
        <v>739715.78999743797</v>
      </c>
      <c r="AH52" s="100">
        <v>439020.10767886898</v>
      </c>
      <c r="AI52" s="100">
        <v>159624.49808333299</v>
      </c>
      <c r="AJ52" s="100">
        <v>185455.30711476601</v>
      </c>
      <c r="AK52" s="100">
        <v>116325.51227961</v>
      </c>
      <c r="AL52" s="100">
        <v>72633.023702038103</v>
      </c>
      <c r="AM52" s="100" t="s">
        <v>142</v>
      </c>
      <c r="AN52" s="100" t="s">
        <v>142</v>
      </c>
      <c r="AO52" s="100">
        <v>15854.9927499636</v>
      </c>
      <c r="AP52" s="100">
        <v>21951.551198131499</v>
      </c>
      <c r="AQ52" s="100">
        <v>33122.9610277717</v>
      </c>
      <c r="AR52" s="100">
        <v>36717.163974968098</v>
      </c>
      <c r="AS52" s="100">
        <v>33634.415468093197</v>
      </c>
      <c r="AT52" s="100" t="s">
        <v>142</v>
      </c>
      <c r="AU52" s="100">
        <v>20474.284500000202</v>
      </c>
      <c r="AV52" s="100">
        <v>178692.42000000301</v>
      </c>
      <c r="AW52" s="100">
        <v>33697.810500004001</v>
      </c>
      <c r="AX52" s="100">
        <v>107318.817499995</v>
      </c>
      <c r="AY52" s="100" t="s">
        <v>142</v>
      </c>
      <c r="AZ52" s="100">
        <v>60214.540000002104</v>
      </c>
      <c r="BA52" s="100">
        <v>209934.30050000301</v>
      </c>
      <c r="BB52" s="100">
        <v>27022.144999998</v>
      </c>
      <c r="BC52" s="100">
        <v>262481.05964675703</v>
      </c>
      <c r="BD52" s="100">
        <v>190123.23350000201</v>
      </c>
      <c r="BE52" s="100">
        <v>43059.399500002197</v>
      </c>
      <c r="BF52" s="50">
        <v>12961382.6674945</v>
      </c>
      <c r="BG52" s="50">
        <v>9569342.0636344794</v>
      </c>
      <c r="BH52" s="50">
        <v>12031016.4510416</v>
      </c>
      <c r="BI52" s="50">
        <v>6853985.6302683102</v>
      </c>
      <c r="BJ52" s="50">
        <v>4050482.2385370298</v>
      </c>
      <c r="BK52" s="50">
        <v>2389495.7740233499</v>
      </c>
      <c r="BL52" s="50">
        <v>825489.56474721804</v>
      </c>
      <c r="BM52" s="50">
        <v>358894.39234077901</v>
      </c>
      <c r="BN52" s="50">
        <v>5275528.4419163195</v>
      </c>
      <c r="BO52" s="50">
        <v>6645491.8939994304</v>
      </c>
      <c r="BP52" s="50">
        <v>1251395.9481309799</v>
      </c>
      <c r="BQ52" s="50">
        <v>4008191.2009996399</v>
      </c>
      <c r="BR52" s="50">
        <v>1303097.8217951399</v>
      </c>
      <c r="BS52" s="50">
        <v>526071.37926490605</v>
      </c>
      <c r="BT52" s="50">
        <v>1005080.66192474</v>
      </c>
      <c r="BU52" s="50">
        <v>452498.61585811101</v>
      </c>
      <c r="BV52" s="50">
        <v>870100.522817194</v>
      </c>
      <c r="BW52" s="50">
        <v>390174.52898186498</v>
      </c>
      <c r="BX52" s="50">
        <v>399777.58616780199</v>
      </c>
      <c r="BY52" s="50">
        <v>657596.22357724502</v>
      </c>
      <c r="BZ52" s="50">
        <v>230078.304649609</v>
      </c>
      <c r="CA52" s="50">
        <v>28717.653137861002</v>
      </c>
      <c r="CB52" s="50">
        <v>44116.051710473497</v>
      </c>
      <c r="CC52" s="50">
        <v>40272.606784711097</v>
      </c>
      <c r="CD52" s="50">
        <v>47723.916069719802</v>
      </c>
      <c r="CE52" s="50">
        <v>46384.713618306399</v>
      </c>
      <c r="CF52" s="50">
        <v>47086.520899908101</v>
      </c>
      <c r="CG52" s="50">
        <v>28300.7828259175</v>
      </c>
    </row>
    <row r="53" spans="2:85" x14ac:dyDescent="0.25">
      <c r="B53" s="51" t="s">
        <v>126</v>
      </c>
      <c r="C53" s="88"/>
      <c r="D53" s="88"/>
      <c r="E53" s="53">
        <v>2164975.5189999999</v>
      </c>
      <c r="F53" s="54">
        <v>1242203.53650003</v>
      </c>
      <c r="G53" s="55">
        <v>816087.36810258497</v>
      </c>
      <c r="H53" s="56">
        <v>816897.14649998199</v>
      </c>
      <c r="I53" s="57">
        <v>38833.334499999197</v>
      </c>
      <c r="J53" s="100" t="s">
        <v>142</v>
      </c>
      <c r="K53" s="59">
        <v>4775088.9868288301</v>
      </c>
      <c r="L53" s="60">
        <v>1218481.2022877501</v>
      </c>
      <c r="M53" s="61">
        <v>1483714.81518383</v>
      </c>
      <c r="N53" s="62">
        <v>445764.69680834399</v>
      </c>
      <c r="O53" s="63">
        <v>264919.15966743103</v>
      </c>
      <c r="P53" s="64">
        <v>66296.473508119205</v>
      </c>
      <c r="Q53" s="66">
        <v>24221160.873999901</v>
      </c>
      <c r="R53" s="67">
        <v>9106216.4713439401</v>
      </c>
      <c r="S53" s="68">
        <v>7753278.7777986201</v>
      </c>
      <c r="T53" s="69">
        <v>3985004.17213745</v>
      </c>
      <c r="U53" s="70">
        <v>1562504.598</v>
      </c>
      <c r="V53" s="71">
        <v>104907.965499987</v>
      </c>
      <c r="W53" s="50">
        <v>36521685.077001102</v>
      </c>
      <c r="X53" s="50">
        <v>15277075.925000399</v>
      </c>
      <c r="Y53" s="50">
        <v>11610517.6625004</v>
      </c>
      <c r="Z53" s="50">
        <v>4730291.8084170297</v>
      </c>
      <c r="AA53" s="50">
        <v>1261543.77250003</v>
      </c>
      <c r="AB53" s="50">
        <v>20940526.810956001</v>
      </c>
      <c r="AC53" s="50">
        <v>7906691.2262119101</v>
      </c>
      <c r="AD53" s="50">
        <v>8593314.8185073994</v>
      </c>
      <c r="AE53" s="50">
        <v>4707028.79641206</v>
      </c>
      <c r="AF53" s="50">
        <v>1706880.60753486</v>
      </c>
      <c r="AG53" s="50">
        <v>675057.165096123</v>
      </c>
      <c r="AH53" s="100">
        <v>359601.30175261799</v>
      </c>
      <c r="AI53" s="100">
        <v>142024.08600000199</v>
      </c>
      <c r="AJ53" s="100">
        <v>187751.259577424</v>
      </c>
      <c r="AK53" s="100">
        <v>85734.0818029933</v>
      </c>
      <c r="AL53" s="100">
        <v>45474.095284985597</v>
      </c>
      <c r="AM53" s="100" t="s">
        <v>142</v>
      </c>
      <c r="AN53" s="100" t="s">
        <v>142</v>
      </c>
      <c r="AO53" s="100">
        <v>5028.7040257882099</v>
      </c>
      <c r="AP53" s="100">
        <v>8816.4123873170302</v>
      </c>
      <c r="AQ53" s="100">
        <v>12822.8188072348</v>
      </c>
      <c r="AR53" s="100" t="s">
        <v>142</v>
      </c>
      <c r="AS53" s="100">
        <v>93435.9299999988</v>
      </c>
      <c r="AT53" s="100" t="s">
        <v>142</v>
      </c>
      <c r="AU53" s="100">
        <v>28606.076500004001</v>
      </c>
      <c r="AV53" s="100">
        <v>54025.444499992002</v>
      </c>
      <c r="AW53" s="100">
        <v>51139.971499997002</v>
      </c>
      <c r="AX53" s="100">
        <v>110583.566999995</v>
      </c>
      <c r="AY53" s="100" t="s">
        <v>142</v>
      </c>
      <c r="AZ53" s="100">
        <v>41960.761999993301</v>
      </c>
      <c r="BA53" s="100">
        <v>119884.556499998</v>
      </c>
      <c r="BB53" s="100">
        <v>42423.751000000797</v>
      </c>
      <c r="BC53" s="100">
        <v>136674.575500001</v>
      </c>
      <c r="BD53" s="100">
        <v>47340.394999991397</v>
      </c>
      <c r="BE53" s="100">
        <v>61890.086499998601</v>
      </c>
      <c r="BF53" s="50">
        <v>10409714.565971</v>
      </c>
      <c r="BG53" s="50">
        <v>7748494.8443982704</v>
      </c>
      <c r="BH53" s="50">
        <v>9532427.3929328397</v>
      </c>
      <c r="BI53" s="50">
        <v>6262580.2782008797</v>
      </c>
      <c r="BJ53" s="50">
        <v>3574803.3101130398</v>
      </c>
      <c r="BK53" s="50">
        <v>1670976.4918635699</v>
      </c>
      <c r="BL53" s="50">
        <v>1084313.05338618</v>
      </c>
      <c r="BM53" s="50">
        <v>849.66222034876603</v>
      </c>
      <c r="BN53" s="50">
        <v>3920073.3451122101</v>
      </c>
      <c r="BO53" s="50">
        <v>6179111.1936327703</v>
      </c>
      <c r="BP53" s="50">
        <v>869809.172912493</v>
      </c>
      <c r="BQ53" s="50">
        <v>3179367.3542502201</v>
      </c>
      <c r="BR53" s="50">
        <v>762772.02782826195</v>
      </c>
      <c r="BS53" s="50">
        <v>425479.55850175401</v>
      </c>
      <c r="BT53" s="50">
        <v>924983.10897452105</v>
      </c>
      <c r="BU53" s="50">
        <v>227220.47286190899</v>
      </c>
      <c r="BV53" s="50">
        <v>548978.81529620301</v>
      </c>
      <c r="BW53" s="50">
        <v>262495.37318766001</v>
      </c>
      <c r="BX53" s="50">
        <v>238134.43798899901</v>
      </c>
      <c r="BY53" s="50">
        <v>372926.97304883</v>
      </c>
      <c r="BZ53" s="50">
        <v>163546.44299962799</v>
      </c>
      <c r="CA53" s="50">
        <v>16330.233240096601</v>
      </c>
      <c r="CB53" s="50">
        <v>37908.479137660797</v>
      </c>
      <c r="CC53" s="50">
        <v>29954.2072186759</v>
      </c>
      <c r="CD53" s="50">
        <v>31311.7817078361</v>
      </c>
      <c r="CE53" s="50">
        <v>42168.485060943298</v>
      </c>
      <c r="CF53" s="50">
        <v>32650.0124859805</v>
      </c>
      <c r="CG53" s="50">
        <v>14798.3989411086</v>
      </c>
    </row>
    <row r="54" spans="2:85" x14ac:dyDescent="0.25">
      <c r="B54" s="51" t="s">
        <v>127</v>
      </c>
      <c r="C54" s="88"/>
      <c r="D54" s="88"/>
      <c r="E54" s="53">
        <v>1198518.7</v>
      </c>
      <c r="F54" s="54">
        <v>871941.32450001803</v>
      </c>
      <c r="G54" s="55">
        <v>232992.015500001</v>
      </c>
      <c r="H54" s="56">
        <v>231809.059499995</v>
      </c>
      <c r="I54" s="57">
        <v>96538.124500005695</v>
      </c>
      <c r="J54" s="58">
        <v>141622.05449999101</v>
      </c>
      <c r="K54" s="59">
        <v>3257565.1100807199</v>
      </c>
      <c r="L54" s="60">
        <v>1054843.8676774299</v>
      </c>
      <c r="M54" s="61">
        <v>836393.35203872505</v>
      </c>
      <c r="N54" s="62">
        <v>299864.81768972101</v>
      </c>
      <c r="O54" s="63">
        <v>165144.11428463599</v>
      </c>
      <c r="P54" s="64">
        <v>20886.500677198899</v>
      </c>
      <c r="Q54" s="66">
        <v>19081422.113500599</v>
      </c>
      <c r="R54" s="67">
        <v>7807093.1864634603</v>
      </c>
      <c r="S54" s="68">
        <v>6518786.2897936003</v>
      </c>
      <c r="T54" s="69">
        <v>3994240.4289379199</v>
      </c>
      <c r="U54" s="70">
        <v>1121454.41049999</v>
      </c>
      <c r="V54" s="71">
        <v>196439.27800001501</v>
      </c>
      <c r="W54" s="50">
        <v>19907413.938602999</v>
      </c>
      <c r="X54" s="50">
        <v>8971371.02349988</v>
      </c>
      <c r="Y54" s="50">
        <v>7268835.90521714</v>
      </c>
      <c r="Z54" s="50">
        <v>2708430.7199998698</v>
      </c>
      <c r="AA54" s="50">
        <v>776036.74849994294</v>
      </c>
      <c r="AB54" s="50">
        <v>11315335.5226945</v>
      </c>
      <c r="AC54" s="50">
        <v>4632798.6437327303</v>
      </c>
      <c r="AD54" s="50">
        <v>5114698.2531199297</v>
      </c>
      <c r="AE54" s="50">
        <v>2789840.1704256199</v>
      </c>
      <c r="AF54" s="50">
        <v>1099636.71499996</v>
      </c>
      <c r="AG54" s="50">
        <v>333013.09663317603</v>
      </c>
      <c r="AH54" s="100">
        <v>107520.45207378799</v>
      </c>
      <c r="AI54" s="100">
        <v>36982.640499996101</v>
      </c>
      <c r="AJ54" s="100">
        <v>77500.605807899003</v>
      </c>
      <c r="AK54" s="100">
        <v>19829.4632175324</v>
      </c>
      <c r="AL54" s="100">
        <v>19158.2686199577</v>
      </c>
      <c r="AM54" s="100" t="s">
        <v>142</v>
      </c>
      <c r="AN54" s="100" t="s">
        <v>142</v>
      </c>
      <c r="AO54" s="100">
        <v>24004.422372597899</v>
      </c>
      <c r="AP54" s="100">
        <v>10377.2350859916</v>
      </c>
      <c r="AQ54" s="100">
        <v>8547.7325867059608</v>
      </c>
      <c r="AR54" s="100">
        <v>11585.490313181101</v>
      </c>
      <c r="AS54" s="100">
        <v>104451.981999999</v>
      </c>
      <c r="AT54" s="100">
        <v>38972.268000004602</v>
      </c>
      <c r="AU54" s="100">
        <v>18884.302500001198</v>
      </c>
      <c r="AV54" s="100">
        <v>14552.6950000013</v>
      </c>
      <c r="AW54" s="100">
        <v>19619.086999995699</v>
      </c>
      <c r="AX54" s="100">
        <v>44926.526333338697</v>
      </c>
      <c r="AY54" s="100">
        <v>21636.820750000199</v>
      </c>
      <c r="AZ54" s="100">
        <v>24954.803500001701</v>
      </c>
      <c r="BA54" s="100">
        <v>63400.970500000702</v>
      </c>
      <c r="BB54" s="100">
        <v>28530.188000001599</v>
      </c>
      <c r="BC54" s="104" t="s">
        <v>142</v>
      </c>
      <c r="BD54" s="100">
        <v>42088.462999989599</v>
      </c>
      <c r="BE54" s="104" t="s">
        <v>142</v>
      </c>
      <c r="BF54" s="50">
        <v>4950606.8407944804</v>
      </c>
      <c r="BG54" s="50">
        <v>3746536.2840848099</v>
      </c>
      <c r="BH54" s="50">
        <v>5207303.0107669402</v>
      </c>
      <c r="BI54" s="50">
        <v>3181397.4226830499</v>
      </c>
      <c r="BJ54" s="50">
        <v>1970954.90925753</v>
      </c>
      <c r="BK54" s="50">
        <v>1355784.6109712101</v>
      </c>
      <c r="BL54" s="50">
        <v>631142.39983764803</v>
      </c>
      <c r="BM54" s="50">
        <v>105114.463160823</v>
      </c>
      <c r="BN54" s="50">
        <v>1781267.5746869401</v>
      </c>
      <c r="BO54" s="50">
        <v>3637037.3826177702</v>
      </c>
      <c r="BP54" s="50">
        <v>600177.16581291403</v>
      </c>
      <c r="BQ54" s="50">
        <v>2063581.9449723</v>
      </c>
      <c r="BR54" s="50">
        <v>323390.53759980103</v>
      </c>
      <c r="BS54" s="50">
        <v>184912.33271187701</v>
      </c>
      <c r="BT54" s="50">
        <v>394661.47635190299</v>
      </c>
      <c r="BU54" s="50">
        <v>83173.764508879205</v>
      </c>
      <c r="BV54" s="50">
        <v>252342.29072070401</v>
      </c>
      <c r="BW54" s="50">
        <v>104179.125979844</v>
      </c>
      <c r="BX54" s="50">
        <v>118982.188177722</v>
      </c>
      <c r="BY54" s="50">
        <v>171906.38765975999</v>
      </c>
      <c r="BZ54" s="50">
        <v>122753.466598926</v>
      </c>
      <c r="CA54" s="50">
        <v>13572.975105359699</v>
      </c>
      <c r="CB54" s="50">
        <v>8080.7875468523898</v>
      </c>
      <c r="CC54" s="50">
        <v>17327.382462686201</v>
      </c>
      <c r="CD54" s="50">
        <v>14063.6880544633</v>
      </c>
      <c r="CE54" s="50">
        <v>19701.444928617399</v>
      </c>
      <c r="CF54" s="50">
        <v>4725.9565453565801</v>
      </c>
      <c r="CG54" s="50">
        <v>10484.148876914</v>
      </c>
    </row>
    <row r="55" spans="2:85" x14ac:dyDescent="0.25">
      <c r="B55" s="51" t="s">
        <v>140</v>
      </c>
      <c r="C55" s="88"/>
      <c r="D55" s="88"/>
      <c r="E55" s="53">
        <v>118268464.041997</v>
      </c>
      <c r="F55" s="54">
        <v>56099032.3274986</v>
      </c>
      <c r="G55" s="55">
        <v>3489917.9964997801</v>
      </c>
      <c r="H55" s="56">
        <v>6858308.8048232403</v>
      </c>
      <c r="I55" s="57">
        <v>469269.75400003698</v>
      </c>
      <c r="J55" s="100" t="s">
        <v>142</v>
      </c>
      <c r="K55" s="59">
        <v>311838318.52668202</v>
      </c>
      <c r="L55" s="60">
        <v>67078143.252941102</v>
      </c>
      <c r="M55" s="61">
        <v>32019290.837515902</v>
      </c>
      <c r="N55" s="62">
        <v>2987319.05927451</v>
      </c>
      <c r="O55" s="63">
        <v>976157.29686709703</v>
      </c>
      <c r="P55" s="100" t="s">
        <v>142</v>
      </c>
      <c r="Q55" s="66">
        <v>748254566.16899002</v>
      </c>
      <c r="R55" s="67">
        <v>129324313.7339</v>
      </c>
      <c r="S55" s="68">
        <v>50287529.456976399</v>
      </c>
      <c r="T55" s="69">
        <v>8697406.7943567093</v>
      </c>
      <c r="U55" s="70">
        <v>1529676.6129999999</v>
      </c>
      <c r="V55" s="71">
        <v>105321.505000005</v>
      </c>
      <c r="W55" s="50">
        <v>277545346.05550599</v>
      </c>
      <c r="X55" s="50">
        <v>53206391.296000503</v>
      </c>
      <c r="Y55" s="50">
        <v>24335837.7055001</v>
      </c>
      <c r="Z55" s="50">
        <v>859166.16700004297</v>
      </c>
      <c r="AA55" s="50">
        <v>984177.14650002902</v>
      </c>
      <c r="AB55" s="50">
        <v>165750876.08010301</v>
      </c>
      <c r="AC55" s="50">
        <v>31898735.091998301</v>
      </c>
      <c r="AD55" s="50">
        <v>25588023.908698399</v>
      </c>
      <c r="AE55" s="50">
        <v>2692324.60606643</v>
      </c>
      <c r="AF55" s="50">
        <v>1495485.46100005</v>
      </c>
      <c r="AG55" s="50">
        <v>91924.272355257897</v>
      </c>
      <c r="AH55" s="100">
        <v>80908262.970807895</v>
      </c>
      <c r="AI55" s="100">
        <v>17479012.795000698</v>
      </c>
      <c r="AJ55" s="100">
        <v>7792042.6276578</v>
      </c>
      <c r="AK55" s="100">
        <v>638976.36326354905</v>
      </c>
      <c r="AL55" s="100">
        <v>175489.16159721999</v>
      </c>
      <c r="AM55" s="100" t="s">
        <v>142</v>
      </c>
      <c r="AN55" s="100" t="s">
        <v>142</v>
      </c>
      <c r="AO55" s="100">
        <v>1790831.39508124</v>
      </c>
      <c r="AP55" s="100">
        <v>1133893.5365516299</v>
      </c>
      <c r="AQ55" s="100">
        <v>324437.554490546</v>
      </c>
      <c r="AR55" s="100">
        <v>980850.14588132105</v>
      </c>
      <c r="AS55" s="100">
        <v>3664810.54673017</v>
      </c>
      <c r="AT55" s="100">
        <v>98529530.312552407</v>
      </c>
      <c r="AU55" s="100">
        <v>13201900.032000501</v>
      </c>
      <c r="AV55" s="100">
        <v>14509061.3265003</v>
      </c>
      <c r="AW55" s="100">
        <v>1346154.4709999999</v>
      </c>
      <c r="AX55" s="100">
        <v>515950.14550001302</v>
      </c>
      <c r="AY55" s="100">
        <v>44074933.219992101</v>
      </c>
      <c r="AZ55" s="100">
        <v>5414877.66950012</v>
      </c>
      <c r="BA55" s="100">
        <v>7408652.3470002199</v>
      </c>
      <c r="BB55" s="100">
        <v>2058338.1525000399</v>
      </c>
      <c r="BC55" s="100">
        <v>62813029.307501704</v>
      </c>
      <c r="BD55" s="100">
        <v>9523042.6880002692</v>
      </c>
      <c r="BE55" s="100">
        <v>8669947.0451668799</v>
      </c>
      <c r="BF55" s="50">
        <v>93240553.201229706</v>
      </c>
      <c r="BG55" s="50">
        <v>35706946.0784811</v>
      </c>
      <c r="BH55" s="50">
        <v>13952909.1218457</v>
      </c>
      <c r="BI55" s="50">
        <v>7525565.9207327096</v>
      </c>
      <c r="BJ55" s="50">
        <v>1238947.24142908</v>
      </c>
      <c r="BK55" s="50">
        <v>212832.57320334401</v>
      </c>
      <c r="BL55" s="50">
        <v>40484.848961146301</v>
      </c>
      <c r="BM55" s="50">
        <v>1812.1345237313899</v>
      </c>
      <c r="BN55" s="50">
        <v>62791992.294574797</v>
      </c>
      <c r="BO55" s="50">
        <v>11842577.5194999</v>
      </c>
      <c r="BP55" s="50">
        <v>3096757.5443289299</v>
      </c>
      <c r="BQ55" s="50">
        <v>13494847.3167556</v>
      </c>
      <c r="BR55" s="50">
        <v>78621680.401496693</v>
      </c>
      <c r="BS55" s="50">
        <v>21877777.824356399</v>
      </c>
      <c r="BT55" s="50">
        <v>12652876.1422984</v>
      </c>
      <c r="BU55" s="50">
        <v>1638328.20173606</v>
      </c>
      <c r="BV55" s="50">
        <v>59718667.238048002</v>
      </c>
      <c r="BW55" s="50">
        <v>22253669.798797902</v>
      </c>
      <c r="BX55" s="50">
        <v>9009107.9293584097</v>
      </c>
      <c r="BY55" s="50">
        <v>4901448.1126639796</v>
      </c>
      <c r="BZ55" s="50">
        <v>1586394.1986893299</v>
      </c>
      <c r="CA55" s="50">
        <v>4124724.0018714601</v>
      </c>
      <c r="CB55" s="50">
        <v>2430105.2413125699</v>
      </c>
      <c r="CC55" s="50">
        <v>2560591.82992724</v>
      </c>
      <c r="CD55" s="50">
        <v>440707.29437916598</v>
      </c>
      <c r="CE55" s="50">
        <v>226036.254298076</v>
      </c>
      <c r="CF55" s="50">
        <v>37598.183226381603</v>
      </c>
      <c r="CG55" s="50">
        <v>15709.003941401201</v>
      </c>
    </row>
    <row r="56" spans="2:85" x14ac:dyDescent="0.25">
      <c r="B56" s="51" t="s">
        <v>140</v>
      </c>
      <c r="C56" s="88"/>
      <c r="D56" s="88"/>
      <c r="E56" s="53">
        <v>93081011.053003103</v>
      </c>
      <c r="F56" s="54">
        <v>42466807.381501198</v>
      </c>
      <c r="G56" s="55">
        <v>4673193.5470002303</v>
      </c>
      <c r="H56" s="56">
        <v>6286617.6326339599</v>
      </c>
      <c r="I56" s="57">
        <v>203252.67300001899</v>
      </c>
      <c r="J56" s="100" t="s">
        <v>142</v>
      </c>
      <c r="K56" s="59">
        <v>280572638.35994202</v>
      </c>
      <c r="L56" s="60">
        <v>42375576.567124002</v>
      </c>
      <c r="M56" s="61">
        <v>20533554.415336698</v>
      </c>
      <c r="N56" s="62">
        <v>1795438.90121053</v>
      </c>
      <c r="O56" s="63">
        <v>679304.805815559</v>
      </c>
      <c r="P56" s="100" t="s">
        <v>142</v>
      </c>
      <c r="Q56" s="66">
        <v>642848824.56548202</v>
      </c>
      <c r="R56" s="67">
        <v>131332928.680463</v>
      </c>
      <c r="S56" s="68">
        <v>56573556.582926497</v>
      </c>
      <c r="T56" s="69">
        <v>6844335.6817299305</v>
      </c>
      <c r="U56" s="70">
        <v>1498125.95899994</v>
      </c>
      <c r="V56" s="71">
        <v>66714.864499999196</v>
      </c>
      <c r="W56" s="50">
        <v>456828900.67311299</v>
      </c>
      <c r="X56" s="50">
        <v>81524171.120502904</v>
      </c>
      <c r="Y56" s="50">
        <v>46589623.776001297</v>
      </c>
      <c r="Z56" s="50">
        <v>2381816.6365001099</v>
      </c>
      <c r="AA56" s="50">
        <v>1515620.76650009</v>
      </c>
      <c r="AB56" s="50">
        <v>283141079.78658801</v>
      </c>
      <c r="AC56" s="50">
        <v>56806979.727029003</v>
      </c>
      <c r="AD56" s="50">
        <v>42278962.2946724</v>
      </c>
      <c r="AE56" s="50">
        <v>3662915.9260020298</v>
      </c>
      <c r="AF56" s="50">
        <v>2856476.7076294501</v>
      </c>
      <c r="AG56" s="50">
        <v>116055.590220442</v>
      </c>
      <c r="AH56" s="100">
        <v>72640230.531267405</v>
      </c>
      <c r="AI56" s="100">
        <v>7295903.2990001701</v>
      </c>
      <c r="AJ56" s="100">
        <v>6668764.87116032</v>
      </c>
      <c r="AK56" s="100">
        <v>806920.75692591502</v>
      </c>
      <c r="AL56" s="100">
        <v>20295.284452455599</v>
      </c>
      <c r="AM56" s="100" t="s">
        <v>142</v>
      </c>
      <c r="AN56" s="100" t="s">
        <v>142</v>
      </c>
      <c r="AO56" s="100">
        <v>1400446.6493537901</v>
      </c>
      <c r="AP56" s="100">
        <v>1080368.68380953</v>
      </c>
      <c r="AQ56" s="100">
        <v>157517.487468629</v>
      </c>
      <c r="AR56" s="100">
        <v>1393886.6879189101</v>
      </c>
      <c r="AS56" s="100">
        <v>4132307.8165001399</v>
      </c>
      <c r="AT56" s="100">
        <v>86210493.504050598</v>
      </c>
      <c r="AU56" s="100">
        <v>15376721.1519993</v>
      </c>
      <c r="AV56" s="100">
        <v>11840524.6539995</v>
      </c>
      <c r="AW56" s="100">
        <v>1538842.0159998799</v>
      </c>
      <c r="AX56" s="100">
        <v>572424.22849996295</v>
      </c>
      <c r="AY56" s="100">
        <v>36984535.189998299</v>
      </c>
      <c r="AZ56" s="100">
        <v>5285372.7749992004</v>
      </c>
      <c r="BA56" s="100">
        <v>5653841.3948024996</v>
      </c>
      <c r="BB56" s="100">
        <v>527823.50399995502</v>
      </c>
      <c r="BC56" s="100">
        <v>52761894.945498496</v>
      </c>
      <c r="BD56" s="100">
        <v>11154915.3559996</v>
      </c>
      <c r="BE56" s="100">
        <v>7583196.6994999098</v>
      </c>
      <c r="BF56" s="50">
        <v>250396114.58550301</v>
      </c>
      <c r="BG56" s="50">
        <v>93953430.024794698</v>
      </c>
      <c r="BH56" s="50">
        <v>36194301.130256101</v>
      </c>
      <c r="BI56" s="50">
        <v>17013868.847904999</v>
      </c>
      <c r="BJ56" s="50">
        <v>4346707.59004521</v>
      </c>
      <c r="BK56" s="50">
        <v>706729.377519103</v>
      </c>
      <c r="BL56" s="50">
        <v>58280.730517698998</v>
      </c>
      <c r="BM56" s="50">
        <v>10411.288796832599</v>
      </c>
      <c r="BN56" s="50">
        <v>172245877.491703</v>
      </c>
      <c r="BO56" s="50">
        <v>6127457.9059995003</v>
      </c>
      <c r="BP56" s="50">
        <v>2179223.13208604</v>
      </c>
      <c r="BQ56" s="50">
        <v>32763264.906785</v>
      </c>
      <c r="BR56" s="50">
        <v>233437181.75126201</v>
      </c>
      <c r="BS56" s="50">
        <v>24307871.358650502</v>
      </c>
      <c r="BT56" s="50">
        <v>35438037.572315097</v>
      </c>
      <c r="BU56" s="50">
        <v>6638344.9083831999</v>
      </c>
      <c r="BV56" s="50">
        <v>256462050.17304799</v>
      </c>
      <c r="BW56" s="50">
        <v>93581437.584979296</v>
      </c>
      <c r="BX56" s="50">
        <v>43102988.729992002</v>
      </c>
      <c r="BY56" s="50">
        <v>18155732.210741099</v>
      </c>
      <c r="BZ56" s="50">
        <v>5792480.5885447199</v>
      </c>
      <c r="CA56" s="50">
        <v>26541263.323875699</v>
      </c>
      <c r="CB56" s="50">
        <v>6637255.1062249299</v>
      </c>
      <c r="CC56" s="50">
        <v>9503438.1154936496</v>
      </c>
      <c r="CD56" s="50">
        <v>4103661.85685489</v>
      </c>
      <c r="CE56" s="50">
        <v>1133634.56628484</v>
      </c>
      <c r="CF56" s="50">
        <v>211517.62566975699</v>
      </c>
      <c r="CG56" s="50">
        <v>6976.0026201628698</v>
      </c>
    </row>
    <row r="57" spans="2:85" x14ac:dyDescent="0.25">
      <c r="B57" s="51" t="s">
        <v>140</v>
      </c>
      <c r="C57" s="88"/>
      <c r="D57" s="88"/>
      <c r="E57" s="53">
        <v>141990660.638495</v>
      </c>
      <c r="F57" s="54">
        <v>69482586.305127397</v>
      </c>
      <c r="G57" s="55">
        <v>11799081.914499501</v>
      </c>
      <c r="H57" s="56">
        <v>7514734.8854167797</v>
      </c>
      <c r="I57" s="57">
        <v>231833.116500014</v>
      </c>
      <c r="J57" s="58">
        <v>565821.77417595603</v>
      </c>
      <c r="K57" s="59">
        <v>357933961.04888099</v>
      </c>
      <c r="L57" s="60">
        <v>71054832.972570598</v>
      </c>
      <c r="M57" s="61">
        <v>26585233.191649199</v>
      </c>
      <c r="N57" s="62">
        <v>1648380.37532348</v>
      </c>
      <c r="O57" s="63">
        <v>621732.99174824404</v>
      </c>
      <c r="P57" s="64">
        <v>27918.0651567799</v>
      </c>
      <c r="Q57" s="66">
        <v>993137966.98299694</v>
      </c>
      <c r="R57" s="67">
        <v>153045546.78255799</v>
      </c>
      <c r="S57" s="68">
        <v>73685875.043973893</v>
      </c>
      <c r="T57" s="69">
        <v>10782972.260112099</v>
      </c>
      <c r="U57" s="70">
        <v>2116753.7935538399</v>
      </c>
      <c r="V57" s="100" t="s">
        <v>142</v>
      </c>
      <c r="W57" s="50">
        <v>341353387.26049203</v>
      </c>
      <c r="X57" s="50">
        <v>58697270.8709995</v>
      </c>
      <c r="Y57" s="50">
        <v>27120287.321999699</v>
      </c>
      <c r="Z57" s="50">
        <v>1746983.0009997999</v>
      </c>
      <c r="AA57" s="50">
        <v>1234668.1248713799</v>
      </c>
      <c r="AB57" s="50">
        <v>199663535.879022</v>
      </c>
      <c r="AC57" s="50">
        <v>43445295.738088198</v>
      </c>
      <c r="AD57" s="50">
        <v>31994225.047733899</v>
      </c>
      <c r="AE57" s="50">
        <v>3960240.5396115598</v>
      </c>
      <c r="AF57" s="50">
        <v>1789907.6639161201</v>
      </c>
      <c r="AG57" s="50">
        <v>60659.057532016603</v>
      </c>
      <c r="AH57" s="100">
        <v>47003917.047325701</v>
      </c>
      <c r="AI57" s="100">
        <v>2949934.16399991</v>
      </c>
      <c r="AJ57" s="100">
        <v>4676758.2276252899</v>
      </c>
      <c r="AK57" s="100">
        <v>86720.055848227494</v>
      </c>
      <c r="AL57" s="100">
        <v>184030.79572719699</v>
      </c>
      <c r="AM57" s="100" t="s">
        <v>142</v>
      </c>
      <c r="AN57" s="100" t="s">
        <v>142</v>
      </c>
      <c r="AO57" s="100">
        <v>1596361.14312425</v>
      </c>
      <c r="AP57" s="100">
        <v>841244.19605750695</v>
      </c>
      <c r="AQ57" s="100">
        <v>238531.597558535</v>
      </c>
      <c r="AR57" s="100">
        <v>949056.46401242295</v>
      </c>
      <c r="AS57" s="100">
        <v>3663982.5293319798</v>
      </c>
      <c r="AT57" s="100">
        <v>84108171.319205299</v>
      </c>
      <c r="AU57" s="100">
        <v>6303268.4800012102</v>
      </c>
      <c r="AV57" s="100">
        <v>11598072.7134996</v>
      </c>
      <c r="AW57" s="100">
        <v>628375.59400003601</v>
      </c>
      <c r="AX57" s="100">
        <v>998332.02849989396</v>
      </c>
      <c r="AY57" s="100">
        <v>38821752.504498899</v>
      </c>
      <c r="AZ57" s="100">
        <v>5250057.4299993003</v>
      </c>
      <c r="BA57" s="100">
        <v>7027354.5707605695</v>
      </c>
      <c r="BB57" s="100">
        <v>960763.49549994001</v>
      </c>
      <c r="BC57" s="100">
        <v>52401693.007498898</v>
      </c>
      <c r="BD57" s="100">
        <v>10348104.4254991</v>
      </c>
      <c r="BE57" s="100">
        <v>8177154.47849999</v>
      </c>
      <c r="BF57" s="50">
        <v>188662279.268058</v>
      </c>
      <c r="BG57" s="50">
        <v>71939153.671724305</v>
      </c>
      <c r="BH57" s="50">
        <v>28541101.183513999</v>
      </c>
      <c r="BI57" s="50">
        <v>12426945.722020799</v>
      </c>
      <c r="BJ57" s="50">
        <v>3877403.4161854498</v>
      </c>
      <c r="BK57" s="50">
        <v>425510.17100835801</v>
      </c>
      <c r="BL57" s="50">
        <v>134085.50631981899</v>
      </c>
      <c r="BM57" s="50">
        <v>5551.7727449044596</v>
      </c>
      <c r="BN57" s="50">
        <v>110139480.718786</v>
      </c>
      <c r="BO57" s="50">
        <v>2907420.27700001</v>
      </c>
      <c r="BP57" s="50">
        <v>1373340.1553782001</v>
      </c>
      <c r="BQ57" s="50">
        <v>20090981.110135701</v>
      </c>
      <c r="BR57" s="50">
        <v>163874399.559389</v>
      </c>
      <c r="BS57" s="50">
        <v>37358979.889918402</v>
      </c>
      <c r="BT57" s="50">
        <v>18010652.4194749</v>
      </c>
      <c r="BU57" s="50">
        <v>5488536.1748944297</v>
      </c>
      <c r="BV57" s="50">
        <v>157993711.94649801</v>
      </c>
      <c r="BW57" s="50">
        <v>56197149.797283798</v>
      </c>
      <c r="BX57" s="50">
        <v>33328001.418672901</v>
      </c>
      <c r="BY57" s="50">
        <v>8839784.7531213593</v>
      </c>
      <c r="BZ57" s="50">
        <v>3291902.70662949</v>
      </c>
      <c r="CA57" s="50">
        <v>14809588.7700506</v>
      </c>
      <c r="CB57" s="50">
        <v>6574750.79332422</v>
      </c>
      <c r="CC57" s="50">
        <v>4231533.2205002597</v>
      </c>
      <c r="CD57" s="50">
        <v>1585300.1990348201</v>
      </c>
      <c r="CE57" s="50">
        <v>696412.36615644197</v>
      </c>
      <c r="CF57" s="50">
        <v>66326.988403597497</v>
      </c>
      <c r="CG57" s="50">
        <v>10388.7084497633</v>
      </c>
    </row>
    <row r="58" spans="2:85" x14ac:dyDescent="0.25">
      <c r="B58" s="51" t="s">
        <v>140</v>
      </c>
      <c r="C58" s="88"/>
      <c r="D58" s="88"/>
      <c r="E58" s="53">
        <v>81479369.135250494</v>
      </c>
      <c r="F58" s="54">
        <v>41976873.4095001</v>
      </c>
      <c r="G58" s="55">
        <v>6609206.1260000998</v>
      </c>
      <c r="H58" s="56">
        <v>5087788.46512488</v>
      </c>
      <c r="I58" s="57">
        <v>284896.69099995901</v>
      </c>
      <c r="J58" s="58">
        <v>356217.854652485</v>
      </c>
      <c r="K58" s="59">
        <v>263944065.852956</v>
      </c>
      <c r="L58" s="60">
        <v>45484256.624361299</v>
      </c>
      <c r="M58" s="61">
        <v>20742385.602643002</v>
      </c>
      <c r="N58" s="62">
        <v>1691563.3712166499</v>
      </c>
      <c r="O58" s="63">
        <v>355875.029802198</v>
      </c>
      <c r="P58" s="64">
        <v>30243.058802818199</v>
      </c>
      <c r="Q58" s="66">
        <v>515710210.81735402</v>
      </c>
      <c r="R58" s="67">
        <v>90367481.843023494</v>
      </c>
      <c r="S58" s="68">
        <v>41937090.684337601</v>
      </c>
      <c r="T58" s="69">
        <v>4903338.2927049603</v>
      </c>
      <c r="U58" s="70">
        <v>1420359.0660000199</v>
      </c>
      <c r="V58" s="71">
        <v>96151.9539999923</v>
      </c>
      <c r="W58" s="50">
        <v>444257920.15699399</v>
      </c>
      <c r="X58" s="50">
        <v>87368441.196499303</v>
      </c>
      <c r="Y58" s="50">
        <v>37587116.0039993</v>
      </c>
      <c r="Z58" s="50">
        <v>2149951.1415001098</v>
      </c>
      <c r="AA58" s="50">
        <v>1893404.4139999701</v>
      </c>
      <c r="AB58" s="50">
        <v>282820232.88576198</v>
      </c>
      <c r="AC58" s="50">
        <v>53797368.525974698</v>
      </c>
      <c r="AD58" s="50">
        <v>37509156.278851502</v>
      </c>
      <c r="AE58" s="50">
        <v>5042663.8371272897</v>
      </c>
      <c r="AF58" s="50">
        <v>2299485.2529999502</v>
      </c>
      <c r="AG58" s="50">
        <v>101754.90725610701</v>
      </c>
      <c r="AH58" s="100">
        <v>41531810.5937545</v>
      </c>
      <c r="AI58" s="100">
        <v>5222217.0109999897</v>
      </c>
      <c r="AJ58" s="100">
        <v>3986311.01947778</v>
      </c>
      <c r="AK58" s="100">
        <v>646601.27133182797</v>
      </c>
      <c r="AL58" s="100">
        <v>92449.239448131499</v>
      </c>
      <c r="AM58" s="100" t="s">
        <v>142</v>
      </c>
      <c r="AN58" s="100" t="s">
        <v>142</v>
      </c>
      <c r="AO58" s="100">
        <v>283643.83173879102</v>
      </c>
      <c r="AP58" s="100">
        <v>187612.994753098</v>
      </c>
      <c r="AQ58" s="100">
        <v>25579.684466618401</v>
      </c>
      <c r="AR58" s="100">
        <v>272127.71211708098</v>
      </c>
      <c r="AS58" s="100">
        <v>1046029.10892471</v>
      </c>
      <c r="AT58" s="100">
        <v>16584955.4340463</v>
      </c>
      <c r="AU58" s="100">
        <v>2469114.1894998401</v>
      </c>
      <c r="AV58" s="100">
        <v>2477016.2249998702</v>
      </c>
      <c r="AW58" s="100">
        <v>286438.14349998598</v>
      </c>
      <c r="AX58" s="100">
        <v>142505.241999978</v>
      </c>
      <c r="AY58" s="100">
        <v>7440262.2593660504</v>
      </c>
      <c r="AZ58" s="100">
        <v>645050.72999982</v>
      </c>
      <c r="BA58" s="100">
        <v>1990194.2889999601</v>
      </c>
      <c r="BB58" s="100">
        <v>176243.50999999201</v>
      </c>
      <c r="BC58" s="100">
        <v>10967517.468262799</v>
      </c>
      <c r="BD58" s="100">
        <v>788951.01499977498</v>
      </c>
      <c r="BE58" s="100">
        <v>1692440.1129999999</v>
      </c>
      <c r="BF58" s="50">
        <v>163859331.02673799</v>
      </c>
      <c r="BG58" s="50">
        <v>62618657.293289199</v>
      </c>
      <c r="BH58" s="50">
        <v>22143522.881547</v>
      </c>
      <c r="BI58" s="50">
        <v>11851640.6532645</v>
      </c>
      <c r="BJ58" s="50">
        <v>3544119.9954072498</v>
      </c>
      <c r="BK58" s="50">
        <v>812673.68004416896</v>
      </c>
      <c r="BL58" s="50">
        <v>80949.873500446105</v>
      </c>
      <c r="BM58" s="50">
        <v>3345.4916822181099</v>
      </c>
      <c r="BN58" s="50">
        <v>126651172.79025</v>
      </c>
      <c r="BO58" s="50">
        <v>12079703.9745006</v>
      </c>
      <c r="BP58" s="50">
        <v>1051354.06033517</v>
      </c>
      <c r="BQ58" s="50">
        <v>25619626.1310472</v>
      </c>
      <c r="BR58" s="50">
        <v>186175327.869023</v>
      </c>
      <c r="BS58" s="50">
        <v>39457489.913034298</v>
      </c>
      <c r="BT58" s="50">
        <v>27425479.4770713</v>
      </c>
      <c r="BU58" s="50">
        <v>4457872.5528661702</v>
      </c>
      <c r="BV58" s="50">
        <v>153046051.21307701</v>
      </c>
      <c r="BW58" s="50">
        <v>57874527.446008801</v>
      </c>
      <c r="BX58" s="50">
        <v>28390513.674051002</v>
      </c>
      <c r="BY58" s="50">
        <v>7363484.8169617802</v>
      </c>
      <c r="BZ58" s="50">
        <v>4544808.4087420702</v>
      </c>
      <c r="CA58" s="50">
        <v>14175047.320601299</v>
      </c>
      <c r="CB58" s="50">
        <v>3665792.8798332801</v>
      </c>
      <c r="CC58" s="50">
        <v>6047984.6186852502</v>
      </c>
      <c r="CD58" s="50">
        <v>2531228.3896608902</v>
      </c>
      <c r="CE58" s="50">
        <v>744412.96214231197</v>
      </c>
      <c r="CF58" s="50">
        <v>64530.749839798598</v>
      </c>
      <c r="CG58" s="50">
        <v>13994.0453964918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4"/>
  <sheetViews>
    <sheetView workbookViewId="0">
      <selection activeCell="B34" sqref="B34"/>
    </sheetView>
  </sheetViews>
  <sheetFormatPr defaultColWidth="8.85546875" defaultRowHeight="15" x14ac:dyDescent="0.25"/>
  <cols>
    <col min="2" max="2" width="15.140625" customWidth="1"/>
    <col min="3" max="3" width="47.7109375" bestFit="1" customWidth="1"/>
    <col min="4" max="9" width="15.140625" customWidth="1"/>
  </cols>
  <sheetData>
    <row r="2" spans="2:9" x14ac:dyDescent="0.25">
      <c r="B2" s="24" t="s">
        <v>58</v>
      </c>
      <c r="C2" s="25" t="s">
        <v>59</v>
      </c>
      <c r="D2" s="26" t="s">
        <v>60</v>
      </c>
      <c r="E2" s="25" t="s">
        <v>61</v>
      </c>
      <c r="F2" s="26" t="s">
        <v>62</v>
      </c>
      <c r="G2" s="26" t="s">
        <v>63</v>
      </c>
      <c r="H2" s="25" t="s">
        <v>64</v>
      </c>
      <c r="I2" s="26" t="s">
        <v>65</v>
      </c>
    </row>
    <row r="3" spans="2:9" x14ac:dyDescent="0.25">
      <c r="B3" s="27">
        <v>1</v>
      </c>
      <c r="C3" s="27" t="s">
        <v>66</v>
      </c>
      <c r="D3" s="27">
        <v>110.04</v>
      </c>
      <c r="E3" s="27">
        <v>2</v>
      </c>
      <c r="F3" s="27">
        <v>10</v>
      </c>
      <c r="G3" s="27">
        <f t="shared" ref="G3:G21" si="0" xml:space="preserve"> ((E3*(F3/1000))*D3)</f>
        <v>2.2008000000000001</v>
      </c>
      <c r="H3" s="27">
        <v>2.61</v>
      </c>
      <c r="I3" s="27">
        <f>(H3/(F3*D3))*1000</f>
        <v>2.3718647764449288</v>
      </c>
    </row>
    <row r="4" spans="2:9" x14ac:dyDescent="0.25">
      <c r="B4" s="27">
        <v>2</v>
      </c>
      <c r="C4" s="29" t="s">
        <v>67</v>
      </c>
      <c r="D4" s="27">
        <v>210.14</v>
      </c>
      <c r="E4" s="27">
        <v>2</v>
      </c>
      <c r="F4" s="27">
        <v>10</v>
      </c>
      <c r="G4" s="27">
        <f xml:space="preserve"> ((E4*(F4/1000))*D4)</f>
        <v>4.2027999999999999</v>
      </c>
      <c r="H4" s="27">
        <v>1.87</v>
      </c>
      <c r="I4" s="27">
        <f>(H4/(F4*D4))*1000</f>
        <v>0.88988293518606665</v>
      </c>
    </row>
    <row r="5" spans="2:9" x14ac:dyDescent="0.25">
      <c r="B5" s="27">
        <v>3</v>
      </c>
      <c r="C5" s="27" t="s">
        <v>68</v>
      </c>
      <c r="D5" s="27">
        <v>100.07</v>
      </c>
      <c r="E5" s="27">
        <v>2</v>
      </c>
      <c r="F5" s="27">
        <v>10</v>
      </c>
      <c r="G5" s="27">
        <f t="shared" si="0"/>
        <v>2.0013999999999998</v>
      </c>
      <c r="H5" s="27">
        <v>3.1</v>
      </c>
      <c r="I5" s="27">
        <f>(H5/(F5*D5))*1000</f>
        <v>3.0978315179374438</v>
      </c>
    </row>
    <row r="6" spans="2:9" x14ac:dyDescent="0.25">
      <c r="B6" s="27">
        <v>4</v>
      </c>
      <c r="C6" s="27" t="s">
        <v>69</v>
      </c>
      <c r="D6" s="27">
        <v>116.07</v>
      </c>
      <c r="E6" s="27">
        <v>2</v>
      </c>
      <c r="F6" s="27">
        <v>10</v>
      </c>
      <c r="G6" s="27">
        <f t="shared" si="0"/>
        <v>2.3214000000000001</v>
      </c>
      <c r="H6" s="27">
        <v>4.83</v>
      </c>
      <c r="I6" s="27">
        <f t="shared" ref="I6:I21" si="1">(H6/(F6*D6))*1000</f>
        <v>4.1612819850090466</v>
      </c>
    </row>
    <row r="7" spans="2:9" x14ac:dyDescent="0.25">
      <c r="B7" s="27">
        <v>5</v>
      </c>
      <c r="C7" s="29" t="s">
        <v>70</v>
      </c>
      <c r="D7" s="27">
        <v>134.09</v>
      </c>
      <c r="E7" s="27">
        <v>2</v>
      </c>
      <c r="F7" s="27">
        <v>10</v>
      </c>
      <c r="G7" s="27">
        <f t="shared" si="0"/>
        <v>2.6818</v>
      </c>
      <c r="H7" s="27">
        <v>3.5</v>
      </c>
      <c r="I7" s="27">
        <f t="shared" si="1"/>
        <v>2.6101871877097471</v>
      </c>
    </row>
    <row r="8" spans="2:9" x14ac:dyDescent="0.25">
      <c r="B8" s="27">
        <v>6</v>
      </c>
      <c r="C8" s="27" t="s">
        <v>71</v>
      </c>
      <c r="D8" s="27">
        <v>226.09</v>
      </c>
      <c r="E8" s="27">
        <v>2</v>
      </c>
      <c r="F8" s="27">
        <v>10</v>
      </c>
      <c r="G8" s="27">
        <f t="shared" si="0"/>
        <v>4.5217999999999998</v>
      </c>
      <c r="H8" s="27">
        <v>1.63</v>
      </c>
      <c r="I8" s="27">
        <f t="shared" si="1"/>
        <v>0.72095183334070501</v>
      </c>
    </row>
    <row r="9" spans="2:9" x14ac:dyDescent="0.25">
      <c r="B9" s="27">
        <v>7</v>
      </c>
      <c r="C9" s="27" t="s">
        <v>72</v>
      </c>
      <c r="D9" s="27">
        <v>90.08</v>
      </c>
      <c r="E9" s="27">
        <v>2</v>
      </c>
      <c r="F9" s="27">
        <v>10</v>
      </c>
      <c r="G9" s="27">
        <f t="shared" si="0"/>
        <v>1.8016000000000001</v>
      </c>
      <c r="H9" s="27">
        <v>1.52</v>
      </c>
      <c r="I9" s="27">
        <f t="shared" si="1"/>
        <v>1.6873889875666077</v>
      </c>
    </row>
    <row r="10" spans="2:9" x14ac:dyDescent="0.25">
      <c r="B10" s="27">
        <v>8</v>
      </c>
      <c r="C10" s="27" t="s">
        <v>73</v>
      </c>
      <c r="D10" s="27">
        <v>206.13</v>
      </c>
      <c r="E10" s="27">
        <v>2</v>
      </c>
      <c r="F10" s="27">
        <v>10</v>
      </c>
      <c r="G10" s="27">
        <f t="shared" si="0"/>
        <v>4.1226000000000003</v>
      </c>
      <c r="H10" s="27">
        <v>1.73</v>
      </c>
      <c r="I10" s="27">
        <f>(H10/(F10*D10))*1000</f>
        <v>0.83927618493183909</v>
      </c>
    </row>
    <row r="11" spans="2:9" x14ac:dyDescent="0.25">
      <c r="B11" s="27">
        <v>9</v>
      </c>
      <c r="C11" s="27" t="s">
        <v>74</v>
      </c>
      <c r="D11" s="27">
        <v>122.12</v>
      </c>
      <c r="E11" s="27">
        <v>2</v>
      </c>
      <c r="F11" s="27">
        <v>10</v>
      </c>
      <c r="G11" s="27">
        <f t="shared" si="0"/>
        <v>2.4424000000000001</v>
      </c>
      <c r="H11" s="27">
        <v>1.64</v>
      </c>
      <c r="I11" s="27">
        <f t="shared" si="1"/>
        <v>1.3429413691451031</v>
      </c>
    </row>
    <row r="12" spans="2:9" x14ac:dyDescent="0.25">
      <c r="B12" s="27">
        <v>10</v>
      </c>
      <c r="C12" s="27" t="s">
        <v>75</v>
      </c>
      <c r="D12" s="27">
        <v>230.02</v>
      </c>
      <c r="E12" s="27">
        <v>2</v>
      </c>
      <c r="F12" s="27">
        <v>10</v>
      </c>
      <c r="G12" s="27">
        <f t="shared" si="0"/>
        <v>4.6004000000000005</v>
      </c>
      <c r="H12" s="27">
        <v>0.36</v>
      </c>
      <c r="I12" s="27">
        <f t="shared" si="1"/>
        <v>0.15650812972784972</v>
      </c>
    </row>
    <row r="13" spans="2:9" x14ac:dyDescent="0.25">
      <c r="B13" s="27">
        <v>11</v>
      </c>
      <c r="C13" s="27" t="s">
        <v>76</v>
      </c>
      <c r="D13" s="27">
        <v>304.10000000000002</v>
      </c>
      <c r="E13" s="27">
        <v>2</v>
      </c>
      <c r="F13" s="27">
        <v>10</v>
      </c>
      <c r="G13" s="27">
        <f t="shared" si="0"/>
        <v>6.0820000000000007</v>
      </c>
      <c r="H13" s="27">
        <v>1.43</v>
      </c>
      <c r="I13" s="27">
        <f t="shared" si="1"/>
        <v>0.4702400526142716</v>
      </c>
    </row>
    <row r="14" spans="2:9" x14ac:dyDescent="0.25">
      <c r="B14" s="27">
        <v>12</v>
      </c>
      <c r="C14" s="27" t="s">
        <v>77</v>
      </c>
      <c r="D14" s="27">
        <v>304.10000000000002</v>
      </c>
      <c r="E14" s="27">
        <v>2</v>
      </c>
      <c r="F14" s="27">
        <v>10</v>
      </c>
      <c r="G14" s="27">
        <f t="shared" si="0"/>
        <v>6.0820000000000007</v>
      </c>
      <c r="H14" s="27">
        <v>1.33</v>
      </c>
      <c r="I14" s="27">
        <f t="shared" si="1"/>
        <v>0.43735613285103586</v>
      </c>
    </row>
    <row r="15" spans="2:9" x14ac:dyDescent="0.25">
      <c r="B15" s="27">
        <v>13</v>
      </c>
      <c r="C15" s="27" t="s">
        <v>78</v>
      </c>
      <c r="D15" s="27">
        <v>274.07</v>
      </c>
      <c r="E15" s="27">
        <v>2</v>
      </c>
      <c r="F15" s="27">
        <v>10</v>
      </c>
      <c r="G15" s="27">
        <f t="shared" si="0"/>
        <v>5.4813999999999998</v>
      </c>
      <c r="H15" s="27">
        <v>0.61</v>
      </c>
      <c r="I15" s="27">
        <f t="shared" si="1"/>
        <v>0.22257087605356299</v>
      </c>
    </row>
    <row r="16" spans="2:9" x14ac:dyDescent="0.25">
      <c r="B16" s="27">
        <v>14</v>
      </c>
      <c r="C16" s="27" t="s">
        <v>79</v>
      </c>
      <c r="D16" s="27">
        <v>290.16000000000003</v>
      </c>
      <c r="E16" s="27">
        <v>2</v>
      </c>
      <c r="F16" s="27">
        <v>10</v>
      </c>
      <c r="G16" s="27">
        <f t="shared" si="0"/>
        <v>5.8032000000000004</v>
      </c>
      <c r="H16" s="27">
        <v>0.5</v>
      </c>
      <c r="I16" s="27">
        <f t="shared" si="1"/>
        <v>0.17231872070581744</v>
      </c>
    </row>
    <row r="17" spans="2:9" x14ac:dyDescent="0.25">
      <c r="B17" s="27">
        <v>15</v>
      </c>
      <c r="C17" s="27" t="s">
        <v>80</v>
      </c>
      <c r="D17" s="27">
        <v>170.06</v>
      </c>
      <c r="E17" s="27">
        <v>2</v>
      </c>
      <c r="F17" s="27">
        <v>10</v>
      </c>
      <c r="G17" s="27">
        <f t="shared" si="0"/>
        <v>3.4012000000000002</v>
      </c>
      <c r="H17" s="27">
        <v>1.42</v>
      </c>
      <c r="I17" s="27">
        <f t="shared" si="1"/>
        <v>0.83499941197224503</v>
      </c>
    </row>
    <row r="18" spans="2:9" x14ac:dyDescent="0.25">
      <c r="B18" s="27">
        <v>16</v>
      </c>
      <c r="C18" s="27" t="s">
        <v>81</v>
      </c>
      <c r="D18" s="27">
        <v>222.07</v>
      </c>
      <c r="E18" s="27">
        <v>2</v>
      </c>
      <c r="F18" s="27">
        <v>10</v>
      </c>
      <c r="G18" s="27">
        <f t="shared" si="0"/>
        <v>4.4413999999999998</v>
      </c>
      <c r="H18" s="27">
        <v>0.5</v>
      </c>
      <c r="I18" s="27">
        <f t="shared" si="1"/>
        <v>0.22515423064799389</v>
      </c>
    </row>
    <row r="19" spans="2:9" x14ac:dyDescent="0.25">
      <c r="B19" s="27">
        <v>17</v>
      </c>
      <c r="C19" s="27" t="s">
        <v>82</v>
      </c>
      <c r="D19" s="27">
        <v>172.07</v>
      </c>
      <c r="E19" s="27">
        <v>2</v>
      </c>
      <c r="F19" s="27">
        <v>10</v>
      </c>
      <c r="G19" s="27">
        <f t="shared" si="0"/>
        <v>3.4413999999999998</v>
      </c>
      <c r="H19" s="27">
        <v>1.04</v>
      </c>
      <c r="I19" s="27">
        <f t="shared" si="1"/>
        <v>0.60440518393677001</v>
      </c>
    </row>
    <row r="20" spans="2:9" x14ac:dyDescent="0.25">
      <c r="B20" s="27">
        <v>18</v>
      </c>
      <c r="C20" s="27" t="s">
        <v>83</v>
      </c>
      <c r="D20" s="27">
        <v>170.06</v>
      </c>
      <c r="E20" s="27">
        <v>2</v>
      </c>
      <c r="F20" s="27">
        <v>10</v>
      </c>
      <c r="G20" s="27">
        <f t="shared" si="0"/>
        <v>3.4012000000000002</v>
      </c>
      <c r="H20" s="27">
        <v>2.5</v>
      </c>
      <c r="I20" s="27">
        <f>(((H20/(F20*D20))*1000))-0.05</f>
        <v>1.4200693872750794</v>
      </c>
    </row>
    <row r="21" spans="2:9" x14ac:dyDescent="0.25">
      <c r="B21" s="27">
        <v>19</v>
      </c>
      <c r="C21" s="27" t="s">
        <v>84</v>
      </c>
      <c r="D21" s="27">
        <v>342.08</v>
      </c>
      <c r="E21" s="27">
        <v>2</v>
      </c>
      <c r="F21" s="27">
        <v>10</v>
      </c>
      <c r="G21" s="27">
        <f t="shared" si="0"/>
        <v>6.8415999999999997</v>
      </c>
      <c r="H21" s="27">
        <v>1.34</v>
      </c>
      <c r="I21" s="27">
        <f t="shared" si="1"/>
        <v>0.39172123479887749</v>
      </c>
    </row>
    <row r="23" spans="2:9" x14ac:dyDescent="0.25">
      <c r="C23" s="101" t="s">
        <v>66</v>
      </c>
      <c r="D23" s="73" t="s">
        <v>85</v>
      </c>
    </row>
    <row r="24" spans="2:9" x14ac:dyDescent="0.25">
      <c r="C24" s="103" t="s">
        <v>72</v>
      </c>
      <c r="D24" s="73" t="s">
        <v>85</v>
      </c>
      <c r="E24" t="s">
        <v>139</v>
      </c>
    </row>
    <row r="25" spans="2:9" x14ac:dyDescent="0.25">
      <c r="C25" s="52" t="s">
        <v>68</v>
      </c>
      <c r="D25" s="73" t="s">
        <v>138</v>
      </c>
    </row>
    <row r="26" spans="2:9" x14ac:dyDescent="0.25">
      <c r="C26" s="29" t="s">
        <v>69</v>
      </c>
      <c r="D26" s="73" t="s">
        <v>138</v>
      </c>
    </row>
    <row r="27" spans="2:9" x14ac:dyDescent="0.25">
      <c r="C27" s="29" t="s">
        <v>70</v>
      </c>
      <c r="D27" s="73" t="s">
        <v>138</v>
      </c>
    </row>
    <row r="28" spans="2:9" x14ac:dyDescent="0.25">
      <c r="C28" s="72" t="s">
        <v>74</v>
      </c>
      <c r="D28" s="73" t="s">
        <v>137</v>
      </c>
    </row>
    <row r="29" spans="2:9" x14ac:dyDescent="0.25">
      <c r="C29" s="29" t="s">
        <v>71</v>
      </c>
      <c r="D29" s="73" t="s">
        <v>138</v>
      </c>
    </row>
    <row r="30" spans="2:9" x14ac:dyDescent="0.25">
      <c r="C30" s="102" t="s">
        <v>73</v>
      </c>
      <c r="D30" s="73" t="s">
        <v>85</v>
      </c>
    </row>
    <row r="31" spans="2:9" x14ac:dyDescent="0.25">
      <c r="C31" s="102" t="s">
        <v>83</v>
      </c>
      <c r="D31" s="73" t="s">
        <v>85</v>
      </c>
    </row>
    <row r="32" spans="2:9" x14ac:dyDescent="0.25">
      <c r="C32" s="28" t="s">
        <v>80</v>
      </c>
      <c r="D32" s="73"/>
    </row>
    <row r="33" spans="3:4" x14ac:dyDescent="0.25">
      <c r="C33" s="28" t="s">
        <v>82</v>
      </c>
      <c r="D33" s="73"/>
    </row>
    <row r="34" spans="3:4" x14ac:dyDescent="0.25">
      <c r="D34" s="73"/>
    </row>
  </sheetData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CE2E1-C9B2-DB45-80DE-370FE5976BD7}">
  <dimension ref="A1:JN105"/>
  <sheetViews>
    <sheetView tabSelected="1" zoomScaleNormal="100" workbookViewId="0">
      <selection activeCell="J7" sqref="J7"/>
    </sheetView>
  </sheetViews>
  <sheetFormatPr defaultColWidth="8.85546875" defaultRowHeight="15" x14ac:dyDescent="0.25"/>
  <cols>
    <col min="1" max="1" width="12" style="107" customWidth="1"/>
    <col min="2" max="2" width="17.7109375" style="107" customWidth="1"/>
    <col min="3" max="3" width="9.85546875" style="107" customWidth="1"/>
    <col min="4" max="4" width="15.140625" style="107" customWidth="1"/>
    <col min="5" max="13" width="15.42578125" style="107" customWidth="1"/>
    <col min="14" max="23" width="17.42578125" style="107" customWidth="1"/>
    <col min="24" max="33" width="17.28515625" style="107" customWidth="1"/>
    <col min="34" max="41" width="16.28515625" style="107" customWidth="1"/>
    <col min="42" max="47" width="15.7109375" style="107" customWidth="1"/>
    <col min="48" max="53" width="12.7109375" style="107" customWidth="1"/>
    <col min="54" max="57" width="16.42578125" style="107" customWidth="1"/>
    <col min="58" max="61" width="12.7109375" style="107" customWidth="1"/>
    <col min="62" max="68" width="13.42578125" style="107" customWidth="1"/>
    <col min="69" max="76" width="13.140625" style="107" customWidth="1"/>
    <col min="77" max="80" width="18.42578125" style="107" customWidth="1"/>
    <col min="81" max="86" width="19.28515625" style="107" customWidth="1"/>
    <col min="87" max="96" width="15.140625" style="107" customWidth="1"/>
    <col min="97" max="100" width="16" style="107" customWidth="1"/>
    <col min="101" max="102" width="14.85546875" style="107" customWidth="1"/>
    <col min="103" max="103" width="15.85546875" style="107" customWidth="1"/>
    <col min="104" max="111" width="14.85546875" style="107" customWidth="1"/>
    <col min="112" max="116" width="14.42578125" style="107" customWidth="1"/>
    <col min="117" max="121" width="16.85546875" style="107" customWidth="1"/>
    <col min="122" max="131" width="13.140625" style="107" customWidth="1"/>
    <col min="132" max="138" width="15.140625" style="107" customWidth="1"/>
    <col min="139" max="142" width="32.28515625" style="107" customWidth="1"/>
    <col min="143" max="154" width="19.28515625" style="107" customWidth="1"/>
    <col min="155" max="158" width="14" style="107" customWidth="1"/>
    <col min="159" max="170" width="12.42578125" style="107" customWidth="1"/>
    <col min="171" max="172" width="12.7109375" style="107" customWidth="1"/>
    <col min="173" max="182" width="13.85546875" style="107" customWidth="1"/>
    <col min="183" max="183" width="12.7109375" style="107" customWidth="1"/>
    <col min="184" max="191" width="13.85546875" style="107" customWidth="1"/>
    <col min="192" max="198" width="12.7109375" style="107" customWidth="1"/>
    <col min="199" max="205" width="13.140625" style="107" customWidth="1"/>
    <col min="206" max="209" width="17.85546875" style="107" customWidth="1"/>
    <col min="210" max="211" width="12.7109375" style="107" customWidth="1"/>
    <col min="212" max="212" width="13.85546875" style="107" customWidth="1"/>
    <col min="213" max="220" width="12.7109375" style="107" customWidth="1"/>
    <col min="221" max="226" width="15.42578125" style="107" customWidth="1"/>
    <col min="227" max="250" width="17.42578125" style="107" customWidth="1"/>
    <col min="251" max="252" width="16.85546875" style="107" customWidth="1"/>
    <col min="253" max="262" width="18" style="107" customWidth="1"/>
    <col min="263" max="263" width="16.85546875" style="107" customWidth="1"/>
    <col min="264" max="267" width="18" style="107" customWidth="1"/>
    <col min="268" max="274" width="16.85546875" style="107" customWidth="1"/>
    <col min="275" max="1025" width="8.42578125" style="107" customWidth="1"/>
    <col min="1026" max="16384" width="8.85546875" style="107"/>
  </cols>
  <sheetData>
    <row r="1" spans="1:274" x14ac:dyDescent="0.25">
      <c r="A1" s="106" t="s">
        <v>145</v>
      </c>
      <c r="B1" s="106" t="s">
        <v>144</v>
      </c>
      <c r="C1" s="106" t="s">
        <v>143</v>
      </c>
      <c r="D1" s="106"/>
      <c r="E1" s="106" t="s">
        <v>251</v>
      </c>
      <c r="F1" s="106" t="s">
        <v>252</v>
      </c>
      <c r="G1" s="106" t="s">
        <v>253</v>
      </c>
      <c r="H1" s="106" t="s">
        <v>254</v>
      </c>
      <c r="I1" s="106" t="s">
        <v>255</v>
      </c>
      <c r="J1" s="106" t="s">
        <v>256</v>
      </c>
      <c r="K1" s="106" t="s">
        <v>257</v>
      </c>
      <c r="L1" s="106" t="s">
        <v>258</v>
      </c>
      <c r="M1" s="106" t="s">
        <v>259</v>
      </c>
      <c r="N1" s="106" t="s">
        <v>260</v>
      </c>
      <c r="O1" s="106" t="s">
        <v>261</v>
      </c>
      <c r="P1" s="106" t="s">
        <v>262</v>
      </c>
      <c r="Q1" s="106" t="s">
        <v>263</v>
      </c>
      <c r="R1" s="106" t="s">
        <v>264</v>
      </c>
      <c r="S1" s="106" t="s">
        <v>265</v>
      </c>
      <c r="T1" s="106" t="s">
        <v>266</v>
      </c>
      <c r="U1" s="106" t="s">
        <v>267</v>
      </c>
      <c r="V1" s="106" t="s">
        <v>268</v>
      </c>
      <c r="W1" s="106" t="s">
        <v>269</v>
      </c>
      <c r="X1" s="106" t="s">
        <v>270</v>
      </c>
      <c r="Y1" s="106" t="s">
        <v>271</v>
      </c>
      <c r="Z1" s="106" t="s">
        <v>272</v>
      </c>
      <c r="AA1" s="106" t="s">
        <v>273</v>
      </c>
      <c r="AB1" s="106" t="s">
        <v>274</v>
      </c>
      <c r="AC1" s="106" t="s">
        <v>275</v>
      </c>
      <c r="AD1" s="106" t="s">
        <v>276</v>
      </c>
      <c r="AE1" s="106" t="s">
        <v>277</v>
      </c>
      <c r="AF1" s="106" t="s">
        <v>278</v>
      </c>
      <c r="AG1" s="106" t="s">
        <v>279</v>
      </c>
      <c r="AH1" s="106" t="s">
        <v>280</v>
      </c>
      <c r="AI1" s="106" t="s">
        <v>281</v>
      </c>
      <c r="AJ1" s="106" t="s">
        <v>282</v>
      </c>
      <c r="AK1" s="106" t="s">
        <v>283</v>
      </c>
      <c r="AL1" s="106" t="s">
        <v>284</v>
      </c>
      <c r="AM1" s="106" t="s">
        <v>285</v>
      </c>
      <c r="AN1" s="106" t="s">
        <v>286</v>
      </c>
      <c r="AO1" s="106" t="s">
        <v>287</v>
      </c>
      <c r="AP1" s="106" t="s">
        <v>288</v>
      </c>
      <c r="AQ1" s="106" t="s">
        <v>289</v>
      </c>
      <c r="AR1" s="106" t="s">
        <v>290</v>
      </c>
      <c r="AS1" s="106" t="s">
        <v>291</v>
      </c>
      <c r="AT1" s="106" t="s">
        <v>292</v>
      </c>
      <c r="AU1" s="106" t="s">
        <v>293</v>
      </c>
      <c r="AV1" s="106" t="s">
        <v>294</v>
      </c>
      <c r="AW1" s="106" t="s">
        <v>295</v>
      </c>
      <c r="AX1" s="106" t="s">
        <v>296</v>
      </c>
      <c r="AY1" s="106" t="s">
        <v>297</v>
      </c>
      <c r="AZ1" s="106" t="s">
        <v>298</v>
      </c>
      <c r="BA1" s="106" t="s">
        <v>299</v>
      </c>
      <c r="BB1" s="106" t="s">
        <v>300</v>
      </c>
      <c r="BC1" s="106" t="s">
        <v>301</v>
      </c>
      <c r="BD1" s="106" t="s">
        <v>302</v>
      </c>
      <c r="BE1" s="106" t="s">
        <v>303</v>
      </c>
      <c r="BF1" s="106" t="s">
        <v>304</v>
      </c>
      <c r="BG1" s="106" t="s">
        <v>305</v>
      </c>
      <c r="BH1" s="106" t="s">
        <v>306</v>
      </c>
      <c r="BI1" s="106" t="s">
        <v>307</v>
      </c>
      <c r="BJ1" s="106" t="s">
        <v>308</v>
      </c>
      <c r="BK1" s="106" t="s">
        <v>309</v>
      </c>
      <c r="BL1" s="106" t="s">
        <v>310</v>
      </c>
      <c r="BM1" s="106" t="s">
        <v>311</v>
      </c>
      <c r="BN1" s="106" t="s">
        <v>312</v>
      </c>
      <c r="BO1" s="106" t="s">
        <v>313</v>
      </c>
      <c r="BP1" s="106" t="s">
        <v>314</v>
      </c>
      <c r="BQ1" s="106" t="s">
        <v>315</v>
      </c>
      <c r="BR1" s="106" t="s">
        <v>316</v>
      </c>
      <c r="BS1" s="106" t="s">
        <v>317</v>
      </c>
      <c r="BT1" s="106" t="s">
        <v>318</v>
      </c>
      <c r="BU1" s="106" t="s">
        <v>319</v>
      </c>
      <c r="BV1" s="106" t="s">
        <v>320</v>
      </c>
      <c r="BW1" s="106" t="s">
        <v>321</v>
      </c>
      <c r="BX1" s="106" t="s">
        <v>322</v>
      </c>
      <c r="BY1" s="106" t="s">
        <v>323</v>
      </c>
      <c r="BZ1" s="106" t="s">
        <v>324</v>
      </c>
      <c r="CA1" s="106" t="s">
        <v>325</v>
      </c>
      <c r="CB1" s="106" t="s">
        <v>326</v>
      </c>
      <c r="CC1" s="106" t="s">
        <v>327</v>
      </c>
      <c r="CD1" s="106" t="s">
        <v>328</v>
      </c>
      <c r="CE1" s="106" t="s">
        <v>329</v>
      </c>
      <c r="CF1" s="106" t="s">
        <v>330</v>
      </c>
      <c r="CG1" s="106" t="s">
        <v>331</v>
      </c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  <c r="DS1" s="106"/>
      <c r="DT1" s="106"/>
      <c r="DU1" s="106"/>
      <c r="DV1" s="106"/>
      <c r="DW1" s="106"/>
      <c r="DX1" s="106"/>
      <c r="DY1" s="106"/>
      <c r="DZ1" s="106"/>
      <c r="EA1" s="106"/>
      <c r="EB1" s="106"/>
      <c r="EC1" s="106"/>
      <c r="ED1" s="106"/>
      <c r="EE1" s="106"/>
      <c r="EF1" s="106"/>
      <c r="EG1" s="106"/>
      <c r="EH1" s="106"/>
      <c r="EI1" s="106"/>
      <c r="EJ1" s="106"/>
      <c r="EK1" s="106"/>
      <c r="EL1" s="106"/>
      <c r="EM1" s="106"/>
      <c r="EN1" s="106"/>
      <c r="EO1" s="106"/>
      <c r="EP1" s="106"/>
      <c r="EQ1" s="106"/>
      <c r="ER1" s="106"/>
      <c r="ES1" s="106"/>
      <c r="ET1" s="106"/>
      <c r="EU1" s="106"/>
      <c r="EV1" s="106"/>
      <c r="EW1" s="106"/>
      <c r="EX1" s="106"/>
      <c r="EY1" s="106"/>
      <c r="EZ1" s="106"/>
      <c r="FA1" s="106"/>
      <c r="FB1" s="106"/>
      <c r="FC1" s="106"/>
      <c r="FD1" s="106"/>
      <c r="FE1" s="106"/>
      <c r="FF1" s="106"/>
      <c r="FG1" s="106"/>
      <c r="FH1" s="106"/>
      <c r="FI1" s="106"/>
      <c r="FJ1" s="106"/>
      <c r="FK1" s="106"/>
      <c r="FL1" s="106"/>
      <c r="FM1" s="106"/>
      <c r="FN1" s="106"/>
      <c r="FO1" s="106"/>
      <c r="FP1" s="106"/>
      <c r="FQ1" s="106"/>
      <c r="FR1" s="106"/>
      <c r="FS1" s="106"/>
      <c r="FT1" s="106"/>
      <c r="FU1" s="106"/>
      <c r="FV1" s="106"/>
      <c r="FW1" s="106"/>
      <c r="FX1" s="106"/>
      <c r="FY1" s="106"/>
      <c r="FZ1" s="106"/>
      <c r="GA1" s="106"/>
      <c r="GB1" s="106"/>
      <c r="GC1" s="106"/>
      <c r="GD1" s="106"/>
      <c r="GE1" s="106"/>
      <c r="GF1" s="106"/>
      <c r="GG1" s="106"/>
      <c r="GH1" s="106"/>
      <c r="GI1" s="106"/>
      <c r="GJ1" s="106"/>
      <c r="GK1" s="106"/>
      <c r="GL1" s="106"/>
      <c r="GM1" s="106"/>
      <c r="GN1" s="106"/>
      <c r="GO1" s="106"/>
      <c r="GP1" s="106"/>
      <c r="GQ1" s="106"/>
      <c r="GR1" s="106"/>
      <c r="GS1" s="106"/>
      <c r="GT1" s="106"/>
      <c r="GU1" s="106"/>
      <c r="GV1" s="106"/>
      <c r="GW1" s="106"/>
      <c r="GX1" s="106"/>
      <c r="GY1" s="106"/>
      <c r="GZ1" s="106"/>
      <c r="HA1" s="106"/>
      <c r="HB1" s="106"/>
      <c r="HC1" s="106"/>
      <c r="HD1" s="106"/>
      <c r="HE1" s="106"/>
      <c r="HF1" s="106"/>
      <c r="HG1" s="106"/>
      <c r="HH1" s="106"/>
      <c r="HI1" s="106"/>
      <c r="HJ1" s="106"/>
      <c r="HK1" s="106"/>
      <c r="HL1" s="106"/>
      <c r="HM1" s="106"/>
      <c r="HN1" s="106"/>
      <c r="HO1" s="106"/>
      <c r="HP1" s="106"/>
      <c r="HQ1" s="106"/>
      <c r="HR1" s="106"/>
      <c r="HS1" s="106"/>
      <c r="HT1" s="106"/>
      <c r="HU1" s="106"/>
      <c r="HV1" s="106"/>
      <c r="HW1" s="106"/>
      <c r="HX1" s="106"/>
      <c r="HY1" s="106"/>
      <c r="HZ1" s="106"/>
      <c r="IA1" s="106"/>
      <c r="IB1" s="106"/>
      <c r="IC1" s="106"/>
      <c r="ID1" s="106"/>
      <c r="IE1" s="106"/>
      <c r="IF1" s="106"/>
      <c r="IG1" s="106"/>
      <c r="IH1" s="106"/>
      <c r="II1" s="106"/>
      <c r="IJ1" s="106"/>
      <c r="IK1" s="106"/>
      <c r="IL1" s="106"/>
      <c r="IM1" s="106"/>
      <c r="IN1" s="106"/>
      <c r="IO1" s="106"/>
      <c r="IP1" s="106"/>
      <c r="IQ1" s="106"/>
      <c r="IR1" s="106"/>
      <c r="IS1" s="106"/>
      <c r="IT1" s="106"/>
      <c r="IU1" s="106"/>
      <c r="IV1" s="106"/>
      <c r="IW1" s="106"/>
      <c r="IX1" s="106"/>
      <c r="IY1" s="106"/>
      <c r="IZ1" s="106"/>
      <c r="JA1" s="106"/>
      <c r="JB1" s="106"/>
      <c r="JC1" s="106"/>
      <c r="JD1" s="106"/>
      <c r="JE1" s="106"/>
      <c r="JF1" s="106"/>
      <c r="JG1" s="106"/>
      <c r="JH1" s="106"/>
      <c r="JI1" s="106"/>
      <c r="JJ1" s="106"/>
      <c r="JK1" s="106"/>
      <c r="JL1" s="106"/>
      <c r="JM1" s="106"/>
      <c r="JN1" s="106"/>
    </row>
    <row r="2" spans="1:274" x14ac:dyDescent="0.25">
      <c r="A2" s="106"/>
      <c r="B2" s="106"/>
      <c r="C2" s="106"/>
      <c r="D2" s="106" t="s">
        <v>146</v>
      </c>
      <c r="E2" s="106" t="s">
        <v>236</v>
      </c>
      <c r="F2" s="106" t="s">
        <v>236</v>
      </c>
      <c r="G2" s="106" t="s">
        <v>236</v>
      </c>
      <c r="H2" s="106" t="s">
        <v>236</v>
      </c>
      <c r="I2" s="106" t="s">
        <v>236</v>
      </c>
      <c r="J2" s="106" t="s">
        <v>236</v>
      </c>
      <c r="K2" s="106" t="s">
        <v>237</v>
      </c>
      <c r="L2" s="106" t="s">
        <v>237</v>
      </c>
      <c r="M2" s="106" t="s">
        <v>237</v>
      </c>
      <c r="N2" s="106" t="s">
        <v>237</v>
      </c>
      <c r="O2" s="106" t="s">
        <v>237</v>
      </c>
      <c r="P2" s="106" t="s">
        <v>237</v>
      </c>
      <c r="Q2" s="106" t="s">
        <v>238</v>
      </c>
      <c r="R2" s="106" t="s">
        <v>238</v>
      </c>
      <c r="S2" s="106" t="s">
        <v>238</v>
      </c>
      <c r="T2" s="106" t="s">
        <v>238</v>
      </c>
      <c r="U2" s="106" t="s">
        <v>238</v>
      </c>
      <c r="V2" s="106" t="s">
        <v>238</v>
      </c>
      <c r="W2" s="106" t="s">
        <v>239</v>
      </c>
      <c r="X2" s="106" t="s">
        <v>239</v>
      </c>
      <c r="Y2" s="106" t="s">
        <v>239</v>
      </c>
      <c r="Z2" s="106" t="s">
        <v>239</v>
      </c>
      <c r="AA2" s="106" t="s">
        <v>239</v>
      </c>
      <c r="AB2" s="106" t="s">
        <v>240</v>
      </c>
      <c r="AC2" s="106" t="s">
        <v>240</v>
      </c>
      <c r="AD2" s="106" t="s">
        <v>240</v>
      </c>
      <c r="AE2" s="106" t="s">
        <v>240</v>
      </c>
      <c r="AF2" s="106" t="s">
        <v>240</v>
      </c>
      <c r="AG2" s="106" t="s">
        <v>240</v>
      </c>
      <c r="AH2" s="106" t="s">
        <v>241</v>
      </c>
      <c r="AI2" s="106" t="s">
        <v>241</v>
      </c>
      <c r="AJ2" s="106" t="s">
        <v>241</v>
      </c>
      <c r="AK2" s="106" t="s">
        <v>241</v>
      </c>
      <c r="AL2" s="106" t="s">
        <v>241</v>
      </c>
      <c r="AM2" s="106" t="s">
        <v>241</v>
      </c>
      <c r="AN2" s="106" t="s">
        <v>241</v>
      </c>
      <c r="AO2" s="106" t="s">
        <v>242</v>
      </c>
      <c r="AP2" s="106" t="s">
        <v>242</v>
      </c>
      <c r="AQ2" s="106" t="s">
        <v>242</v>
      </c>
      <c r="AR2" s="106" t="s">
        <v>242</v>
      </c>
      <c r="AS2" s="106" t="s">
        <v>242</v>
      </c>
      <c r="AT2" s="106" t="s">
        <v>243</v>
      </c>
      <c r="AU2" s="106" t="s">
        <v>243</v>
      </c>
      <c r="AV2" s="106" t="s">
        <v>243</v>
      </c>
      <c r="AW2" s="106" t="s">
        <v>243</v>
      </c>
      <c r="AX2" s="106" t="s">
        <v>243</v>
      </c>
      <c r="AY2" s="106" t="s">
        <v>244</v>
      </c>
      <c r="AZ2" s="106" t="s">
        <v>244</v>
      </c>
      <c r="BA2" s="106" t="s">
        <v>244</v>
      </c>
      <c r="BB2" s="106" t="s">
        <v>244</v>
      </c>
      <c r="BC2" s="106" t="s">
        <v>245</v>
      </c>
      <c r="BD2" s="106" t="s">
        <v>245</v>
      </c>
      <c r="BE2" s="106" t="s">
        <v>245</v>
      </c>
      <c r="BF2" s="106" t="s">
        <v>246</v>
      </c>
      <c r="BG2" s="106" t="s">
        <v>246</v>
      </c>
      <c r="BH2" s="106" t="s">
        <v>246</v>
      </c>
      <c r="BI2" s="106" t="s">
        <v>246</v>
      </c>
      <c r="BJ2" s="106" t="s">
        <v>246</v>
      </c>
      <c r="BK2" s="106" t="s">
        <v>246</v>
      </c>
      <c r="BL2" s="106" t="s">
        <v>246</v>
      </c>
      <c r="BM2" s="106" t="s">
        <v>246</v>
      </c>
      <c r="BN2" s="106" t="s">
        <v>247</v>
      </c>
      <c r="BO2" s="106" t="s">
        <v>247</v>
      </c>
      <c r="BP2" s="106" t="s">
        <v>247</v>
      </c>
      <c r="BQ2" s="106" t="s">
        <v>247</v>
      </c>
      <c r="BR2" s="106" t="s">
        <v>248</v>
      </c>
      <c r="BS2" s="106" t="s">
        <v>248</v>
      </c>
      <c r="BT2" s="106" t="s">
        <v>248</v>
      </c>
      <c r="BU2" s="106" t="s">
        <v>248</v>
      </c>
      <c r="BV2" s="106" t="s">
        <v>249</v>
      </c>
      <c r="BW2" s="106" t="s">
        <v>249</v>
      </c>
      <c r="BX2" s="106" t="s">
        <v>249</v>
      </c>
      <c r="BY2" s="106" t="s">
        <v>249</v>
      </c>
      <c r="BZ2" s="106" t="s">
        <v>249</v>
      </c>
      <c r="CA2" s="106" t="s">
        <v>250</v>
      </c>
      <c r="CB2" s="106" t="s">
        <v>250</v>
      </c>
      <c r="CC2" s="106" t="s">
        <v>250</v>
      </c>
      <c r="CD2" s="106" t="s">
        <v>250</v>
      </c>
      <c r="CE2" s="106" t="s">
        <v>250</v>
      </c>
      <c r="CF2" s="106" t="s">
        <v>250</v>
      </c>
      <c r="CG2" s="106" t="s">
        <v>250</v>
      </c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</row>
    <row r="3" spans="1:274" x14ac:dyDescent="0.25">
      <c r="A3" s="106"/>
      <c r="B3" s="106"/>
      <c r="C3" s="106"/>
      <c r="D3" s="106" t="s">
        <v>147</v>
      </c>
      <c r="E3" s="106" t="s">
        <v>148</v>
      </c>
      <c r="F3" s="106" t="s">
        <v>148</v>
      </c>
      <c r="G3" s="106" t="s">
        <v>148</v>
      </c>
      <c r="H3" s="106" t="s">
        <v>148</v>
      </c>
      <c r="I3" s="106" t="s">
        <v>148</v>
      </c>
      <c r="J3" s="106" t="s">
        <v>148</v>
      </c>
      <c r="K3" s="106" t="s">
        <v>148</v>
      </c>
      <c r="L3" s="106" t="s">
        <v>148</v>
      </c>
      <c r="M3" s="106" t="s">
        <v>148</v>
      </c>
      <c r="N3" s="106" t="s">
        <v>148</v>
      </c>
      <c r="O3" s="106" t="s">
        <v>148</v>
      </c>
      <c r="P3" s="106" t="s">
        <v>148</v>
      </c>
      <c r="Q3" s="106" t="s">
        <v>148</v>
      </c>
      <c r="R3" s="106" t="s">
        <v>148</v>
      </c>
      <c r="S3" s="106" t="s">
        <v>148</v>
      </c>
      <c r="T3" s="106" t="s">
        <v>148</v>
      </c>
      <c r="U3" s="106" t="s">
        <v>148</v>
      </c>
      <c r="V3" s="106" t="s">
        <v>148</v>
      </c>
      <c r="W3" s="106" t="s">
        <v>148</v>
      </c>
      <c r="X3" s="106" t="s">
        <v>148</v>
      </c>
      <c r="Y3" s="106" t="s">
        <v>148</v>
      </c>
      <c r="Z3" s="106" t="s">
        <v>148</v>
      </c>
      <c r="AA3" s="106" t="s">
        <v>148</v>
      </c>
      <c r="AB3" s="106" t="s">
        <v>148</v>
      </c>
      <c r="AC3" s="106" t="s">
        <v>148</v>
      </c>
      <c r="AD3" s="106" t="s">
        <v>148</v>
      </c>
      <c r="AE3" s="106" t="s">
        <v>148</v>
      </c>
      <c r="AF3" s="106" t="s">
        <v>148</v>
      </c>
      <c r="AG3" s="106" t="s">
        <v>148</v>
      </c>
      <c r="AH3" s="106" t="s">
        <v>149</v>
      </c>
      <c r="AI3" s="106" t="s">
        <v>149</v>
      </c>
      <c r="AJ3" s="106" t="s">
        <v>149</v>
      </c>
      <c r="AK3" s="106" t="s">
        <v>149</v>
      </c>
      <c r="AL3" s="106" t="s">
        <v>149</v>
      </c>
      <c r="AM3" s="106" t="s">
        <v>149</v>
      </c>
      <c r="AN3" s="106" t="s">
        <v>149</v>
      </c>
      <c r="AO3" s="106" t="s">
        <v>149</v>
      </c>
      <c r="AP3" s="106" t="s">
        <v>149</v>
      </c>
      <c r="AQ3" s="106" t="s">
        <v>149</v>
      </c>
      <c r="AR3" s="106" t="s">
        <v>149</v>
      </c>
      <c r="AS3" s="106" t="s">
        <v>149</v>
      </c>
      <c r="AT3" s="106" t="s">
        <v>149</v>
      </c>
      <c r="AU3" s="106" t="s">
        <v>149</v>
      </c>
      <c r="AV3" s="106" t="s">
        <v>150</v>
      </c>
      <c r="AW3" s="106" t="s">
        <v>150</v>
      </c>
      <c r="AX3" s="106" t="s">
        <v>150</v>
      </c>
      <c r="AY3" s="106" t="s">
        <v>150</v>
      </c>
      <c r="AZ3" s="106" t="s">
        <v>150</v>
      </c>
      <c r="BA3" s="106" t="s">
        <v>150</v>
      </c>
      <c r="BB3" s="106" t="s">
        <v>148</v>
      </c>
      <c r="BC3" s="106" t="s">
        <v>148</v>
      </c>
      <c r="BD3" s="106" t="s">
        <v>148</v>
      </c>
      <c r="BE3" s="106" t="s">
        <v>148</v>
      </c>
      <c r="BF3" s="106" t="s">
        <v>150</v>
      </c>
      <c r="BG3" s="106" t="s">
        <v>150</v>
      </c>
      <c r="BH3" s="106" t="s">
        <v>150</v>
      </c>
      <c r="BI3" s="106" t="s">
        <v>150</v>
      </c>
      <c r="BJ3" s="106" t="s">
        <v>150</v>
      </c>
      <c r="BK3" s="106" t="s">
        <v>150</v>
      </c>
      <c r="BL3" s="106" t="s">
        <v>150</v>
      </c>
      <c r="BM3" s="106" t="s">
        <v>150</v>
      </c>
      <c r="BN3" s="106" t="s">
        <v>150</v>
      </c>
      <c r="BO3" s="106" t="s">
        <v>150</v>
      </c>
      <c r="BP3" s="106" t="s">
        <v>150</v>
      </c>
      <c r="BQ3" s="106" t="s">
        <v>148</v>
      </c>
      <c r="BR3" s="106" t="s">
        <v>148</v>
      </c>
      <c r="BS3" s="106" t="s">
        <v>148</v>
      </c>
      <c r="BT3" s="106" t="s">
        <v>148</v>
      </c>
      <c r="BU3" s="106" t="s">
        <v>148</v>
      </c>
      <c r="BV3" s="106" t="s">
        <v>148</v>
      </c>
      <c r="BW3" s="106" t="s">
        <v>148</v>
      </c>
      <c r="BX3" s="106" t="s">
        <v>148</v>
      </c>
      <c r="BY3" s="106" t="s">
        <v>150</v>
      </c>
      <c r="BZ3" s="106" t="s">
        <v>150</v>
      </c>
      <c r="CA3" s="106" t="s">
        <v>150</v>
      </c>
      <c r="CB3" s="106" t="s">
        <v>150</v>
      </c>
      <c r="CC3" s="106" t="s">
        <v>150</v>
      </c>
      <c r="CD3" s="106" t="s">
        <v>150</v>
      </c>
      <c r="CE3" s="106" t="s">
        <v>150</v>
      </c>
      <c r="CF3" s="106" t="s">
        <v>150</v>
      </c>
      <c r="CG3" s="106" t="s">
        <v>150</v>
      </c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S3" s="106"/>
      <c r="GT3" s="106"/>
      <c r="GU3" s="106"/>
      <c r="GV3" s="106"/>
      <c r="GW3" s="106"/>
      <c r="GX3" s="106"/>
      <c r="GY3" s="106"/>
      <c r="GZ3" s="106"/>
      <c r="HA3" s="106"/>
      <c r="HB3" s="106"/>
      <c r="HC3" s="106"/>
      <c r="HD3" s="106"/>
      <c r="HE3" s="106"/>
      <c r="HF3" s="106"/>
      <c r="HG3" s="106"/>
      <c r="HH3" s="106"/>
      <c r="HI3" s="106"/>
      <c r="HJ3" s="106"/>
      <c r="HK3" s="106"/>
      <c r="HL3" s="106"/>
      <c r="HM3" s="106"/>
      <c r="HN3" s="106"/>
      <c r="HO3" s="106"/>
      <c r="HP3" s="106"/>
      <c r="HQ3" s="106"/>
      <c r="HR3" s="106"/>
      <c r="HS3" s="106"/>
      <c r="HT3" s="106"/>
      <c r="HU3" s="106"/>
      <c r="HV3" s="106"/>
      <c r="HW3" s="106"/>
      <c r="HX3" s="106"/>
      <c r="HY3" s="106"/>
      <c r="HZ3" s="106"/>
      <c r="IA3" s="106"/>
      <c r="IB3" s="106"/>
      <c r="IC3" s="106"/>
      <c r="ID3" s="106"/>
      <c r="IE3" s="106"/>
      <c r="IF3" s="106"/>
      <c r="IG3" s="106"/>
      <c r="IH3" s="106"/>
      <c r="II3" s="106"/>
      <c r="IJ3" s="106"/>
      <c r="IK3" s="106"/>
      <c r="IL3" s="106"/>
      <c r="IM3" s="106"/>
      <c r="IN3" s="106"/>
      <c r="IO3" s="106"/>
      <c r="IP3" s="106"/>
      <c r="IQ3" s="106"/>
      <c r="IR3" s="106"/>
      <c r="IS3" s="106"/>
      <c r="IT3" s="106"/>
      <c r="IU3" s="106"/>
      <c r="IV3" s="106"/>
      <c r="IW3" s="106"/>
      <c r="IX3" s="106"/>
      <c r="IY3" s="106"/>
      <c r="IZ3" s="106"/>
      <c r="JA3" s="106"/>
      <c r="JB3" s="106"/>
      <c r="JC3" s="106"/>
      <c r="JD3" s="106"/>
      <c r="JE3" s="106"/>
      <c r="JF3" s="106"/>
      <c r="JG3" s="106"/>
      <c r="JH3" s="106"/>
      <c r="JI3" s="106"/>
      <c r="JJ3" s="106"/>
      <c r="JK3" s="106"/>
      <c r="JL3" s="106"/>
      <c r="JM3" s="106"/>
      <c r="JN3" s="106"/>
    </row>
    <row r="4" spans="1:274" x14ac:dyDescent="0.25">
      <c r="A4" s="106" t="s">
        <v>151</v>
      </c>
      <c r="B4" s="106" t="s">
        <v>152</v>
      </c>
      <c r="C4" s="106" t="s">
        <v>153</v>
      </c>
      <c r="D4" s="106"/>
      <c r="E4" s="100">
        <v>3269369.4195000101</v>
      </c>
      <c r="F4" s="100">
        <v>1579323.8020000199</v>
      </c>
      <c r="G4" s="100">
        <v>501351.51300001098</v>
      </c>
      <c r="H4" s="100">
        <v>272577.63250000001</v>
      </c>
      <c r="I4" s="100">
        <v>62204.136999998198</v>
      </c>
      <c r="J4" s="100">
        <v>181894.16987044501</v>
      </c>
      <c r="K4" s="100">
        <v>7883696.46914386</v>
      </c>
      <c r="L4" s="100">
        <v>1496231.3798833101</v>
      </c>
      <c r="M4" s="100">
        <v>845284.93959413201</v>
      </c>
      <c r="N4" s="100">
        <v>142132.03625418799</v>
      </c>
      <c r="O4" s="100">
        <v>63328.340495439697</v>
      </c>
      <c r="P4" s="100" t="s">
        <v>142</v>
      </c>
      <c r="Q4" s="100">
        <v>51484094.105499402</v>
      </c>
      <c r="R4" s="100">
        <v>9004171.8438550998</v>
      </c>
      <c r="S4" s="100">
        <v>4227564.2898318199</v>
      </c>
      <c r="T4" s="100">
        <v>1099694.37519671</v>
      </c>
      <c r="U4" s="100">
        <v>176307.722499995</v>
      </c>
      <c r="V4" s="100">
        <v>61585.9804999974</v>
      </c>
      <c r="W4" s="50">
        <v>66293769.797391601</v>
      </c>
      <c r="X4" s="50">
        <v>11639142.460999301</v>
      </c>
      <c r="Y4" s="50">
        <v>5698800.3064996405</v>
      </c>
      <c r="Z4" s="50">
        <v>397524.48200000799</v>
      </c>
      <c r="AA4" s="50">
        <v>378915.96949999698</v>
      </c>
      <c r="AB4" s="50">
        <v>38065146.866604798</v>
      </c>
      <c r="AC4" s="50">
        <v>7324851.7621786604</v>
      </c>
      <c r="AD4" s="50">
        <v>5964799.0079100803</v>
      </c>
      <c r="AE4" s="50">
        <v>1015644.15224881</v>
      </c>
      <c r="AF4" s="50">
        <v>380565.15849998803</v>
      </c>
      <c r="AG4" s="50">
        <v>39125.483386205502</v>
      </c>
      <c r="AH4" s="100">
        <v>392204.019780414</v>
      </c>
      <c r="AI4" s="100">
        <v>41333.344000000303</v>
      </c>
      <c r="AJ4" s="100">
        <v>36428.023328534502</v>
      </c>
      <c r="AK4" s="100">
        <v>3387.3822419518901</v>
      </c>
      <c r="AL4" s="100">
        <v>5442.8915595277103</v>
      </c>
      <c r="AM4" s="100" t="s">
        <v>142</v>
      </c>
      <c r="AN4" s="100" t="s">
        <v>142</v>
      </c>
      <c r="AO4" s="100">
        <v>28826.727537756102</v>
      </c>
      <c r="AP4" s="100">
        <v>2607.90963973002</v>
      </c>
      <c r="AQ4" s="100">
        <v>4998.88534138459</v>
      </c>
      <c r="AR4" s="100">
        <v>6120.00531496658</v>
      </c>
      <c r="AS4" s="100">
        <v>160457.45849999</v>
      </c>
      <c r="AT4" s="100">
        <v>68907.340500000893</v>
      </c>
      <c r="AU4" s="100">
        <v>19285.882000000802</v>
      </c>
      <c r="AV4" s="100">
        <v>76948.624500008795</v>
      </c>
      <c r="AW4" s="100">
        <v>10698.933500000399</v>
      </c>
      <c r="AX4" s="100">
        <v>39780.658500002501</v>
      </c>
      <c r="AY4" s="100">
        <v>53358.996833337798</v>
      </c>
      <c r="AZ4" s="100">
        <v>10404.6114999984</v>
      </c>
      <c r="BA4" s="100">
        <v>61459.533499996003</v>
      </c>
      <c r="BB4" s="100">
        <v>13122.7285000007</v>
      </c>
      <c r="BC4" s="100">
        <v>552240.41650000506</v>
      </c>
      <c r="BD4" s="100">
        <v>26349.590500001901</v>
      </c>
      <c r="BE4" s="100">
        <v>32250.279000000999</v>
      </c>
      <c r="BF4" s="50">
        <v>4961398.0220113797</v>
      </c>
      <c r="BG4" s="50">
        <v>1080802.2426258901</v>
      </c>
      <c r="BH4" s="50">
        <v>2050370.35634824</v>
      </c>
      <c r="BI4" s="50">
        <v>338705.29971242702</v>
      </c>
      <c r="BJ4" s="50">
        <v>203775.669680658</v>
      </c>
      <c r="BK4" s="50">
        <v>57433.784176121801</v>
      </c>
      <c r="BL4" s="50">
        <v>4828.2974781683197</v>
      </c>
      <c r="BM4" s="50">
        <v>983.34875103847401</v>
      </c>
      <c r="BN4" s="50">
        <v>930174.70842285699</v>
      </c>
      <c r="BO4" s="50">
        <v>1723874.46449998</v>
      </c>
      <c r="BP4" s="50">
        <v>186596.661675899</v>
      </c>
      <c r="BQ4" s="50">
        <v>1011113.4715</v>
      </c>
      <c r="BR4" s="50">
        <v>556633.69917295699</v>
      </c>
      <c r="BS4" s="50">
        <v>264283.304051104</v>
      </c>
      <c r="BT4" s="50">
        <v>104317.69916705901</v>
      </c>
      <c r="BU4" s="50">
        <v>83639.749067477198</v>
      </c>
      <c r="BV4" s="50">
        <v>422017.40078682097</v>
      </c>
      <c r="BW4" s="50">
        <v>207672.38649301999</v>
      </c>
      <c r="BX4" s="50">
        <v>183894.923767503</v>
      </c>
      <c r="BY4" s="50">
        <v>37409.314492530102</v>
      </c>
      <c r="BZ4" s="50">
        <v>59498.6442820257</v>
      </c>
      <c r="CA4" s="50">
        <v>35597.202118048102</v>
      </c>
      <c r="CB4" s="50">
        <v>26263.682233589101</v>
      </c>
      <c r="CC4" s="50">
        <v>21001.0767403194</v>
      </c>
      <c r="CD4" s="50">
        <v>18746.1302036712</v>
      </c>
      <c r="CE4" s="50">
        <v>1868.9008723198699</v>
      </c>
      <c r="CF4" s="50">
        <v>5234.5967076929101</v>
      </c>
      <c r="CG4" s="50">
        <v>11083.884500374999</v>
      </c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R4" s="106"/>
      <c r="DS4" s="106"/>
      <c r="DT4" s="106"/>
      <c r="DU4" s="106"/>
      <c r="DV4" s="106"/>
      <c r="DW4" s="106"/>
      <c r="DX4" s="106"/>
      <c r="DY4" s="106"/>
      <c r="DZ4" s="106"/>
      <c r="EA4" s="106"/>
      <c r="EB4" s="106"/>
      <c r="EC4" s="106"/>
      <c r="ED4" s="106"/>
      <c r="EE4" s="106"/>
      <c r="EF4" s="106"/>
      <c r="EG4" s="106"/>
      <c r="EH4" s="106"/>
      <c r="EI4" s="106"/>
      <c r="EJ4" s="106"/>
      <c r="EK4" s="106"/>
      <c r="EL4" s="106"/>
      <c r="EM4" s="106"/>
      <c r="EN4" s="106"/>
      <c r="EO4" s="106"/>
      <c r="EP4" s="106"/>
      <c r="EQ4" s="106"/>
      <c r="ER4" s="106"/>
      <c r="ES4" s="106"/>
      <c r="ET4" s="106"/>
      <c r="EU4" s="106"/>
      <c r="EV4" s="106"/>
      <c r="EW4" s="106"/>
      <c r="EX4" s="106"/>
      <c r="EY4" s="106"/>
      <c r="EZ4" s="106"/>
      <c r="FA4" s="106"/>
      <c r="FB4" s="106"/>
      <c r="FO4" s="106"/>
      <c r="FP4" s="106"/>
      <c r="FQ4" s="106"/>
      <c r="FR4" s="106"/>
      <c r="FS4" s="106"/>
      <c r="FT4" s="106"/>
      <c r="FU4" s="106"/>
      <c r="FV4" s="106"/>
      <c r="FW4" s="106"/>
      <c r="FX4" s="106"/>
      <c r="FY4" s="106"/>
      <c r="FZ4" s="106"/>
      <c r="GA4" s="106"/>
      <c r="GB4" s="106"/>
      <c r="GC4" s="106"/>
      <c r="GD4" s="106"/>
      <c r="GE4" s="106"/>
      <c r="GF4" s="106"/>
      <c r="GG4" s="106"/>
      <c r="GH4" s="106"/>
      <c r="GI4" s="106"/>
      <c r="GJ4" s="106"/>
      <c r="GK4" s="106"/>
      <c r="GL4" s="106"/>
      <c r="GM4" s="106"/>
      <c r="GN4" s="106"/>
      <c r="GO4" s="106"/>
      <c r="GP4" s="106"/>
      <c r="GQ4" s="106"/>
      <c r="GR4" s="106"/>
      <c r="GS4" s="106"/>
      <c r="GT4" s="106"/>
      <c r="GU4" s="106"/>
      <c r="GV4" s="106"/>
      <c r="GW4" s="106"/>
      <c r="GX4" s="106"/>
      <c r="GY4" s="106"/>
      <c r="GZ4" s="106"/>
      <c r="HA4" s="106"/>
      <c r="HM4" s="106"/>
      <c r="HN4" s="106"/>
      <c r="HO4" s="106"/>
      <c r="HP4" s="106"/>
      <c r="HQ4" s="106"/>
      <c r="HR4" s="106"/>
      <c r="HS4" s="106"/>
      <c r="HT4" s="106"/>
      <c r="HU4" s="106"/>
      <c r="HV4" s="106"/>
      <c r="HW4" s="106"/>
      <c r="HX4" s="106"/>
      <c r="HY4" s="106"/>
      <c r="HZ4" s="106"/>
      <c r="IA4" s="106"/>
      <c r="IB4" s="106"/>
      <c r="IC4" s="106"/>
      <c r="ID4" s="106"/>
      <c r="IE4" s="106"/>
      <c r="IF4" s="106"/>
      <c r="IG4" s="106"/>
      <c r="IH4" s="106"/>
      <c r="II4" s="106"/>
      <c r="IJ4" s="106"/>
      <c r="IK4" s="106"/>
      <c r="IL4" s="106"/>
      <c r="IM4" s="106"/>
      <c r="IN4" s="106"/>
      <c r="IO4" s="106"/>
      <c r="IP4" s="106"/>
      <c r="IQ4" s="106"/>
      <c r="IR4" s="106"/>
      <c r="IS4" s="106"/>
      <c r="IT4" s="106"/>
      <c r="IU4" s="106"/>
      <c r="IV4" s="106"/>
      <c r="IW4" s="106"/>
      <c r="IX4" s="106"/>
      <c r="IY4" s="106"/>
      <c r="IZ4" s="106"/>
      <c r="JA4" s="106"/>
      <c r="JB4" s="106"/>
      <c r="JC4" s="106"/>
      <c r="JD4" s="106"/>
      <c r="JE4" s="106"/>
      <c r="JF4" s="106"/>
      <c r="JG4" s="106"/>
      <c r="JH4" s="106"/>
      <c r="JI4" s="106"/>
      <c r="JJ4" s="106"/>
      <c r="JK4" s="106"/>
      <c r="JL4" s="106"/>
      <c r="JM4" s="106"/>
      <c r="JN4" s="106"/>
    </row>
    <row r="5" spans="1:274" x14ac:dyDescent="0.25">
      <c r="A5" s="106" t="s">
        <v>151</v>
      </c>
      <c r="B5" s="106" t="s">
        <v>154</v>
      </c>
      <c r="C5" s="106" t="s">
        <v>155</v>
      </c>
      <c r="D5" s="106"/>
      <c r="E5" s="100">
        <v>3274252.20749981</v>
      </c>
      <c r="F5" s="100">
        <v>1477859.1164998999</v>
      </c>
      <c r="G5" s="100">
        <v>767649.85849997005</v>
      </c>
      <c r="H5" s="100">
        <v>214279.75249998801</v>
      </c>
      <c r="I5" s="100">
        <v>40433.739999989797</v>
      </c>
      <c r="J5" s="100">
        <v>159107.685</v>
      </c>
      <c r="K5" s="100">
        <v>8296559.18276517</v>
      </c>
      <c r="L5" s="100">
        <v>1522679.4556044701</v>
      </c>
      <c r="M5" s="100">
        <v>706019.74814784306</v>
      </c>
      <c r="N5" s="100">
        <v>130353.09944834901</v>
      </c>
      <c r="O5" s="100">
        <v>122117.402600289</v>
      </c>
      <c r="P5" s="100" t="s">
        <v>142</v>
      </c>
      <c r="Q5" s="100">
        <v>81907386.022553593</v>
      </c>
      <c r="R5" s="100">
        <v>16303049.770067601</v>
      </c>
      <c r="S5" s="100">
        <v>7941998.7937577097</v>
      </c>
      <c r="T5" s="100">
        <v>1308037.0674981901</v>
      </c>
      <c r="U5" s="100">
        <v>258082.14450001001</v>
      </c>
      <c r="V5" s="100" t="s">
        <v>142</v>
      </c>
      <c r="W5" s="50">
        <v>133078742.15249901</v>
      </c>
      <c r="X5" s="50">
        <v>25997655.051999699</v>
      </c>
      <c r="Y5" s="50">
        <v>10689094.3604999</v>
      </c>
      <c r="Z5" s="50">
        <v>558189.56000002997</v>
      </c>
      <c r="AA5" s="50">
        <v>607076.76549997902</v>
      </c>
      <c r="AB5" s="50">
        <v>75901961.302795395</v>
      </c>
      <c r="AC5" s="50">
        <v>15386645.892165201</v>
      </c>
      <c r="AD5" s="50">
        <v>12489524.198775601</v>
      </c>
      <c r="AE5" s="50">
        <v>1662130.79843378</v>
      </c>
      <c r="AF5" s="50">
        <v>515651.73599997303</v>
      </c>
      <c r="AG5" s="50">
        <v>85274.891596938294</v>
      </c>
      <c r="AH5" s="100">
        <v>1078442.64684415</v>
      </c>
      <c r="AI5" s="100">
        <v>63497.398500012001</v>
      </c>
      <c r="AJ5" s="100">
        <v>173810.21336108801</v>
      </c>
      <c r="AK5" s="100">
        <v>29320.365235515499</v>
      </c>
      <c r="AL5" s="100">
        <v>16385.246636029398</v>
      </c>
      <c r="AM5" s="100" t="s">
        <v>142</v>
      </c>
      <c r="AN5" s="100" t="s">
        <v>142</v>
      </c>
      <c r="AO5" s="100">
        <v>10509.275494765399</v>
      </c>
      <c r="AP5" s="100">
        <v>2639.7974764462101</v>
      </c>
      <c r="AQ5" s="100">
        <v>2527.2838049378702</v>
      </c>
      <c r="AR5" s="100">
        <v>4342.5285381487201</v>
      </c>
      <c r="AS5" s="100">
        <v>315441.84050000203</v>
      </c>
      <c r="AT5" s="100">
        <v>143191.238999995</v>
      </c>
      <c r="AU5" s="100">
        <v>40764.509000002399</v>
      </c>
      <c r="AV5" s="100">
        <v>145164.140166672</v>
      </c>
      <c r="AW5" s="100">
        <v>29071.069500003901</v>
      </c>
      <c r="AX5" s="100">
        <v>268960.04650000198</v>
      </c>
      <c r="AY5" s="100">
        <v>53767.773000002999</v>
      </c>
      <c r="AZ5" s="100">
        <v>19859.475499996799</v>
      </c>
      <c r="BA5" s="100">
        <v>124074.305616888</v>
      </c>
      <c r="BB5" s="100">
        <v>69501.326500001102</v>
      </c>
      <c r="BC5" s="100">
        <v>481670.40199998999</v>
      </c>
      <c r="BD5" s="100">
        <v>33871.1975000026</v>
      </c>
      <c r="BE5" s="100">
        <v>17171.9664999995</v>
      </c>
      <c r="BF5" s="50">
        <v>7923268.0979994098</v>
      </c>
      <c r="BG5" s="50">
        <v>2900423.64291684</v>
      </c>
      <c r="BH5" s="50">
        <v>2222432.7245312501</v>
      </c>
      <c r="BI5" s="50">
        <v>605821.29955133505</v>
      </c>
      <c r="BJ5" s="50">
        <v>437601.45593945897</v>
      </c>
      <c r="BK5" s="50">
        <v>73994.345618616804</v>
      </c>
      <c r="BL5" s="50">
        <v>6534.9987568384404</v>
      </c>
      <c r="BM5" s="50">
        <v>3035.9836944182598</v>
      </c>
      <c r="BN5" s="50">
        <v>1624430.68019795</v>
      </c>
      <c r="BO5" s="50">
        <v>2709063.9730000598</v>
      </c>
      <c r="BP5" s="50">
        <v>701101.79992621497</v>
      </c>
      <c r="BQ5" s="50">
        <v>1886048.9800001299</v>
      </c>
      <c r="BR5" s="50">
        <v>1056410.6307975</v>
      </c>
      <c r="BS5" s="50">
        <v>258883.397949317</v>
      </c>
      <c r="BT5" s="50">
        <v>506578.35253613902</v>
      </c>
      <c r="BU5" s="50">
        <v>178975.876585391</v>
      </c>
      <c r="BV5" s="50">
        <v>841312.70264070597</v>
      </c>
      <c r="BW5" s="50">
        <v>387150.80512015597</v>
      </c>
      <c r="BX5" s="50">
        <v>208700.65290277699</v>
      </c>
      <c r="BY5" s="50">
        <v>224795.15464787401</v>
      </c>
      <c r="BZ5" s="50">
        <v>133115.06725645301</v>
      </c>
      <c r="CA5" s="50">
        <v>46253.705069800402</v>
      </c>
      <c r="CB5" s="50">
        <v>43224.126090751102</v>
      </c>
      <c r="CC5" s="50">
        <v>24006.197286547002</v>
      </c>
      <c r="CD5" s="50">
        <v>45772.715048917198</v>
      </c>
      <c r="CE5" s="50">
        <v>14157.2332904753</v>
      </c>
      <c r="CF5" s="50">
        <v>17711.036055672001</v>
      </c>
      <c r="CG5" s="50">
        <v>10290.493077949901</v>
      </c>
      <c r="CW5" s="106"/>
      <c r="CX5" s="106"/>
      <c r="CY5" s="106"/>
      <c r="CZ5" s="106"/>
      <c r="DA5" s="106"/>
      <c r="DB5" s="106"/>
      <c r="DC5" s="106"/>
      <c r="DD5" s="106"/>
      <c r="DE5" s="106"/>
      <c r="DF5" s="106"/>
      <c r="DG5" s="106"/>
      <c r="DR5" s="106"/>
      <c r="DS5" s="106"/>
      <c r="DT5" s="106"/>
      <c r="DU5" s="106"/>
      <c r="DV5" s="106"/>
      <c r="DW5" s="106"/>
      <c r="DX5" s="106"/>
      <c r="DY5" s="106"/>
      <c r="DZ5" s="106"/>
      <c r="EA5" s="106"/>
      <c r="EB5" s="106"/>
      <c r="EC5" s="106"/>
      <c r="ED5" s="106"/>
      <c r="EE5" s="106"/>
      <c r="EF5" s="106"/>
      <c r="EG5" s="106"/>
      <c r="EH5" s="106"/>
      <c r="EI5" s="106"/>
      <c r="EJ5" s="106"/>
      <c r="EK5" s="106"/>
      <c r="EL5" s="106"/>
      <c r="EM5" s="106"/>
      <c r="EN5" s="106"/>
      <c r="EO5" s="106"/>
      <c r="EP5" s="106"/>
      <c r="EQ5" s="106"/>
      <c r="ER5" s="106"/>
      <c r="ES5" s="106"/>
      <c r="ET5" s="106"/>
      <c r="EU5" s="106"/>
      <c r="EV5" s="106"/>
      <c r="EW5" s="106"/>
      <c r="EX5" s="106"/>
      <c r="EY5" s="106"/>
      <c r="EZ5" s="106"/>
      <c r="FA5" s="106"/>
      <c r="FB5" s="106"/>
      <c r="FO5" s="106"/>
      <c r="FP5" s="106"/>
      <c r="FQ5" s="106"/>
      <c r="FR5" s="106"/>
      <c r="FS5" s="106"/>
      <c r="FT5" s="106"/>
      <c r="FU5" s="106"/>
      <c r="FV5" s="106"/>
      <c r="FW5" s="106"/>
      <c r="FX5" s="106"/>
      <c r="FY5" s="106"/>
      <c r="FZ5" s="106"/>
      <c r="GA5" s="106"/>
      <c r="GB5" s="106"/>
      <c r="GC5" s="106"/>
      <c r="GD5" s="106"/>
      <c r="GE5" s="106"/>
      <c r="GF5" s="106"/>
      <c r="GG5" s="106"/>
      <c r="GH5" s="106"/>
      <c r="GI5" s="106"/>
      <c r="GJ5" s="106"/>
      <c r="GK5" s="106"/>
      <c r="GL5" s="106"/>
      <c r="GM5" s="106"/>
      <c r="GN5" s="106"/>
      <c r="GO5" s="106"/>
      <c r="GP5" s="106"/>
      <c r="GQ5" s="106"/>
      <c r="GR5" s="106"/>
      <c r="GS5" s="106"/>
      <c r="GT5" s="106"/>
      <c r="GU5" s="106"/>
      <c r="GV5" s="106"/>
      <c r="GW5" s="106"/>
      <c r="GX5" s="106"/>
      <c r="GY5" s="106"/>
      <c r="GZ5" s="106"/>
      <c r="HA5" s="106"/>
      <c r="HM5" s="106"/>
      <c r="HN5" s="106"/>
      <c r="HO5" s="106"/>
      <c r="HP5" s="106"/>
      <c r="HQ5" s="106"/>
      <c r="HR5" s="106"/>
      <c r="HS5" s="106"/>
      <c r="HT5" s="106"/>
      <c r="HU5" s="106"/>
      <c r="HV5" s="106"/>
      <c r="HW5" s="106"/>
      <c r="HX5" s="106"/>
      <c r="HY5" s="106"/>
      <c r="HZ5" s="106"/>
      <c r="IA5" s="106"/>
      <c r="IB5" s="106"/>
      <c r="IC5" s="106"/>
      <c r="ID5" s="106"/>
      <c r="IE5" s="106"/>
      <c r="IF5" s="106"/>
      <c r="IG5" s="106"/>
      <c r="IH5" s="106"/>
      <c r="II5" s="106"/>
      <c r="IJ5" s="106"/>
      <c r="IK5" s="106"/>
      <c r="IL5" s="106"/>
      <c r="IM5" s="106"/>
      <c r="IN5" s="106"/>
      <c r="IO5" s="106"/>
      <c r="IP5" s="106"/>
      <c r="IQ5" s="106"/>
      <c r="IR5" s="106"/>
      <c r="IS5" s="106"/>
      <c r="IT5" s="106"/>
      <c r="IU5" s="106"/>
      <c r="IV5" s="106"/>
      <c r="IW5" s="106"/>
      <c r="IX5" s="106"/>
      <c r="IY5" s="106"/>
      <c r="IZ5" s="106"/>
      <c r="JA5" s="106"/>
      <c r="JB5" s="106"/>
      <c r="JC5" s="106"/>
      <c r="JD5" s="106"/>
      <c r="JE5" s="106"/>
      <c r="JF5" s="106"/>
      <c r="JG5" s="106"/>
      <c r="JH5" s="106"/>
      <c r="JI5" s="106"/>
      <c r="JJ5" s="106"/>
      <c r="JK5" s="106"/>
      <c r="JL5" s="106"/>
      <c r="JM5" s="106"/>
      <c r="JN5" s="106"/>
    </row>
    <row r="6" spans="1:274" x14ac:dyDescent="0.25">
      <c r="A6" s="106" t="s">
        <v>156</v>
      </c>
      <c r="B6" s="106" t="s">
        <v>157</v>
      </c>
      <c r="C6" s="106" t="s">
        <v>153</v>
      </c>
      <c r="D6" s="106"/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 t="s">
        <v>142</v>
      </c>
      <c r="R6" s="100">
        <v>3745.10017294298</v>
      </c>
      <c r="S6" s="100">
        <v>6374.4131333123596</v>
      </c>
      <c r="T6" s="100">
        <v>2326.5937865486699</v>
      </c>
      <c r="U6" s="100">
        <v>30188.1089999959</v>
      </c>
      <c r="V6" s="100" t="s">
        <v>142</v>
      </c>
      <c r="W6" s="50">
        <v>9782.7165000002005</v>
      </c>
      <c r="X6" s="50">
        <v>7298.8797500002202</v>
      </c>
      <c r="Y6" s="50">
        <v>10908.3660000003</v>
      </c>
      <c r="Z6" s="50">
        <v>6717.8273000004801</v>
      </c>
      <c r="AA6" s="50">
        <v>10661.8910000041</v>
      </c>
      <c r="AB6" s="50">
        <v>6071.0242921947902</v>
      </c>
      <c r="AC6" s="50">
        <v>3749.1766499457999</v>
      </c>
      <c r="AD6" s="50">
        <v>7892.5814266910802</v>
      </c>
      <c r="AE6" s="50">
        <v>7185.2127951952598</v>
      </c>
      <c r="AF6" s="50">
        <v>40004.1330000011</v>
      </c>
      <c r="AG6" s="100" t="s">
        <v>142</v>
      </c>
      <c r="AH6" s="100">
        <v>1241.90189268723</v>
      </c>
      <c r="AI6" s="100" t="s">
        <v>142</v>
      </c>
      <c r="AJ6" s="100">
        <v>1716.71777503826</v>
      </c>
      <c r="AK6" s="100">
        <v>1334.27694759773</v>
      </c>
      <c r="AL6" s="100">
        <v>6433.4945034119701</v>
      </c>
      <c r="AM6" s="100" t="s">
        <v>142</v>
      </c>
      <c r="AN6" s="100" t="s">
        <v>142</v>
      </c>
      <c r="AO6" s="100" t="s">
        <v>142</v>
      </c>
      <c r="AP6" s="100">
        <v>1296.51421927758</v>
      </c>
      <c r="AQ6" s="100">
        <v>14853.438212756</v>
      </c>
      <c r="AR6" s="100">
        <v>6350.8979516612499</v>
      </c>
      <c r="AS6" s="100" t="s">
        <v>142</v>
      </c>
      <c r="AT6" s="100">
        <v>67742.311499996897</v>
      </c>
      <c r="AU6" s="100">
        <v>14438.8285000006</v>
      </c>
      <c r="AV6" s="100">
        <v>11152.5274999995</v>
      </c>
      <c r="AW6" s="100" t="s">
        <v>142</v>
      </c>
      <c r="AX6" s="100" t="s">
        <v>142</v>
      </c>
      <c r="AY6" s="100">
        <v>11349.989499998899</v>
      </c>
      <c r="AZ6" s="100">
        <v>5176.0499999990698</v>
      </c>
      <c r="BA6" s="100">
        <v>19926.824500000701</v>
      </c>
      <c r="BB6" s="100">
        <v>8256.0660000007501</v>
      </c>
      <c r="BC6" s="104" t="s">
        <v>142</v>
      </c>
      <c r="BD6" s="104" t="s">
        <v>142</v>
      </c>
      <c r="BE6" s="104" t="s">
        <v>142</v>
      </c>
      <c r="BF6" s="50">
        <v>1418.3410132709</v>
      </c>
      <c r="BG6" s="104" t="s">
        <v>142</v>
      </c>
      <c r="BH6" s="104" t="s">
        <v>142</v>
      </c>
      <c r="BI6" s="104" t="s">
        <v>142</v>
      </c>
      <c r="BJ6" s="104" t="s">
        <v>142</v>
      </c>
      <c r="BK6" s="50">
        <v>1010.68289275386</v>
      </c>
      <c r="BL6" s="104" t="s">
        <v>142</v>
      </c>
      <c r="BM6" s="104" t="s">
        <v>142</v>
      </c>
      <c r="BN6" s="50">
        <v>270128.53523136198</v>
      </c>
      <c r="BO6" s="50">
        <v>2507334.1755000302</v>
      </c>
      <c r="BP6" s="50">
        <v>209492.36225214301</v>
      </c>
      <c r="BQ6" s="50">
        <v>1717727.43100011</v>
      </c>
      <c r="BR6" s="50">
        <v>51165.504872917198</v>
      </c>
      <c r="BS6" s="50">
        <v>22426.902073169102</v>
      </c>
      <c r="BT6" s="50">
        <v>44378.435109540602</v>
      </c>
      <c r="BU6" s="50">
        <v>23137.3614224515</v>
      </c>
      <c r="BV6" s="50">
        <v>8697.7150378697006</v>
      </c>
      <c r="BW6" s="50">
        <v>7425.7648632030996</v>
      </c>
      <c r="BX6" s="50">
        <v>18565.7638218215</v>
      </c>
      <c r="BY6" s="50">
        <v>12876.0267504289</v>
      </c>
      <c r="BZ6" s="50">
        <v>3619.6122837543298</v>
      </c>
      <c r="CA6" s="104" t="s">
        <v>142</v>
      </c>
      <c r="CB6" s="104" t="s">
        <v>142</v>
      </c>
      <c r="CC6" s="104" t="s">
        <v>142</v>
      </c>
      <c r="CD6" s="50">
        <v>1148.83162399348</v>
      </c>
      <c r="CE6" s="50">
        <v>3542.17763071943</v>
      </c>
      <c r="CF6" s="50">
        <v>6361.8776287635901</v>
      </c>
      <c r="CG6" s="50">
        <v>2119.9739693184001</v>
      </c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6"/>
      <c r="ER6" s="106"/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/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M6" s="106"/>
      <c r="HN6" s="106"/>
      <c r="HO6" s="106"/>
      <c r="HP6" s="106"/>
      <c r="HQ6" s="106"/>
      <c r="HR6" s="106"/>
      <c r="HS6" s="106"/>
      <c r="HT6" s="106"/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6"/>
      <c r="IJ6" s="106"/>
      <c r="IK6" s="106"/>
      <c r="IL6" s="106"/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6"/>
      <c r="IZ6" s="106"/>
      <c r="JA6" s="106"/>
      <c r="JB6" s="106"/>
      <c r="JC6" s="106"/>
      <c r="JD6" s="106"/>
      <c r="JE6" s="106"/>
      <c r="JF6" s="106"/>
      <c r="JG6" s="106"/>
      <c r="JH6" s="106"/>
      <c r="JI6" s="106"/>
      <c r="JJ6" s="106"/>
      <c r="JK6" s="106"/>
      <c r="JL6" s="106"/>
      <c r="JM6" s="106"/>
      <c r="JN6" s="106"/>
    </row>
    <row r="7" spans="1:274" x14ac:dyDescent="0.25">
      <c r="A7" s="106" t="s">
        <v>156</v>
      </c>
      <c r="B7" s="106" t="s">
        <v>158</v>
      </c>
      <c r="C7" s="106" t="s">
        <v>155</v>
      </c>
      <c r="D7" s="106"/>
      <c r="E7" s="100">
        <v>2651406.5260000699</v>
      </c>
      <c r="F7" s="100">
        <v>1201813.42900002</v>
      </c>
      <c r="G7" s="100">
        <v>91178.098000005004</v>
      </c>
      <c r="H7" s="100">
        <v>329964.730000009</v>
      </c>
      <c r="I7" s="100">
        <v>107931.16800000401</v>
      </c>
      <c r="J7" s="100" t="s">
        <v>142</v>
      </c>
      <c r="K7" s="100">
        <v>5728922.1473219898</v>
      </c>
      <c r="L7" s="100">
        <v>815461.05489493196</v>
      </c>
      <c r="M7" s="100">
        <v>841437.621975619</v>
      </c>
      <c r="N7" s="100">
        <v>70304.741591845697</v>
      </c>
      <c r="O7" s="100" t="s">
        <v>142</v>
      </c>
      <c r="P7" s="100">
        <v>19836.772043617901</v>
      </c>
      <c r="Q7" s="100">
        <v>42914850.667663299</v>
      </c>
      <c r="R7" s="100">
        <v>8214537.6392214503</v>
      </c>
      <c r="S7" s="100">
        <v>5567965.0355935898</v>
      </c>
      <c r="T7" s="100">
        <v>1294771.34235872</v>
      </c>
      <c r="U7" s="100">
        <v>282785.97450494202</v>
      </c>
      <c r="V7" s="100" t="s">
        <v>142</v>
      </c>
      <c r="W7" s="50">
        <v>65217694.199000299</v>
      </c>
      <c r="X7" s="50">
        <v>13108352.461999999</v>
      </c>
      <c r="Y7" s="50">
        <v>7227127.4124998804</v>
      </c>
      <c r="Z7" s="50">
        <v>328838.756000022</v>
      </c>
      <c r="AA7" s="100" t="s">
        <v>142</v>
      </c>
      <c r="AB7" s="50">
        <v>37309286.051485799</v>
      </c>
      <c r="AC7" s="50">
        <v>7965041.1633880297</v>
      </c>
      <c r="AD7" s="50">
        <v>7377596.9478723602</v>
      </c>
      <c r="AE7" s="50">
        <v>1386301.98669665</v>
      </c>
      <c r="AF7" s="50">
        <v>644186.57450000197</v>
      </c>
      <c r="AG7" s="50">
        <v>97593.298704632602</v>
      </c>
      <c r="AH7" s="100">
        <v>773443.65594608197</v>
      </c>
      <c r="AI7" s="100">
        <v>57541.005499999803</v>
      </c>
      <c r="AJ7" s="100">
        <v>97962.036148149695</v>
      </c>
      <c r="AK7" s="100">
        <v>38096.153815937701</v>
      </c>
      <c r="AL7" s="100">
        <v>6899.8317773652097</v>
      </c>
      <c r="AM7" s="100" t="s">
        <v>142</v>
      </c>
      <c r="AN7" s="100" t="s">
        <v>142</v>
      </c>
      <c r="AO7" s="100">
        <v>6613.4743417570899</v>
      </c>
      <c r="AP7" s="100">
        <v>2697.5151272446801</v>
      </c>
      <c r="AQ7" s="100">
        <v>10938.292969723399</v>
      </c>
      <c r="AR7" s="100">
        <v>3282.1402167259198</v>
      </c>
      <c r="AS7" s="100">
        <v>106659.98996259899</v>
      </c>
      <c r="AT7" s="100">
        <v>114488.8135</v>
      </c>
      <c r="AU7" s="100">
        <v>73634.002999998207</v>
      </c>
      <c r="AV7" s="100">
        <v>77234.986799998398</v>
      </c>
      <c r="AW7" s="100">
        <v>10206.394000002199</v>
      </c>
      <c r="AX7" s="100">
        <v>76732.611166671501</v>
      </c>
      <c r="AY7" s="100">
        <v>84006.682500001305</v>
      </c>
      <c r="AZ7" s="100">
        <v>25262.1140000011</v>
      </c>
      <c r="BA7" s="100">
        <v>244145.31950001101</v>
      </c>
      <c r="BB7" s="100">
        <v>18512.989000000001</v>
      </c>
      <c r="BC7" s="104" t="s">
        <v>142</v>
      </c>
      <c r="BD7" s="100">
        <v>192272.59199999101</v>
      </c>
      <c r="BE7" s="100">
        <v>66691.755999998801</v>
      </c>
      <c r="BF7" s="50">
        <v>4341207.1182992198</v>
      </c>
      <c r="BG7" s="50">
        <v>1348357.64497479</v>
      </c>
      <c r="BH7" s="50">
        <v>1875107.06774056</v>
      </c>
      <c r="BI7" s="50">
        <v>767639.28364365199</v>
      </c>
      <c r="BJ7" s="50">
        <v>330165.484781879</v>
      </c>
      <c r="BK7" s="50">
        <v>70752.590709506796</v>
      </c>
      <c r="BL7" s="50">
        <v>28719.802054122301</v>
      </c>
      <c r="BM7" s="50">
        <v>5501.4876356923996</v>
      </c>
      <c r="BN7" s="50">
        <v>1282676.7569760501</v>
      </c>
      <c r="BO7" s="50">
        <v>1722018.74782203</v>
      </c>
      <c r="BP7" s="50">
        <v>668344.73310493899</v>
      </c>
      <c r="BQ7" s="50">
        <v>1100649.6044999601</v>
      </c>
      <c r="BR7" s="50">
        <v>535092.56357213005</v>
      </c>
      <c r="BS7" s="50">
        <v>66934.850436513007</v>
      </c>
      <c r="BT7" s="50">
        <v>418148.93607637001</v>
      </c>
      <c r="BU7" s="50">
        <v>139084.871273764</v>
      </c>
      <c r="BV7" s="50">
        <v>341095.71681086102</v>
      </c>
      <c r="BW7" s="50">
        <v>197596.85304969701</v>
      </c>
      <c r="BX7" s="50">
        <v>138333.68922553101</v>
      </c>
      <c r="BY7" s="50">
        <v>234488.132349703</v>
      </c>
      <c r="BZ7" s="50">
        <v>92261.721292016795</v>
      </c>
      <c r="CA7" s="50">
        <v>22631.616434516</v>
      </c>
      <c r="CB7" s="50">
        <v>36341.732001489298</v>
      </c>
      <c r="CC7" s="50">
        <v>14644.614257093799</v>
      </c>
      <c r="CD7" s="50">
        <v>13635.7740066645</v>
      </c>
      <c r="CE7" s="50">
        <v>14466.672000237601</v>
      </c>
      <c r="CF7" s="50">
        <v>8112.8185644857804</v>
      </c>
      <c r="CG7" s="50">
        <v>17562.4938503798</v>
      </c>
      <c r="CW7" s="106"/>
      <c r="CX7" s="106"/>
      <c r="CY7" s="106"/>
      <c r="CZ7" s="106"/>
      <c r="DA7" s="106"/>
      <c r="DB7" s="106"/>
      <c r="DC7" s="106"/>
      <c r="DD7" s="106"/>
      <c r="DE7" s="106"/>
      <c r="DF7" s="106"/>
      <c r="DG7" s="106"/>
      <c r="DR7" s="106"/>
      <c r="DS7" s="106"/>
      <c r="DT7" s="106"/>
      <c r="DU7" s="106"/>
      <c r="DV7" s="106"/>
      <c r="DW7" s="106"/>
      <c r="DX7" s="106"/>
      <c r="DY7" s="106"/>
      <c r="DZ7" s="106"/>
      <c r="EA7" s="106"/>
      <c r="EB7" s="106"/>
      <c r="EC7" s="106"/>
      <c r="ED7" s="106"/>
      <c r="EE7" s="106"/>
      <c r="EF7" s="106"/>
      <c r="EG7" s="106"/>
      <c r="EH7" s="106"/>
      <c r="EI7" s="106"/>
      <c r="EJ7" s="106"/>
      <c r="EK7" s="106"/>
      <c r="EL7" s="106"/>
      <c r="EM7" s="106"/>
      <c r="EN7" s="106"/>
      <c r="EO7" s="106"/>
      <c r="EP7" s="106"/>
      <c r="EQ7" s="106"/>
      <c r="ER7" s="106"/>
      <c r="ES7" s="106"/>
      <c r="ET7" s="106"/>
      <c r="EU7" s="106"/>
      <c r="EV7" s="106"/>
      <c r="EW7" s="106"/>
      <c r="EX7" s="106"/>
      <c r="EY7" s="106"/>
      <c r="EZ7" s="106"/>
      <c r="FA7" s="106"/>
      <c r="FB7" s="106"/>
      <c r="FO7" s="106"/>
      <c r="FP7" s="106"/>
      <c r="FQ7" s="106"/>
      <c r="FR7" s="106"/>
      <c r="FS7" s="106"/>
      <c r="FT7" s="106"/>
      <c r="FU7" s="106"/>
      <c r="FV7" s="106"/>
      <c r="FW7" s="106"/>
      <c r="FX7" s="106"/>
      <c r="FY7" s="106"/>
      <c r="FZ7" s="106"/>
      <c r="GA7" s="106"/>
      <c r="GB7" s="106"/>
      <c r="GC7" s="106"/>
      <c r="GD7" s="106"/>
      <c r="GE7" s="106"/>
      <c r="GF7" s="106"/>
      <c r="GG7" s="106"/>
      <c r="GH7" s="106"/>
      <c r="GI7" s="106"/>
      <c r="GJ7" s="106"/>
      <c r="GK7" s="106"/>
      <c r="GL7" s="106"/>
      <c r="GM7" s="106"/>
      <c r="GN7" s="106"/>
      <c r="GO7" s="106"/>
      <c r="GP7" s="106"/>
      <c r="GQ7" s="106"/>
      <c r="GR7" s="106"/>
      <c r="GS7" s="106"/>
      <c r="GT7" s="106"/>
      <c r="GU7" s="106"/>
      <c r="GV7" s="106"/>
      <c r="GW7" s="106"/>
      <c r="GX7" s="106"/>
      <c r="GY7" s="106"/>
      <c r="GZ7" s="106"/>
      <c r="HA7" s="106"/>
      <c r="HM7" s="106"/>
      <c r="HN7" s="106"/>
      <c r="HO7" s="106"/>
      <c r="HP7" s="106"/>
      <c r="HQ7" s="106"/>
      <c r="HR7" s="106"/>
      <c r="HS7" s="106"/>
      <c r="HT7" s="106"/>
      <c r="HU7" s="106"/>
      <c r="HV7" s="106"/>
      <c r="HW7" s="106"/>
      <c r="HX7" s="106"/>
      <c r="HY7" s="106"/>
      <c r="HZ7" s="106"/>
      <c r="IA7" s="106"/>
      <c r="IB7" s="106"/>
      <c r="IC7" s="106"/>
      <c r="ID7" s="106"/>
      <c r="IE7" s="106"/>
      <c r="IF7" s="106"/>
      <c r="IG7" s="106"/>
      <c r="IH7" s="106"/>
      <c r="II7" s="106"/>
      <c r="IJ7" s="106"/>
      <c r="IK7" s="106"/>
      <c r="IL7" s="106"/>
      <c r="IM7" s="106"/>
      <c r="IN7" s="106"/>
      <c r="IO7" s="106"/>
      <c r="IP7" s="106"/>
      <c r="IQ7" s="106"/>
      <c r="IR7" s="106"/>
      <c r="IS7" s="106"/>
      <c r="IT7" s="106"/>
      <c r="IU7" s="106"/>
      <c r="IV7" s="106"/>
      <c r="IW7" s="106"/>
      <c r="IX7" s="106"/>
      <c r="IY7" s="106"/>
      <c r="IZ7" s="106"/>
      <c r="JA7" s="106"/>
      <c r="JB7" s="106"/>
      <c r="JC7" s="106"/>
      <c r="JD7" s="106"/>
      <c r="JE7" s="106"/>
      <c r="JF7" s="106"/>
      <c r="JG7" s="106"/>
      <c r="JH7" s="106"/>
      <c r="JI7" s="106"/>
      <c r="JJ7" s="106"/>
      <c r="JK7" s="106"/>
      <c r="JL7" s="106"/>
      <c r="JM7" s="106"/>
      <c r="JN7" s="106"/>
    </row>
    <row r="8" spans="1:274" x14ac:dyDescent="0.25">
      <c r="A8" s="106" t="s">
        <v>159</v>
      </c>
      <c r="B8" s="106" t="s">
        <v>160</v>
      </c>
      <c r="C8" s="106" t="s">
        <v>153</v>
      </c>
      <c r="D8" s="106"/>
      <c r="E8" s="100">
        <v>2795462.4469999201</v>
      </c>
      <c r="F8" s="100">
        <v>1660481.1659999499</v>
      </c>
      <c r="G8" s="100">
        <v>659120.36299997405</v>
      </c>
      <c r="H8" s="100">
        <v>193056.14949998801</v>
      </c>
      <c r="I8" s="100">
        <v>164813.86749999499</v>
      </c>
      <c r="J8" s="100">
        <v>95548.352499997898</v>
      </c>
      <c r="K8" s="100">
        <v>5899097.4867379004</v>
      </c>
      <c r="L8" s="100">
        <v>1312253.5616319601</v>
      </c>
      <c r="M8" s="100">
        <v>805679.81123785395</v>
      </c>
      <c r="N8" s="100">
        <v>123776.050367114</v>
      </c>
      <c r="O8" s="100">
        <v>20811.204340985299</v>
      </c>
      <c r="P8" s="100">
        <v>116305.825294971</v>
      </c>
      <c r="Q8" s="100">
        <v>58231282.577367596</v>
      </c>
      <c r="R8" s="100">
        <v>11257987.2049766</v>
      </c>
      <c r="S8" s="100">
        <v>7598508.3263509301</v>
      </c>
      <c r="T8" s="100">
        <v>1410929.02928763</v>
      </c>
      <c r="U8" s="100">
        <v>86278.4604999945</v>
      </c>
      <c r="V8" s="100">
        <v>75563.592500002007</v>
      </c>
      <c r="W8" s="50">
        <v>87894479.229942799</v>
      </c>
      <c r="X8" s="50">
        <v>18304324.374499101</v>
      </c>
      <c r="Y8" s="50">
        <v>10138704.3189994</v>
      </c>
      <c r="Z8" s="50">
        <v>1784954.0674999801</v>
      </c>
      <c r="AA8" s="50">
        <v>634630.91599999706</v>
      </c>
      <c r="AB8" s="50">
        <v>49120102.865582801</v>
      </c>
      <c r="AC8" s="50">
        <v>11740659.861814201</v>
      </c>
      <c r="AD8" s="50">
        <v>10080372.552327</v>
      </c>
      <c r="AE8" s="50">
        <v>1775366.66779707</v>
      </c>
      <c r="AF8" s="50">
        <v>818574.06149996899</v>
      </c>
      <c r="AG8" s="50">
        <v>133583.902989975</v>
      </c>
      <c r="AH8" s="100">
        <v>962641.22706940898</v>
      </c>
      <c r="AI8" s="100">
        <v>90911.790000011897</v>
      </c>
      <c r="AJ8" s="100">
        <v>247851.72543808</v>
      </c>
      <c r="AK8" s="100">
        <v>41017.238059495197</v>
      </c>
      <c r="AL8" s="100">
        <v>34645.6023266927</v>
      </c>
      <c r="AM8" s="100" t="s">
        <v>142</v>
      </c>
      <c r="AN8" s="100" t="s">
        <v>142</v>
      </c>
      <c r="AO8" s="100">
        <v>40538.165292595797</v>
      </c>
      <c r="AP8" s="100">
        <v>10630.0782173892</v>
      </c>
      <c r="AQ8" s="100">
        <v>31682.567670226101</v>
      </c>
      <c r="AR8" s="100">
        <v>8092.9923030889404</v>
      </c>
      <c r="AS8" s="100">
        <v>299126.62800000201</v>
      </c>
      <c r="AT8" s="100">
        <v>105486.718500004</v>
      </c>
      <c r="AU8" s="100">
        <v>102142.867999993</v>
      </c>
      <c r="AV8" s="100">
        <v>136802.83049999399</v>
      </c>
      <c r="AW8" s="100">
        <v>20466.294000005499</v>
      </c>
      <c r="AX8" s="100">
        <v>58208.212000007603</v>
      </c>
      <c r="AY8" s="100">
        <v>140312.24350000001</v>
      </c>
      <c r="AZ8" s="100">
        <v>46569.314125005701</v>
      </c>
      <c r="BA8" s="100">
        <v>197814.11250000601</v>
      </c>
      <c r="BB8" s="100">
        <v>36060.3169999987</v>
      </c>
      <c r="BC8" s="100">
        <v>727604.44499998796</v>
      </c>
      <c r="BD8" s="100">
        <v>78838.043999998306</v>
      </c>
      <c r="BE8" s="100">
        <v>37214.990499996798</v>
      </c>
      <c r="BF8" s="50">
        <v>4907348.6166553404</v>
      </c>
      <c r="BG8" s="50">
        <v>1847364.4285496799</v>
      </c>
      <c r="BH8" s="50">
        <v>2358449.5298230099</v>
      </c>
      <c r="BI8" s="50">
        <v>682623.24477764999</v>
      </c>
      <c r="BJ8" s="50">
        <v>688325.70881623705</v>
      </c>
      <c r="BK8" s="50">
        <v>137579.14553687599</v>
      </c>
      <c r="BL8" s="50">
        <v>29018.156458338501</v>
      </c>
      <c r="BM8" s="50">
        <v>18469.0833736405</v>
      </c>
      <c r="BN8" s="50">
        <v>1698964.54120008</v>
      </c>
      <c r="BO8" s="50">
        <v>2164256.8620000398</v>
      </c>
      <c r="BP8" s="50">
        <v>392353.464377422</v>
      </c>
      <c r="BQ8" s="50">
        <v>1300646.3819999499</v>
      </c>
      <c r="BR8" s="50">
        <v>611145.76514139504</v>
      </c>
      <c r="BS8" s="50">
        <v>133576.996339337</v>
      </c>
      <c r="BT8" s="50">
        <v>458674.47108372499</v>
      </c>
      <c r="BU8" s="50">
        <v>123371.137527496</v>
      </c>
      <c r="BV8" s="50">
        <v>434967.47320774599</v>
      </c>
      <c r="BW8" s="50">
        <v>170970.37127708099</v>
      </c>
      <c r="BX8" s="50">
        <v>150741.645605333</v>
      </c>
      <c r="BY8" s="50">
        <v>240308.404329524</v>
      </c>
      <c r="BZ8" s="50">
        <v>113843.52626288901</v>
      </c>
      <c r="CA8" s="50">
        <v>26355.311855937998</v>
      </c>
      <c r="CB8" s="50">
        <v>24428.712565665501</v>
      </c>
      <c r="CC8" s="50">
        <v>28802.547295946599</v>
      </c>
      <c r="CD8" s="50">
        <v>16551.527928865598</v>
      </c>
      <c r="CE8" s="50">
        <v>18568.875751728701</v>
      </c>
      <c r="CF8" s="50">
        <v>7524.9753038102099</v>
      </c>
      <c r="CG8" s="50">
        <v>20455.053864513498</v>
      </c>
      <c r="CW8" s="106"/>
      <c r="CX8" s="106"/>
      <c r="CY8" s="106"/>
      <c r="CZ8" s="106"/>
      <c r="DA8" s="106"/>
      <c r="DB8" s="106"/>
      <c r="DC8" s="106"/>
      <c r="DD8" s="106"/>
      <c r="DE8" s="106"/>
      <c r="DF8" s="106"/>
      <c r="DG8" s="106"/>
      <c r="DR8" s="106"/>
      <c r="DS8" s="106"/>
      <c r="DT8" s="106"/>
      <c r="DU8" s="106"/>
      <c r="DV8" s="106"/>
      <c r="DW8" s="106"/>
      <c r="DX8" s="106"/>
      <c r="DY8" s="106"/>
      <c r="DZ8" s="106"/>
      <c r="EA8" s="106"/>
      <c r="EB8" s="106"/>
      <c r="EC8" s="106"/>
      <c r="ED8" s="106"/>
      <c r="EE8" s="106"/>
      <c r="EF8" s="106"/>
      <c r="EG8" s="106"/>
      <c r="EH8" s="106"/>
      <c r="EI8" s="106"/>
      <c r="EJ8" s="106"/>
      <c r="EK8" s="106"/>
      <c r="EL8" s="106"/>
      <c r="EM8" s="106"/>
      <c r="EN8" s="106"/>
      <c r="EO8" s="106"/>
      <c r="EP8" s="106"/>
      <c r="EQ8" s="106"/>
      <c r="ER8" s="106"/>
      <c r="ES8" s="106"/>
      <c r="ET8" s="106"/>
      <c r="EU8" s="106"/>
      <c r="EV8" s="106"/>
      <c r="EW8" s="106"/>
      <c r="EX8" s="106"/>
      <c r="EY8" s="106"/>
      <c r="EZ8" s="106"/>
      <c r="FA8" s="106"/>
      <c r="FB8" s="106"/>
      <c r="FO8" s="106"/>
      <c r="FP8" s="106"/>
      <c r="FQ8" s="106"/>
      <c r="FR8" s="106"/>
      <c r="FS8" s="106"/>
      <c r="FT8" s="106"/>
      <c r="FU8" s="106"/>
      <c r="FV8" s="106"/>
      <c r="FW8" s="106"/>
      <c r="FX8" s="106"/>
      <c r="FY8" s="106"/>
      <c r="FZ8" s="106"/>
      <c r="GA8" s="106"/>
      <c r="GB8" s="106"/>
      <c r="GC8" s="106"/>
      <c r="GD8" s="106"/>
      <c r="GE8" s="106"/>
      <c r="GF8" s="106"/>
      <c r="GG8" s="106"/>
      <c r="GH8" s="106"/>
      <c r="GI8" s="106"/>
      <c r="GJ8" s="106"/>
      <c r="GK8" s="106"/>
      <c r="GL8" s="106"/>
      <c r="GM8" s="106"/>
      <c r="GN8" s="106"/>
      <c r="GO8" s="106"/>
      <c r="GP8" s="106"/>
      <c r="GQ8" s="106"/>
      <c r="GR8" s="106"/>
      <c r="GS8" s="106"/>
      <c r="GT8" s="106"/>
      <c r="GU8" s="106"/>
      <c r="GV8" s="106"/>
      <c r="GW8" s="106"/>
      <c r="GX8" s="106"/>
      <c r="GY8" s="106"/>
      <c r="GZ8" s="106"/>
      <c r="HA8" s="106"/>
      <c r="HM8" s="106"/>
      <c r="HN8" s="106"/>
      <c r="HO8" s="106"/>
      <c r="HP8" s="106"/>
      <c r="HQ8" s="106"/>
      <c r="HR8" s="106"/>
      <c r="HS8" s="106"/>
      <c r="HT8" s="106"/>
      <c r="HU8" s="106"/>
      <c r="HV8" s="106"/>
      <c r="HW8" s="106"/>
      <c r="HX8" s="106"/>
      <c r="HY8" s="106"/>
      <c r="HZ8" s="106"/>
      <c r="IA8" s="106"/>
      <c r="IB8" s="106"/>
      <c r="IC8" s="106"/>
      <c r="ID8" s="106"/>
      <c r="IE8" s="106"/>
      <c r="IF8" s="106"/>
      <c r="IG8" s="106"/>
      <c r="IH8" s="106"/>
      <c r="II8" s="106"/>
      <c r="IJ8" s="106"/>
      <c r="IK8" s="106"/>
      <c r="IL8" s="106"/>
      <c r="IM8" s="106"/>
      <c r="IN8" s="106"/>
      <c r="IO8" s="106"/>
      <c r="IP8" s="106"/>
      <c r="IQ8" s="106"/>
      <c r="IR8" s="106"/>
      <c r="IS8" s="106"/>
      <c r="IT8" s="106"/>
      <c r="IU8" s="106"/>
      <c r="IV8" s="106"/>
      <c r="IW8" s="106"/>
      <c r="IX8" s="106"/>
      <c r="IY8" s="106"/>
      <c r="IZ8" s="106"/>
      <c r="JA8" s="106"/>
      <c r="JB8" s="106"/>
      <c r="JC8" s="106"/>
      <c r="JD8" s="106"/>
      <c r="JE8" s="106"/>
      <c r="JF8" s="106"/>
      <c r="JG8" s="106"/>
      <c r="JH8" s="106"/>
      <c r="JI8" s="106"/>
      <c r="JJ8" s="106"/>
      <c r="JK8" s="106"/>
      <c r="JL8" s="106"/>
      <c r="JM8" s="106"/>
      <c r="JN8" s="106"/>
    </row>
    <row r="9" spans="1:274" x14ac:dyDescent="0.25">
      <c r="A9" s="106" t="s">
        <v>159</v>
      </c>
      <c r="B9" s="106" t="s">
        <v>161</v>
      </c>
      <c r="C9" s="106" t="s">
        <v>155</v>
      </c>
      <c r="D9" s="106"/>
      <c r="E9" s="100">
        <v>5057639.1722233202</v>
      </c>
      <c r="F9" s="100">
        <v>1527182.94349999</v>
      </c>
      <c r="G9" s="100">
        <v>790023.07400000305</v>
      </c>
      <c r="H9" s="100">
        <v>861225.46600001096</v>
      </c>
      <c r="I9" s="100">
        <v>229667.321000008</v>
      </c>
      <c r="J9" s="100">
        <v>620231.01999999897</v>
      </c>
      <c r="K9" s="100">
        <v>9104367.4710186496</v>
      </c>
      <c r="L9" s="100">
        <v>1396037.5848107</v>
      </c>
      <c r="M9" s="100">
        <v>1188689.15397113</v>
      </c>
      <c r="N9" s="100">
        <v>141023.48312324099</v>
      </c>
      <c r="O9" s="100">
        <v>100863.112543134</v>
      </c>
      <c r="P9" s="100" t="s">
        <v>142</v>
      </c>
      <c r="Q9" s="100">
        <v>83478795.7444987</v>
      </c>
      <c r="R9" s="100">
        <v>17144990.242419899</v>
      </c>
      <c r="S9" s="100">
        <v>10506541.9336122</v>
      </c>
      <c r="T9" s="100">
        <v>2657360.0569726601</v>
      </c>
      <c r="U9" s="100">
        <v>1175606.8814999801</v>
      </c>
      <c r="V9" s="100">
        <v>110538.6875</v>
      </c>
      <c r="W9" s="50">
        <v>155423870.96600699</v>
      </c>
      <c r="X9" s="50">
        <v>37016079.858501397</v>
      </c>
      <c r="Y9" s="50">
        <v>19538939.408000398</v>
      </c>
      <c r="Z9" s="50">
        <v>2904645.8570000399</v>
      </c>
      <c r="AA9" s="50">
        <v>1578329.0419999999</v>
      </c>
      <c r="AB9" s="50">
        <v>95702528.100422099</v>
      </c>
      <c r="AC9" s="50">
        <v>23048660.5747003</v>
      </c>
      <c r="AD9" s="50">
        <v>19069116.851870898</v>
      </c>
      <c r="AE9" s="50">
        <v>3027298.1668220302</v>
      </c>
      <c r="AF9" s="50">
        <v>2060184.3904999299</v>
      </c>
      <c r="AG9" s="50">
        <v>151290.08173888401</v>
      </c>
      <c r="AH9" s="100">
        <v>1120501.1183290801</v>
      </c>
      <c r="AI9" s="100">
        <v>315204.39900001697</v>
      </c>
      <c r="AJ9" s="100">
        <v>250660.55458675799</v>
      </c>
      <c r="AK9" s="100">
        <v>73156.537196647594</v>
      </c>
      <c r="AL9" s="100">
        <v>8593.7637118629791</v>
      </c>
      <c r="AM9" s="100">
        <v>55404.933500000901</v>
      </c>
      <c r="AN9" s="100" t="s">
        <v>142</v>
      </c>
      <c r="AO9" s="100">
        <v>43540.661783465002</v>
      </c>
      <c r="AP9" s="100">
        <v>12602.140461935</v>
      </c>
      <c r="AQ9" s="100">
        <v>41394.907730770603</v>
      </c>
      <c r="AR9" s="100">
        <v>22675.579532593001</v>
      </c>
      <c r="AS9" s="100">
        <v>129535.9975</v>
      </c>
      <c r="AT9" s="100">
        <v>983869.32282406394</v>
      </c>
      <c r="AU9" s="100">
        <v>177966.49349997699</v>
      </c>
      <c r="AV9" s="100">
        <v>341345.97599999298</v>
      </c>
      <c r="AW9" s="100">
        <v>38250.902499997203</v>
      </c>
      <c r="AX9" s="100">
        <v>94073.910249985202</v>
      </c>
      <c r="AY9" s="100">
        <v>286107.18599999102</v>
      </c>
      <c r="AZ9" s="100">
        <v>44416.448500001199</v>
      </c>
      <c r="BA9" s="104" t="s">
        <v>142</v>
      </c>
      <c r="BB9" s="104" t="s">
        <v>142</v>
      </c>
      <c r="BC9" s="104" t="s">
        <v>142</v>
      </c>
      <c r="BD9" s="100">
        <v>28504.102500007</v>
      </c>
      <c r="BE9" s="104" t="s">
        <v>142</v>
      </c>
      <c r="BF9" s="50">
        <v>13999409.3018161</v>
      </c>
      <c r="BG9" s="50">
        <v>6623077.5720196599</v>
      </c>
      <c r="BH9" s="50">
        <v>6329806.3548676101</v>
      </c>
      <c r="BI9" s="50">
        <v>1906928.79588305</v>
      </c>
      <c r="BJ9" s="50">
        <v>1484289.48135458</v>
      </c>
      <c r="BK9" s="50">
        <v>450221.05850037403</v>
      </c>
      <c r="BL9" s="50">
        <v>107965.81650768701</v>
      </c>
      <c r="BM9" s="50">
        <v>32357.743527524101</v>
      </c>
      <c r="BN9" s="50">
        <v>4613531.3923102096</v>
      </c>
      <c r="BO9" s="50">
        <v>5685511.6363647701</v>
      </c>
      <c r="BP9" s="50">
        <v>332885.342058187</v>
      </c>
      <c r="BQ9" s="50">
        <v>2674111.8980296599</v>
      </c>
      <c r="BR9" s="50">
        <v>2369516.23348903</v>
      </c>
      <c r="BS9" s="50">
        <v>654317.73784991005</v>
      </c>
      <c r="BT9" s="50">
        <v>1318954.1829113001</v>
      </c>
      <c r="BU9" s="50">
        <v>512393.81360081199</v>
      </c>
      <c r="BV9" s="50">
        <v>1336921.52770575</v>
      </c>
      <c r="BW9" s="50">
        <v>545428.12390870997</v>
      </c>
      <c r="BX9" s="50">
        <v>984551.945607014</v>
      </c>
      <c r="BY9" s="50">
        <v>747853.008054854</v>
      </c>
      <c r="BZ9" s="50">
        <v>338122.53151530097</v>
      </c>
      <c r="CA9" s="50">
        <v>56411.260429480702</v>
      </c>
      <c r="CB9" s="50">
        <v>40065.376683179697</v>
      </c>
      <c r="CC9" s="50">
        <v>62672.918974714703</v>
      </c>
      <c r="CD9" s="50">
        <v>54135.186380063496</v>
      </c>
      <c r="CE9" s="50">
        <v>33298.9746242607</v>
      </c>
      <c r="CF9" s="50">
        <v>65790.029516816707</v>
      </c>
      <c r="CG9" s="50">
        <v>33365.779136874698</v>
      </c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  <c r="IH9" s="106"/>
      <c r="II9" s="106"/>
      <c r="IJ9" s="106"/>
      <c r="IK9" s="106"/>
      <c r="IL9" s="106"/>
      <c r="IM9" s="106"/>
      <c r="IN9" s="106"/>
      <c r="IO9" s="106"/>
      <c r="IP9" s="106"/>
      <c r="IQ9" s="106"/>
      <c r="IR9" s="106"/>
      <c r="IS9" s="106"/>
      <c r="IT9" s="106"/>
      <c r="IU9" s="106"/>
      <c r="IV9" s="106"/>
      <c r="IW9" s="106"/>
      <c r="IX9" s="106"/>
      <c r="IY9" s="106"/>
      <c r="IZ9" s="106"/>
      <c r="JA9" s="106"/>
      <c r="JB9" s="106"/>
      <c r="JC9" s="106"/>
      <c r="JD9" s="106"/>
      <c r="JE9" s="106"/>
      <c r="JF9" s="106"/>
      <c r="JG9" s="106"/>
      <c r="JH9" s="106"/>
      <c r="JI9" s="106"/>
      <c r="JJ9" s="106"/>
      <c r="JK9" s="106"/>
      <c r="JL9" s="106"/>
      <c r="JM9" s="106"/>
      <c r="JN9" s="106"/>
    </row>
    <row r="10" spans="1:274" x14ac:dyDescent="0.25">
      <c r="A10" s="106" t="s">
        <v>162</v>
      </c>
      <c r="B10" s="106" t="s">
        <v>163</v>
      </c>
      <c r="C10" s="106" t="s">
        <v>153</v>
      </c>
      <c r="D10" s="106"/>
      <c r="E10" s="100">
        <v>1331365.54000001</v>
      </c>
      <c r="F10" s="100">
        <v>649451.60299999197</v>
      </c>
      <c r="G10" s="100">
        <v>257760.766340956</v>
      </c>
      <c r="H10" s="100">
        <v>202552.255499997</v>
      </c>
      <c r="I10" s="100">
        <v>67007.534499999398</v>
      </c>
      <c r="J10" s="100">
        <v>144560.15049999999</v>
      </c>
      <c r="K10" s="100">
        <v>3128596.4121411699</v>
      </c>
      <c r="L10" s="100">
        <v>546372.51221718697</v>
      </c>
      <c r="M10" s="100">
        <v>462215.765241827</v>
      </c>
      <c r="N10" s="100">
        <v>119890.325358624</v>
      </c>
      <c r="O10" s="100">
        <v>55518.218498898801</v>
      </c>
      <c r="P10" s="100">
        <v>57037.394018405299</v>
      </c>
      <c r="Q10" s="100">
        <v>42272596.461498998</v>
      </c>
      <c r="R10" s="100">
        <v>7457390.9055662304</v>
      </c>
      <c r="S10" s="100">
        <v>4960022.8635492204</v>
      </c>
      <c r="T10" s="100">
        <v>1242950.11412293</v>
      </c>
      <c r="U10" s="100">
        <v>267897.59300001699</v>
      </c>
      <c r="V10" s="100" t="s">
        <v>142</v>
      </c>
      <c r="W10" s="50">
        <v>34056656.521205202</v>
      </c>
      <c r="X10" s="50">
        <v>8333602.2510002302</v>
      </c>
      <c r="Y10" s="50">
        <v>4158133.9245000798</v>
      </c>
      <c r="Z10" s="50">
        <v>226332.067999955</v>
      </c>
      <c r="AA10" s="50">
        <v>155180.944500018</v>
      </c>
      <c r="AB10" s="50">
        <v>19943293.444475301</v>
      </c>
      <c r="AC10" s="50">
        <v>3828282.4122863598</v>
      </c>
      <c r="AD10" s="50">
        <v>4717023.1637092102</v>
      </c>
      <c r="AE10" s="50">
        <v>676767.23491307802</v>
      </c>
      <c r="AF10" s="50">
        <v>297617.09199999901</v>
      </c>
      <c r="AG10" s="50">
        <v>91718.426980319695</v>
      </c>
      <c r="AH10" s="100">
        <v>80544.899557147102</v>
      </c>
      <c r="AI10" s="100">
        <v>25408.732500000398</v>
      </c>
      <c r="AJ10" s="100">
        <v>27647.571908285499</v>
      </c>
      <c r="AK10" s="100">
        <v>2960.6659239218902</v>
      </c>
      <c r="AL10" s="100">
        <v>3322.3520021375598</v>
      </c>
      <c r="AM10" s="100" t="s">
        <v>142</v>
      </c>
      <c r="AN10" s="100" t="s">
        <v>142</v>
      </c>
      <c r="AO10" s="100">
        <v>6374.5742846521598</v>
      </c>
      <c r="AP10" s="100">
        <v>1678.2178997239901</v>
      </c>
      <c r="AQ10" s="100">
        <v>7031.2137949931002</v>
      </c>
      <c r="AR10" s="100">
        <v>2333.3234645447201</v>
      </c>
      <c r="AS10" s="100">
        <v>71440.583692685104</v>
      </c>
      <c r="AT10" s="100">
        <v>19336.017000000102</v>
      </c>
      <c r="AU10" s="100">
        <v>18491.194500000802</v>
      </c>
      <c r="AV10" s="100">
        <v>25565.251499998602</v>
      </c>
      <c r="AW10" s="100" t="s">
        <v>142</v>
      </c>
      <c r="AX10" s="100">
        <v>13782.3205000007</v>
      </c>
      <c r="AY10" s="100">
        <v>28766.665000001602</v>
      </c>
      <c r="AZ10" s="100">
        <v>14065.691000000699</v>
      </c>
      <c r="BA10" s="100">
        <v>36862.438000003502</v>
      </c>
      <c r="BB10" s="104" t="s">
        <v>142</v>
      </c>
      <c r="BC10" s="100">
        <v>263728.10250000702</v>
      </c>
      <c r="BD10" s="100">
        <v>74820.197999999305</v>
      </c>
      <c r="BE10" s="100">
        <v>24594.105000001298</v>
      </c>
      <c r="BF10" s="50">
        <v>955810.71536183695</v>
      </c>
      <c r="BG10" s="50">
        <v>351975.11862462701</v>
      </c>
      <c r="BH10" s="50">
        <v>586753.64057595795</v>
      </c>
      <c r="BI10" s="50">
        <v>247973.299824963</v>
      </c>
      <c r="BJ10" s="50">
        <v>113945.413714098</v>
      </c>
      <c r="BK10" s="50">
        <v>63821.121550419201</v>
      </c>
      <c r="BL10" s="50">
        <v>20236.703034177899</v>
      </c>
      <c r="BM10" s="50">
        <v>5361.74488613425</v>
      </c>
      <c r="BN10" s="50">
        <v>397139.25814118498</v>
      </c>
      <c r="BO10" s="50">
        <v>1109751.4399999401</v>
      </c>
      <c r="BP10" s="50">
        <v>303556.05360668403</v>
      </c>
      <c r="BQ10" s="50">
        <v>732435.86099999095</v>
      </c>
      <c r="BR10" s="50">
        <v>76818.015741128896</v>
      </c>
      <c r="BS10" s="50">
        <v>25233.364848827099</v>
      </c>
      <c r="BT10" s="50">
        <v>87484.810751200799</v>
      </c>
      <c r="BU10" s="50">
        <v>24555.5224372802</v>
      </c>
      <c r="BV10" s="50">
        <v>39001.863107300102</v>
      </c>
      <c r="BW10" s="50">
        <v>21611.279334904801</v>
      </c>
      <c r="BX10" s="50">
        <v>31251.364945805901</v>
      </c>
      <c r="BY10" s="50">
        <v>34992.430456173402</v>
      </c>
      <c r="BZ10" s="50">
        <v>20345.726412128999</v>
      </c>
      <c r="CA10" s="50">
        <v>2229.79549709198</v>
      </c>
      <c r="CB10" s="50">
        <v>1794.94257585165</v>
      </c>
      <c r="CC10" s="50">
        <v>4768.08443318432</v>
      </c>
      <c r="CD10" s="104" t="s">
        <v>142</v>
      </c>
      <c r="CE10" s="50">
        <v>3097.7235000187402</v>
      </c>
      <c r="CF10" s="50">
        <v>6543.5656440776302</v>
      </c>
      <c r="CG10" s="50">
        <v>10103.0408650748</v>
      </c>
      <c r="CW10" s="106"/>
      <c r="CX10" s="106"/>
      <c r="CY10" s="106"/>
      <c r="CZ10" s="106"/>
      <c r="DA10" s="106"/>
      <c r="DB10" s="106"/>
      <c r="DC10" s="106"/>
      <c r="DD10" s="106"/>
      <c r="DE10" s="106"/>
      <c r="DF10" s="106"/>
      <c r="DG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  <c r="EI10" s="106"/>
      <c r="EJ10" s="106"/>
      <c r="EK10" s="106"/>
      <c r="EL10" s="106"/>
      <c r="EM10" s="106"/>
      <c r="EN10" s="106"/>
      <c r="EO10" s="106"/>
      <c r="EP10" s="106"/>
      <c r="EQ10" s="106"/>
      <c r="ER10" s="106"/>
      <c r="ES10" s="106"/>
      <c r="ET10" s="106"/>
      <c r="EU10" s="106"/>
      <c r="EV10" s="106"/>
      <c r="EW10" s="106"/>
      <c r="EX10" s="106"/>
      <c r="EY10" s="106"/>
      <c r="EZ10" s="106"/>
      <c r="FA10" s="106"/>
      <c r="FB10" s="106"/>
      <c r="FO10" s="106"/>
      <c r="FP10" s="106"/>
      <c r="FQ10" s="106"/>
      <c r="FR10" s="106"/>
      <c r="FS10" s="106"/>
      <c r="FT10" s="106"/>
      <c r="FU10" s="106"/>
      <c r="FV10" s="106"/>
      <c r="FW10" s="106"/>
      <c r="FX10" s="106"/>
      <c r="FY10" s="106"/>
      <c r="FZ10" s="106"/>
      <c r="GA10" s="106"/>
      <c r="GB10" s="106"/>
      <c r="GC10" s="106"/>
      <c r="GD10" s="106"/>
      <c r="GE10" s="106"/>
      <c r="GF10" s="106"/>
      <c r="GG10" s="106"/>
      <c r="GH10" s="106"/>
      <c r="GI10" s="106"/>
      <c r="GJ10" s="106"/>
      <c r="GK10" s="106"/>
      <c r="GL10" s="106"/>
      <c r="GM10" s="106"/>
      <c r="GN10" s="106"/>
      <c r="GO10" s="106"/>
      <c r="GP10" s="106"/>
      <c r="GQ10" s="106"/>
      <c r="GR10" s="106"/>
      <c r="GS10" s="106"/>
      <c r="GT10" s="106"/>
      <c r="GU10" s="106"/>
      <c r="GV10" s="106"/>
      <c r="GW10" s="106"/>
      <c r="GX10" s="106"/>
      <c r="GY10" s="106"/>
      <c r="GZ10" s="106"/>
      <c r="HA10" s="106"/>
      <c r="HM10" s="106"/>
      <c r="HN10" s="106"/>
      <c r="HO10" s="106"/>
      <c r="HP10" s="106"/>
      <c r="HQ10" s="106"/>
      <c r="HR10" s="106"/>
      <c r="HS10" s="106"/>
      <c r="HT10" s="106"/>
      <c r="HU10" s="106"/>
      <c r="HV10" s="106"/>
      <c r="HW10" s="106"/>
      <c r="HX10" s="106"/>
      <c r="HY10" s="106"/>
      <c r="HZ10" s="106"/>
      <c r="IA10" s="106"/>
      <c r="IB10" s="106"/>
      <c r="IC10" s="106"/>
      <c r="ID10" s="106"/>
      <c r="IE10" s="106"/>
      <c r="IF10" s="106"/>
      <c r="IG10" s="106"/>
      <c r="IH10" s="106"/>
      <c r="II10" s="106"/>
      <c r="IJ10" s="106"/>
      <c r="IK10" s="106"/>
      <c r="IL10" s="106"/>
      <c r="IM10" s="106"/>
      <c r="IN10" s="106"/>
      <c r="IO10" s="106"/>
      <c r="IP10" s="106"/>
      <c r="IQ10" s="106"/>
      <c r="IR10" s="106"/>
      <c r="IS10" s="106"/>
      <c r="IT10" s="106"/>
      <c r="IU10" s="106"/>
      <c r="IV10" s="106"/>
      <c r="IW10" s="106"/>
      <c r="IX10" s="106"/>
      <c r="IY10" s="106"/>
      <c r="IZ10" s="106"/>
      <c r="JA10" s="106"/>
      <c r="JB10" s="106"/>
      <c r="JC10" s="106"/>
      <c r="JD10" s="106"/>
      <c r="JE10" s="106"/>
      <c r="JF10" s="106"/>
      <c r="JG10" s="106"/>
      <c r="JH10" s="106"/>
      <c r="JI10" s="106"/>
      <c r="JJ10" s="106"/>
      <c r="JK10" s="106"/>
      <c r="JL10" s="106"/>
      <c r="JM10" s="106"/>
      <c r="JN10" s="106"/>
    </row>
    <row r="11" spans="1:274" x14ac:dyDescent="0.25">
      <c r="A11" s="106" t="s">
        <v>162</v>
      </c>
      <c r="B11" s="106" t="s">
        <v>164</v>
      </c>
      <c r="C11" s="106" t="s">
        <v>155</v>
      </c>
      <c r="D11" s="106"/>
      <c r="E11" s="100">
        <v>4510543.3470000299</v>
      </c>
      <c r="F11" s="100">
        <v>2297575.878</v>
      </c>
      <c r="G11" s="100">
        <v>854481.83280370303</v>
      </c>
      <c r="H11" s="100">
        <v>475235.98449999199</v>
      </c>
      <c r="I11" s="100">
        <v>216922.14849998799</v>
      </c>
      <c r="J11" s="100">
        <v>597833.19500001404</v>
      </c>
      <c r="K11" s="100">
        <v>7947176.8069379497</v>
      </c>
      <c r="L11" s="100">
        <v>1718523.9225262499</v>
      </c>
      <c r="M11" s="100">
        <v>1090670.08905908</v>
      </c>
      <c r="N11" s="100">
        <v>216313.012661949</v>
      </c>
      <c r="O11" s="100">
        <v>148479.85686373099</v>
      </c>
      <c r="P11" s="100">
        <v>139423.39371520199</v>
      </c>
      <c r="Q11" s="100">
        <v>81486773.401903704</v>
      </c>
      <c r="R11" s="100">
        <v>16794390.183578901</v>
      </c>
      <c r="S11" s="100">
        <v>13430103.788928101</v>
      </c>
      <c r="T11" s="100">
        <v>3213853.5075203702</v>
      </c>
      <c r="U11" s="100">
        <v>1288962.6630144599</v>
      </c>
      <c r="V11" s="100" t="s">
        <v>142</v>
      </c>
      <c r="W11" s="50">
        <v>149866086.50099501</v>
      </c>
      <c r="X11" s="50">
        <v>39915082.179998897</v>
      </c>
      <c r="Y11" s="50">
        <v>20338863.456499498</v>
      </c>
      <c r="Z11" s="50">
        <v>3726529.5911249202</v>
      </c>
      <c r="AA11" s="50">
        <v>1772395.91249992</v>
      </c>
      <c r="AB11" s="50">
        <v>96027826.979688495</v>
      </c>
      <c r="AC11" s="50">
        <v>22135611.5146139</v>
      </c>
      <c r="AD11" s="50">
        <v>20244128.262887798</v>
      </c>
      <c r="AE11" s="50">
        <v>4679614.8601810299</v>
      </c>
      <c r="AF11" s="50">
        <v>2013253.0740886</v>
      </c>
      <c r="AG11" s="50">
        <v>190948.385778355</v>
      </c>
      <c r="AH11" s="100">
        <v>1093465.9853736099</v>
      </c>
      <c r="AI11" s="100">
        <v>121130.54649999901</v>
      </c>
      <c r="AJ11" s="100">
        <v>185876.50340174299</v>
      </c>
      <c r="AK11" s="100">
        <v>46397.502821678398</v>
      </c>
      <c r="AL11" s="100">
        <v>40426.4968750384</v>
      </c>
      <c r="AM11" s="100">
        <v>31544.590999995999</v>
      </c>
      <c r="AN11" s="100" t="s">
        <v>142</v>
      </c>
      <c r="AO11" s="100">
        <v>22673.348910468401</v>
      </c>
      <c r="AP11" s="100">
        <v>5626.2407320803204</v>
      </c>
      <c r="AQ11" s="100">
        <v>21370.140494528001</v>
      </c>
      <c r="AR11" s="100">
        <v>14869.4226810172</v>
      </c>
      <c r="AS11" s="100">
        <v>79749.2945000037</v>
      </c>
      <c r="AT11" s="100">
        <v>850978.06072225305</v>
      </c>
      <c r="AU11" s="100">
        <v>410234.718500002</v>
      </c>
      <c r="AV11" s="100">
        <v>137037.83450000099</v>
      </c>
      <c r="AW11" s="100">
        <v>164242.52650000199</v>
      </c>
      <c r="AX11" s="100">
        <v>68990.914499998296</v>
      </c>
      <c r="AY11" s="100">
        <v>556829.91100000101</v>
      </c>
      <c r="AZ11" s="100">
        <v>48162.393999995402</v>
      </c>
      <c r="BA11" s="104" t="s">
        <v>142</v>
      </c>
      <c r="BB11" s="100">
        <v>62804.060999998699</v>
      </c>
      <c r="BC11" s="104" t="s">
        <v>142</v>
      </c>
      <c r="BD11" s="100">
        <v>88909.7204999971</v>
      </c>
      <c r="BE11" s="100">
        <v>77843.5464999869</v>
      </c>
      <c r="BF11" s="50">
        <v>16331543.273715001</v>
      </c>
      <c r="BG11" s="50">
        <v>8122390.8304617498</v>
      </c>
      <c r="BH11" s="50">
        <v>7632419.8294282798</v>
      </c>
      <c r="BI11" s="50">
        <v>3738957.7466702298</v>
      </c>
      <c r="BJ11" s="50">
        <v>1342143.23208163</v>
      </c>
      <c r="BK11" s="50">
        <v>705986.00800616702</v>
      </c>
      <c r="BL11" s="50">
        <v>224678.07116786999</v>
      </c>
      <c r="BM11" s="50">
        <v>47559.4666560603</v>
      </c>
      <c r="BN11" s="50">
        <v>4457142.7322850497</v>
      </c>
      <c r="BO11" s="50">
        <v>4696754.0061267</v>
      </c>
      <c r="BP11" s="50">
        <v>1442311.92078992</v>
      </c>
      <c r="BQ11" s="50">
        <v>1895435.9734652</v>
      </c>
      <c r="BR11" s="50">
        <v>1863042.1773578899</v>
      </c>
      <c r="BS11" s="50">
        <v>826469.36453416198</v>
      </c>
      <c r="BT11" s="50">
        <v>1669865.9338535799</v>
      </c>
      <c r="BU11" s="50">
        <v>543152.55847987998</v>
      </c>
      <c r="BV11" s="50">
        <v>1450282.8454035199</v>
      </c>
      <c r="BW11" s="50">
        <v>588749.46413259394</v>
      </c>
      <c r="BX11" s="50">
        <v>722216.67125087697</v>
      </c>
      <c r="BY11" s="50">
        <v>931817.35691307404</v>
      </c>
      <c r="BZ11" s="50">
        <v>440019.18787657598</v>
      </c>
      <c r="CA11" s="50">
        <v>63288.553161952499</v>
      </c>
      <c r="CB11" s="50">
        <v>90372.809226304598</v>
      </c>
      <c r="CC11" s="50">
        <v>66282.837465814504</v>
      </c>
      <c r="CD11" s="50">
        <v>51073.689513638899</v>
      </c>
      <c r="CE11" s="50">
        <v>43187.293444798102</v>
      </c>
      <c r="CF11" s="50">
        <v>37003.0364026237</v>
      </c>
      <c r="CG11" s="50">
        <v>52348.984088733203</v>
      </c>
      <c r="CW11" s="106"/>
      <c r="CX11" s="106"/>
      <c r="CY11" s="106"/>
      <c r="CZ11" s="106"/>
      <c r="DA11" s="106"/>
      <c r="DB11" s="106"/>
      <c r="DC11" s="106"/>
      <c r="DD11" s="106"/>
      <c r="DE11" s="106"/>
      <c r="DF11" s="106"/>
      <c r="DG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  <c r="EI11" s="106"/>
      <c r="EJ11" s="106"/>
      <c r="EK11" s="106"/>
      <c r="EL11" s="106"/>
      <c r="EM11" s="106"/>
      <c r="EN11" s="106"/>
      <c r="EO11" s="106"/>
      <c r="EP11" s="106"/>
      <c r="EQ11" s="106"/>
      <c r="ER11" s="106"/>
      <c r="ES11" s="106"/>
      <c r="ET11" s="106"/>
      <c r="EU11" s="106"/>
      <c r="EV11" s="106"/>
      <c r="EW11" s="106"/>
      <c r="EX11" s="106"/>
      <c r="EY11" s="106"/>
      <c r="EZ11" s="106"/>
      <c r="FA11" s="106"/>
      <c r="FB11" s="106"/>
      <c r="FO11" s="106"/>
      <c r="FP11" s="106"/>
      <c r="FQ11" s="106"/>
      <c r="FR11" s="106"/>
      <c r="FS11" s="106"/>
      <c r="FT11" s="106"/>
      <c r="FU11" s="106"/>
      <c r="FV11" s="106"/>
      <c r="FW11" s="106"/>
      <c r="FX11" s="106"/>
      <c r="FY11" s="106"/>
      <c r="FZ11" s="106"/>
      <c r="GA11" s="106"/>
      <c r="GB11" s="106"/>
      <c r="GC11" s="106"/>
      <c r="GD11" s="106"/>
      <c r="GE11" s="106"/>
      <c r="GF11" s="106"/>
      <c r="GG11" s="106"/>
      <c r="GH11" s="106"/>
      <c r="GI11" s="106"/>
      <c r="GJ11" s="106"/>
      <c r="GK11" s="106"/>
      <c r="GL11" s="106"/>
      <c r="GM11" s="106"/>
      <c r="GN11" s="106"/>
      <c r="GO11" s="106"/>
      <c r="GP11" s="106"/>
      <c r="GQ11" s="106"/>
      <c r="GR11" s="106"/>
      <c r="GS11" s="106"/>
      <c r="GT11" s="106"/>
      <c r="GU11" s="106"/>
      <c r="GV11" s="106"/>
      <c r="GW11" s="106"/>
      <c r="GX11" s="106"/>
      <c r="GY11" s="106"/>
      <c r="GZ11" s="106"/>
      <c r="HA11" s="106"/>
      <c r="HM11" s="106"/>
      <c r="HN11" s="106"/>
      <c r="HO11" s="106"/>
      <c r="HP11" s="106"/>
      <c r="HQ11" s="106"/>
      <c r="HR11" s="106"/>
      <c r="HS11" s="106"/>
      <c r="HT11" s="106"/>
      <c r="HU11" s="106"/>
      <c r="HV11" s="106"/>
      <c r="HW11" s="106"/>
      <c r="HX11" s="106"/>
      <c r="HY11" s="106"/>
      <c r="HZ11" s="106"/>
      <c r="IA11" s="106"/>
      <c r="IB11" s="106"/>
      <c r="IC11" s="106"/>
      <c r="ID11" s="106"/>
      <c r="IE11" s="106"/>
      <c r="IF11" s="106"/>
      <c r="IG11" s="106"/>
      <c r="IH11" s="106"/>
      <c r="II11" s="106"/>
      <c r="IJ11" s="106"/>
      <c r="IK11" s="106"/>
      <c r="IL11" s="106"/>
      <c r="IM11" s="106"/>
      <c r="IN11" s="106"/>
      <c r="IO11" s="106"/>
      <c r="IP11" s="106"/>
      <c r="IQ11" s="106"/>
      <c r="IR11" s="106"/>
      <c r="IS11" s="106"/>
      <c r="IT11" s="106"/>
      <c r="IU11" s="106"/>
      <c r="IV11" s="106"/>
      <c r="IW11" s="106"/>
      <c r="IX11" s="106"/>
      <c r="IY11" s="106"/>
      <c r="IZ11" s="106"/>
      <c r="JA11" s="106"/>
      <c r="JB11" s="106"/>
      <c r="JC11" s="106"/>
      <c r="JD11" s="106"/>
      <c r="JE11" s="106"/>
      <c r="JF11" s="106"/>
      <c r="JG11" s="106"/>
      <c r="JH11" s="106"/>
      <c r="JI11" s="106"/>
      <c r="JJ11" s="106"/>
      <c r="JK11" s="106"/>
      <c r="JL11" s="106"/>
      <c r="JM11" s="106"/>
      <c r="JN11" s="106"/>
    </row>
    <row r="12" spans="1:274" x14ac:dyDescent="0.25">
      <c r="A12" s="106" t="s">
        <v>165</v>
      </c>
      <c r="B12" s="106" t="s">
        <v>166</v>
      </c>
      <c r="C12" s="106" t="s">
        <v>153</v>
      </c>
      <c r="D12" s="106"/>
      <c r="E12" s="100">
        <v>1909399.9375744499</v>
      </c>
      <c r="F12" s="100">
        <v>1143540.3474999701</v>
      </c>
      <c r="G12" s="100">
        <v>322892.33700002002</v>
      </c>
      <c r="H12" s="100">
        <v>468150.98499999498</v>
      </c>
      <c r="I12" s="100">
        <v>27269.775499996998</v>
      </c>
      <c r="J12" s="100">
        <v>311003.82249999099</v>
      </c>
      <c r="K12" s="100">
        <v>4478082.7425460797</v>
      </c>
      <c r="L12" s="100">
        <v>789153.85976233997</v>
      </c>
      <c r="M12" s="100">
        <v>597139.58200058294</v>
      </c>
      <c r="N12" s="100">
        <v>94535.777853294494</v>
      </c>
      <c r="O12" s="100">
        <v>80187.834983956898</v>
      </c>
      <c r="P12" s="100" t="s">
        <v>142</v>
      </c>
      <c r="Q12" s="100">
        <v>54333086.506292999</v>
      </c>
      <c r="R12" s="100">
        <v>10149917.1525975</v>
      </c>
      <c r="S12" s="100">
        <v>7114500.12597227</v>
      </c>
      <c r="T12" s="100">
        <v>2050655.4047020001</v>
      </c>
      <c r="U12" s="100">
        <v>485088.91649998899</v>
      </c>
      <c r="V12" s="100" t="s">
        <v>142</v>
      </c>
      <c r="W12" s="50">
        <v>81201251.255002499</v>
      </c>
      <c r="X12" s="50">
        <v>20094088.648000602</v>
      </c>
      <c r="Y12" s="50">
        <v>12197711.471000399</v>
      </c>
      <c r="Z12" s="50">
        <v>1944232.2590000699</v>
      </c>
      <c r="AA12" s="50">
        <v>701488.97450002702</v>
      </c>
      <c r="AB12" s="50">
        <v>46298650.092541099</v>
      </c>
      <c r="AC12" s="50">
        <v>11873432.9247461</v>
      </c>
      <c r="AD12" s="50">
        <v>9982065.0317485705</v>
      </c>
      <c r="AE12" s="50">
        <v>2467910.7056319499</v>
      </c>
      <c r="AF12" s="50">
        <v>1163877.2535000099</v>
      </c>
      <c r="AG12" s="50">
        <v>183353.737127703</v>
      </c>
      <c r="AH12" s="100">
        <v>545298.99897868396</v>
      </c>
      <c r="AI12" s="100">
        <v>151317.77199999499</v>
      </c>
      <c r="AJ12" s="100">
        <v>68787.155184990304</v>
      </c>
      <c r="AK12" s="100">
        <v>103483.814149097</v>
      </c>
      <c r="AL12" s="100">
        <v>6259.5137474255198</v>
      </c>
      <c r="AM12" s="100" t="s">
        <v>142</v>
      </c>
      <c r="AN12" s="100" t="s">
        <v>142</v>
      </c>
      <c r="AO12" s="100">
        <v>65601.525491722496</v>
      </c>
      <c r="AP12" s="100">
        <v>4585.8873115064998</v>
      </c>
      <c r="AQ12" s="100">
        <v>32158.3341703283</v>
      </c>
      <c r="AR12" s="100">
        <v>7982.1057186246398</v>
      </c>
      <c r="AS12" s="100">
        <v>36097.738500001899</v>
      </c>
      <c r="AT12" s="100">
        <v>861261.63950000005</v>
      </c>
      <c r="AU12" s="100">
        <v>72698.173500001605</v>
      </c>
      <c r="AV12" s="100">
        <v>151628.631000005</v>
      </c>
      <c r="AW12" s="100">
        <v>23260.321499997099</v>
      </c>
      <c r="AX12" s="100">
        <v>63975.8525000015</v>
      </c>
      <c r="AY12" s="100">
        <v>279295.76599998499</v>
      </c>
      <c r="AZ12" s="100">
        <v>28155.644000001801</v>
      </c>
      <c r="BA12" s="104" t="s">
        <v>142</v>
      </c>
      <c r="BB12" s="100">
        <v>41583.168499999498</v>
      </c>
      <c r="BC12" s="100">
        <v>868850.42199997604</v>
      </c>
      <c r="BD12" s="100">
        <v>49117.505499995998</v>
      </c>
      <c r="BE12" s="100">
        <v>56649.2130000002</v>
      </c>
      <c r="BF12" s="50">
        <v>9701168.4891868401</v>
      </c>
      <c r="BG12" s="50">
        <v>5404470.91883393</v>
      </c>
      <c r="BH12" s="50">
        <v>5949534.2013386805</v>
      </c>
      <c r="BI12" s="50">
        <v>1939723.88730151</v>
      </c>
      <c r="BJ12" s="50">
        <v>979872.82168665202</v>
      </c>
      <c r="BK12" s="50">
        <v>646933.65294357005</v>
      </c>
      <c r="BL12" s="50">
        <v>145527.583860318</v>
      </c>
      <c r="BM12" s="50">
        <v>42644.441601958701</v>
      </c>
      <c r="BN12" s="50">
        <v>1779162.14399181</v>
      </c>
      <c r="BO12" s="50">
        <v>3210821.9716968699</v>
      </c>
      <c r="BP12" s="50">
        <v>762158.05108473101</v>
      </c>
      <c r="BQ12" s="50">
        <v>1945022.1727927399</v>
      </c>
      <c r="BR12" s="50">
        <v>858726.60984872701</v>
      </c>
      <c r="BS12" s="50">
        <v>430786.96462471801</v>
      </c>
      <c r="BT12" s="50">
        <v>828571.42226564698</v>
      </c>
      <c r="BU12" s="50">
        <v>354293.64329455799</v>
      </c>
      <c r="BV12" s="50">
        <v>618107.05697604397</v>
      </c>
      <c r="BW12" s="50">
        <v>305214.21591632499</v>
      </c>
      <c r="BX12" s="50">
        <v>446941.701508564</v>
      </c>
      <c r="BY12" s="50">
        <v>462836.26853580499</v>
      </c>
      <c r="BZ12" s="50">
        <v>238815.072672557</v>
      </c>
      <c r="CA12" s="50">
        <v>51090.891976090599</v>
      </c>
      <c r="CB12" s="50">
        <v>31177.186606940799</v>
      </c>
      <c r="CC12" s="50">
        <v>32844.702147923803</v>
      </c>
      <c r="CD12" s="50">
        <v>19773.632560180398</v>
      </c>
      <c r="CE12" s="50">
        <v>33283.509840407904</v>
      </c>
      <c r="CF12" s="50">
        <v>45563.767501258502</v>
      </c>
      <c r="CG12" s="50">
        <v>11760.2424255199</v>
      </c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106"/>
      <c r="GH12" s="106"/>
      <c r="GI12" s="106"/>
      <c r="GJ12" s="106"/>
      <c r="GK12" s="106"/>
      <c r="GL12" s="106"/>
      <c r="GM12" s="106"/>
      <c r="GN12" s="106"/>
      <c r="GO12" s="106"/>
      <c r="GP12" s="106"/>
      <c r="GQ12" s="106"/>
      <c r="GR12" s="106"/>
      <c r="GS12" s="106"/>
      <c r="GT12" s="106"/>
      <c r="GU12" s="106"/>
      <c r="GV12" s="106"/>
      <c r="GW12" s="106"/>
      <c r="GX12" s="106"/>
      <c r="GY12" s="106"/>
      <c r="GZ12" s="106"/>
      <c r="HA12" s="106"/>
      <c r="HM12" s="106"/>
      <c r="HN12" s="106"/>
      <c r="HO12" s="106"/>
      <c r="HP12" s="106"/>
      <c r="HQ12" s="106"/>
      <c r="HR12" s="106"/>
      <c r="HS12" s="106"/>
      <c r="HT12" s="106"/>
      <c r="HU12" s="106"/>
      <c r="HV12" s="106"/>
      <c r="HW12" s="106"/>
      <c r="HX12" s="106"/>
      <c r="HY12" s="106"/>
      <c r="HZ12" s="106"/>
      <c r="IA12" s="106"/>
      <c r="IB12" s="106"/>
      <c r="IC12" s="106"/>
      <c r="ID12" s="106"/>
      <c r="IE12" s="106"/>
      <c r="IF12" s="106"/>
      <c r="IG12" s="106"/>
      <c r="IH12" s="106"/>
      <c r="II12" s="106"/>
      <c r="IJ12" s="106"/>
      <c r="IK12" s="106"/>
      <c r="IL12" s="106"/>
      <c r="IM12" s="106"/>
      <c r="IN12" s="106"/>
      <c r="IO12" s="106"/>
      <c r="IP12" s="106"/>
      <c r="IQ12" s="106"/>
      <c r="IR12" s="106"/>
      <c r="IS12" s="106"/>
      <c r="IT12" s="106"/>
      <c r="IU12" s="106"/>
      <c r="IV12" s="106"/>
      <c r="IW12" s="106"/>
      <c r="IX12" s="106"/>
      <c r="IY12" s="106"/>
      <c r="IZ12" s="106"/>
      <c r="JA12" s="106"/>
      <c r="JB12" s="106"/>
      <c r="JC12" s="106"/>
      <c r="JD12" s="106"/>
      <c r="JE12" s="106"/>
      <c r="JF12" s="106"/>
      <c r="JG12" s="106"/>
      <c r="JH12" s="106"/>
      <c r="JI12" s="106"/>
      <c r="JJ12" s="106"/>
      <c r="JK12" s="106"/>
      <c r="JL12" s="106"/>
      <c r="JM12" s="106"/>
      <c r="JN12" s="106"/>
    </row>
    <row r="13" spans="1:274" x14ac:dyDescent="0.25">
      <c r="A13" s="106" t="s">
        <v>165</v>
      </c>
      <c r="B13" s="106" t="s">
        <v>167</v>
      </c>
      <c r="C13" s="106" t="s">
        <v>155</v>
      </c>
      <c r="D13" s="106"/>
      <c r="E13" s="100">
        <v>2041409.12199999</v>
      </c>
      <c r="F13" s="100">
        <v>776015.43350002205</v>
      </c>
      <c r="G13" s="100">
        <v>240945.73599998801</v>
      </c>
      <c r="H13" s="100">
        <v>85799.014999994499</v>
      </c>
      <c r="I13" s="100">
        <v>27427.7249999995</v>
      </c>
      <c r="J13" s="100">
        <v>143177.51200001399</v>
      </c>
      <c r="K13" s="100">
        <v>4539068.5940611502</v>
      </c>
      <c r="L13" s="100">
        <v>941801.37195324304</v>
      </c>
      <c r="M13" s="100">
        <v>651862.15059918095</v>
      </c>
      <c r="N13" s="100">
        <v>87550.2347746374</v>
      </c>
      <c r="O13" s="100">
        <v>61080.553567464798</v>
      </c>
      <c r="P13" s="100" t="s">
        <v>142</v>
      </c>
      <c r="Q13" s="100">
        <v>41104479.5209985</v>
      </c>
      <c r="R13" s="100" t="s">
        <v>141</v>
      </c>
      <c r="S13" s="100">
        <v>6150991.2917067297</v>
      </c>
      <c r="T13" s="100">
        <v>1575510.3009679699</v>
      </c>
      <c r="U13" s="100">
        <v>408098.94349998998</v>
      </c>
      <c r="V13" s="100" t="s">
        <v>142</v>
      </c>
      <c r="W13" s="50">
        <v>49065376.851989701</v>
      </c>
      <c r="X13" s="50">
        <v>14044937.8349995</v>
      </c>
      <c r="Y13" s="50">
        <v>7549760.1279998003</v>
      </c>
      <c r="Z13" s="50">
        <v>946774.26249992801</v>
      </c>
      <c r="AA13" s="50">
        <v>432709.51150000101</v>
      </c>
      <c r="AB13" s="50">
        <v>28520057.0992884</v>
      </c>
      <c r="AC13" s="50">
        <v>6797290.2949216804</v>
      </c>
      <c r="AD13" s="50">
        <v>6407848.1770732803</v>
      </c>
      <c r="AE13" s="50">
        <v>1388805.3251483401</v>
      </c>
      <c r="AF13" s="50">
        <v>735761.43999999098</v>
      </c>
      <c r="AG13" s="50">
        <v>187640.96582352</v>
      </c>
      <c r="AH13" s="100">
        <v>259739.587091366</v>
      </c>
      <c r="AI13" s="100">
        <v>44188.061000004302</v>
      </c>
      <c r="AJ13" s="100">
        <v>39233.3862266004</v>
      </c>
      <c r="AK13" s="100">
        <v>20849.202377448499</v>
      </c>
      <c r="AL13" s="100">
        <v>15359.684768238099</v>
      </c>
      <c r="AM13" s="100" t="s">
        <v>142</v>
      </c>
      <c r="AN13" s="100" t="s">
        <v>142</v>
      </c>
      <c r="AO13" s="100">
        <v>2439.94057903876</v>
      </c>
      <c r="AP13" s="100">
        <v>2504.2831230584902</v>
      </c>
      <c r="AQ13" s="100">
        <v>3153.5679418561299</v>
      </c>
      <c r="AR13" s="100">
        <v>6517.7724044898496</v>
      </c>
      <c r="AS13" s="100">
        <v>142405.64650000201</v>
      </c>
      <c r="AT13" s="100">
        <v>36231.095999999299</v>
      </c>
      <c r="AU13" s="100">
        <v>17693.7565000004</v>
      </c>
      <c r="AV13" s="100">
        <v>52520.856000002197</v>
      </c>
      <c r="AW13" s="100">
        <v>12257.0274999998</v>
      </c>
      <c r="AX13" s="100">
        <v>33102.207000001603</v>
      </c>
      <c r="AY13" s="100">
        <v>57633.075999997498</v>
      </c>
      <c r="AZ13" s="100">
        <v>9805.6645000010703</v>
      </c>
      <c r="BA13" s="100">
        <v>251313.03682656199</v>
      </c>
      <c r="BB13" s="100">
        <v>15091.0950000009</v>
      </c>
      <c r="BC13" s="104" t="s">
        <v>142</v>
      </c>
      <c r="BD13" s="100">
        <v>104672.293999998</v>
      </c>
      <c r="BE13" s="100">
        <v>20887.482249999899</v>
      </c>
      <c r="BF13" s="50">
        <v>3898074.7442067801</v>
      </c>
      <c r="BG13" s="50">
        <v>2008348.77175594</v>
      </c>
      <c r="BH13" s="50">
        <v>2490900.43903537</v>
      </c>
      <c r="BI13" s="50">
        <v>618056.24831507204</v>
      </c>
      <c r="BJ13" s="50">
        <v>681707.06703467097</v>
      </c>
      <c r="BK13" s="50">
        <v>319201.52674724202</v>
      </c>
      <c r="BL13" s="50">
        <v>113607.731866171</v>
      </c>
      <c r="BM13" s="50">
        <v>26031.3862112883</v>
      </c>
      <c r="BN13" s="50">
        <v>589421.01261262503</v>
      </c>
      <c r="BO13" s="50">
        <v>1447085.8309999199</v>
      </c>
      <c r="BP13" s="50">
        <v>306564.753247994</v>
      </c>
      <c r="BQ13" s="50">
        <v>1152427.96550005</v>
      </c>
      <c r="BR13" s="50">
        <v>172905.18902620699</v>
      </c>
      <c r="BS13" s="50">
        <v>51513.998882989399</v>
      </c>
      <c r="BT13" s="50">
        <v>241053.39314698899</v>
      </c>
      <c r="BU13" s="50">
        <v>71270.1906519474</v>
      </c>
      <c r="BV13" s="50">
        <v>133368.580698126</v>
      </c>
      <c r="BW13" s="50">
        <v>87050.191436946494</v>
      </c>
      <c r="BX13" s="50">
        <v>38117.068599774197</v>
      </c>
      <c r="BY13" s="50">
        <v>84913.239768476007</v>
      </c>
      <c r="BZ13" s="50">
        <v>90580.8058654255</v>
      </c>
      <c r="CA13" s="50">
        <v>3434.5546489458502</v>
      </c>
      <c r="CB13" s="50">
        <v>2694.3353268218998</v>
      </c>
      <c r="CC13" s="50">
        <v>2037.16786928277</v>
      </c>
      <c r="CD13" s="50">
        <v>5001.13818432482</v>
      </c>
      <c r="CE13" s="50">
        <v>3491.3265188187302</v>
      </c>
      <c r="CF13" s="50">
        <v>9602.8215055436394</v>
      </c>
      <c r="CG13" s="50">
        <v>5128.4360335277297</v>
      </c>
      <c r="CW13" s="106"/>
      <c r="CX13" s="106"/>
      <c r="CY13" s="106"/>
      <c r="CZ13" s="106"/>
      <c r="DA13" s="106"/>
      <c r="DB13" s="106"/>
      <c r="DC13" s="106"/>
      <c r="DD13" s="106"/>
      <c r="DE13" s="106"/>
      <c r="DF13" s="106"/>
      <c r="DG13" s="106"/>
      <c r="DR13" s="106"/>
      <c r="DS13" s="106"/>
      <c r="DT13" s="106"/>
      <c r="DU13" s="106"/>
      <c r="DV13" s="106"/>
      <c r="DW13" s="106"/>
      <c r="DX13" s="106"/>
      <c r="DY13" s="106"/>
      <c r="DZ13" s="106"/>
      <c r="EA13" s="106"/>
      <c r="EB13" s="106"/>
      <c r="EC13" s="106"/>
      <c r="ED13" s="106"/>
      <c r="EE13" s="106"/>
      <c r="EF13" s="106"/>
      <c r="EG13" s="106"/>
      <c r="EH13" s="106"/>
      <c r="EI13" s="106"/>
      <c r="EJ13" s="106"/>
      <c r="EK13" s="106"/>
      <c r="EL13" s="106"/>
      <c r="EM13" s="106"/>
      <c r="EN13" s="106"/>
      <c r="EO13" s="106"/>
      <c r="EP13" s="106"/>
      <c r="EQ13" s="106"/>
      <c r="ER13" s="106"/>
      <c r="ES13" s="106"/>
      <c r="ET13" s="106"/>
      <c r="EU13" s="106"/>
      <c r="EV13" s="106"/>
      <c r="EW13" s="106"/>
      <c r="EX13" s="106"/>
      <c r="EY13" s="106"/>
      <c r="EZ13" s="106"/>
      <c r="FA13" s="106"/>
      <c r="FB13" s="106"/>
      <c r="FO13" s="106"/>
      <c r="FP13" s="106"/>
      <c r="FQ13" s="106"/>
      <c r="FR13" s="106"/>
      <c r="FS13" s="106"/>
      <c r="FT13" s="106"/>
      <c r="FU13" s="106"/>
      <c r="FV13" s="106"/>
      <c r="FW13" s="106"/>
      <c r="FX13" s="106"/>
      <c r="FY13" s="106"/>
      <c r="FZ13" s="106"/>
      <c r="GA13" s="106"/>
      <c r="GB13" s="106"/>
      <c r="GC13" s="106"/>
      <c r="GD13" s="106"/>
      <c r="GE13" s="106"/>
      <c r="GF13" s="106"/>
      <c r="GG13" s="106"/>
      <c r="GH13" s="106"/>
      <c r="GI13" s="106"/>
      <c r="GJ13" s="106"/>
      <c r="GK13" s="106"/>
      <c r="GL13" s="106"/>
      <c r="GM13" s="106"/>
      <c r="GN13" s="106"/>
      <c r="GO13" s="106"/>
      <c r="GP13" s="106"/>
      <c r="GQ13" s="106"/>
      <c r="GR13" s="106"/>
      <c r="GS13" s="106"/>
      <c r="GT13" s="106"/>
      <c r="GU13" s="106"/>
      <c r="GV13" s="106"/>
      <c r="GW13" s="106"/>
      <c r="GX13" s="106"/>
      <c r="GY13" s="106"/>
      <c r="GZ13" s="106"/>
      <c r="HA13" s="106"/>
      <c r="HM13" s="106"/>
      <c r="HN13" s="106"/>
      <c r="HO13" s="106"/>
      <c r="HP13" s="106"/>
      <c r="HQ13" s="106"/>
      <c r="HR13" s="106"/>
      <c r="HS13" s="106"/>
      <c r="HT13" s="106"/>
      <c r="HU13" s="106"/>
      <c r="HV13" s="106"/>
      <c r="HW13" s="106"/>
      <c r="HX13" s="106"/>
      <c r="HY13" s="106"/>
      <c r="HZ13" s="106"/>
      <c r="IA13" s="106"/>
      <c r="IB13" s="106"/>
      <c r="IC13" s="106"/>
      <c r="ID13" s="106"/>
      <c r="IE13" s="106"/>
      <c r="IF13" s="106"/>
      <c r="IG13" s="106"/>
      <c r="IH13" s="106"/>
      <c r="II13" s="106"/>
      <c r="IJ13" s="106"/>
      <c r="IK13" s="106"/>
      <c r="IL13" s="106"/>
      <c r="IM13" s="106"/>
      <c r="IN13" s="106"/>
      <c r="IO13" s="106"/>
      <c r="IP13" s="106"/>
      <c r="IQ13" s="106"/>
      <c r="IR13" s="106"/>
      <c r="IS13" s="106"/>
      <c r="IT13" s="106"/>
      <c r="IU13" s="106"/>
      <c r="IV13" s="106"/>
      <c r="IW13" s="106"/>
      <c r="IX13" s="106"/>
      <c r="IY13" s="106"/>
      <c r="IZ13" s="106"/>
      <c r="JA13" s="106"/>
      <c r="JB13" s="106"/>
      <c r="JC13" s="106"/>
      <c r="JD13" s="106"/>
      <c r="JE13" s="106"/>
      <c r="JF13" s="106"/>
      <c r="JG13" s="106"/>
      <c r="JH13" s="106"/>
      <c r="JI13" s="106"/>
      <c r="JJ13" s="106"/>
      <c r="JK13" s="106"/>
      <c r="JL13" s="106"/>
      <c r="JM13" s="106"/>
      <c r="JN13" s="106"/>
    </row>
    <row r="14" spans="1:274" x14ac:dyDescent="0.25">
      <c r="A14" s="106" t="s">
        <v>168</v>
      </c>
      <c r="B14" s="106" t="s">
        <v>169</v>
      </c>
      <c r="C14" s="106" t="s">
        <v>153</v>
      </c>
      <c r="D14" s="106"/>
      <c r="E14" s="100">
        <v>3791157.4135000701</v>
      </c>
      <c r="F14" s="100">
        <v>1496064.7790000199</v>
      </c>
      <c r="G14" s="100">
        <v>1126686.7034449901</v>
      </c>
      <c r="H14" s="100">
        <v>305436.43900000397</v>
      </c>
      <c r="I14" s="100">
        <v>104445.324999993</v>
      </c>
      <c r="J14" s="100">
        <v>519795.83200000197</v>
      </c>
      <c r="K14" s="100">
        <v>6191425.5000196099</v>
      </c>
      <c r="L14" s="100">
        <v>1400539.43651766</v>
      </c>
      <c r="M14" s="100">
        <v>884384.34377587703</v>
      </c>
      <c r="N14" s="100">
        <v>214140.202511643</v>
      </c>
      <c r="O14" s="100">
        <v>181271.97837073801</v>
      </c>
      <c r="P14" s="100">
        <v>120087.936978921</v>
      </c>
      <c r="Q14" s="100">
        <v>63752071.716499902</v>
      </c>
      <c r="R14" s="100">
        <v>15349636.3873358</v>
      </c>
      <c r="S14" s="100">
        <v>11131452.3495997</v>
      </c>
      <c r="T14" s="100">
        <v>2885356.3890673202</v>
      </c>
      <c r="U14" s="100">
        <v>412317.90401043702</v>
      </c>
      <c r="V14" s="100">
        <v>135488.7095</v>
      </c>
      <c r="W14" s="50">
        <v>111464391.260001</v>
      </c>
      <c r="X14" s="50">
        <v>29660794.9927724</v>
      </c>
      <c r="Y14" s="50">
        <v>16420235.5335001</v>
      </c>
      <c r="Z14" s="50">
        <v>3042556.3275000099</v>
      </c>
      <c r="AA14" s="50">
        <v>1466308.57699999</v>
      </c>
      <c r="AB14" s="50">
        <v>70933626.626343295</v>
      </c>
      <c r="AC14" s="50">
        <v>16344274.0605685</v>
      </c>
      <c r="AD14" s="50">
        <v>15424891.189800801</v>
      </c>
      <c r="AE14" s="50">
        <v>3944508.62248029</v>
      </c>
      <c r="AF14" s="50">
        <v>2162292.3670000401</v>
      </c>
      <c r="AG14" s="50">
        <v>390112.76101872802</v>
      </c>
      <c r="AH14" s="100">
        <v>840007.37284284399</v>
      </c>
      <c r="AI14" s="100">
        <v>242537.77550001699</v>
      </c>
      <c r="AJ14" s="100">
        <v>282310.37737921299</v>
      </c>
      <c r="AK14" s="100">
        <v>115155.055385143</v>
      </c>
      <c r="AL14" s="100">
        <v>37452.749703513102</v>
      </c>
      <c r="AM14" s="100" t="s">
        <v>142</v>
      </c>
      <c r="AN14" s="100" t="s">
        <v>142</v>
      </c>
      <c r="AO14" s="100">
        <v>60703.885192040303</v>
      </c>
      <c r="AP14" s="100">
        <v>47073.187169308498</v>
      </c>
      <c r="AQ14" s="100">
        <v>23822.689415975899</v>
      </c>
      <c r="AR14" s="100">
        <v>14312.6156860384</v>
      </c>
      <c r="AS14" s="100">
        <v>218488.46999999601</v>
      </c>
      <c r="AT14" s="100">
        <v>784199.28819450096</v>
      </c>
      <c r="AU14" s="100">
        <v>212503.35149997901</v>
      </c>
      <c r="AV14" s="100">
        <v>485384.18650001398</v>
      </c>
      <c r="AW14" s="100">
        <v>29230.2939999956</v>
      </c>
      <c r="AX14" s="100">
        <v>111107.202000006</v>
      </c>
      <c r="AY14" s="100" t="s">
        <v>142</v>
      </c>
      <c r="AZ14" s="100">
        <v>42099.505999991299</v>
      </c>
      <c r="BA14" s="100">
        <v>73219.6820000015</v>
      </c>
      <c r="BB14" s="100">
        <v>45551.169500002899</v>
      </c>
      <c r="BC14" s="100">
        <v>107719.34428075299</v>
      </c>
      <c r="BD14" s="100">
        <v>47868.744500002897</v>
      </c>
      <c r="BE14" s="100">
        <v>56463.579500011801</v>
      </c>
      <c r="BF14" s="50">
        <v>14022193.3244259</v>
      </c>
      <c r="BG14" s="50">
        <v>6668930.4595889803</v>
      </c>
      <c r="BH14" s="50">
        <v>9187867.9288170598</v>
      </c>
      <c r="BI14" s="50">
        <v>2638385.4380830401</v>
      </c>
      <c r="BJ14" s="50">
        <v>2094126.8691332</v>
      </c>
      <c r="BK14" s="50">
        <v>924950.63691746804</v>
      </c>
      <c r="BL14" s="50">
        <v>280561.47693825897</v>
      </c>
      <c r="BM14" s="50">
        <v>84877.539578047406</v>
      </c>
      <c r="BN14" s="50">
        <v>3369177.89917447</v>
      </c>
      <c r="BO14" s="50">
        <v>4940777.6279999996</v>
      </c>
      <c r="BP14" s="50">
        <v>1447156.0439879801</v>
      </c>
      <c r="BQ14" s="50">
        <v>2360509.13851221</v>
      </c>
      <c r="BR14" s="50">
        <v>1507490.6433067201</v>
      </c>
      <c r="BS14" s="50">
        <v>474464.24536449002</v>
      </c>
      <c r="BT14" s="50">
        <v>1915330.44086142</v>
      </c>
      <c r="BU14" s="50">
        <v>550334.69925128296</v>
      </c>
      <c r="BV14" s="50">
        <v>1047056.04652944</v>
      </c>
      <c r="BW14" s="50">
        <v>394651.852744298</v>
      </c>
      <c r="BX14" s="50">
        <v>640459.05075523804</v>
      </c>
      <c r="BY14" s="50">
        <v>779094.35897957603</v>
      </c>
      <c r="BZ14" s="50">
        <v>317674.83118592401</v>
      </c>
      <c r="CA14" s="50">
        <v>35460.323144453301</v>
      </c>
      <c r="CB14" s="50">
        <v>63010.515577430102</v>
      </c>
      <c r="CC14" s="50">
        <v>62647.713608180398</v>
      </c>
      <c r="CD14" s="50">
        <v>21298.154884444</v>
      </c>
      <c r="CE14" s="50">
        <v>54442.2186661839</v>
      </c>
      <c r="CF14" s="50">
        <v>65841.942844078294</v>
      </c>
      <c r="CG14" s="50">
        <v>35136.799661475103</v>
      </c>
      <c r="CW14" s="106"/>
      <c r="CX14" s="106"/>
      <c r="CY14" s="106"/>
      <c r="CZ14" s="106"/>
      <c r="DA14" s="106"/>
      <c r="DB14" s="106"/>
      <c r="DC14" s="106"/>
      <c r="DD14" s="106"/>
      <c r="DE14" s="106"/>
      <c r="DF14" s="106"/>
      <c r="DG14" s="106"/>
      <c r="DR14" s="106"/>
      <c r="DS14" s="106"/>
      <c r="DT14" s="106"/>
      <c r="DU14" s="106"/>
      <c r="DV14" s="106"/>
      <c r="DW14" s="106"/>
      <c r="DX14" s="106"/>
      <c r="DY14" s="106"/>
      <c r="DZ14" s="106"/>
      <c r="EA14" s="106"/>
      <c r="EB14" s="106"/>
      <c r="EC14" s="106"/>
      <c r="ED14" s="106"/>
      <c r="EE14" s="106"/>
      <c r="EF14" s="106"/>
      <c r="EG14" s="106"/>
      <c r="EH14" s="106"/>
      <c r="EI14" s="106"/>
      <c r="EJ14" s="106"/>
      <c r="EK14" s="106"/>
      <c r="EL14" s="106"/>
      <c r="EM14" s="106"/>
      <c r="EN14" s="106"/>
      <c r="EO14" s="106"/>
      <c r="EP14" s="106"/>
      <c r="EQ14" s="106"/>
      <c r="ER14" s="106"/>
      <c r="ES14" s="106"/>
      <c r="ET14" s="106"/>
      <c r="EU14" s="106"/>
      <c r="EV14" s="106"/>
      <c r="EW14" s="106"/>
      <c r="EX14" s="106"/>
      <c r="EY14" s="106"/>
      <c r="EZ14" s="106"/>
      <c r="FA14" s="106"/>
      <c r="FB14" s="106"/>
      <c r="FO14" s="106"/>
      <c r="FP14" s="106"/>
      <c r="FQ14" s="106"/>
      <c r="FR14" s="106"/>
      <c r="FS14" s="106"/>
      <c r="FT14" s="106"/>
      <c r="FU14" s="106"/>
      <c r="FV14" s="106"/>
      <c r="FW14" s="106"/>
      <c r="FX14" s="106"/>
      <c r="FY14" s="106"/>
      <c r="FZ14" s="106"/>
      <c r="GA14" s="106"/>
      <c r="GB14" s="106"/>
      <c r="GC14" s="106"/>
      <c r="GD14" s="106"/>
      <c r="GE14" s="106"/>
      <c r="GF14" s="106"/>
      <c r="GG14" s="106"/>
      <c r="GH14" s="106"/>
      <c r="GI14" s="106"/>
      <c r="GJ14" s="106"/>
      <c r="GK14" s="106"/>
      <c r="GL14" s="106"/>
      <c r="GM14" s="106"/>
      <c r="GN14" s="106"/>
      <c r="GO14" s="106"/>
      <c r="GP14" s="106"/>
      <c r="GQ14" s="106"/>
      <c r="GR14" s="106"/>
      <c r="GS14" s="106"/>
      <c r="GT14" s="106"/>
      <c r="GU14" s="106"/>
      <c r="GV14" s="106"/>
      <c r="GW14" s="106"/>
      <c r="GX14" s="106"/>
      <c r="GY14" s="106"/>
      <c r="GZ14" s="106"/>
      <c r="HA14" s="106"/>
      <c r="HM14" s="106"/>
      <c r="HN14" s="106"/>
      <c r="HO14" s="106"/>
      <c r="HP14" s="106"/>
      <c r="HQ14" s="106"/>
      <c r="HR14" s="106"/>
      <c r="HS14" s="106"/>
      <c r="HT14" s="106"/>
      <c r="HU14" s="106"/>
      <c r="HV14" s="106"/>
      <c r="HW14" s="106"/>
      <c r="HX14" s="106"/>
      <c r="HY14" s="106"/>
      <c r="HZ14" s="106"/>
      <c r="IA14" s="106"/>
      <c r="IB14" s="106"/>
      <c r="IC14" s="106"/>
      <c r="ID14" s="106"/>
      <c r="IE14" s="106"/>
      <c r="IF14" s="106"/>
      <c r="IG14" s="106"/>
      <c r="IH14" s="106"/>
      <c r="II14" s="106"/>
      <c r="IJ14" s="106"/>
      <c r="IK14" s="106"/>
      <c r="IL14" s="106"/>
      <c r="IM14" s="106"/>
      <c r="IN14" s="106"/>
      <c r="IO14" s="106"/>
      <c r="IP14" s="106"/>
      <c r="IQ14" s="106"/>
      <c r="IR14" s="106"/>
      <c r="IS14" s="106"/>
      <c r="IT14" s="106"/>
      <c r="IU14" s="106"/>
      <c r="IV14" s="106"/>
      <c r="IW14" s="106"/>
      <c r="IX14" s="106"/>
      <c r="IY14" s="106"/>
      <c r="IZ14" s="106"/>
      <c r="JA14" s="106"/>
      <c r="JB14" s="106"/>
      <c r="JC14" s="106"/>
      <c r="JD14" s="106"/>
      <c r="JE14" s="106"/>
      <c r="JF14" s="106"/>
      <c r="JG14" s="106"/>
      <c r="JH14" s="106"/>
      <c r="JI14" s="106"/>
      <c r="JJ14" s="106"/>
      <c r="JK14" s="106"/>
      <c r="JL14" s="106"/>
      <c r="JM14" s="106"/>
      <c r="JN14" s="106"/>
    </row>
    <row r="15" spans="1:274" x14ac:dyDescent="0.25">
      <c r="A15" s="106" t="s">
        <v>168</v>
      </c>
      <c r="B15" s="106" t="s">
        <v>170</v>
      </c>
      <c r="C15" s="106" t="s">
        <v>155</v>
      </c>
      <c r="D15" s="106"/>
      <c r="E15" s="100">
        <v>2980808.0849999399</v>
      </c>
      <c r="F15" s="100">
        <v>1229263.4499999699</v>
      </c>
      <c r="G15" s="100">
        <v>725472.930765294</v>
      </c>
      <c r="H15" s="100">
        <v>234473.85649999199</v>
      </c>
      <c r="I15" s="100">
        <v>192925.943999982</v>
      </c>
      <c r="J15" s="100">
        <v>84437.668499987602</v>
      </c>
      <c r="K15" s="100">
        <v>5998505.1251333402</v>
      </c>
      <c r="L15" s="100">
        <v>944195.37190128095</v>
      </c>
      <c r="M15" s="100">
        <v>820664.156677844</v>
      </c>
      <c r="N15" s="100">
        <v>247202.46404081001</v>
      </c>
      <c r="O15" s="100">
        <v>205493.85147949</v>
      </c>
      <c r="P15" s="100" t="s">
        <v>142</v>
      </c>
      <c r="Q15" s="100">
        <v>56587518.324999698</v>
      </c>
      <c r="R15" s="100">
        <v>15663224.298355499</v>
      </c>
      <c r="S15" s="100">
        <v>9973925.2406827603</v>
      </c>
      <c r="T15" s="100">
        <v>3671218.8112480501</v>
      </c>
      <c r="U15" s="100">
        <v>1384177.6995000101</v>
      </c>
      <c r="V15" s="100" t="s">
        <v>142</v>
      </c>
      <c r="W15" s="50">
        <v>107369874.389231</v>
      </c>
      <c r="X15" s="50">
        <v>29282646.323499002</v>
      </c>
      <c r="Y15" s="50">
        <v>15775766.296999499</v>
      </c>
      <c r="Z15" s="50">
        <v>2887031.78999981</v>
      </c>
      <c r="AA15" s="50">
        <v>1485141.8494999299</v>
      </c>
      <c r="AB15" s="50">
        <v>61219339.340680897</v>
      </c>
      <c r="AC15" s="50">
        <v>17070695.822159201</v>
      </c>
      <c r="AD15" s="50">
        <v>16005932.937318901</v>
      </c>
      <c r="AE15" s="50">
        <v>3717726.6444511502</v>
      </c>
      <c r="AF15" s="50">
        <v>1895445.5053224899</v>
      </c>
      <c r="AG15" s="50">
        <v>413965.21930794499</v>
      </c>
      <c r="AH15" s="100">
        <v>802018.26493390801</v>
      </c>
      <c r="AI15" s="100">
        <v>105477.335999984</v>
      </c>
      <c r="AJ15" s="100">
        <v>214192.31087614299</v>
      </c>
      <c r="AK15" s="100">
        <v>81327.647979339104</v>
      </c>
      <c r="AL15" s="100">
        <v>19338.006793428001</v>
      </c>
      <c r="AM15" s="100">
        <v>27529.417999997699</v>
      </c>
      <c r="AN15" s="100" t="s">
        <v>142</v>
      </c>
      <c r="AO15" s="100">
        <v>12469.963967755901</v>
      </c>
      <c r="AP15" s="100">
        <v>13130.128442990301</v>
      </c>
      <c r="AQ15" s="100">
        <v>29890.0961235059</v>
      </c>
      <c r="AR15" s="100">
        <v>3140.6648926256398</v>
      </c>
      <c r="AS15" s="100">
        <v>128016.119500007</v>
      </c>
      <c r="AT15" s="100">
        <v>544252.71149997995</v>
      </c>
      <c r="AU15" s="100">
        <v>151023.341500006</v>
      </c>
      <c r="AV15" s="100">
        <v>113331.580500009</v>
      </c>
      <c r="AW15" s="100" t="s">
        <v>142</v>
      </c>
      <c r="AX15" s="100">
        <v>67512.986000008401</v>
      </c>
      <c r="AY15" s="100">
        <v>110337.778000005</v>
      </c>
      <c r="AZ15" s="100" t="s">
        <v>142</v>
      </c>
      <c r="BA15" s="100">
        <v>235528.26250000499</v>
      </c>
      <c r="BB15" s="100">
        <v>87215.450999999099</v>
      </c>
      <c r="BC15" s="104" t="s">
        <v>142</v>
      </c>
      <c r="BD15" s="100">
        <v>80627.069500002806</v>
      </c>
      <c r="BE15" s="100">
        <v>112976.176999997</v>
      </c>
      <c r="BF15" s="50">
        <v>14146000.052995199</v>
      </c>
      <c r="BG15" s="50">
        <v>6927143.0790437097</v>
      </c>
      <c r="BH15" s="50">
        <v>9208645.0417286009</v>
      </c>
      <c r="BI15" s="50">
        <v>3692184.5391116301</v>
      </c>
      <c r="BJ15" s="50">
        <v>2118960.6125439499</v>
      </c>
      <c r="BK15" s="50">
        <v>895967.13350020605</v>
      </c>
      <c r="BL15" s="50">
        <v>281468.672642013</v>
      </c>
      <c r="BM15" s="50">
        <v>54824.707337137399</v>
      </c>
      <c r="BN15" s="50">
        <v>3444805.93936523</v>
      </c>
      <c r="BO15" s="50">
        <v>4285529.4449856803</v>
      </c>
      <c r="BP15" s="50">
        <v>1194652.2314572299</v>
      </c>
      <c r="BQ15" s="50">
        <v>2815580.68000003</v>
      </c>
      <c r="BR15" s="50">
        <v>1264392.7935335001</v>
      </c>
      <c r="BS15" s="50">
        <v>647144.42240225698</v>
      </c>
      <c r="BT15" s="50">
        <v>1256081.2898931799</v>
      </c>
      <c r="BU15" s="50">
        <v>242550.781895625</v>
      </c>
      <c r="BV15" s="50">
        <v>1016238.67463076</v>
      </c>
      <c r="BW15" s="50">
        <v>455479.844822502</v>
      </c>
      <c r="BX15" s="50">
        <v>376388.72699008603</v>
      </c>
      <c r="BY15" s="50">
        <v>733353.04532650602</v>
      </c>
      <c r="BZ15" s="50">
        <v>363322.90723214298</v>
      </c>
      <c r="CA15" s="50">
        <v>32524.427270779601</v>
      </c>
      <c r="CB15" s="50">
        <v>31119.326287837001</v>
      </c>
      <c r="CC15" s="50">
        <v>53441.057640635998</v>
      </c>
      <c r="CD15" s="50">
        <v>51141.505434681298</v>
      </c>
      <c r="CE15" s="50">
        <v>19030.442803608399</v>
      </c>
      <c r="CF15" s="50">
        <v>34062.9038388591</v>
      </c>
      <c r="CG15" s="50">
        <v>46024.6338210924</v>
      </c>
      <c r="CW15" s="106"/>
      <c r="CX15" s="106"/>
      <c r="CY15" s="106"/>
      <c r="CZ15" s="106"/>
      <c r="DA15" s="106"/>
      <c r="DB15" s="106"/>
      <c r="DC15" s="106"/>
      <c r="DD15" s="106"/>
      <c r="DE15" s="106"/>
      <c r="DF15" s="106"/>
      <c r="DG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/>
      <c r="EH15" s="106"/>
      <c r="EI15" s="106"/>
      <c r="EJ15" s="106"/>
      <c r="EK15" s="106"/>
      <c r="EL15" s="106"/>
      <c r="EM15" s="106"/>
      <c r="EN15" s="106"/>
      <c r="EO15" s="106"/>
      <c r="EP15" s="106"/>
      <c r="EQ15" s="106"/>
      <c r="ER15" s="106"/>
      <c r="ES15" s="106"/>
      <c r="ET15" s="106"/>
      <c r="EU15" s="106"/>
      <c r="EV15" s="106"/>
      <c r="EW15" s="106"/>
      <c r="EX15" s="106"/>
      <c r="EY15" s="106"/>
      <c r="EZ15" s="106"/>
      <c r="FA15" s="106"/>
      <c r="FB15" s="106"/>
      <c r="FO15" s="106"/>
      <c r="FP15" s="106"/>
      <c r="FQ15" s="106"/>
      <c r="FR15" s="106"/>
      <c r="FS15" s="106"/>
      <c r="FT15" s="106"/>
      <c r="FU15" s="106"/>
      <c r="FV15" s="106"/>
      <c r="FW15" s="106"/>
      <c r="FX15" s="106"/>
      <c r="FY15" s="106"/>
      <c r="FZ15" s="106"/>
      <c r="GA15" s="106"/>
      <c r="GB15" s="106"/>
      <c r="GC15" s="106"/>
      <c r="GD15" s="106"/>
      <c r="GE15" s="106"/>
      <c r="GF15" s="106"/>
      <c r="GG15" s="106"/>
      <c r="GH15" s="106"/>
      <c r="GI15" s="106"/>
      <c r="GJ15" s="106"/>
      <c r="GK15" s="106"/>
      <c r="GL15" s="106"/>
      <c r="GM15" s="106"/>
      <c r="GN15" s="106"/>
      <c r="GO15" s="106"/>
      <c r="GP15" s="106"/>
      <c r="GQ15" s="106"/>
      <c r="GR15" s="106"/>
      <c r="GS15" s="106"/>
      <c r="GT15" s="106"/>
      <c r="GU15" s="106"/>
      <c r="GV15" s="106"/>
      <c r="GW15" s="106"/>
      <c r="GX15" s="106"/>
      <c r="GY15" s="106"/>
      <c r="GZ15" s="106"/>
      <c r="HA15" s="106"/>
      <c r="HM15" s="106"/>
      <c r="HN15" s="106"/>
      <c r="HO15" s="106"/>
      <c r="HP15" s="106"/>
      <c r="HQ15" s="106"/>
      <c r="HR15" s="106"/>
      <c r="HS15" s="106"/>
      <c r="HT15" s="106"/>
      <c r="HU15" s="106"/>
      <c r="HV15" s="106"/>
      <c r="HW15" s="106"/>
      <c r="HX15" s="106"/>
      <c r="HY15" s="106"/>
      <c r="HZ15" s="106"/>
      <c r="IA15" s="106"/>
      <c r="IB15" s="106"/>
      <c r="IC15" s="106"/>
      <c r="ID15" s="106"/>
      <c r="IE15" s="106"/>
      <c r="IF15" s="106"/>
      <c r="IG15" s="106"/>
      <c r="IH15" s="106"/>
      <c r="II15" s="106"/>
      <c r="IJ15" s="106"/>
      <c r="IK15" s="106"/>
      <c r="IL15" s="106"/>
      <c r="IM15" s="106"/>
      <c r="IN15" s="106"/>
      <c r="IO15" s="106"/>
      <c r="IP15" s="106"/>
      <c r="IQ15" s="106"/>
      <c r="IR15" s="106"/>
      <c r="IS15" s="106"/>
      <c r="IT15" s="106"/>
      <c r="IU15" s="106"/>
      <c r="IV15" s="106"/>
      <c r="IW15" s="106"/>
      <c r="IX15" s="106"/>
      <c r="IY15" s="106"/>
      <c r="IZ15" s="106"/>
      <c r="JA15" s="106"/>
      <c r="JB15" s="106"/>
      <c r="JC15" s="106"/>
      <c r="JD15" s="106"/>
      <c r="JE15" s="106"/>
      <c r="JF15" s="106"/>
      <c r="JG15" s="106"/>
      <c r="JH15" s="106"/>
      <c r="JI15" s="106"/>
      <c r="JJ15" s="106"/>
      <c r="JK15" s="106"/>
      <c r="JL15" s="106"/>
      <c r="JM15" s="106"/>
      <c r="JN15" s="106"/>
    </row>
    <row r="16" spans="1:274" x14ac:dyDescent="0.25">
      <c r="A16" s="106" t="s">
        <v>171</v>
      </c>
      <c r="B16" s="106" t="s">
        <v>172</v>
      </c>
      <c r="C16" s="106" t="s">
        <v>153</v>
      </c>
      <c r="D16" s="106"/>
      <c r="E16" s="100">
        <v>1580838.48700001</v>
      </c>
      <c r="F16" s="100">
        <v>602583.70550003799</v>
      </c>
      <c r="G16" s="100">
        <v>395356.85200001899</v>
      </c>
      <c r="H16" s="100">
        <v>67988.856999986194</v>
      </c>
      <c r="I16" s="100">
        <v>196668.163500005</v>
      </c>
      <c r="J16" s="100">
        <v>77652.371000008206</v>
      </c>
      <c r="K16" s="100">
        <v>3029366.7366474001</v>
      </c>
      <c r="L16" s="100">
        <v>702157.08749140601</v>
      </c>
      <c r="M16" s="100">
        <v>389967.31985468202</v>
      </c>
      <c r="N16" s="100">
        <v>154999.326191267</v>
      </c>
      <c r="O16" s="100">
        <v>98948.818757758199</v>
      </c>
      <c r="P16" s="100">
        <v>21294.750519594199</v>
      </c>
      <c r="Q16" s="100">
        <v>34289837.039629199</v>
      </c>
      <c r="R16" s="100">
        <v>8224540.4654416004</v>
      </c>
      <c r="S16" s="100">
        <v>5911960.5993395001</v>
      </c>
      <c r="T16" s="100">
        <v>1315222.36944949</v>
      </c>
      <c r="U16" s="100">
        <v>598548.47650000802</v>
      </c>
      <c r="V16" s="100" t="s">
        <v>142</v>
      </c>
      <c r="W16" s="50">
        <v>42826340.0070002</v>
      </c>
      <c r="X16" s="50">
        <v>12272675.279500101</v>
      </c>
      <c r="Y16" s="50">
        <v>6830610.4160001203</v>
      </c>
      <c r="Z16" s="50">
        <v>1441705.52250002</v>
      </c>
      <c r="AA16" s="50">
        <v>538080.32848288899</v>
      </c>
      <c r="AB16" s="50">
        <v>24152283.439157899</v>
      </c>
      <c r="AC16" s="50">
        <v>6038241.1056602504</v>
      </c>
      <c r="AD16" s="50">
        <v>6377818.4676265297</v>
      </c>
      <c r="AE16" s="50">
        <v>1538780.44791426</v>
      </c>
      <c r="AF16" s="50">
        <v>835374.04250001302</v>
      </c>
      <c r="AG16" s="50">
        <v>104164.57224264101</v>
      </c>
      <c r="AH16" s="100">
        <v>193815.59428141799</v>
      </c>
      <c r="AI16" s="100">
        <v>50236.432499999697</v>
      </c>
      <c r="AJ16" s="100">
        <v>55700.216887421397</v>
      </c>
      <c r="AK16" s="100">
        <v>23397.221911787601</v>
      </c>
      <c r="AL16" s="100">
        <v>25099.5924910789</v>
      </c>
      <c r="AM16" s="100" t="s">
        <v>142</v>
      </c>
      <c r="AN16" s="100" t="s">
        <v>142</v>
      </c>
      <c r="AO16" s="100">
        <v>7943.5092898819903</v>
      </c>
      <c r="AP16" s="100">
        <v>3289.7081723659799</v>
      </c>
      <c r="AQ16" s="100">
        <v>5922.1547082218003</v>
      </c>
      <c r="AR16" s="100">
        <v>11639.802891794699</v>
      </c>
      <c r="AS16" s="100">
        <v>155323.66099998701</v>
      </c>
      <c r="AT16" s="100">
        <v>35192.000500003298</v>
      </c>
      <c r="AU16" s="100">
        <v>76201.397000001103</v>
      </c>
      <c r="AV16" s="100">
        <v>51347.457500001801</v>
      </c>
      <c r="AW16" s="100">
        <v>16317.6795000003</v>
      </c>
      <c r="AX16" s="100">
        <v>36660.857999998698</v>
      </c>
      <c r="AY16" s="100">
        <v>16382.317999998</v>
      </c>
      <c r="AZ16" s="100">
        <v>10565.1174999999</v>
      </c>
      <c r="BA16" s="100">
        <v>39554.8054999999</v>
      </c>
      <c r="BB16" s="100">
        <v>9632.8980000002502</v>
      </c>
      <c r="BC16" s="100">
        <v>428753.14600002102</v>
      </c>
      <c r="BD16" s="100">
        <v>77829.202500002997</v>
      </c>
      <c r="BE16" s="100">
        <v>33273.7010000027</v>
      </c>
      <c r="BF16" s="50">
        <v>4333082.6345114401</v>
      </c>
      <c r="BG16" s="50">
        <v>2252198.8032770399</v>
      </c>
      <c r="BH16" s="50">
        <v>2670968.0549968299</v>
      </c>
      <c r="BI16" s="50">
        <v>1249441.4803048901</v>
      </c>
      <c r="BJ16" s="50">
        <v>728610.09529361804</v>
      </c>
      <c r="BK16" s="50">
        <v>346441.70383789903</v>
      </c>
      <c r="BL16" s="50">
        <v>97827.439578168007</v>
      </c>
      <c r="BM16" s="50">
        <v>29717.408423709199</v>
      </c>
      <c r="BN16" s="50">
        <v>1339113.01109624</v>
      </c>
      <c r="BO16" s="50">
        <v>1830961.0296794099</v>
      </c>
      <c r="BP16" s="50">
        <v>535039.62835096999</v>
      </c>
      <c r="BQ16" s="50">
        <v>1233301.44000005</v>
      </c>
      <c r="BR16" s="50">
        <v>253389.037940587</v>
      </c>
      <c r="BS16" s="50">
        <v>30800.861086534002</v>
      </c>
      <c r="BT16" s="50">
        <v>308596.53379366198</v>
      </c>
      <c r="BU16" s="50">
        <v>291993.944976389</v>
      </c>
      <c r="BV16" s="50">
        <v>76495.019374686104</v>
      </c>
      <c r="BW16" s="50">
        <v>71724.324822075694</v>
      </c>
      <c r="BX16" s="50">
        <v>51682.154532322202</v>
      </c>
      <c r="BY16" s="50">
        <v>105137.396083973</v>
      </c>
      <c r="BZ16" s="50">
        <v>54863.238604347702</v>
      </c>
      <c r="CA16" s="50">
        <v>6635.0587908757398</v>
      </c>
      <c r="CB16" s="50">
        <v>2546.2377182749601</v>
      </c>
      <c r="CC16" s="50">
        <v>6524.77357401475</v>
      </c>
      <c r="CD16" s="50">
        <v>4625.9639406892602</v>
      </c>
      <c r="CE16" s="104" t="s">
        <v>142</v>
      </c>
      <c r="CF16" s="50">
        <v>10882.0788362844</v>
      </c>
      <c r="CG16" s="50">
        <v>3080.4986374878999</v>
      </c>
      <c r="CW16" s="106"/>
      <c r="CX16" s="106"/>
      <c r="CY16" s="106"/>
      <c r="CZ16" s="106"/>
      <c r="DA16" s="106"/>
      <c r="DB16" s="106"/>
      <c r="DC16" s="106"/>
      <c r="DD16" s="106"/>
      <c r="DE16" s="106"/>
      <c r="DF16" s="106"/>
      <c r="DG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6"/>
      <c r="EI16" s="106"/>
      <c r="EJ16" s="106"/>
      <c r="EK16" s="106"/>
      <c r="EL16" s="106"/>
      <c r="EM16" s="106"/>
      <c r="EN16" s="106"/>
      <c r="EO16" s="106"/>
      <c r="EP16" s="106"/>
      <c r="EQ16" s="106"/>
      <c r="ER16" s="106"/>
      <c r="ES16" s="106"/>
      <c r="ET16" s="106"/>
      <c r="EU16" s="106"/>
      <c r="EV16" s="106"/>
      <c r="EW16" s="106"/>
      <c r="EX16" s="106"/>
      <c r="EY16" s="106"/>
      <c r="EZ16" s="106"/>
      <c r="FA16" s="106"/>
      <c r="FB16" s="106"/>
      <c r="FO16" s="106"/>
      <c r="FP16" s="106"/>
      <c r="FQ16" s="106"/>
      <c r="FR16" s="106"/>
      <c r="FS16" s="106"/>
      <c r="FT16" s="106"/>
      <c r="FU16" s="106"/>
      <c r="FV16" s="106"/>
      <c r="FW16" s="106"/>
      <c r="FX16" s="106"/>
      <c r="FY16" s="106"/>
      <c r="FZ16" s="106"/>
      <c r="GA16" s="106"/>
      <c r="GB16" s="106"/>
      <c r="GC16" s="106"/>
      <c r="GD16" s="106"/>
      <c r="GE16" s="106"/>
      <c r="GF16" s="106"/>
      <c r="GG16" s="106"/>
      <c r="GH16" s="106"/>
      <c r="GI16" s="106"/>
      <c r="GJ16" s="106"/>
      <c r="GK16" s="106"/>
      <c r="GL16" s="106"/>
      <c r="GM16" s="106"/>
      <c r="GN16" s="106"/>
      <c r="GO16" s="106"/>
      <c r="GP16" s="106"/>
      <c r="GQ16" s="106"/>
      <c r="GR16" s="106"/>
      <c r="GS16" s="106"/>
      <c r="GT16" s="106"/>
      <c r="GU16" s="106"/>
      <c r="GV16" s="106"/>
      <c r="GW16" s="106"/>
      <c r="GX16" s="106"/>
      <c r="GY16" s="106"/>
      <c r="GZ16" s="106"/>
      <c r="HA16" s="106"/>
      <c r="HM16" s="106"/>
      <c r="HN16" s="106"/>
      <c r="HO16" s="106"/>
      <c r="HP16" s="106"/>
      <c r="HQ16" s="106"/>
      <c r="HR16" s="106"/>
      <c r="HS16" s="106"/>
      <c r="HT16" s="106"/>
      <c r="HU16" s="106"/>
      <c r="HV16" s="106"/>
      <c r="HW16" s="106"/>
      <c r="HX16" s="106"/>
      <c r="HY16" s="106"/>
      <c r="HZ16" s="106"/>
      <c r="IA16" s="106"/>
      <c r="IB16" s="106"/>
      <c r="IC16" s="106"/>
      <c r="ID16" s="106"/>
      <c r="IE16" s="106"/>
      <c r="IF16" s="106"/>
      <c r="IG16" s="106"/>
      <c r="IH16" s="106"/>
      <c r="II16" s="106"/>
      <c r="IJ16" s="106"/>
      <c r="IK16" s="106"/>
      <c r="IL16" s="106"/>
      <c r="IM16" s="106"/>
      <c r="IN16" s="106"/>
      <c r="IO16" s="106"/>
      <c r="IP16" s="106"/>
      <c r="IQ16" s="106"/>
      <c r="IR16" s="106"/>
      <c r="IS16" s="106"/>
      <c r="IT16" s="106"/>
      <c r="IU16" s="106"/>
      <c r="IV16" s="106"/>
      <c r="IW16" s="106"/>
      <c r="IX16" s="106"/>
      <c r="IY16" s="106"/>
      <c r="IZ16" s="106"/>
      <c r="JA16" s="106"/>
      <c r="JB16" s="106"/>
      <c r="JC16" s="106"/>
      <c r="JD16" s="106"/>
      <c r="JE16" s="106"/>
      <c r="JF16" s="106"/>
      <c r="JG16" s="106"/>
      <c r="JH16" s="106"/>
      <c r="JI16" s="106"/>
      <c r="JJ16" s="106"/>
      <c r="JK16" s="106"/>
      <c r="JL16" s="106"/>
      <c r="JM16" s="106"/>
      <c r="JN16" s="106"/>
    </row>
    <row r="17" spans="1:274" x14ac:dyDescent="0.25">
      <c r="A17" s="106" t="s">
        <v>171</v>
      </c>
      <c r="B17" s="106" t="s">
        <v>173</v>
      </c>
      <c r="C17" s="106" t="s">
        <v>155</v>
      </c>
      <c r="D17" s="106"/>
      <c r="E17" s="100">
        <v>2328458.4809999801</v>
      </c>
      <c r="F17" s="100">
        <v>1065860.0859999801</v>
      </c>
      <c r="G17" s="100">
        <v>655284.06850001495</v>
      </c>
      <c r="H17" s="100">
        <v>247272.56750001301</v>
      </c>
      <c r="I17" s="100">
        <v>117554.082999997</v>
      </c>
      <c r="J17" s="100">
        <v>185758.71799459701</v>
      </c>
      <c r="K17" s="100">
        <v>4773768.3580635199</v>
      </c>
      <c r="L17" s="100">
        <v>847521.98613413097</v>
      </c>
      <c r="M17" s="100">
        <v>516075.24423930002</v>
      </c>
      <c r="N17" s="100">
        <v>188538.63924475099</v>
      </c>
      <c r="O17" s="100">
        <v>131323.615484195</v>
      </c>
      <c r="P17" s="100" t="s">
        <v>142</v>
      </c>
      <c r="Q17" s="100">
        <v>46793653.526210099</v>
      </c>
      <c r="R17" s="100">
        <v>10680242.691888999</v>
      </c>
      <c r="S17" s="100">
        <v>9274096.7625499405</v>
      </c>
      <c r="T17" s="100">
        <v>3646328.4930364699</v>
      </c>
      <c r="U17" s="100">
        <v>1230724.6499999801</v>
      </c>
      <c r="V17" s="100" t="s">
        <v>142</v>
      </c>
      <c r="W17" s="50">
        <v>70052858.894933999</v>
      </c>
      <c r="X17" s="50">
        <v>20609843.4454991</v>
      </c>
      <c r="Y17" s="50">
        <v>11991951.647999501</v>
      </c>
      <c r="Z17" s="50">
        <v>2623156.5774999699</v>
      </c>
      <c r="AA17" s="50">
        <v>1130245.9838620401</v>
      </c>
      <c r="AB17" s="50">
        <v>39659680.515968703</v>
      </c>
      <c r="AC17" s="50">
        <v>11254479.7374277</v>
      </c>
      <c r="AD17" s="50">
        <v>11156104.342654901</v>
      </c>
      <c r="AE17" s="50">
        <v>3056613.5868443898</v>
      </c>
      <c r="AF17" s="50">
        <v>1183574.2124999401</v>
      </c>
      <c r="AG17" s="50">
        <v>112977.067764942</v>
      </c>
      <c r="AH17" s="100">
        <v>493403.881664065</v>
      </c>
      <c r="AI17" s="100">
        <v>203265.953500006</v>
      </c>
      <c r="AJ17" s="100">
        <v>138722.06797291501</v>
      </c>
      <c r="AK17" s="100">
        <v>55621.181570782101</v>
      </c>
      <c r="AL17" s="100">
        <v>43331.587253567297</v>
      </c>
      <c r="AM17" s="100">
        <v>25106.548999999999</v>
      </c>
      <c r="AN17" s="100" t="s">
        <v>142</v>
      </c>
      <c r="AO17" s="100">
        <v>22620.887576528399</v>
      </c>
      <c r="AP17" s="100">
        <v>9115.06484694559</v>
      </c>
      <c r="AQ17" s="100">
        <v>12262.5216041603</v>
      </c>
      <c r="AR17" s="100">
        <v>12702.6695900667</v>
      </c>
      <c r="AS17" s="100">
        <v>79705.568102947494</v>
      </c>
      <c r="AT17" s="100">
        <v>438991.23395681602</v>
      </c>
      <c r="AU17" s="100">
        <v>213654.16849999901</v>
      </c>
      <c r="AV17" s="100">
        <v>162595.21500000401</v>
      </c>
      <c r="AW17" s="100">
        <v>19936.1490000017</v>
      </c>
      <c r="AX17" s="100">
        <v>53100.907500005997</v>
      </c>
      <c r="AY17" s="100">
        <v>386680.98400001501</v>
      </c>
      <c r="AZ17" s="100">
        <v>63966.310999991103</v>
      </c>
      <c r="BA17" s="100">
        <v>19633.943500005</v>
      </c>
      <c r="BB17" s="100">
        <v>49557.281999997598</v>
      </c>
      <c r="BC17" s="100">
        <v>22267.760321371101</v>
      </c>
      <c r="BD17" s="100">
        <v>35865.010500000797</v>
      </c>
      <c r="BE17" s="100">
        <v>90136.864499995601</v>
      </c>
      <c r="BF17" s="50">
        <v>12134612.7384643</v>
      </c>
      <c r="BG17" s="50">
        <v>6834684.9680951303</v>
      </c>
      <c r="BH17" s="50">
        <v>8847145.18267636</v>
      </c>
      <c r="BI17" s="50">
        <v>3331849.6708382498</v>
      </c>
      <c r="BJ17" s="50">
        <v>2331220.8864205601</v>
      </c>
      <c r="BK17" s="50">
        <v>849489.84359905205</v>
      </c>
      <c r="BL17" s="50">
        <v>289296.44482364698</v>
      </c>
      <c r="BM17" s="50">
        <v>58977.628331400301</v>
      </c>
      <c r="BN17" s="50">
        <v>3521225.7631635801</v>
      </c>
      <c r="BO17" s="50">
        <v>4407279.6250243802</v>
      </c>
      <c r="BP17" s="50">
        <v>1288759.1238776201</v>
      </c>
      <c r="BQ17" s="50">
        <v>2313197.5449405201</v>
      </c>
      <c r="BR17" s="50">
        <v>1093309.1521475201</v>
      </c>
      <c r="BS17" s="50">
        <v>453466.51088446798</v>
      </c>
      <c r="BT17" s="50">
        <v>894219.72882513201</v>
      </c>
      <c r="BU17" s="50">
        <v>223879.29221223199</v>
      </c>
      <c r="BV17" s="50">
        <v>718451.394230937</v>
      </c>
      <c r="BW17" s="50">
        <v>336578.49366742698</v>
      </c>
      <c r="BX17" s="50">
        <v>367094.25678002997</v>
      </c>
      <c r="BY17" s="50">
        <v>611189.62550385203</v>
      </c>
      <c r="BZ17" s="50">
        <v>184535.804945257</v>
      </c>
      <c r="CA17" s="50">
        <v>15967.717990309</v>
      </c>
      <c r="CB17" s="50">
        <v>31903.533158328701</v>
      </c>
      <c r="CC17" s="50">
        <v>45379.285898472299</v>
      </c>
      <c r="CD17" s="50">
        <v>44259.6646487955</v>
      </c>
      <c r="CE17" s="50">
        <v>34016.519615429097</v>
      </c>
      <c r="CF17" s="50">
        <v>27151.266312645599</v>
      </c>
      <c r="CG17" s="50">
        <v>31741.378380483002</v>
      </c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6"/>
      <c r="EP17" s="106"/>
      <c r="EQ17" s="106"/>
      <c r="ER17" s="106"/>
      <c r="ES17" s="106"/>
      <c r="ET17" s="106"/>
      <c r="EU17" s="106"/>
      <c r="EV17" s="106"/>
      <c r="EW17" s="106"/>
      <c r="EX17" s="106"/>
      <c r="EY17" s="106"/>
      <c r="EZ17" s="106"/>
      <c r="FA17" s="106"/>
      <c r="FB17" s="106"/>
      <c r="FO17" s="106"/>
      <c r="FP17" s="106"/>
      <c r="FQ17" s="106"/>
      <c r="FR17" s="106"/>
      <c r="FS17" s="106"/>
      <c r="FT17" s="106"/>
      <c r="FU17" s="106"/>
      <c r="FV17" s="106"/>
      <c r="FW17" s="106"/>
      <c r="FX17" s="106"/>
      <c r="FY17" s="106"/>
      <c r="FZ17" s="106"/>
      <c r="GA17" s="106"/>
      <c r="GB17" s="106"/>
      <c r="GC17" s="106"/>
      <c r="GD17" s="106"/>
      <c r="GE17" s="106"/>
      <c r="GF17" s="106"/>
      <c r="GG17" s="106"/>
      <c r="GH17" s="106"/>
      <c r="GI17" s="106"/>
      <c r="GJ17" s="106"/>
      <c r="GK17" s="106"/>
      <c r="GL17" s="106"/>
      <c r="GM17" s="106"/>
      <c r="GN17" s="106"/>
      <c r="GO17" s="106"/>
      <c r="GP17" s="106"/>
      <c r="GQ17" s="106"/>
      <c r="GR17" s="106"/>
      <c r="GS17" s="106"/>
      <c r="GT17" s="106"/>
      <c r="GU17" s="106"/>
      <c r="GV17" s="106"/>
      <c r="GW17" s="106"/>
      <c r="GX17" s="106"/>
      <c r="GY17" s="106"/>
      <c r="GZ17" s="106"/>
      <c r="HA17" s="106"/>
      <c r="HM17" s="106"/>
      <c r="HN17" s="106"/>
      <c r="HO17" s="106"/>
      <c r="HP17" s="106"/>
      <c r="HQ17" s="106"/>
      <c r="HR17" s="106"/>
      <c r="HS17" s="106"/>
      <c r="HT17" s="106"/>
      <c r="HU17" s="106"/>
      <c r="HV17" s="106"/>
      <c r="HW17" s="106"/>
      <c r="HX17" s="106"/>
      <c r="HY17" s="106"/>
      <c r="HZ17" s="106"/>
      <c r="IA17" s="106"/>
      <c r="IB17" s="106"/>
      <c r="IC17" s="106"/>
      <c r="ID17" s="106"/>
      <c r="IE17" s="106"/>
      <c r="IF17" s="106"/>
      <c r="IG17" s="106"/>
      <c r="IH17" s="106"/>
      <c r="II17" s="106"/>
      <c r="IJ17" s="106"/>
      <c r="IK17" s="106"/>
      <c r="IL17" s="106"/>
      <c r="IM17" s="106"/>
      <c r="IN17" s="106"/>
      <c r="IO17" s="106"/>
      <c r="IP17" s="106"/>
      <c r="IQ17" s="106"/>
      <c r="IR17" s="106"/>
      <c r="IS17" s="106"/>
      <c r="IT17" s="106"/>
      <c r="IU17" s="106"/>
      <c r="IV17" s="106"/>
      <c r="IW17" s="106"/>
      <c r="IX17" s="106"/>
      <c r="IY17" s="106"/>
      <c r="IZ17" s="106"/>
      <c r="JA17" s="106"/>
      <c r="JB17" s="106"/>
      <c r="JC17" s="106"/>
      <c r="JD17" s="106"/>
      <c r="JE17" s="106"/>
      <c r="JF17" s="106"/>
      <c r="JG17" s="106"/>
      <c r="JH17" s="106"/>
      <c r="JI17" s="106"/>
      <c r="JJ17" s="106"/>
      <c r="JK17" s="106"/>
      <c r="JL17" s="106"/>
      <c r="JM17" s="106"/>
      <c r="JN17" s="106"/>
    </row>
    <row r="18" spans="1:274" x14ac:dyDescent="0.25">
      <c r="A18" s="106" t="s">
        <v>174</v>
      </c>
      <c r="B18" s="106" t="s">
        <v>175</v>
      </c>
      <c r="C18" s="106" t="s">
        <v>153</v>
      </c>
      <c r="D18" s="106"/>
      <c r="E18" s="100">
        <v>2649572.3940000399</v>
      </c>
      <c r="F18" s="100">
        <v>1900296.08950001</v>
      </c>
      <c r="G18" s="100">
        <v>674619.88416707504</v>
      </c>
      <c r="H18" s="100">
        <v>486975.62350000202</v>
      </c>
      <c r="I18" s="100">
        <v>74864.201000005094</v>
      </c>
      <c r="J18" s="100">
        <v>384367.98949998198</v>
      </c>
      <c r="K18" s="100">
        <v>6465551.5290168496</v>
      </c>
      <c r="L18" s="100">
        <v>890886.54468340205</v>
      </c>
      <c r="M18" s="100">
        <v>686672.14771673398</v>
      </c>
      <c r="N18" s="100">
        <v>112835.419474419</v>
      </c>
      <c r="O18" s="100">
        <v>174832.575638657</v>
      </c>
      <c r="P18" s="100" t="s">
        <v>142</v>
      </c>
      <c r="Q18" s="100">
        <v>55545907.343500897</v>
      </c>
      <c r="R18" s="100">
        <v>15642616.7620958</v>
      </c>
      <c r="S18" s="100">
        <v>11445422.9308766</v>
      </c>
      <c r="T18" s="100">
        <v>3405169.6937672002</v>
      </c>
      <c r="U18" s="100">
        <v>1726540.01872611</v>
      </c>
      <c r="V18" s="100" t="s">
        <v>142</v>
      </c>
      <c r="W18" s="50">
        <v>62994961.584703997</v>
      </c>
      <c r="X18" s="50">
        <v>23491723.018000599</v>
      </c>
      <c r="Y18" s="50">
        <v>13756328.143205401</v>
      </c>
      <c r="Z18" s="50">
        <v>3070752.5975000798</v>
      </c>
      <c r="AA18" s="50">
        <v>1600914.5630000299</v>
      </c>
      <c r="AB18" s="50">
        <v>43033118.1040143</v>
      </c>
      <c r="AC18" s="50">
        <v>13054766.095888499</v>
      </c>
      <c r="AD18" s="50">
        <v>11812335.828543499</v>
      </c>
      <c r="AE18" s="50">
        <v>3270577.5395787102</v>
      </c>
      <c r="AF18" s="50">
        <v>1572839.6225000501</v>
      </c>
      <c r="AG18" s="50">
        <v>425422.07041626802</v>
      </c>
      <c r="AH18" s="100">
        <v>604468.02559275704</v>
      </c>
      <c r="AI18" s="100">
        <v>92220.762499999793</v>
      </c>
      <c r="AJ18" s="100">
        <v>231544.172298586</v>
      </c>
      <c r="AK18" s="100">
        <v>131575.56827140599</v>
      </c>
      <c r="AL18" s="100">
        <v>60199.555695188203</v>
      </c>
      <c r="AM18" s="100" t="s">
        <v>142</v>
      </c>
      <c r="AN18" s="100" t="s">
        <v>142</v>
      </c>
      <c r="AO18" s="100" t="s">
        <v>142</v>
      </c>
      <c r="AP18" s="100">
        <v>44608.033944166396</v>
      </c>
      <c r="AQ18" s="100" t="s">
        <v>142</v>
      </c>
      <c r="AR18" s="100">
        <v>5069.7132956998003</v>
      </c>
      <c r="AS18" s="100">
        <v>29075.489517950002</v>
      </c>
      <c r="AT18" s="100">
        <v>403516.66690071399</v>
      </c>
      <c r="AU18" s="100">
        <v>152947.50650001399</v>
      </c>
      <c r="AV18" s="100">
        <v>240881.03899999699</v>
      </c>
      <c r="AW18" s="100">
        <v>17788.499000001601</v>
      </c>
      <c r="AX18" s="100">
        <v>104186.502500002</v>
      </c>
      <c r="AY18" s="100" t="s">
        <v>142</v>
      </c>
      <c r="AZ18" s="100">
        <v>80170.747249998705</v>
      </c>
      <c r="BA18" s="100">
        <v>164177.18800000401</v>
      </c>
      <c r="BB18" s="100">
        <v>33573.024999999303</v>
      </c>
      <c r="BC18" s="104" t="s">
        <v>142</v>
      </c>
      <c r="BD18" s="100">
        <v>152403.17450000701</v>
      </c>
      <c r="BE18" s="100">
        <v>55646.1510000005</v>
      </c>
      <c r="BF18" s="50">
        <v>9189822.0404507592</v>
      </c>
      <c r="BG18" s="50">
        <v>5192189.8007845199</v>
      </c>
      <c r="BH18" s="50">
        <v>6617823.7718371702</v>
      </c>
      <c r="BI18" s="50">
        <v>2987872.1191905201</v>
      </c>
      <c r="BJ18" s="50">
        <v>2042265.32901635</v>
      </c>
      <c r="BK18" s="50">
        <v>832101.69134640601</v>
      </c>
      <c r="BL18" s="50">
        <v>210919.89749074</v>
      </c>
      <c r="BM18" s="50">
        <v>83811.163288533106</v>
      </c>
      <c r="BN18" s="50">
        <v>8468318.2675740197</v>
      </c>
      <c r="BO18" s="50">
        <v>10254784.8560574</v>
      </c>
      <c r="BP18" s="50">
        <v>1841940.9035909099</v>
      </c>
      <c r="BQ18" s="50">
        <v>3512062.1019894802</v>
      </c>
      <c r="BR18" s="50">
        <v>1585737.8375786799</v>
      </c>
      <c r="BS18" s="50">
        <v>826331.68223307899</v>
      </c>
      <c r="BT18" s="50">
        <v>1655904.9446546801</v>
      </c>
      <c r="BU18" s="50">
        <v>812258.16332535504</v>
      </c>
      <c r="BV18" s="50">
        <v>1249853.55898639</v>
      </c>
      <c r="BW18" s="50">
        <v>564923.73278083897</v>
      </c>
      <c r="BX18" s="50">
        <v>532233.00511217106</v>
      </c>
      <c r="BY18" s="50">
        <v>1099048.59244271</v>
      </c>
      <c r="BZ18" s="50">
        <v>308556.54036377801</v>
      </c>
      <c r="CA18" s="50">
        <v>28326.095043514</v>
      </c>
      <c r="CB18" s="50">
        <v>56225.008870698497</v>
      </c>
      <c r="CC18" s="50">
        <v>63539.374356508502</v>
      </c>
      <c r="CD18" s="50">
        <v>92550.258981342093</v>
      </c>
      <c r="CE18" s="50">
        <v>50521.526234457699</v>
      </c>
      <c r="CF18" s="50">
        <v>78789.566629924797</v>
      </c>
      <c r="CG18" s="50">
        <v>45886.409750803199</v>
      </c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106"/>
      <c r="GH18" s="106"/>
      <c r="GI18" s="106"/>
      <c r="GJ18" s="106"/>
      <c r="GK18" s="106"/>
      <c r="GL18" s="106"/>
      <c r="GM18" s="106"/>
      <c r="GN18" s="106"/>
      <c r="GO18" s="106"/>
      <c r="GP18" s="106"/>
      <c r="GQ18" s="106"/>
      <c r="GR18" s="106"/>
      <c r="GS18" s="106"/>
      <c r="GT18" s="106"/>
      <c r="GU18" s="106"/>
      <c r="GV18" s="106"/>
      <c r="GW18" s="106"/>
      <c r="GX18" s="106"/>
      <c r="GY18" s="106"/>
      <c r="GZ18" s="106"/>
      <c r="HA18" s="106"/>
      <c r="HM18" s="106"/>
      <c r="HN18" s="106"/>
      <c r="HO18" s="106"/>
      <c r="HP18" s="106"/>
      <c r="HQ18" s="106"/>
      <c r="HR18" s="106"/>
      <c r="HS18" s="106"/>
      <c r="HT18" s="106"/>
      <c r="HU18" s="106"/>
      <c r="HV18" s="106"/>
      <c r="HW18" s="106"/>
      <c r="HX18" s="106"/>
      <c r="HY18" s="106"/>
      <c r="HZ18" s="106"/>
      <c r="IA18" s="106"/>
      <c r="IB18" s="106"/>
      <c r="IC18" s="106"/>
      <c r="ID18" s="106"/>
      <c r="IE18" s="106"/>
      <c r="IF18" s="106"/>
      <c r="IG18" s="106"/>
      <c r="IH18" s="106"/>
      <c r="II18" s="106"/>
      <c r="IJ18" s="106"/>
      <c r="IK18" s="106"/>
      <c r="IL18" s="106"/>
      <c r="IM18" s="106"/>
      <c r="IN18" s="106"/>
      <c r="IO18" s="106"/>
      <c r="IP18" s="106"/>
      <c r="IQ18" s="106"/>
      <c r="IR18" s="106"/>
      <c r="IS18" s="106"/>
      <c r="IT18" s="106"/>
      <c r="IU18" s="106"/>
      <c r="IV18" s="106"/>
      <c r="IW18" s="106"/>
      <c r="IX18" s="106"/>
      <c r="IY18" s="106"/>
      <c r="IZ18" s="106"/>
      <c r="JA18" s="106"/>
      <c r="JB18" s="106"/>
      <c r="JC18" s="106"/>
      <c r="JD18" s="106"/>
      <c r="JE18" s="106"/>
      <c r="JF18" s="106"/>
      <c r="JG18" s="106"/>
      <c r="JH18" s="106"/>
      <c r="JI18" s="106"/>
      <c r="JJ18" s="106"/>
      <c r="JK18" s="106"/>
      <c r="JL18" s="106"/>
      <c r="JM18" s="106"/>
      <c r="JN18" s="106"/>
    </row>
    <row r="19" spans="1:274" x14ac:dyDescent="0.25">
      <c r="A19" s="106" t="s">
        <v>174</v>
      </c>
      <c r="B19" s="106" t="s">
        <v>176</v>
      </c>
      <c r="C19" s="106" t="s">
        <v>155</v>
      </c>
      <c r="D19" s="106"/>
      <c r="E19" s="100">
        <v>2909779.71849804</v>
      </c>
      <c r="F19" s="100">
        <v>1764149.5605000099</v>
      </c>
      <c r="G19" s="100">
        <v>915545.65442705504</v>
      </c>
      <c r="H19" s="100">
        <v>565518.03800002497</v>
      </c>
      <c r="I19" s="100">
        <v>104508.714500007</v>
      </c>
      <c r="J19" s="100">
        <v>376945.105499984</v>
      </c>
      <c r="K19" s="100">
        <v>6131549.6281488799</v>
      </c>
      <c r="L19" s="100">
        <v>1181476.2705787199</v>
      </c>
      <c r="M19" s="100">
        <v>602710.18910437205</v>
      </c>
      <c r="N19" s="100">
        <v>164952.350881019</v>
      </c>
      <c r="O19" s="100">
        <v>330208.473297894</v>
      </c>
      <c r="P19" s="100">
        <v>218026.92266037801</v>
      </c>
      <c r="Q19" s="100">
        <v>45369680.329000399</v>
      </c>
      <c r="R19" s="100">
        <v>12158145.220313899</v>
      </c>
      <c r="S19" s="100">
        <v>9845218.8005308397</v>
      </c>
      <c r="T19" s="100">
        <v>3726136.46704139</v>
      </c>
      <c r="U19" s="100">
        <v>1595955.5315551099</v>
      </c>
      <c r="V19" s="100">
        <v>93012.862500004107</v>
      </c>
      <c r="W19" s="50">
        <v>49577611.366499603</v>
      </c>
      <c r="X19" s="50">
        <v>17199897.938499901</v>
      </c>
      <c r="Y19" s="50">
        <v>11912906.059499901</v>
      </c>
      <c r="Z19" s="50">
        <v>3243353.9399999501</v>
      </c>
      <c r="AA19" s="50">
        <v>1348274.58399998</v>
      </c>
      <c r="AB19" s="50">
        <v>32365540.082505502</v>
      </c>
      <c r="AC19" s="50">
        <v>10173773.0763031</v>
      </c>
      <c r="AD19" s="50">
        <v>9331561.3128967695</v>
      </c>
      <c r="AE19" s="50">
        <v>3399678.9533776599</v>
      </c>
      <c r="AF19" s="50">
        <v>1309226.72380252</v>
      </c>
      <c r="AG19" s="50">
        <v>428385.96662942099</v>
      </c>
      <c r="AH19" s="100">
        <v>405352.27221666701</v>
      </c>
      <c r="AI19" s="100">
        <v>23985.543000001398</v>
      </c>
      <c r="AJ19" s="100">
        <v>162806.44186098999</v>
      </c>
      <c r="AK19" s="100">
        <v>145633.16570079399</v>
      </c>
      <c r="AL19" s="100">
        <v>47135.498606437002</v>
      </c>
      <c r="AM19" s="100" t="s">
        <v>142</v>
      </c>
      <c r="AN19" s="100">
        <v>27282.939166664601</v>
      </c>
      <c r="AO19" s="100">
        <v>15967.376835359</v>
      </c>
      <c r="AP19" s="100">
        <v>19770.0574830119</v>
      </c>
      <c r="AQ19" s="100">
        <v>16921.969715711199</v>
      </c>
      <c r="AR19" s="100">
        <v>19938.457211467499</v>
      </c>
      <c r="AS19" s="100">
        <v>85920.344500000399</v>
      </c>
      <c r="AT19" s="100">
        <v>587932.73099998303</v>
      </c>
      <c r="AU19" s="100">
        <v>348019.78500000201</v>
      </c>
      <c r="AV19" s="100">
        <v>311103.904000009</v>
      </c>
      <c r="AW19" s="100">
        <v>91103.0234999924</v>
      </c>
      <c r="AX19" s="100">
        <v>187403.21950000199</v>
      </c>
      <c r="AY19" s="100" t="s">
        <v>142</v>
      </c>
      <c r="AZ19" s="100">
        <v>70787.630000000499</v>
      </c>
      <c r="BA19" s="104" t="s">
        <v>142</v>
      </c>
      <c r="BB19" s="100">
        <v>43661.355500004298</v>
      </c>
      <c r="BC19" s="104" t="s">
        <v>142</v>
      </c>
      <c r="BD19" s="104" t="s">
        <v>142</v>
      </c>
      <c r="BE19" s="100">
        <v>65301.199500002898</v>
      </c>
      <c r="BF19" s="50">
        <v>9606264.4158055093</v>
      </c>
      <c r="BG19" s="50">
        <v>5674814.1613042299</v>
      </c>
      <c r="BH19" s="50">
        <v>7746661.0175404996</v>
      </c>
      <c r="BI19" s="50">
        <v>3379168.0793783502</v>
      </c>
      <c r="BJ19" s="50">
        <v>2520937.6510308702</v>
      </c>
      <c r="BK19" s="50">
        <v>722400.49362225004</v>
      </c>
      <c r="BL19" s="50">
        <v>316090.25021376001</v>
      </c>
      <c r="BM19" s="50">
        <v>132676.12851066599</v>
      </c>
      <c r="BN19" s="50">
        <v>8441676.4005812593</v>
      </c>
      <c r="BO19" s="50">
        <v>9520475.4170002602</v>
      </c>
      <c r="BP19" s="50">
        <v>2645623.98346334</v>
      </c>
      <c r="BQ19" s="50">
        <v>3438682.0025001699</v>
      </c>
      <c r="BR19" s="50">
        <v>2223247.6989301201</v>
      </c>
      <c r="BS19" s="50">
        <v>926628.01538341702</v>
      </c>
      <c r="BT19" s="50">
        <v>2211136.1698570801</v>
      </c>
      <c r="BU19" s="50">
        <v>701038.73864112096</v>
      </c>
      <c r="BV19" s="50">
        <v>1585573.63376328</v>
      </c>
      <c r="BW19" s="50">
        <v>741723.84890632995</v>
      </c>
      <c r="BX19" s="50">
        <v>729224.14827074995</v>
      </c>
      <c r="BY19" s="50">
        <v>1267216.07570803</v>
      </c>
      <c r="BZ19" s="50">
        <v>551569.32546934602</v>
      </c>
      <c r="CA19" s="50">
        <v>37950.353059362598</v>
      </c>
      <c r="CB19" s="50">
        <v>47770.342705871</v>
      </c>
      <c r="CC19" s="50">
        <v>87434.844640156196</v>
      </c>
      <c r="CD19" s="50">
        <v>50505.2905250564</v>
      </c>
      <c r="CE19" s="50">
        <v>68868.838603468495</v>
      </c>
      <c r="CF19" s="50">
        <v>75501.622150853</v>
      </c>
      <c r="CG19" s="50">
        <v>74511.286964226296</v>
      </c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6"/>
      <c r="EO19" s="106"/>
      <c r="EP19" s="106"/>
      <c r="EQ19" s="106"/>
      <c r="ER19" s="106"/>
      <c r="ES19" s="106"/>
      <c r="ET19" s="106"/>
      <c r="EU19" s="106"/>
      <c r="EV19" s="106"/>
      <c r="EW19" s="106"/>
      <c r="EX19" s="106"/>
      <c r="EY19" s="106"/>
      <c r="EZ19" s="106"/>
      <c r="FA19" s="106"/>
      <c r="FB19" s="106"/>
      <c r="FO19" s="106"/>
      <c r="FP19" s="106"/>
      <c r="FQ19" s="106"/>
      <c r="FR19" s="106"/>
      <c r="FS19" s="106"/>
      <c r="FT19" s="106"/>
      <c r="FU19" s="106"/>
      <c r="FV19" s="106"/>
      <c r="FW19" s="106"/>
      <c r="FX19" s="106"/>
      <c r="FY19" s="106"/>
      <c r="FZ19" s="106"/>
      <c r="GA19" s="106"/>
      <c r="GB19" s="106"/>
      <c r="GC19" s="106"/>
      <c r="GD19" s="106"/>
      <c r="GE19" s="106"/>
      <c r="GF19" s="106"/>
      <c r="GG19" s="106"/>
      <c r="GH19" s="106"/>
      <c r="GI19" s="106"/>
      <c r="GJ19" s="106"/>
      <c r="GK19" s="106"/>
      <c r="GL19" s="106"/>
      <c r="GM19" s="106"/>
      <c r="GN19" s="106"/>
      <c r="GO19" s="106"/>
      <c r="GP19" s="106"/>
      <c r="GQ19" s="106"/>
      <c r="GR19" s="106"/>
      <c r="GS19" s="106"/>
      <c r="GT19" s="106"/>
      <c r="GU19" s="106"/>
      <c r="GV19" s="106"/>
      <c r="GW19" s="106"/>
      <c r="GX19" s="106"/>
      <c r="GY19" s="106"/>
      <c r="GZ19" s="106"/>
      <c r="HA19" s="106"/>
      <c r="HM19" s="106"/>
      <c r="HN19" s="106"/>
      <c r="HO19" s="106"/>
      <c r="HP19" s="106"/>
      <c r="HQ19" s="106"/>
      <c r="HR19" s="106"/>
      <c r="HS19" s="106"/>
      <c r="HT19" s="106"/>
      <c r="HU19" s="106"/>
      <c r="HV19" s="106"/>
      <c r="HW19" s="106"/>
      <c r="HX19" s="106"/>
      <c r="HY19" s="106"/>
      <c r="HZ19" s="106"/>
      <c r="IA19" s="106"/>
      <c r="IB19" s="106"/>
      <c r="IC19" s="106"/>
      <c r="ID19" s="106"/>
      <c r="IE19" s="106"/>
      <c r="IF19" s="106"/>
      <c r="IG19" s="106"/>
      <c r="IH19" s="106"/>
      <c r="II19" s="106"/>
      <c r="IJ19" s="106"/>
      <c r="IK19" s="106"/>
      <c r="IL19" s="106"/>
      <c r="IM19" s="106"/>
      <c r="IN19" s="106"/>
      <c r="IO19" s="106"/>
      <c r="IP19" s="106"/>
      <c r="IQ19" s="106"/>
      <c r="IR19" s="106"/>
      <c r="IS19" s="106"/>
      <c r="IT19" s="106"/>
      <c r="IU19" s="106"/>
      <c r="IV19" s="106"/>
      <c r="IW19" s="106"/>
      <c r="IX19" s="106"/>
      <c r="IY19" s="106"/>
      <c r="IZ19" s="106"/>
      <c r="JA19" s="106"/>
      <c r="JB19" s="106"/>
      <c r="JC19" s="106"/>
      <c r="JD19" s="106"/>
      <c r="JE19" s="106"/>
      <c r="JF19" s="106"/>
      <c r="JG19" s="106"/>
      <c r="JH19" s="106"/>
      <c r="JI19" s="106"/>
      <c r="JJ19" s="106"/>
      <c r="JK19" s="106"/>
      <c r="JL19" s="106"/>
      <c r="JM19" s="106"/>
      <c r="JN19" s="106"/>
    </row>
    <row r="20" spans="1:274" x14ac:dyDescent="0.25">
      <c r="A20" s="106" t="s">
        <v>177</v>
      </c>
      <c r="B20" s="106" t="s">
        <v>178</v>
      </c>
      <c r="C20" s="106" t="s">
        <v>153</v>
      </c>
      <c r="D20" s="106"/>
      <c r="E20" s="100">
        <v>2229647.3046790501</v>
      </c>
      <c r="F20" s="100">
        <v>918307.04249994096</v>
      </c>
      <c r="G20" s="100">
        <v>1050278.97796833</v>
      </c>
      <c r="H20" s="100">
        <v>372335.57299996802</v>
      </c>
      <c r="I20" s="100">
        <v>167708.11899999299</v>
      </c>
      <c r="J20" s="100">
        <v>259635.15399999</v>
      </c>
      <c r="K20" s="100">
        <v>4174625.2397588301</v>
      </c>
      <c r="L20" s="100">
        <v>879082.76158793306</v>
      </c>
      <c r="M20" s="100">
        <v>708852.19351649401</v>
      </c>
      <c r="N20" s="100">
        <v>228045.51430872001</v>
      </c>
      <c r="O20" s="100">
        <v>230250.02997768999</v>
      </c>
      <c r="P20" s="100">
        <v>58652.827113640298</v>
      </c>
      <c r="Q20" s="100">
        <v>30048721.572999202</v>
      </c>
      <c r="R20" s="100">
        <v>10279303.308044201</v>
      </c>
      <c r="S20" s="100">
        <v>8764339.3311319407</v>
      </c>
      <c r="T20" s="100">
        <v>2966484.1393639399</v>
      </c>
      <c r="U20" s="100">
        <v>1418723.47299999</v>
      </c>
      <c r="V20" s="100">
        <v>236554.966500009</v>
      </c>
      <c r="W20" s="50">
        <v>44527791.1119982</v>
      </c>
      <c r="X20" s="50">
        <v>18461964.818498999</v>
      </c>
      <c r="Y20" s="50">
        <v>10721874.812347399</v>
      </c>
      <c r="Z20" s="50">
        <v>2953723.2919999398</v>
      </c>
      <c r="AA20" s="50">
        <v>1193769.4324999601</v>
      </c>
      <c r="AB20" s="50">
        <v>23627777.077456001</v>
      </c>
      <c r="AC20" s="50">
        <v>8678432.8117334805</v>
      </c>
      <c r="AD20" s="50">
        <v>8916034.8174513504</v>
      </c>
      <c r="AE20" s="50">
        <v>3291370.0857102401</v>
      </c>
      <c r="AF20" s="50">
        <v>1516778.13249997</v>
      </c>
      <c r="AG20" s="50">
        <v>270207.53195162502</v>
      </c>
      <c r="AH20" s="100">
        <v>307810.18573452299</v>
      </c>
      <c r="AI20" s="100">
        <v>50753.162500000297</v>
      </c>
      <c r="AJ20" s="100">
        <v>139579.576862949</v>
      </c>
      <c r="AK20" s="100">
        <v>46152.874789085203</v>
      </c>
      <c r="AL20" s="100">
        <v>30765.852935883799</v>
      </c>
      <c r="AM20" s="100">
        <v>56896.513000001803</v>
      </c>
      <c r="AN20" s="100" t="s">
        <v>142</v>
      </c>
      <c r="AO20" s="100">
        <v>20543.3621169986</v>
      </c>
      <c r="AP20" s="100">
        <v>23375.932059366802</v>
      </c>
      <c r="AQ20" s="100" t="s">
        <v>142</v>
      </c>
      <c r="AR20" s="100">
        <v>6765.49556208378</v>
      </c>
      <c r="AS20" s="100">
        <v>154652.99299999999</v>
      </c>
      <c r="AT20" s="100">
        <v>841283.66119104205</v>
      </c>
      <c r="AU20" s="100">
        <v>465778.895999995</v>
      </c>
      <c r="AV20" s="100">
        <v>267436.00749999698</v>
      </c>
      <c r="AW20" s="100">
        <v>25677.8929999969</v>
      </c>
      <c r="AX20" s="100">
        <v>104157.767999991</v>
      </c>
      <c r="AY20" s="100" t="s">
        <v>142</v>
      </c>
      <c r="AZ20" s="100">
        <v>28746.907999994201</v>
      </c>
      <c r="BA20" s="100">
        <v>92543.649000009493</v>
      </c>
      <c r="BB20" s="104" t="s">
        <v>142</v>
      </c>
      <c r="BC20" s="104" t="s">
        <v>142</v>
      </c>
      <c r="BD20" s="100">
        <v>310511.20500000601</v>
      </c>
      <c r="BE20" s="100">
        <v>37267.2560000019</v>
      </c>
      <c r="BF20" s="50">
        <v>11642102.3271139</v>
      </c>
      <c r="BG20" s="50">
        <v>7228169.3610436702</v>
      </c>
      <c r="BH20" s="50">
        <v>9652820.8443099298</v>
      </c>
      <c r="BI20" s="50">
        <v>3657236.2010666002</v>
      </c>
      <c r="BJ20" s="50">
        <v>3125341.0668963501</v>
      </c>
      <c r="BK20" s="50">
        <v>1788859.01334237</v>
      </c>
      <c r="BL20" s="50">
        <v>569680.95753934898</v>
      </c>
      <c r="BM20" s="50">
        <v>126850.523614299</v>
      </c>
      <c r="BN20" s="50">
        <v>6908929.77617775</v>
      </c>
      <c r="BO20" s="50">
        <v>8034096.7850000802</v>
      </c>
      <c r="BP20" s="50">
        <v>1910151.6148359501</v>
      </c>
      <c r="BQ20" s="50">
        <v>2456533.2638431899</v>
      </c>
      <c r="BR20" s="50">
        <v>1921281.00284477</v>
      </c>
      <c r="BS20" s="50">
        <v>419893.572380436</v>
      </c>
      <c r="BT20" s="50">
        <v>1121959.96009522</v>
      </c>
      <c r="BU20" s="50">
        <v>160144.95321492801</v>
      </c>
      <c r="BV20" s="50">
        <v>815289.48733904597</v>
      </c>
      <c r="BW20" s="50">
        <v>375514.730419531</v>
      </c>
      <c r="BX20" s="50">
        <v>726602.33834478597</v>
      </c>
      <c r="BY20" s="50">
        <v>563822.99968974502</v>
      </c>
      <c r="BZ20" s="50">
        <v>333779.84534485301</v>
      </c>
      <c r="CA20" s="50">
        <v>31780.7030101698</v>
      </c>
      <c r="CB20" s="50">
        <v>24486.990701902901</v>
      </c>
      <c r="CC20" s="50">
        <v>58333.393679161498</v>
      </c>
      <c r="CD20" s="50">
        <v>37171.479987771098</v>
      </c>
      <c r="CE20" s="50">
        <v>55834.157684678503</v>
      </c>
      <c r="CF20" s="50">
        <v>53992.723787185801</v>
      </c>
      <c r="CG20" s="50">
        <v>11769.337717594601</v>
      </c>
      <c r="CW20" s="106"/>
      <c r="CX20" s="106"/>
      <c r="CY20" s="106"/>
      <c r="CZ20" s="106"/>
      <c r="DA20" s="106"/>
      <c r="DB20" s="106"/>
      <c r="DC20" s="106"/>
      <c r="DD20" s="106"/>
      <c r="DE20" s="106"/>
      <c r="DF20" s="106"/>
      <c r="DG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06"/>
      <c r="EJ20" s="106"/>
      <c r="EK20" s="106"/>
      <c r="EL20" s="106"/>
      <c r="EM20" s="106"/>
      <c r="EN20" s="106"/>
      <c r="EO20" s="106"/>
      <c r="EP20" s="106"/>
      <c r="EQ20" s="106"/>
      <c r="ER20" s="106"/>
      <c r="ES20" s="106"/>
      <c r="ET20" s="106"/>
      <c r="EU20" s="106"/>
      <c r="EV20" s="106"/>
      <c r="EW20" s="106"/>
      <c r="EX20" s="106"/>
      <c r="EY20" s="106"/>
      <c r="EZ20" s="106"/>
      <c r="FA20" s="106"/>
      <c r="FB20" s="106"/>
      <c r="FO20" s="106"/>
      <c r="FP20" s="106"/>
      <c r="FQ20" s="106"/>
      <c r="FR20" s="106"/>
      <c r="FS20" s="106"/>
      <c r="FT20" s="106"/>
      <c r="FU20" s="106"/>
      <c r="FV20" s="106"/>
      <c r="FW20" s="106"/>
      <c r="FX20" s="106"/>
      <c r="FY20" s="106"/>
      <c r="FZ20" s="106"/>
      <c r="GA20" s="106"/>
      <c r="GB20" s="106"/>
      <c r="GC20" s="106"/>
      <c r="GD20" s="106"/>
      <c r="GE20" s="106"/>
      <c r="GF20" s="106"/>
      <c r="GG20" s="106"/>
      <c r="GH20" s="106"/>
      <c r="GI20" s="106"/>
      <c r="GJ20" s="106"/>
      <c r="GK20" s="106"/>
      <c r="GL20" s="106"/>
      <c r="GM20" s="106"/>
      <c r="GN20" s="106"/>
      <c r="GO20" s="106"/>
      <c r="GP20" s="106"/>
      <c r="GQ20" s="106"/>
      <c r="GR20" s="106"/>
      <c r="GS20" s="106"/>
      <c r="GT20" s="106"/>
      <c r="GU20" s="106"/>
      <c r="GV20" s="106"/>
      <c r="GW20" s="106"/>
      <c r="GX20" s="106"/>
      <c r="GY20" s="106"/>
      <c r="GZ20" s="106"/>
      <c r="HA20" s="106"/>
      <c r="HM20" s="106"/>
      <c r="HN20" s="106"/>
      <c r="HO20" s="106"/>
      <c r="HP20" s="106"/>
      <c r="HQ20" s="106"/>
      <c r="HR20" s="106"/>
      <c r="HS20" s="106"/>
      <c r="HT20" s="106"/>
      <c r="HU20" s="106"/>
      <c r="HV20" s="106"/>
      <c r="HW20" s="106"/>
      <c r="HX20" s="106"/>
      <c r="HY20" s="106"/>
      <c r="HZ20" s="106"/>
      <c r="IA20" s="106"/>
      <c r="IB20" s="106"/>
      <c r="IC20" s="106"/>
      <c r="ID20" s="106"/>
      <c r="IE20" s="106"/>
      <c r="IF20" s="106"/>
      <c r="IG20" s="106"/>
      <c r="IH20" s="106"/>
      <c r="II20" s="106"/>
      <c r="IJ20" s="106"/>
      <c r="IK20" s="106"/>
      <c r="IL20" s="106"/>
      <c r="IM20" s="106"/>
      <c r="IN20" s="106"/>
      <c r="IO20" s="106"/>
      <c r="IP20" s="106"/>
      <c r="IQ20" s="106"/>
      <c r="IR20" s="106"/>
      <c r="IS20" s="106"/>
      <c r="IT20" s="106"/>
      <c r="IU20" s="106"/>
      <c r="IV20" s="106"/>
      <c r="IW20" s="106"/>
      <c r="IX20" s="106"/>
      <c r="IY20" s="106"/>
      <c r="IZ20" s="106"/>
      <c r="JA20" s="106"/>
      <c r="JB20" s="106"/>
      <c r="JC20" s="106"/>
      <c r="JD20" s="106"/>
      <c r="JE20" s="106"/>
      <c r="JF20" s="106"/>
      <c r="JG20" s="106"/>
      <c r="JH20" s="106"/>
      <c r="JI20" s="106"/>
      <c r="JJ20" s="106"/>
      <c r="JK20" s="106"/>
      <c r="JL20" s="106"/>
      <c r="JM20" s="106"/>
      <c r="JN20" s="106"/>
    </row>
    <row r="21" spans="1:274" x14ac:dyDescent="0.25">
      <c r="A21" s="106" t="s">
        <v>177</v>
      </c>
      <c r="B21" s="106" t="s">
        <v>179</v>
      </c>
      <c r="C21" s="106" t="s">
        <v>155</v>
      </c>
      <c r="D21" s="106"/>
      <c r="E21" s="100">
        <v>2247634.49049993</v>
      </c>
      <c r="F21" s="100">
        <v>597386.79099993804</v>
      </c>
      <c r="G21" s="100">
        <v>482158.76300888602</v>
      </c>
      <c r="H21" s="100">
        <v>266166.495999987</v>
      </c>
      <c r="I21" s="100">
        <v>20634.256999999401</v>
      </c>
      <c r="J21" s="100">
        <v>154274.519499997</v>
      </c>
      <c r="K21" s="100">
        <v>5307998.4676337102</v>
      </c>
      <c r="L21" s="100">
        <v>963910.785623212</v>
      </c>
      <c r="M21" s="100">
        <v>693871.05050661403</v>
      </c>
      <c r="N21" s="100">
        <v>62616.571070135898</v>
      </c>
      <c r="O21" s="100">
        <v>71387.591538311899</v>
      </c>
      <c r="P21" s="100" t="s">
        <v>142</v>
      </c>
      <c r="Q21" s="100">
        <v>61780100.561002299</v>
      </c>
      <c r="R21" s="100">
        <v>13026547.628082201</v>
      </c>
      <c r="S21" s="100">
        <v>5415341.13304595</v>
      </c>
      <c r="T21" s="100">
        <v>927334.17641385295</v>
      </c>
      <c r="U21" s="100">
        <v>164464.537499995</v>
      </c>
      <c r="V21" s="100" t="s">
        <v>142</v>
      </c>
      <c r="W21" s="50">
        <v>73786274.738500997</v>
      </c>
      <c r="X21" s="50">
        <v>13654861.7845002</v>
      </c>
      <c r="Y21" s="50">
        <v>6579182.2565000104</v>
      </c>
      <c r="Z21" s="50">
        <v>648200.84899999294</v>
      </c>
      <c r="AA21" s="50">
        <v>402829.16700001102</v>
      </c>
      <c r="AB21" s="50">
        <v>46986855.416130804</v>
      </c>
      <c r="AC21" s="50">
        <v>7547643.0994218001</v>
      </c>
      <c r="AD21" s="50">
        <v>6997031.9426242402</v>
      </c>
      <c r="AE21" s="50">
        <v>981492.980544177</v>
      </c>
      <c r="AF21" s="50">
        <v>429157.12483333802</v>
      </c>
      <c r="AG21" s="100" t="s">
        <v>142</v>
      </c>
      <c r="AH21" s="100">
        <v>699219.03299257101</v>
      </c>
      <c r="AI21" s="100">
        <v>52611.841500001297</v>
      </c>
      <c r="AJ21" s="100">
        <v>53781.1625959706</v>
      </c>
      <c r="AK21" s="100">
        <v>24001.964129832599</v>
      </c>
      <c r="AL21" s="100">
        <v>6624.65779055033</v>
      </c>
      <c r="AM21" s="100" t="s">
        <v>142</v>
      </c>
      <c r="AN21" s="100" t="s">
        <v>142</v>
      </c>
      <c r="AO21" s="100">
        <v>10281.180216561699</v>
      </c>
      <c r="AP21" s="100">
        <v>24803.183852800001</v>
      </c>
      <c r="AQ21" s="100" t="s">
        <v>142</v>
      </c>
      <c r="AR21" s="100">
        <v>15544.122946945899</v>
      </c>
      <c r="AS21" s="100">
        <v>242313.90799999799</v>
      </c>
      <c r="AT21" s="100">
        <v>352090.22550001199</v>
      </c>
      <c r="AU21" s="100">
        <v>192466.87650001401</v>
      </c>
      <c r="AV21" s="100">
        <v>57208.495999998202</v>
      </c>
      <c r="AW21" s="100">
        <v>9504.4385000002494</v>
      </c>
      <c r="AX21" s="100">
        <v>105183.93750000501</v>
      </c>
      <c r="AY21" s="100">
        <v>149719.789000002</v>
      </c>
      <c r="AZ21" s="100">
        <v>18824.990000000798</v>
      </c>
      <c r="BA21" s="100">
        <v>207956.95499999999</v>
      </c>
      <c r="BB21" s="100">
        <v>26951.072500001599</v>
      </c>
      <c r="BC21" s="100">
        <v>280691.564624994</v>
      </c>
      <c r="BD21" s="100">
        <v>38024.824500000999</v>
      </c>
      <c r="BE21" s="100">
        <v>28991.2000000017</v>
      </c>
      <c r="BF21" s="50">
        <v>9103129.1168406196</v>
      </c>
      <c r="BG21" s="50">
        <v>3292240.6452219901</v>
      </c>
      <c r="BH21" s="50">
        <v>2114301.1880697398</v>
      </c>
      <c r="BI21" s="50">
        <v>732454.20065463497</v>
      </c>
      <c r="BJ21" s="50">
        <v>172898.569560548</v>
      </c>
      <c r="BK21" s="50">
        <v>33730.823134152903</v>
      </c>
      <c r="BL21" s="50">
        <v>12524.635728953701</v>
      </c>
      <c r="BM21" s="50">
        <v>4780.54501150942</v>
      </c>
      <c r="BN21" s="50">
        <v>2419881.0592260002</v>
      </c>
      <c r="BO21" s="50">
        <v>4735195.8774996595</v>
      </c>
      <c r="BP21" s="50">
        <v>844440.11896394205</v>
      </c>
      <c r="BQ21" s="50">
        <v>4151537.4844999099</v>
      </c>
      <c r="BR21" s="50">
        <v>1655563.8979207301</v>
      </c>
      <c r="BS21" s="50">
        <v>576833.52800868906</v>
      </c>
      <c r="BT21" s="50">
        <v>485723.35719160701</v>
      </c>
      <c r="BU21" s="50">
        <v>270266.47164603003</v>
      </c>
      <c r="BV21" s="50">
        <v>1354284.28287137</v>
      </c>
      <c r="BW21" s="50">
        <v>493435.51262830402</v>
      </c>
      <c r="BX21" s="50">
        <v>328577.68834637699</v>
      </c>
      <c r="BY21" s="50">
        <v>131049.62809645099</v>
      </c>
      <c r="BZ21" s="50">
        <v>56709.255246681503</v>
      </c>
      <c r="CA21" s="50">
        <v>116227.00703902901</v>
      </c>
      <c r="CB21" s="50">
        <v>49969.545083991899</v>
      </c>
      <c r="CC21" s="50">
        <v>45734.206991945401</v>
      </c>
      <c r="CD21" s="50">
        <v>20221.369096990002</v>
      </c>
      <c r="CE21" s="50">
        <v>3599.21231845082</v>
      </c>
      <c r="CF21" s="50">
        <v>7365.1602961470699</v>
      </c>
      <c r="CG21" s="50">
        <v>9468.67693614768</v>
      </c>
      <c r="CW21" s="106"/>
      <c r="CX21" s="106"/>
      <c r="CY21" s="106"/>
      <c r="CZ21" s="106"/>
      <c r="DA21" s="106"/>
      <c r="DB21" s="106"/>
      <c r="DC21" s="106"/>
      <c r="DD21" s="106"/>
      <c r="DE21" s="106"/>
      <c r="DF21" s="106"/>
      <c r="DG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/>
      <c r="EH21" s="106"/>
      <c r="EI21" s="106"/>
      <c r="EJ21" s="106"/>
      <c r="EK21" s="106"/>
      <c r="EL21" s="106"/>
      <c r="EM21" s="106"/>
      <c r="EN21" s="106"/>
      <c r="EO21" s="106"/>
      <c r="EP21" s="106"/>
      <c r="EQ21" s="106"/>
      <c r="ER21" s="106"/>
      <c r="ES21" s="106"/>
      <c r="ET21" s="106"/>
      <c r="EU21" s="106"/>
      <c r="EV21" s="106"/>
      <c r="EW21" s="106"/>
      <c r="EX21" s="106"/>
      <c r="EY21" s="106"/>
      <c r="EZ21" s="106"/>
      <c r="FA21" s="106"/>
      <c r="FB21" s="106"/>
      <c r="FO21" s="106"/>
      <c r="FP21" s="106"/>
      <c r="FQ21" s="106"/>
      <c r="FR21" s="106"/>
      <c r="FS21" s="106"/>
      <c r="FT21" s="106"/>
      <c r="FU21" s="106"/>
      <c r="FV21" s="106"/>
      <c r="FW21" s="106"/>
      <c r="FX21" s="106"/>
      <c r="FY21" s="106"/>
      <c r="FZ21" s="106"/>
      <c r="GA21" s="106"/>
      <c r="GB21" s="106"/>
      <c r="GC21" s="106"/>
      <c r="GD21" s="106"/>
      <c r="GE21" s="106"/>
      <c r="GF21" s="106"/>
      <c r="GG21" s="106"/>
      <c r="GH21" s="106"/>
      <c r="GI21" s="106"/>
      <c r="GJ21" s="106"/>
      <c r="GK21" s="106"/>
      <c r="GL21" s="106"/>
      <c r="GM21" s="106"/>
      <c r="GN21" s="106"/>
      <c r="GO21" s="106"/>
      <c r="GP21" s="106"/>
      <c r="GQ21" s="106"/>
      <c r="GR21" s="106"/>
      <c r="GS21" s="106"/>
      <c r="GT21" s="106"/>
      <c r="GU21" s="106"/>
      <c r="GV21" s="106"/>
      <c r="GW21" s="106"/>
      <c r="GX21" s="106"/>
      <c r="GY21" s="106"/>
      <c r="GZ21" s="106"/>
      <c r="HA21" s="106"/>
      <c r="HM21" s="106"/>
      <c r="HN21" s="106"/>
      <c r="HO21" s="106"/>
      <c r="HP21" s="106"/>
      <c r="HQ21" s="106"/>
      <c r="HR21" s="106"/>
      <c r="HS21" s="106"/>
      <c r="HT21" s="106"/>
      <c r="HU21" s="106"/>
      <c r="HV21" s="106"/>
      <c r="HW21" s="106"/>
      <c r="HX21" s="106"/>
      <c r="HY21" s="106"/>
      <c r="HZ21" s="106"/>
      <c r="IA21" s="106"/>
      <c r="IB21" s="106"/>
      <c r="IC21" s="106"/>
      <c r="ID21" s="106"/>
      <c r="IE21" s="106"/>
      <c r="IF21" s="106"/>
      <c r="IG21" s="106"/>
      <c r="IH21" s="106"/>
      <c r="II21" s="106"/>
      <c r="IJ21" s="106"/>
      <c r="IK21" s="106"/>
      <c r="IL21" s="106"/>
      <c r="IM21" s="106"/>
      <c r="IN21" s="106"/>
      <c r="IO21" s="106"/>
      <c r="IP21" s="106"/>
      <c r="IQ21" s="106"/>
      <c r="IR21" s="106"/>
      <c r="IS21" s="106"/>
      <c r="IT21" s="106"/>
      <c r="IU21" s="106"/>
      <c r="IV21" s="106"/>
      <c r="IW21" s="106"/>
      <c r="IX21" s="106"/>
      <c r="IY21" s="106"/>
      <c r="IZ21" s="106"/>
      <c r="JA21" s="106"/>
      <c r="JB21" s="106"/>
      <c r="JC21" s="106"/>
      <c r="JD21" s="106"/>
      <c r="JE21" s="106"/>
      <c r="JF21" s="106"/>
      <c r="JG21" s="106"/>
      <c r="JH21" s="106"/>
      <c r="JI21" s="106"/>
      <c r="JJ21" s="106"/>
      <c r="JK21" s="106"/>
      <c r="JL21" s="106"/>
      <c r="JM21" s="106"/>
      <c r="JN21" s="106"/>
    </row>
    <row r="22" spans="1:274" x14ac:dyDescent="0.25">
      <c r="A22" s="106" t="s">
        <v>180</v>
      </c>
      <c r="B22" s="106" t="s">
        <v>181</v>
      </c>
      <c r="C22" s="106" t="s">
        <v>153</v>
      </c>
      <c r="D22" s="106"/>
      <c r="E22" s="100">
        <v>2134738.3335000002</v>
      </c>
      <c r="F22" s="100">
        <v>964842.03950002603</v>
      </c>
      <c r="G22" s="100">
        <v>305502.27349995798</v>
      </c>
      <c r="H22" s="100">
        <v>163118.36000000499</v>
      </c>
      <c r="I22" s="100">
        <v>78696.937499999098</v>
      </c>
      <c r="J22" s="100">
        <v>203775.106500005</v>
      </c>
      <c r="K22" s="100">
        <v>4859495.1369709</v>
      </c>
      <c r="L22" s="100">
        <v>883529.195550684</v>
      </c>
      <c r="M22" s="100">
        <v>432261.77117177402</v>
      </c>
      <c r="N22" s="100">
        <v>101473.356558171</v>
      </c>
      <c r="O22" s="100">
        <v>60691.2124907178</v>
      </c>
      <c r="P22" s="100" t="s">
        <v>142</v>
      </c>
      <c r="Q22" s="100">
        <v>58232129.1535016</v>
      </c>
      <c r="R22" s="100">
        <v>11582489.270855499</v>
      </c>
      <c r="S22" s="100">
        <v>4785756.6290342202</v>
      </c>
      <c r="T22" s="100">
        <v>622832.77801918797</v>
      </c>
      <c r="U22" s="100">
        <v>98035.103500006298</v>
      </c>
      <c r="V22" s="100" t="s">
        <v>142</v>
      </c>
      <c r="W22" s="50">
        <v>85226849.407000899</v>
      </c>
      <c r="X22" s="50">
        <v>15091461.377750199</v>
      </c>
      <c r="Y22" s="50">
        <v>6905541.94506153</v>
      </c>
      <c r="Z22" s="50">
        <v>601309.34800000396</v>
      </c>
      <c r="AA22" s="50">
        <v>542439.00250000996</v>
      </c>
      <c r="AB22" s="50">
        <v>46524579.164484397</v>
      </c>
      <c r="AC22" s="50">
        <v>9681410.0752866305</v>
      </c>
      <c r="AD22" s="50">
        <v>7469981.6419677604</v>
      </c>
      <c r="AE22" s="50">
        <v>1090645.5156896899</v>
      </c>
      <c r="AF22" s="50">
        <v>242421.32225001801</v>
      </c>
      <c r="AG22" s="50">
        <v>52924.690230156302</v>
      </c>
      <c r="AH22" s="100">
        <v>1162213.27343373</v>
      </c>
      <c r="AI22" s="100">
        <v>195557.797500004</v>
      </c>
      <c r="AJ22" s="100">
        <v>150064.74856859</v>
      </c>
      <c r="AK22" s="100">
        <v>34636.312118258102</v>
      </c>
      <c r="AL22" s="100">
        <v>4657.7154969057501</v>
      </c>
      <c r="AM22" s="100" t="s">
        <v>142</v>
      </c>
      <c r="AN22" s="100" t="s">
        <v>142</v>
      </c>
      <c r="AO22" s="100">
        <v>30862.027252036602</v>
      </c>
      <c r="AP22" s="100">
        <v>9828.1175580659892</v>
      </c>
      <c r="AQ22" s="100">
        <v>1970.70094007426</v>
      </c>
      <c r="AR22" s="100">
        <v>4645.05628251294</v>
      </c>
      <c r="AS22" s="100">
        <v>139380.122499994</v>
      </c>
      <c r="AT22" s="100" t="s">
        <v>142</v>
      </c>
      <c r="AU22" s="100">
        <v>229888.46699999101</v>
      </c>
      <c r="AV22" s="100">
        <v>84191.098499995103</v>
      </c>
      <c r="AW22" s="100">
        <v>9738.45249999933</v>
      </c>
      <c r="AX22" s="100">
        <v>45520.715000002703</v>
      </c>
      <c r="AY22" s="100">
        <v>17853.0569999945</v>
      </c>
      <c r="AZ22" s="100">
        <v>27383.308000000401</v>
      </c>
      <c r="BA22" s="104" t="s">
        <v>142</v>
      </c>
      <c r="BB22" s="100">
        <v>17951.201499996499</v>
      </c>
      <c r="BC22" s="100">
        <v>219261.146423853</v>
      </c>
      <c r="BD22" s="100">
        <v>118108.806499996</v>
      </c>
      <c r="BE22" s="100">
        <v>49918.771999999903</v>
      </c>
      <c r="BF22" s="50">
        <v>8542196.0545949191</v>
      </c>
      <c r="BG22" s="50">
        <v>2751340.43573912</v>
      </c>
      <c r="BH22" s="50">
        <v>1880031.27700038</v>
      </c>
      <c r="BI22" s="50">
        <v>820235.230356446</v>
      </c>
      <c r="BJ22" s="50">
        <v>290916.03662377998</v>
      </c>
      <c r="BK22" s="50">
        <v>914.53013017037597</v>
      </c>
      <c r="BL22" s="50">
        <v>18178.0806172148</v>
      </c>
      <c r="BM22" s="50">
        <v>8840.9929931897695</v>
      </c>
      <c r="BN22" s="50">
        <v>1859579.5951232</v>
      </c>
      <c r="BO22" s="50">
        <v>3701421.3969999398</v>
      </c>
      <c r="BP22" s="50">
        <v>1041598.79421461</v>
      </c>
      <c r="BQ22" s="50">
        <v>1845115.12355863</v>
      </c>
      <c r="BR22" s="50">
        <v>1502934.9999359001</v>
      </c>
      <c r="BS22" s="50">
        <v>342395.54762537498</v>
      </c>
      <c r="BT22" s="50">
        <v>475919.68517052598</v>
      </c>
      <c r="BU22" s="50">
        <v>120303.421488976</v>
      </c>
      <c r="BV22" s="50">
        <v>1048500.44642645</v>
      </c>
      <c r="BW22" s="50">
        <v>397122.94241797802</v>
      </c>
      <c r="BX22" s="50">
        <v>270967.859183539</v>
      </c>
      <c r="BY22" s="50">
        <v>279434.02311092202</v>
      </c>
      <c r="BZ22" s="50">
        <v>105664.79695781</v>
      </c>
      <c r="CA22" s="50">
        <v>72005.313879575406</v>
      </c>
      <c r="CB22" s="50">
        <v>66112.038101203594</v>
      </c>
      <c r="CC22" s="50">
        <v>63510.927894623703</v>
      </c>
      <c r="CD22" s="50">
        <v>16436.950213706699</v>
      </c>
      <c r="CE22" s="50">
        <v>19882.2225719052</v>
      </c>
      <c r="CF22" s="50">
        <v>3403.6864749246402</v>
      </c>
      <c r="CG22" s="50">
        <v>15649.829546740701</v>
      </c>
      <c r="CW22" s="106"/>
      <c r="CX22" s="106"/>
      <c r="CY22" s="106"/>
      <c r="CZ22" s="106"/>
      <c r="DA22" s="106"/>
      <c r="DB22" s="106"/>
      <c r="DC22" s="106"/>
      <c r="DD22" s="106"/>
      <c r="DE22" s="106"/>
      <c r="DF22" s="106"/>
      <c r="DG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  <c r="EF22" s="106"/>
      <c r="EG22" s="106"/>
      <c r="EH22" s="106"/>
      <c r="EI22" s="106"/>
      <c r="EJ22" s="106"/>
      <c r="EK22" s="106"/>
      <c r="EL22" s="106"/>
      <c r="EM22" s="106"/>
      <c r="EN22" s="106"/>
      <c r="EO22" s="106"/>
      <c r="EP22" s="106"/>
      <c r="EQ22" s="106"/>
      <c r="ER22" s="106"/>
      <c r="ES22" s="106"/>
      <c r="ET22" s="106"/>
      <c r="EU22" s="106"/>
      <c r="EV22" s="106"/>
      <c r="EW22" s="106"/>
      <c r="EX22" s="106"/>
      <c r="EY22" s="106"/>
      <c r="EZ22" s="106"/>
      <c r="FA22" s="106"/>
      <c r="FB22" s="106"/>
      <c r="FO22" s="106"/>
      <c r="FP22" s="106"/>
      <c r="FQ22" s="106"/>
      <c r="FR22" s="106"/>
      <c r="FS22" s="106"/>
      <c r="FT22" s="106"/>
      <c r="FU22" s="106"/>
      <c r="FV22" s="106"/>
      <c r="FW22" s="106"/>
      <c r="FX22" s="106"/>
      <c r="FY22" s="106"/>
      <c r="FZ22" s="106"/>
      <c r="GA22" s="106"/>
      <c r="GB22" s="106"/>
      <c r="GC22" s="106"/>
      <c r="GD22" s="106"/>
      <c r="GE22" s="106"/>
      <c r="GF22" s="106"/>
      <c r="GG22" s="106"/>
      <c r="GH22" s="106"/>
      <c r="GI22" s="106"/>
      <c r="GJ22" s="106"/>
      <c r="GK22" s="106"/>
      <c r="GL22" s="106"/>
      <c r="GM22" s="106"/>
      <c r="GN22" s="106"/>
      <c r="GO22" s="106"/>
      <c r="GP22" s="106"/>
      <c r="GQ22" s="106"/>
      <c r="GR22" s="106"/>
      <c r="GS22" s="106"/>
      <c r="GT22" s="106"/>
      <c r="GU22" s="106"/>
      <c r="GV22" s="106"/>
      <c r="GW22" s="106"/>
      <c r="GX22" s="106"/>
      <c r="GY22" s="106"/>
      <c r="GZ22" s="106"/>
      <c r="HA22" s="106"/>
      <c r="HM22" s="106"/>
      <c r="HN22" s="106"/>
      <c r="HO22" s="106"/>
      <c r="HP22" s="106"/>
      <c r="HQ22" s="106"/>
      <c r="HR22" s="106"/>
      <c r="HS22" s="106"/>
      <c r="HT22" s="106"/>
      <c r="HU22" s="106"/>
      <c r="HV22" s="106"/>
      <c r="HW22" s="106"/>
      <c r="HX22" s="106"/>
      <c r="HY22" s="106"/>
      <c r="HZ22" s="106"/>
      <c r="IA22" s="106"/>
      <c r="IB22" s="106"/>
      <c r="IC22" s="106"/>
      <c r="ID22" s="106"/>
      <c r="IE22" s="106"/>
      <c r="IF22" s="106"/>
      <c r="IG22" s="106"/>
      <c r="IH22" s="106"/>
      <c r="II22" s="106"/>
      <c r="IJ22" s="106"/>
      <c r="IK22" s="106"/>
      <c r="IL22" s="106"/>
      <c r="IM22" s="106"/>
      <c r="IN22" s="106"/>
      <c r="IO22" s="106"/>
      <c r="IP22" s="106"/>
      <c r="IQ22" s="106"/>
      <c r="IR22" s="106"/>
      <c r="IS22" s="106"/>
      <c r="IT22" s="106"/>
      <c r="IU22" s="106"/>
      <c r="IV22" s="106"/>
      <c r="IW22" s="106"/>
      <c r="IX22" s="106"/>
      <c r="IY22" s="106"/>
      <c r="IZ22" s="106"/>
      <c r="JA22" s="106"/>
      <c r="JB22" s="106"/>
      <c r="JC22" s="106"/>
      <c r="JD22" s="106"/>
      <c r="JE22" s="106"/>
      <c r="JF22" s="106"/>
      <c r="JG22" s="106"/>
      <c r="JH22" s="106"/>
      <c r="JI22" s="106"/>
      <c r="JJ22" s="106"/>
      <c r="JK22" s="106"/>
      <c r="JL22" s="106"/>
      <c r="JM22" s="106"/>
      <c r="JN22" s="106"/>
    </row>
    <row r="23" spans="1:274" x14ac:dyDescent="0.25">
      <c r="A23" s="106" t="s">
        <v>180</v>
      </c>
      <c r="B23" s="106" t="s">
        <v>182</v>
      </c>
      <c r="C23" s="106" t="s">
        <v>155</v>
      </c>
      <c r="D23" s="106"/>
      <c r="E23" s="100">
        <v>1872184.8351163401</v>
      </c>
      <c r="F23" s="100">
        <v>565757.690499975</v>
      </c>
      <c r="G23" s="100">
        <v>273267.51844063197</v>
      </c>
      <c r="H23" s="100">
        <v>93059.676500006302</v>
      </c>
      <c r="I23" s="100" t="s">
        <v>142</v>
      </c>
      <c r="J23" s="100">
        <v>169992.436499984</v>
      </c>
      <c r="K23" s="100">
        <v>4037029.13398341</v>
      </c>
      <c r="L23" s="100">
        <v>890257.77898789302</v>
      </c>
      <c r="M23" s="100">
        <v>342580.778975141</v>
      </c>
      <c r="N23" s="100">
        <v>73736.893943840798</v>
      </c>
      <c r="O23" s="100" t="s">
        <v>142</v>
      </c>
      <c r="P23" s="100">
        <v>39870.245028322599</v>
      </c>
      <c r="Q23" s="100">
        <v>29849131.154998899</v>
      </c>
      <c r="R23" s="100">
        <v>5852231.1078511504</v>
      </c>
      <c r="S23" s="100">
        <v>2782385.1734178201</v>
      </c>
      <c r="T23" s="100">
        <v>590412.62425239896</v>
      </c>
      <c r="U23" s="100">
        <v>297970.769499994</v>
      </c>
      <c r="V23" s="100" t="s">
        <v>142</v>
      </c>
      <c r="W23" s="50">
        <v>36836367.233498402</v>
      </c>
      <c r="X23" s="50">
        <v>6663059.5679996004</v>
      </c>
      <c r="Y23" s="50">
        <v>3194185.4029998798</v>
      </c>
      <c r="Z23" s="50">
        <v>201551.88399999501</v>
      </c>
      <c r="AA23" s="50">
        <v>346629.165000004</v>
      </c>
      <c r="AB23" s="50">
        <v>21637124.7843596</v>
      </c>
      <c r="AC23" s="50">
        <v>3808627.6674983902</v>
      </c>
      <c r="AD23" s="50">
        <v>2938752.8330284599</v>
      </c>
      <c r="AE23" s="50">
        <v>419688.60298996401</v>
      </c>
      <c r="AF23" s="50">
        <v>284237.76349998498</v>
      </c>
      <c r="AG23" s="50">
        <v>53509.8819836529</v>
      </c>
      <c r="AH23" s="100">
        <v>317414.14172424999</v>
      </c>
      <c r="AI23" s="100">
        <v>44611.910000006697</v>
      </c>
      <c r="AJ23" s="100">
        <v>40182.339635795099</v>
      </c>
      <c r="AK23" s="100">
        <v>8648.4037697739404</v>
      </c>
      <c r="AL23" s="100">
        <v>5551.9625188108903</v>
      </c>
      <c r="AM23" s="100" t="s">
        <v>142</v>
      </c>
      <c r="AN23" s="100" t="s">
        <v>142</v>
      </c>
      <c r="AO23" s="100" t="s">
        <v>142</v>
      </c>
      <c r="AP23" s="100">
        <v>18220.658896540601</v>
      </c>
      <c r="AQ23" s="100">
        <v>4551.3813750189302</v>
      </c>
      <c r="AR23" s="100">
        <v>1907.9973634287601</v>
      </c>
      <c r="AS23" s="100">
        <v>132826.77949999401</v>
      </c>
      <c r="AT23" s="100">
        <v>134636.142780453</v>
      </c>
      <c r="AU23" s="100">
        <v>33216.115749999903</v>
      </c>
      <c r="AV23" s="100">
        <v>49578.290500000599</v>
      </c>
      <c r="AW23" s="100">
        <v>17597.797000000701</v>
      </c>
      <c r="AX23" s="100">
        <v>241302.79599999799</v>
      </c>
      <c r="AY23" s="100">
        <v>34448.705000001501</v>
      </c>
      <c r="AZ23" s="100">
        <v>25105.392333333999</v>
      </c>
      <c r="BA23" s="100">
        <v>46001.341500003597</v>
      </c>
      <c r="BB23" s="100">
        <v>16983.0174999991</v>
      </c>
      <c r="BC23" s="100">
        <v>44405.403354701797</v>
      </c>
      <c r="BD23" s="100">
        <v>53660.8780000017</v>
      </c>
      <c r="BE23" s="100">
        <v>24791.1075000005</v>
      </c>
      <c r="BF23" s="50">
        <v>5395078.76362254</v>
      </c>
      <c r="BG23" s="50">
        <v>2115893.9260977898</v>
      </c>
      <c r="BH23" s="50">
        <v>1477469.1087984301</v>
      </c>
      <c r="BI23" s="50">
        <v>440750.30745383201</v>
      </c>
      <c r="BJ23" s="50">
        <v>196157.465910486</v>
      </c>
      <c r="BK23" s="50">
        <v>29453.614956433001</v>
      </c>
      <c r="BL23" s="50">
        <v>14106.496051402</v>
      </c>
      <c r="BM23" s="50">
        <v>1509.96399304947</v>
      </c>
      <c r="BN23" s="50">
        <v>1071385.91100589</v>
      </c>
      <c r="BO23" s="50">
        <v>2231732.9464999302</v>
      </c>
      <c r="BP23" s="50">
        <v>395716.03498880001</v>
      </c>
      <c r="BQ23" s="50">
        <v>2194902.63949996</v>
      </c>
      <c r="BR23" s="50">
        <v>669142.048772251</v>
      </c>
      <c r="BS23" s="50">
        <v>195866.461716233</v>
      </c>
      <c r="BT23" s="50">
        <v>429380.900380818</v>
      </c>
      <c r="BU23" s="50">
        <v>161542.49140089701</v>
      </c>
      <c r="BV23" s="50">
        <v>431086.535640724</v>
      </c>
      <c r="BW23" s="50">
        <v>237620.87641855501</v>
      </c>
      <c r="BX23" s="50">
        <v>118652.97539844199</v>
      </c>
      <c r="BY23" s="50">
        <v>237136.948074193</v>
      </c>
      <c r="BZ23" s="50">
        <v>145156.16404419899</v>
      </c>
      <c r="CA23" s="50">
        <v>27967.311004621501</v>
      </c>
      <c r="CB23" s="50">
        <v>13502.681220079699</v>
      </c>
      <c r="CC23" s="50">
        <v>27539.076413053201</v>
      </c>
      <c r="CD23" s="50">
        <v>16328.2629440361</v>
      </c>
      <c r="CE23" s="50">
        <v>22955.3402429079</v>
      </c>
      <c r="CF23" s="50">
        <v>4592.0122922330502</v>
      </c>
      <c r="CG23" s="50">
        <v>6256.1517117263302</v>
      </c>
      <c r="CW23" s="106"/>
      <c r="CX23" s="106"/>
      <c r="CY23" s="106"/>
      <c r="CZ23" s="106"/>
      <c r="DA23" s="106"/>
      <c r="DB23" s="106"/>
      <c r="DC23" s="106"/>
      <c r="DD23" s="106"/>
      <c r="DE23" s="106"/>
      <c r="DF23" s="106"/>
      <c r="DG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06"/>
      <c r="EJ23" s="106"/>
      <c r="EK23" s="106"/>
      <c r="EL23" s="106"/>
      <c r="EM23" s="106"/>
      <c r="EN23" s="106"/>
      <c r="EO23" s="106"/>
      <c r="EP23" s="106"/>
      <c r="EQ23" s="106"/>
      <c r="ER23" s="106"/>
      <c r="ES23" s="106"/>
      <c r="ET23" s="106"/>
      <c r="EU23" s="106"/>
      <c r="EV23" s="106"/>
      <c r="EW23" s="106"/>
      <c r="EX23" s="106"/>
      <c r="EY23" s="106"/>
      <c r="EZ23" s="106"/>
      <c r="FA23" s="106"/>
      <c r="FB23" s="106"/>
      <c r="FO23" s="106"/>
      <c r="FP23" s="106"/>
      <c r="FQ23" s="106"/>
      <c r="FR23" s="106"/>
      <c r="FS23" s="106"/>
      <c r="FT23" s="106"/>
      <c r="FU23" s="106"/>
      <c r="FV23" s="106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06"/>
      <c r="GS23" s="106"/>
      <c r="GT23" s="106"/>
      <c r="GU23" s="106"/>
      <c r="GV23" s="106"/>
      <c r="GW23" s="106"/>
      <c r="GX23" s="106"/>
      <c r="GY23" s="106"/>
      <c r="GZ23" s="106"/>
      <c r="HA23" s="106"/>
      <c r="HM23" s="106"/>
      <c r="HN23" s="106"/>
      <c r="HO23" s="106"/>
      <c r="HP23" s="106"/>
      <c r="HQ23" s="106"/>
      <c r="HR23" s="106"/>
      <c r="HS23" s="106"/>
      <c r="HT23" s="106"/>
      <c r="HU23" s="106"/>
      <c r="HV23" s="106"/>
      <c r="HW23" s="106"/>
      <c r="HX23" s="106"/>
      <c r="HY23" s="106"/>
      <c r="HZ23" s="106"/>
      <c r="IA23" s="106"/>
      <c r="IB23" s="106"/>
      <c r="IC23" s="106"/>
      <c r="ID23" s="106"/>
      <c r="IE23" s="106"/>
      <c r="IF23" s="106"/>
      <c r="IG23" s="106"/>
      <c r="IH23" s="106"/>
      <c r="II23" s="106"/>
      <c r="IJ23" s="106"/>
      <c r="IK23" s="106"/>
      <c r="IL23" s="106"/>
      <c r="IM23" s="106"/>
      <c r="IN23" s="106"/>
      <c r="IO23" s="106"/>
      <c r="IP23" s="106"/>
      <c r="IQ23" s="106"/>
      <c r="IR23" s="106"/>
      <c r="IS23" s="106"/>
      <c r="IT23" s="106"/>
      <c r="IU23" s="106"/>
      <c r="IV23" s="106"/>
      <c r="IW23" s="106"/>
      <c r="IX23" s="106"/>
      <c r="IY23" s="106"/>
      <c r="IZ23" s="106"/>
      <c r="JA23" s="106"/>
      <c r="JB23" s="106"/>
      <c r="JC23" s="106"/>
      <c r="JD23" s="106"/>
      <c r="JE23" s="106"/>
      <c r="JF23" s="106"/>
      <c r="JG23" s="106"/>
      <c r="JH23" s="106"/>
      <c r="JI23" s="106"/>
      <c r="JJ23" s="106"/>
      <c r="JK23" s="106"/>
      <c r="JL23" s="106"/>
      <c r="JM23" s="106"/>
      <c r="JN23" s="106"/>
    </row>
    <row r="24" spans="1:274" x14ac:dyDescent="0.25">
      <c r="A24" s="106" t="s">
        <v>183</v>
      </c>
      <c r="B24" s="106" t="s">
        <v>184</v>
      </c>
      <c r="C24" s="106" t="s">
        <v>153</v>
      </c>
      <c r="D24" s="106"/>
      <c r="E24" s="100">
        <v>2732453.44781214</v>
      </c>
      <c r="F24" s="100">
        <v>1196768.88649996</v>
      </c>
      <c r="G24" s="100">
        <v>465318.01241994102</v>
      </c>
      <c r="H24" s="100">
        <v>239541.26849998499</v>
      </c>
      <c r="I24" s="100">
        <v>41270.364499985102</v>
      </c>
      <c r="J24" s="100">
        <v>121745.70408135701</v>
      </c>
      <c r="K24" s="100">
        <v>7088948.6816779803</v>
      </c>
      <c r="L24" s="100">
        <v>934857.27037875704</v>
      </c>
      <c r="M24" s="100">
        <v>610643.65676250798</v>
      </c>
      <c r="N24" s="100">
        <v>106870.981898791</v>
      </c>
      <c r="O24" s="100">
        <v>115656.031830222</v>
      </c>
      <c r="P24" s="100">
        <v>55909.344861754398</v>
      </c>
      <c r="Q24" s="100">
        <v>60683457.919998303</v>
      </c>
      <c r="R24" s="100">
        <v>11143599.4311924</v>
      </c>
      <c r="S24" s="100">
        <v>5032277.7933457</v>
      </c>
      <c r="T24" s="100">
        <v>993656.16214305197</v>
      </c>
      <c r="U24" s="100">
        <v>291351.72299999901</v>
      </c>
      <c r="V24" s="100" t="s">
        <v>142</v>
      </c>
      <c r="W24" s="50">
        <v>59362341.061762601</v>
      </c>
      <c r="X24" s="50">
        <v>10759628.854499901</v>
      </c>
      <c r="Y24" s="50">
        <v>4762655.67899998</v>
      </c>
      <c r="Z24" s="50">
        <v>498668.66549999302</v>
      </c>
      <c r="AA24" s="50">
        <v>153548.43900000199</v>
      </c>
      <c r="AB24" s="50">
        <v>32817438.098787799</v>
      </c>
      <c r="AC24" s="50">
        <v>7469673.2565789698</v>
      </c>
      <c r="AD24" s="50">
        <v>6035774.6111081596</v>
      </c>
      <c r="AE24" s="50">
        <v>791415.23367186298</v>
      </c>
      <c r="AF24" s="50">
        <v>414135.10449998698</v>
      </c>
      <c r="AG24" s="50">
        <v>17584.660068505102</v>
      </c>
      <c r="AH24" s="100">
        <v>458812.74359739601</v>
      </c>
      <c r="AI24" s="100">
        <v>40285.323000003402</v>
      </c>
      <c r="AJ24" s="100">
        <v>79088.108016531201</v>
      </c>
      <c r="AK24" s="100">
        <v>32531.669286900102</v>
      </c>
      <c r="AL24" s="100">
        <v>7379.2687541180503</v>
      </c>
      <c r="AM24" s="100" t="s">
        <v>142</v>
      </c>
      <c r="AN24" s="100" t="s">
        <v>142</v>
      </c>
      <c r="AO24" s="100">
        <v>7632.8821926929904</v>
      </c>
      <c r="AP24" s="100">
        <v>3023.3796486165902</v>
      </c>
      <c r="AQ24" s="100">
        <v>2412.2867114544601</v>
      </c>
      <c r="AR24" s="100">
        <v>14122.062606903501</v>
      </c>
      <c r="AS24" s="100">
        <v>185122.549000005</v>
      </c>
      <c r="AT24" s="100">
        <v>137035.389500007</v>
      </c>
      <c r="AU24" s="100">
        <v>45313.596499997897</v>
      </c>
      <c r="AV24" s="100">
        <v>138565.882999992</v>
      </c>
      <c r="AW24" s="100">
        <v>37218.084999995102</v>
      </c>
      <c r="AX24" s="100">
        <v>20345.770000003198</v>
      </c>
      <c r="AY24" s="100">
        <v>74835.603999998304</v>
      </c>
      <c r="AZ24" s="100">
        <v>23381.7024999924</v>
      </c>
      <c r="BA24" s="100">
        <v>79290.548999987601</v>
      </c>
      <c r="BB24" s="100">
        <v>24089.563166677101</v>
      </c>
      <c r="BC24" s="100">
        <v>272930.98799998802</v>
      </c>
      <c r="BD24" s="100">
        <v>94855.186000010202</v>
      </c>
      <c r="BE24" s="104" t="s">
        <v>142</v>
      </c>
      <c r="BF24" s="50">
        <v>7143334.1538383896</v>
      </c>
      <c r="BG24" s="50">
        <v>3279494.38338278</v>
      </c>
      <c r="BH24" s="50">
        <v>1647860.8567344199</v>
      </c>
      <c r="BI24" s="50">
        <v>9253.2684981201091</v>
      </c>
      <c r="BJ24" s="50">
        <v>239213.283155524</v>
      </c>
      <c r="BK24" s="50">
        <v>57375.096947400001</v>
      </c>
      <c r="BL24" s="50">
        <v>28427.615164557901</v>
      </c>
      <c r="BM24" s="50">
        <v>15006.5423016805</v>
      </c>
      <c r="BN24" s="50">
        <v>1559461.23546428</v>
      </c>
      <c r="BO24" s="50">
        <v>4022815.8045003</v>
      </c>
      <c r="BP24" s="50">
        <v>325901.29787240003</v>
      </c>
      <c r="BQ24" s="50">
        <v>2332633.17</v>
      </c>
      <c r="BR24" s="50">
        <v>567480.52001048496</v>
      </c>
      <c r="BS24" s="50">
        <v>381096.46571661998</v>
      </c>
      <c r="BT24" s="50">
        <v>409931.65418315202</v>
      </c>
      <c r="BU24" s="50">
        <v>110924.91590268799</v>
      </c>
      <c r="BV24" s="50">
        <v>503841.03374132799</v>
      </c>
      <c r="BW24" s="50">
        <v>217618.077769872</v>
      </c>
      <c r="BX24" s="50">
        <v>139309.16073004701</v>
      </c>
      <c r="BY24" s="50">
        <v>216168.621488815</v>
      </c>
      <c r="BZ24" s="50">
        <v>109824.929214888</v>
      </c>
      <c r="CA24" s="50">
        <v>18132.820873350502</v>
      </c>
      <c r="CB24" s="50">
        <v>39125.594738949003</v>
      </c>
      <c r="CC24" s="50">
        <v>29156.905720569099</v>
      </c>
      <c r="CD24" s="50">
        <v>19351.256437668599</v>
      </c>
      <c r="CE24" s="50">
        <v>15279.874687399601</v>
      </c>
      <c r="CF24" s="50">
        <v>12516.184563294901</v>
      </c>
      <c r="CG24" s="50">
        <v>13827.5068172227</v>
      </c>
      <c r="CW24" s="106"/>
      <c r="CX24" s="106"/>
      <c r="CY24" s="106"/>
      <c r="CZ24" s="106"/>
      <c r="DA24" s="106"/>
      <c r="DB24" s="106"/>
      <c r="DC24" s="106"/>
      <c r="DD24" s="106"/>
      <c r="DE24" s="106"/>
      <c r="DF24" s="106"/>
      <c r="DG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06"/>
      <c r="EJ24" s="106"/>
      <c r="EK24" s="106"/>
      <c r="EL24" s="106"/>
      <c r="EM24" s="106"/>
      <c r="EN24" s="106"/>
      <c r="EO24" s="106"/>
      <c r="EP24" s="106"/>
      <c r="EQ24" s="106"/>
      <c r="ER24" s="106"/>
      <c r="ES24" s="106"/>
      <c r="ET24" s="106"/>
      <c r="EU24" s="106"/>
      <c r="EV24" s="106"/>
      <c r="EW24" s="106"/>
      <c r="EX24" s="106"/>
      <c r="EY24" s="106"/>
      <c r="EZ24" s="106"/>
      <c r="FA24" s="106"/>
      <c r="FB24" s="106"/>
      <c r="FO24" s="106"/>
      <c r="FP24" s="106"/>
      <c r="FQ24" s="106"/>
      <c r="FR24" s="106"/>
      <c r="FS24" s="106"/>
      <c r="FT24" s="106"/>
      <c r="FU24" s="106"/>
      <c r="FV24" s="106"/>
      <c r="FW24" s="106"/>
      <c r="FX24" s="106"/>
      <c r="FY24" s="106"/>
      <c r="FZ24" s="106"/>
      <c r="GA24" s="106"/>
      <c r="GB24" s="106"/>
      <c r="GC24" s="106"/>
      <c r="GD24" s="106"/>
      <c r="GE24" s="106"/>
      <c r="GF24" s="106"/>
      <c r="GG24" s="106"/>
      <c r="GH24" s="106"/>
      <c r="GI24" s="106"/>
      <c r="GJ24" s="106"/>
      <c r="GK24" s="106"/>
      <c r="GL24" s="106"/>
      <c r="GM24" s="106"/>
      <c r="GN24" s="106"/>
      <c r="GO24" s="106"/>
      <c r="GP24" s="106"/>
      <c r="GQ24" s="106"/>
      <c r="GR24" s="106"/>
      <c r="GS24" s="106"/>
      <c r="GT24" s="106"/>
      <c r="GU24" s="106"/>
      <c r="GV24" s="106"/>
      <c r="GW24" s="106"/>
      <c r="GX24" s="106"/>
      <c r="GY24" s="106"/>
      <c r="GZ24" s="106"/>
      <c r="HA24" s="106"/>
      <c r="HM24" s="106"/>
      <c r="HN24" s="106"/>
      <c r="HO24" s="106"/>
      <c r="HP24" s="106"/>
      <c r="HQ24" s="106"/>
      <c r="HR24" s="106"/>
      <c r="HS24" s="106"/>
      <c r="HT24" s="106"/>
      <c r="HU24" s="106"/>
      <c r="HV24" s="106"/>
      <c r="HW24" s="106"/>
      <c r="HX24" s="106"/>
      <c r="HY24" s="106"/>
      <c r="HZ24" s="106"/>
      <c r="IA24" s="106"/>
      <c r="IB24" s="106"/>
      <c r="IC24" s="106"/>
      <c r="ID24" s="106"/>
      <c r="IE24" s="106"/>
      <c r="IF24" s="106"/>
      <c r="IG24" s="106"/>
      <c r="IH24" s="106"/>
      <c r="II24" s="106"/>
      <c r="IJ24" s="106"/>
      <c r="IK24" s="106"/>
      <c r="IL24" s="106"/>
      <c r="IM24" s="106"/>
      <c r="IN24" s="106"/>
      <c r="IO24" s="106"/>
      <c r="IP24" s="106"/>
      <c r="IQ24" s="106"/>
      <c r="IR24" s="106"/>
      <c r="IS24" s="106"/>
      <c r="IT24" s="106"/>
      <c r="IU24" s="106"/>
      <c r="IV24" s="106"/>
      <c r="IW24" s="106"/>
      <c r="IX24" s="106"/>
      <c r="IY24" s="106"/>
      <c r="IZ24" s="106"/>
      <c r="JA24" s="106"/>
      <c r="JB24" s="106"/>
      <c r="JC24" s="106"/>
      <c r="JD24" s="106"/>
      <c r="JE24" s="106"/>
      <c r="JF24" s="106"/>
      <c r="JG24" s="106"/>
      <c r="JH24" s="106"/>
      <c r="JI24" s="106"/>
      <c r="JJ24" s="106"/>
      <c r="JK24" s="106"/>
      <c r="JL24" s="106"/>
      <c r="JM24" s="106"/>
      <c r="JN24" s="106"/>
    </row>
    <row r="25" spans="1:274" x14ac:dyDescent="0.25">
      <c r="A25" s="106" t="s">
        <v>183</v>
      </c>
      <c r="B25" s="106" t="s">
        <v>185</v>
      </c>
      <c r="C25" s="106" t="s">
        <v>155</v>
      </c>
      <c r="D25" s="106"/>
      <c r="E25" s="100">
        <v>3334981.9629998701</v>
      </c>
      <c r="F25" s="100">
        <v>1565533.6829999201</v>
      </c>
      <c r="G25" s="100">
        <v>645376.38048129901</v>
      </c>
      <c r="H25" s="100">
        <v>228396.03099999501</v>
      </c>
      <c r="I25" s="100">
        <v>38561.189500000197</v>
      </c>
      <c r="J25" s="100">
        <v>117974.488500008</v>
      </c>
      <c r="K25" s="100">
        <v>7030841.6987710102</v>
      </c>
      <c r="L25" s="100">
        <v>1455870.4455854199</v>
      </c>
      <c r="M25" s="100">
        <v>833704.44864047295</v>
      </c>
      <c r="N25" s="100">
        <v>87513.327652009393</v>
      </c>
      <c r="O25" s="100">
        <v>79679.321024550503</v>
      </c>
      <c r="P25" s="100">
        <v>20920.2532918867</v>
      </c>
      <c r="Q25" s="100">
        <v>81987999.695918605</v>
      </c>
      <c r="R25" s="100">
        <v>14417853.3452331</v>
      </c>
      <c r="S25" s="100">
        <v>7739832.1450252598</v>
      </c>
      <c r="T25" s="100">
        <v>1516402.3757040801</v>
      </c>
      <c r="U25" s="100">
        <v>403708.077999987</v>
      </c>
      <c r="V25" s="100" t="s">
        <v>142</v>
      </c>
      <c r="W25" s="50">
        <v>97211184.151499793</v>
      </c>
      <c r="X25" s="50">
        <v>18426174.660499901</v>
      </c>
      <c r="Y25" s="50">
        <v>8888247.7764999103</v>
      </c>
      <c r="Z25" s="50">
        <v>1346751.7395000099</v>
      </c>
      <c r="AA25" s="50">
        <v>573534.70799999905</v>
      </c>
      <c r="AB25" s="50">
        <v>59956106.6476551</v>
      </c>
      <c r="AC25" s="50">
        <v>11994684.906864099</v>
      </c>
      <c r="AD25" s="50">
        <v>9226708.0474682804</v>
      </c>
      <c r="AE25" s="50">
        <v>1459176.0961981299</v>
      </c>
      <c r="AF25" s="50">
        <v>694963.78050000698</v>
      </c>
      <c r="AG25" s="50">
        <v>29642.625958968001</v>
      </c>
      <c r="AH25" s="100">
        <v>885961.36920826195</v>
      </c>
      <c r="AI25" s="100">
        <v>134599.893499989</v>
      </c>
      <c r="AJ25" s="100">
        <v>118439.286583975</v>
      </c>
      <c r="AK25" s="100">
        <v>31188.832130470098</v>
      </c>
      <c r="AL25" s="100">
        <v>3976.8833143392999</v>
      </c>
      <c r="AM25" s="100" t="s">
        <v>142</v>
      </c>
      <c r="AN25" s="100" t="s">
        <v>142</v>
      </c>
      <c r="AO25" s="100">
        <v>22903.317146971101</v>
      </c>
      <c r="AP25" s="100">
        <v>17960.209541378499</v>
      </c>
      <c r="AQ25" s="100">
        <v>18564.5212083281</v>
      </c>
      <c r="AR25" s="100">
        <v>13113.3579737706</v>
      </c>
      <c r="AS25" s="100">
        <v>173254.108398165</v>
      </c>
      <c r="AT25" s="100" t="s">
        <v>142</v>
      </c>
      <c r="AU25" s="100">
        <v>295395.168000006</v>
      </c>
      <c r="AV25" s="100">
        <v>26696.357499998201</v>
      </c>
      <c r="AW25" s="100">
        <v>27888.842000001699</v>
      </c>
      <c r="AX25" s="100">
        <v>281307.62699999497</v>
      </c>
      <c r="AY25" s="100">
        <v>175768.36874999999</v>
      </c>
      <c r="AZ25" s="100">
        <v>20815.836500002799</v>
      </c>
      <c r="BA25" s="100">
        <v>227008.966639361</v>
      </c>
      <c r="BB25" s="100">
        <v>43039.560999997702</v>
      </c>
      <c r="BC25" s="104" t="s">
        <v>142</v>
      </c>
      <c r="BD25" s="100">
        <v>34523.3890000069</v>
      </c>
      <c r="BE25" s="100">
        <v>103482.66599999199</v>
      </c>
      <c r="BF25" s="50">
        <v>10459190.796901001</v>
      </c>
      <c r="BG25" s="50">
        <v>4233911.9046007199</v>
      </c>
      <c r="BH25" s="50">
        <v>2265901.9155164198</v>
      </c>
      <c r="BI25" s="50">
        <v>1085848.42970139</v>
      </c>
      <c r="BJ25" s="50">
        <v>402995.65511900198</v>
      </c>
      <c r="BK25" s="50">
        <v>4560.0002252293698</v>
      </c>
      <c r="BL25" s="50">
        <v>15051.5257951782</v>
      </c>
      <c r="BM25" s="50">
        <v>10335.301962880099</v>
      </c>
      <c r="BN25" s="50">
        <v>2183817.4539880599</v>
      </c>
      <c r="BO25" s="50">
        <v>5588711.4415000798</v>
      </c>
      <c r="BP25" s="50">
        <v>1748624.5171028399</v>
      </c>
      <c r="BQ25" s="50">
        <v>2850803.1225000601</v>
      </c>
      <c r="BR25" s="50">
        <v>1252771.35634125</v>
      </c>
      <c r="BS25" s="50">
        <v>335405.80518828699</v>
      </c>
      <c r="BT25" s="50">
        <v>775361.470320864</v>
      </c>
      <c r="BU25" s="50">
        <v>177530.63555517001</v>
      </c>
      <c r="BV25" s="50">
        <v>744179.31599734095</v>
      </c>
      <c r="BW25" s="50">
        <v>245577.063904729</v>
      </c>
      <c r="BX25" s="50">
        <v>322237.12176261499</v>
      </c>
      <c r="BY25" s="50">
        <v>327038.91603405098</v>
      </c>
      <c r="BZ25" s="50">
        <v>208259.086622312</v>
      </c>
      <c r="CA25" s="50">
        <v>47157.527614648301</v>
      </c>
      <c r="CB25" s="50">
        <v>16399.539441626999</v>
      </c>
      <c r="CC25" s="50">
        <v>61370.135002838397</v>
      </c>
      <c r="CD25" s="50">
        <v>32701.158451658899</v>
      </c>
      <c r="CE25" s="50">
        <v>28896.840969311601</v>
      </c>
      <c r="CF25" s="50">
        <v>19165.432428612301</v>
      </c>
      <c r="CG25" s="50">
        <v>28954.461036038199</v>
      </c>
      <c r="CW25" s="106"/>
      <c r="CX25" s="106"/>
      <c r="CY25" s="106"/>
      <c r="CZ25" s="106"/>
      <c r="DA25" s="106"/>
      <c r="DB25" s="106"/>
      <c r="DC25" s="106"/>
      <c r="DD25" s="106"/>
      <c r="DE25" s="106"/>
      <c r="DF25" s="106"/>
      <c r="DG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06"/>
      <c r="EJ25" s="106"/>
      <c r="EK25" s="106"/>
      <c r="EL25" s="106"/>
      <c r="EM25" s="106"/>
      <c r="EN25" s="106"/>
      <c r="EO25" s="106"/>
      <c r="EP25" s="106"/>
      <c r="EQ25" s="106"/>
      <c r="ER25" s="106"/>
      <c r="ES25" s="106"/>
      <c r="ET25" s="106"/>
      <c r="EU25" s="106"/>
      <c r="EV25" s="106"/>
      <c r="EW25" s="106"/>
      <c r="EX25" s="106"/>
      <c r="EY25" s="106"/>
      <c r="EZ25" s="106"/>
      <c r="FA25" s="106"/>
      <c r="FB25" s="106"/>
      <c r="FO25" s="106"/>
      <c r="FP25" s="106"/>
      <c r="FQ25" s="106"/>
      <c r="FR25" s="106"/>
      <c r="FS25" s="106"/>
      <c r="FT25" s="106"/>
      <c r="FU25" s="106"/>
      <c r="FV25" s="106"/>
      <c r="FW25" s="106"/>
      <c r="FX25" s="106"/>
      <c r="FY25" s="106"/>
      <c r="FZ25" s="106"/>
      <c r="GA25" s="106"/>
      <c r="GB25" s="106"/>
      <c r="GC25" s="106"/>
      <c r="GD25" s="106"/>
      <c r="GE25" s="106"/>
      <c r="GF25" s="106"/>
      <c r="GG25" s="106"/>
      <c r="GH25" s="106"/>
      <c r="GI25" s="106"/>
      <c r="GJ25" s="106"/>
      <c r="GK25" s="106"/>
      <c r="GL25" s="106"/>
      <c r="GM25" s="106"/>
      <c r="GN25" s="106"/>
      <c r="GO25" s="106"/>
      <c r="GP25" s="106"/>
      <c r="GQ25" s="106"/>
      <c r="GR25" s="106"/>
      <c r="GS25" s="106"/>
      <c r="GT25" s="106"/>
      <c r="GU25" s="106"/>
      <c r="GV25" s="106"/>
      <c r="GW25" s="106"/>
      <c r="GX25" s="106"/>
      <c r="GY25" s="106"/>
      <c r="GZ25" s="106"/>
      <c r="HA25" s="106"/>
      <c r="HM25" s="106"/>
      <c r="HN25" s="106"/>
      <c r="HO25" s="106"/>
      <c r="HP25" s="106"/>
      <c r="HQ25" s="106"/>
      <c r="HR25" s="106"/>
      <c r="HS25" s="106"/>
      <c r="HT25" s="106"/>
      <c r="HU25" s="106"/>
      <c r="HV25" s="106"/>
      <c r="HW25" s="106"/>
      <c r="HX25" s="106"/>
      <c r="HY25" s="106"/>
      <c r="HZ25" s="106"/>
      <c r="IA25" s="106"/>
      <c r="IB25" s="106"/>
      <c r="IC25" s="106"/>
      <c r="ID25" s="106"/>
      <c r="IE25" s="106"/>
      <c r="IF25" s="106"/>
      <c r="IG25" s="106"/>
      <c r="IH25" s="106"/>
      <c r="II25" s="106"/>
      <c r="IJ25" s="106"/>
      <c r="IK25" s="106"/>
      <c r="IL25" s="106"/>
      <c r="IM25" s="106"/>
      <c r="IN25" s="106"/>
      <c r="IO25" s="106"/>
      <c r="IP25" s="106"/>
      <c r="IQ25" s="106"/>
      <c r="IR25" s="106"/>
      <c r="IS25" s="106"/>
      <c r="IT25" s="106"/>
      <c r="IU25" s="106"/>
      <c r="IV25" s="106"/>
      <c r="IW25" s="106"/>
      <c r="IX25" s="106"/>
      <c r="IY25" s="106"/>
      <c r="IZ25" s="106"/>
      <c r="JA25" s="106"/>
      <c r="JB25" s="106"/>
      <c r="JC25" s="106"/>
      <c r="JD25" s="106"/>
      <c r="JE25" s="106"/>
      <c r="JF25" s="106"/>
      <c r="JG25" s="106"/>
      <c r="JH25" s="106"/>
      <c r="JI25" s="106"/>
      <c r="JJ25" s="106"/>
      <c r="JK25" s="106"/>
      <c r="JL25" s="106"/>
      <c r="JM25" s="106"/>
      <c r="JN25" s="106"/>
    </row>
    <row r="26" spans="1:274" x14ac:dyDescent="0.25">
      <c r="A26" s="106" t="s">
        <v>186</v>
      </c>
      <c r="B26" s="106" t="s">
        <v>187</v>
      </c>
      <c r="C26" s="106" t="s">
        <v>153</v>
      </c>
      <c r="D26" s="106"/>
      <c r="E26" s="100">
        <v>2723955.8259999598</v>
      </c>
      <c r="F26" s="100">
        <v>878003.57999997702</v>
      </c>
      <c r="G26" s="100">
        <v>348826.07850000297</v>
      </c>
      <c r="H26" s="100">
        <v>102820.311999982</v>
      </c>
      <c r="I26" s="100">
        <v>40123.463499999903</v>
      </c>
      <c r="J26" s="100">
        <v>92934.0160000045</v>
      </c>
      <c r="K26" s="100">
        <v>5240527.2602644404</v>
      </c>
      <c r="L26" s="100">
        <v>815229.87750072405</v>
      </c>
      <c r="M26" s="100">
        <v>678934.84105403197</v>
      </c>
      <c r="N26" s="100" t="s">
        <v>142</v>
      </c>
      <c r="O26" s="100">
        <v>78962.2576963584</v>
      </c>
      <c r="P26" s="100">
        <v>42167.8204993771</v>
      </c>
      <c r="Q26" s="100">
        <v>48999287.375545397</v>
      </c>
      <c r="R26" s="100">
        <v>9482936.1036872007</v>
      </c>
      <c r="S26" s="100">
        <v>4516552.3502762001</v>
      </c>
      <c r="T26" s="100">
        <v>727990.04468011705</v>
      </c>
      <c r="U26" s="100">
        <v>408524.88200001401</v>
      </c>
      <c r="V26" s="100" t="s">
        <v>142</v>
      </c>
      <c r="W26" s="50">
        <v>56989944.809040204</v>
      </c>
      <c r="X26" s="50">
        <v>10402993.1134996</v>
      </c>
      <c r="Y26" s="50">
        <v>5434263.6304998603</v>
      </c>
      <c r="Z26" s="50">
        <v>854990.77099994302</v>
      </c>
      <c r="AA26" s="50">
        <v>328341.24299999501</v>
      </c>
      <c r="AB26" s="50">
        <v>34409677.710563198</v>
      </c>
      <c r="AC26" s="50">
        <v>7327522.0240833396</v>
      </c>
      <c r="AD26" s="50">
        <v>5888680.9169090297</v>
      </c>
      <c r="AE26" s="50">
        <v>940484.58454694599</v>
      </c>
      <c r="AF26" s="50">
        <v>311320.61749998899</v>
      </c>
      <c r="AG26" s="50">
        <v>44213.2042309221</v>
      </c>
      <c r="AH26" s="100">
        <v>492783.877264057</v>
      </c>
      <c r="AI26" s="100">
        <v>50041.951500001203</v>
      </c>
      <c r="AJ26" s="100">
        <v>78419.037077714005</v>
      </c>
      <c r="AK26" s="100">
        <v>4643.1057978594499</v>
      </c>
      <c r="AL26" s="100">
        <v>6977.4049676455097</v>
      </c>
      <c r="AM26" s="100" t="s">
        <v>142</v>
      </c>
      <c r="AN26" s="100" t="s">
        <v>142</v>
      </c>
      <c r="AO26" s="100">
        <v>68752.094913256107</v>
      </c>
      <c r="AP26" s="100">
        <v>3450.81250062355</v>
      </c>
      <c r="AQ26" s="100">
        <v>4168.4833268831198</v>
      </c>
      <c r="AR26" s="100">
        <v>5605.3379041856397</v>
      </c>
      <c r="AS26" s="100">
        <v>260412.73250000301</v>
      </c>
      <c r="AT26" s="100">
        <v>237894.30499999001</v>
      </c>
      <c r="AU26" s="100">
        <v>151928.82750000301</v>
      </c>
      <c r="AV26" s="100">
        <v>123392.72350000301</v>
      </c>
      <c r="AW26" s="100">
        <v>22623.036999999698</v>
      </c>
      <c r="AX26" s="100">
        <v>59542.395499988001</v>
      </c>
      <c r="AY26" s="100" t="s">
        <v>142</v>
      </c>
      <c r="AZ26" s="100">
        <v>11453.398000000599</v>
      </c>
      <c r="BA26" s="100">
        <v>74820.153000001199</v>
      </c>
      <c r="BB26" s="100">
        <v>46325.811000009402</v>
      </c>
      <c r="BC26" s="104" t="s">
        <v>142</v>
      </c>
      <c r="BD26" s="100">
        <v>35096.704999998001</v>
      </c>
      <c r="BE26" s="100">
        <v>35393.685999996</v>
      </c>
      <c r="BF26" s="50">
        <v>6007365.3935621697</v>
      </c>
      <c r="BG26" s="50">
        <v>2264465.2158412798</v>
      </c>
      <c r="BH26" s="50">
        <v>2398748.6569586601</v>
      </c>
      <c r="BI26" s="50">
        <v>687594.41141170205</v>
      </c>
      <c r="BJ26" s="50">
        <v>235076.91013823301</v>
      </c>
      <c r="BK26" s="50">
        <v>78998.009451321603</v>
      </c>
      <c r="BL26" s="50">
        <v>5792.3708112704298</v>
      </c>
      <c r="BM26" s="50">
        <v>3678.84959075913</v>
      </c>
      <c r="BN26" s="50">
        <v>1541564.9038144001</v>
      </c>
      <c r="BO26" s="50">
        <v>4043952.9519999698</v>
      </c>
      <c r="BP26" s="50">
        <v>714069.88814113103</v>
      </c>
      <c r="BQ26" s="50">
        <v>1930146.12949998</v>
      </c>
      <c r="BR26" s="50">
        <v>665028.45315154199</v>
      </c>
      <c r="BS26" s="50">
        <v>240920.90817082001</v>
      </c>
      <c r="BT26" s="50">
        <v>412495.541072867</v>
      </c>
      <c r="BU26" s="50">
        <v>143305.02053775499</v>
      </c>
      <c r="BV26" s="50">
        <v>423526.320458239</v>
      </c>
      <c r="BW26" s="50">
        <v>243936.33532503701</v>
      </c>
      <c r="BX26" s="50">
        <v>189435.907320386</v>
      </c>
      <c r="BY26" s="50">
        <v>206329.52941465701</v>
      </c>
      <c r="BZ26" s="50">
        <v>75802.221300459802</v>
      </c>
      <c r="CA26" s="50">
        <v>19026.979894184002</v>
      </c>
      <c r="CB26" s="50">
        <v>28533.7968579273</v>
      </c>
      <c r="CC26" s="50">
        <v>23976.754701153299</v>
      </c>
      <c r="CD26" s="50">
        <v>19091.200223471398</v>
      </c>
      <c r="CE26" s="50">
        <v>20777.549115669401</v>
      </c>
      <c r="CF26" s="50">
        <v>6211.2885210846098</v>
      </c>
      <c r="CG26" s="50">
        <v>20097.382860743801</v>
      </c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/>
      <c r="GW26" s="106"/>
      <c r="GX26" s="106"/>
      <c r="GY26" s="106"/>
      <c r="GZ26" s="106"/>
      <c r="HA26" s="106"/>
      <c r="HM26" s="106"/>
      <c r="HN26" s="106"/>
      <c r="HO26" s="106"/>
      <c r="HP26" s="106"/>
      <c r="HQ26" s="106"/>
      <c r="HR26" s="106"/>
      <c r="HS26" s="106"/>
      <c r="HT26" s="106"/>
      <c r="HU26" s="106"/>
      <c r="HV26" s="106"/>
      <c r="HW26" s="106"/>
      <c r="HX26" s="106"/>
      <c r="HY26" s="106"/>
      <c r="HZ26" s="106"/>
      <c r="IA26" s="106"/>
      <c r="IB26" s="106"/>
      <c r="IC26" s="106"/>
      <c r="ID26" s="106"/>
      <c r="IE26" s="106"/>
      <c r="IF26" s="106"/>
      <c r="IG26" s="106"/>
      <c r="IH26" s="106"/>
      <c r="II26" s="106"/>
      <c r="IJ26" s="106"/>
      <c r="IK26" s="106"/>
      <c r="IL26" s="106"/>
      <c r="IM26" s="106"/>
      <c r="IN26" s="106"/>
      <c r="IO26" s="106"/>
      <c r="IP26" s="106"/>
      <c r="IQ26" s="106"/>
      <c r="IR26" s="106"/>
      <c r="IS26" s="106"/>
      <c r="IT26" s="106"/>
      <c r="IU26" s="106"/>
      <c r="IV26" s="106"/>
      <c r="IW26" s="106"/>
      <c r="IX26" s="106"/>
      <c r="IY26" s="106"/>
      <c r="IZ26" s="106"/>
      <c r="JA26" s="106"/>
      <c r="JB26" s="106"/>
      <c r="JC26" s="106"/>
      <c r="JD26" s="106"/>
      <c r="JE26" s="106"/>
      <c r="JF26" s="106"/>
      <c r="JG26" s="106"/>
      <c r="JH26" s="106"/>
      <c r="JI26" s="106"/>
      <c r="JJ26" s="106"/>
      <c r="JK26" s="106"/>
      <c r="JL26" s="106"/>
      <c r="JM26" s="106"/>
      <c r="JN26" s="106"/>
    </row>
    <row r="27" spans="1:274" x14ac:dyDescent="0.25">
      <c r="A27" s="106" t="s">
        <v>186</v>
      </c>
      <c r="B27" s="106" t="s">
        <v>188</v>
      </c>
      <c r="C27" s="106" t="s">
        <v>155</v>
      </c>
      <c r="D27" s="106"/>
      <c r="E27" s="100">
        <v>2211950.9620000198</v>
      </c>
      <c r="F27" s="100">
        <v>468603.35000004899</v>
      </c>
      <c r="G27" s="100">
        <v>128867.47849998801</v>
      </c>
      <c r="H27" s="100">
        <v>95259.004500010997</v>
      </c>
      <c r="I27" s="100">
        <v>77487.057999996905</v>
      </c>
      <c r="J27" s="100">
        <v>33303.973499994499</v>
      </c>
      <c r="K27" s="100">
        <v>4983933.33682545</v>
      </c>
      <c r="L27" s="100">
        <v>997770.41347990197</v>
      </c>
      <c r="M27" s="100">
        <v>353574.17580767302</v>
      </c>
      <c r="N27" s="100" t="s">
        <v>142</v>
      </c>
      <c r="O27" s="100">
        <v>140705.26395938999</v>
      </c>
      <c r="P27" s="100">
        <v>93795.401344867598</v>
      </c>
      <c r="Q27" s="100">
        <v>36407598.190498501</v>
      </c>
      <c r="R27" s="100">
        <v>6951352.7407830004</v>
      </c>
      <c r="S27" s="100">
        <v>2852299.40082312</v>
      </c>
      <c r="T27" s="100">
        <v>878198.70441156696</v>
      </c>
      <c r="U27" s="100">
        <v>305353.56677066599</v>
      </c>
      <c r="V27" s="100">
        <v>42514.2689999965</v>
      </c>
      <c r="W27" s="50">
        <v>42691096.576498702</v>
      </c>
      <c r="X27" s="50">
        <v>6412512.2909997096</v>
      </c>
      <c r="Y27" s="50">
        <v>3527542.6744999099</v>
      </c>
      <c r="Z27" s="50">
        <v>349262.18949998397</v>
      </c>
      <c r="AA27" s="50">
        <v>373929.489999999</v>
      </c>
      <c r="AB27" s="50">
        <v>22385821.3690239</v>
      </c>
      <c r="AC27" s="50">
        <v>5136864.5293884901</v>
      </c>
      <c r="AD27" s="50">
        <v>4237360.0803267099</v>
      </c>
      <c r="AE27" s="50">
        <v>708586.94574656803</v>
      </c>
      <c r="AF27" s="50">
        <v>510220.71849999402</v>
      </c>
      <c r="AG27" s="50">
        <v>35693.899083353499</v>
      </c>
      <c r="AH27" s="100">
        <v>378115.338378941</v>
      </c>
      <c r="AI27" s="100">
        <v>73913.251500000202</v>
      </c>
      <c r="AJ27" s="100">
        <v>6346.01695735059</v>
      </c>
      <c r="AK27" s="100">
        <v>14811.7010464463</v>
      </c>
      <c r="AL27" s="100">
        <v>5455.5576890331404</v>
      </c>
      <c r="AM27" s="100" t="s">
        <v>142</v>
      </c>
      <c r="AN27" s="100" t="s">
        <v>142</v>
      </c>
      <c r="AO27" s="100">
        <v>22654.224994414501</v>
      </c>
      <c r="AP27" s="100">
        <v>13572.046361028</v>
      </c>
      <c r="AQ27" s="100">
        <v>6159.81349147527</v>
      </c>
      <c r="AR27" s="100">
        <v>7372.2628898757403</v>
      </c>
      <c r="AS27" s="100" t="s">
        <v>142</v>
      </c>
      <c r="AT27" s="100">
        <v>48949.944499995901</v>
      </c>
      <c r="AU27" s="100">
        <v>47762.792500002099</v>
      </c>
      <c r="AV27" s="100">
        <v>165964.59149999899</v>
      </c>
      <c r="AW27" s="100">
        <v>20591.723000002199</v>
      </c>
      <c r="AX27" s="100" t="s">
        <v>142</v>
      </c>
      <c r="AY27" s="100" t="s">
        <v>142</v>
      </c>
      <c r="AZ27" s="100">
        <v>10096.7860000009</v>
      </c>
      <c r="BA27" s="100">
        <v>53584.722000003203</v>
      </c>
      <c r="BB27" s="100">
        <v>19065.590500001901</v>
      </c>
      <c r="BC27" s="100">
        <v>244138.492998348</v>
      </c>
      <c r="BD27" s="100">
        <v>61327.978500000201</v>
      </c>
      <c r="BE27" s="100">
        <v>36869.974499998702</v>
      </c>
      <c r="BF27" s="50">
        <v>6496867.6120937103</v>
      </c>
      <c r="BG27" s="50">
        <v>3028406.3527436</v>
      </c>
      <c r="BH27" s="50">
        <v>1774093.6675878901</v>
      </c>
      <c r="BI27" s="50">
        <v>443867.98114894301</v>
      </c>
      <c r="BJ27" s="50">
        <v>449982.492326084</v>
      </c>
      <c r="BK27" s="50">
        <v>70375.790071373602</v>
      </c>
      <c r="BL27" s="50">
        <v>16210.608456788799</v>
      </c>
      <c r="BM27" s="50">
        <v>6815.5404380453901</v>
      </c>
      <c r="BN27" s="50">
        <v>1452015.77370836</v>
      </c>
      <c r="BO27" s="50">
        <v>3819096.9716798998</v>
      </c>
      <c r="BP27" s="50">
        <v>913832.83610217599</v>
      </c>
      <c r="BQ27" s="50">
        <v>2412129.86099996</v>
      </c>
      <c r="BR27" s="50">
        <v>806666.01592702605</v>
      </c>
      <c r="BS27" s="50">
        <v>218411.97589792599</v>
      </c>
      <c r="BT27" s="50">
        <v>443401.874448394</v>
      </c>
      <c r="BU27" s="50">
        <v>90862.347222112207</v>
      </c>
      <c r="BV27" s="50">
        <v>422351.23043008702</v>
      </c>
      <c r="BW27" s="50">
        <v>234126.029736133</v>
      </c>
      <c r="BX27" s="50">
        <v>237313.05761082101</v>
      </c>
      <c r="BY27" s="50">
        <v>240471.13152085201</v>
      </c>
      <c r="BZ27" s="50">
        <v>171453.41305064701</v>
      </c>
      <c r="CA27" s="50">
        <v>24109.341279655098</v>
      </c>
      <c r="CB27" s="50">
        <v>32162.393535036801</v>
      </c>
      <c r="CC27" s="50">
        <v>24246.613905103201</v>
      </c>
      <c r="CD27" s="50">
        <v>26733.691750622402</v>
      </c>
      <c r="CE27" s="50">
        <v>15772.816906288601</v>
      </c>
      <c r="CF27" s="50">
        <v>4771.6841921572804</v>
      </c>
      <c r="CG27" s="50">
        <v>5865.8996856458898</v>
      </c>
      <c r="CW27" s="106"/>
      <c r="CX27" s="106"/>
      <c r="CY27" s="106"/>
      <c r="CZ27" s="106"/>
      <c r="DA27" s="106"/>
      <c r="DB27" s="106"/>
      <c r="DC27" s="106"/>
      <c r="DD27" s="106"/>
      <c r="DE27" s="106"/>
      <c r="DF27" s="106"/>
      <c r="DG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06"/>
      <c r="EJ27" s="106"/>
      <c r="EK27" s="106"/>
      <c r="EL27" s="106"/>
      <c r="EM27" s="106"/>
      <c r="EN27" s="106"/>
      <c r="EO27" s="106"/>
      <c r="EP27" s="106"/>
      <c r="EQ27" s="106"/>
      <c r="ER27" s="106"/>
      <c r="ES27" s="106"/>
      <c r="ET27" s="106"/>
      <c r="EU27" s="106"/>
      <c r="EV27" s="106"/>
      <c r="EW27" s="106"/>
      <c r="EX27" s="106"/>
      <c r="EY27" s="106"/>
      <c r="EZ27" s="106"/>
      <c r="FA27" s="106"/>
      <c r="FB27" s="106"/>
      <c r="FO27" s="106"/>
      <c r="FP27" s="106"/>
      <c r="FQ27" s="106"/>
      <c r="FR27" s="106"/>
      <c r="FS27" s="106"/>
      <c r="FT27" s="106"/>
      <c r="FU27" s="106"/>
      <c r="FV27" s="106"/>
      <c r="FW27" s="106"/>
      <c r="FX27" s="106"/>
      <c r="FY27" s="106"/>
      <c r="FZ27" s="106"/>
      <c r="GA27" s="106"/>
      <c r="GB27" s="106"/>
      <c r="GC27" s="106"/>
      <c r="GD27" s="106"/>
      <c r="GE27" s="106"/>
      <c r="GF27" s="106"/>
      <c r="GG27" s="106"/>
      <c r="GH27" s="106"/>
      <c r="GI27" s="106"/>
      <c r="GJ27" s="106"/>
      <c r="GK27" s="106"/>
      <c r="GL27" s="106"/>
      <c r="GM27" s="106"/>
      <c r="GN27" s="106"/>
      <c r="GO27" s="106"/>
      <c r="GP27" s="106"/>
      <c r="GQ27" s="106"/>
      <c r="GR27" s="106"/>
      <c r="GS27" s="106"/>
      <c r="GT27" s="106"/>
      <c r="GU27" s="106"/>
      <c r="GV27" s="106"/>
      <c r="GW27" s="106"/>
      <c r="GX27" s="106"/>
      <c r="GY27" s="106"/>
      <c r="GZ27" s="106"/>
      <c r="HA27" s="106"/>
      <c r="HM27" s="106"/>
      <c r="HN27" s="106"/>
      <c r="HO27" s="106"/>
      <c r="HP27" s="106"/>
      <c r="HQ27" s="106"/>
      <c r="HR27" s="106"/>
      <c r="HS27" s="106"/>
      <c r="HT27" s="106"/>
      <c r="HU27" s="106"/>
      <c r="HV27" s="106"/>
      <c r="HW27" s="106"/>
      <c r="HX27" s="106"/>
      <c r="HY27" s="106"/>
      <c r="HZ27" s="106"/>
      <c r="IA27" s="106"/>
      <c r="IB27" s="106"/>
      <c r="IC27" s="106"/>
      <c r="ID27" s="106"/>
      <c r="IE27" s="106"/>
      <c r="IF27" s="106"/>
      <c r="IG27" s="106"/>
      <c r="IH27" s="106"/>
      <c r="II27" s="106"/>
      <c r="IJ27" s="106"/>
      <c r="IK27" s="106"/>
      <c r="IL27" s="106"/>
      <c r="IM27" s="106"/>
      <c r="IN27" s="106"/>
      <c r="IO27" s="106"/>
      <c r="IP27" s="106"/>
      <c r="IQ27" s="106"/>
      <c r="IR27" s="106"/>
      <c r="IS27" s="106"/>
      <c r="IT27" s="106"/>
      <c r="IU27" s="106"/>
      <c r="IV27" s="106"/>
      <c r="IW27" s="106"/>
      <c r="IX27" s="106"/>
      <c r="IY27" s="106"/>
      <c r="IZ27" s="106"/>
      <c r="JA27" s="106"/>
      <c r="JB27" s="106"/>
      <c r="JC27" s="106"/>
      <c r="JD27" s="106"/>
      <c r="JE27" s="106"/>
      <c r="JF27" s="106"/>
      <c r="JG27" s="106"/>
      <c r="JH27" s="106"/>
      <c r="JI27" s="106"/>
      <c r="JJ27" s="106"/>
      <c r="JK27" s="106"/>
      <c r="JL27" s="106"/>
      <c r="JM27" s="106"/>
      <c r="JN27" s="106"/>
    </row>
    <row r="28" spans="1:274" x14ac:dyDescent="0.25">
      <c r="A28" s="106" t="s">
        <v>189</v>
      </c>
      <c r="B28" s="106" t="s">
        <v>190</v>
      </c>
      <c r="C28" s="106" t="s">
        <v>153</v>
      </c>
      <c r="D28" s="106"/>
      <c r="E28" s="100">
        <v>2103921.6644999599</v>
      </c>
      <c r="F28" s="100">
        <v>900786.13000000198</v>
      </c>
      <c r="G28" s="100">
        <v>357355.72074540501</v>
      </c>
      <c r="H28" s="100">
        <v>118715.63199999199</v>
      </c>
      <c r="I28" s="100">
        <v>33521.009000000202</v>
      </c>
      <c r="J28" s="100">
        <v>56899.587499995003</v>
      </c>
      <c r="K28" s="100">
        <v>4776170.20007555</v>
      </c>
      <c r="L28" s="100">
        <v>888216.22689584095</v>
      </c>
      <c r="M28" s="100">
        <v>684400.30295508006</v>
      </c>
      <c r="N28" s="100" t="s">
        <v>142</v>
      </c>
      <c r="O28" s="100" t="s">
        <v>142</v>
      </c>
      <c r="P28" s="100" t="s">
        <v>142</v>
      </c>
      <c r="Q28" s="100">
        <v>39981588.364000097</v>
      </c>
      <c r="R28" s="100">
        <v>8614108.7877851706</v>
      </c>
      <c r="S28" s="100">
        <v>4672132.84610679</v>
      </c>
      <c r="T28" s="100">
        <v>960836.13359805895</v>
      </c>
      <c r="U28" s="100">
        <v>394821.24499998998</v>
      </c>
      <c r="V28" s="100">
        <v>16118.8944999993</v>
      </c>
      <c r="W28" s="50">
        <v>46285595.252998598</v>
      </c>
      <c r="X28" s="50">
        <v>10208187.9594997</v>
      </c>
      <c r="Y28" s="50">
        <v>5171788.6874999404</v>
      </c>
      <c r="Z28" s="50">
        <v>384530.859999976</v>
      </c>
      <c r="AA28" s="50">
        <v>459500.36699999101</v>
      </c>
      <c r="AB28" s="50">
        <v>30199905.094771001</v>
      </c>
      <c r="AC28" s="50">
        <v>6320544.3750418201</v>
      </c>
      <c r="AD28" s="50">
        <v>4539877.2890481204</v>
      </c>
      <c r="AE28" s="50">
        <v>860330.48063928005</v>
      </c>
      <c r="AF28" s="50">
        <v>282062.88999997801</v>
      </c>
      <c r="AG28" s="50">
        <v>20684.6397120607</v>
      </c>
      <c r="AH28" s="100">
        <v>363919.24227110599</v>
      </c>
      <c r="AI28" s="100">
        <v>40348.103499994701</v>
      </c>
      <c r="AJ28" s="100">
        <v>70648.130085383906</v>
      </c>
      <c r="AK28" s="100">
        <v>12733.5546033562</v>
      </c>
      <c r="AL28" s="100">
        <v>11880.5484418421</v>
      </c>
      <c r="AM28" s="100" t="s">
        <v>142</v>
      </c>
      <c r="AN28" s="100" t="s">
        <v>142</v>
      </c>
      <c r="AO28" s="100">
        <v>19516.1761229203</v>
      </c>
      <c r="AP28" s="100">
        <v>21653.7630726354</v>
      </c>
      <c r="AQ28" s="100">
        <v>4682.6890431975999</v>
      </c>
      <c r="AR28" s="100">
        <v>2558.7668750089401</v>
      </c>
      <c r="AS28" s="100" t="s">
        <v>142</v>
      </c>
      <c r="AT28" s="100">
        <v>87145.820499995301</v>
      </c>
      <c r="AU28" s="100">
        <v>55267.272500002997</v>
      </c>
      <c r="AV28" s="100">
        <v>22518.710750000399</v>
      </c>
      <c r="AW28" s="100">
        <v>32772.158499995501</v>
      </c>
      <c r="AX28" s="100" t="s">
        <v>142</v>
      </c>
      <c r="AY28" s="100" t="s">
        <v>142</v>
      </c>
      <c r="AZ28" s="100">
        <v>12177.9879999976</v>
      </c>
      <c r="BA28" s="104" t="s">
        <v>142</v>
      </c>
      <c r="BB28" s="100">
        <v>7972.9475000015</v>
      </c>
      <c r="BC28" s="100">
        <v>363731.459209933</v>
      </c>
      <c r="BD28" s="100">
        <v>108639.605000005</v>
      </c>
      <c r="BE28" s="100">
        <v>36465.785000002201</v>
      </c>
      <c r="BF28" s="50">
        <v>5487680.2046409696</v>
      </c>
      <c r="BG28" s="50">
        <v>2663493.1231380398</v>
      </c>
      <c r="BH28" s="50">
        <v>1663198.0682361701</v>
      </c>
      <c r="BI28" s="50">
        <v>721802.35384342598</v>
      </c>
      <c r="BJ28" s="50">
        <v>325205.00209863298</v>
      </c>
      <c r="BK28" s="50">
        <v>101741.40989297999</v>
      </c>
      <c r="BL28" s="50">
        <v>24760.123744934099</v>
      </c>
      <c r="BM28" s="50">
        <v>3058.2132449962301</v>
      </c>
      <c r="BN28" s="50">
        <v>1305839.9432597701</v>
      </c>
      <c r="BO28" s="50">
        <v>5385327.4109999398</v>
      </c>
      <c r="BP28" s="50">
        <v>617766.07460412697</v>
      </c>
      <c r="BQ28" s="50">
        <v>2154031.77137018</v>
      </c>
      <c r="BR28" s="50">
        <v>524551.38227633701</v>
      </c>
      <c r="BS28" s="50">
        <v>191388.460686212</v>
      </c>
      <c r="BT28" s="50">
        <v>506590.35495893599</v>
      </c>
      <c r="BU28" s="50">
        <v>143529.99185585999</v>
      </c>
      <c r="BV28" s="50">
        <v>274307.04030972498</v>
      </c>
      <c r="BW28" s="50">
        <v>187792.12245266599</v>
      </c>
      <c r="BX28" s="50">
        <v>136383.18548895299</v>
      </c>
      <c r="BY28" s="50">
        <v>137228.466818313</v>
      </c>
      <c r="BZ28" s="50">
        <v>116724.068303344</v>
      </c>
      <c r="CA28" s="50">
        <v>4619.0551331406195</v>
      </c>
      <c r="CB28" s="50">
        <v>30779.505845025</v>
      </c>
      <c r="CC28" s="50">
        <v>17049.139248052499</v>
      </c>
      <c r="CD28" s="50">
        <v>25146.601583691201</v>
      </c>
      <c r="CE28" s="50">
        <v>13089.099604339701</v>
      </c>
      <c r="CF28" s="50">
        <v>9949.0916673141292</v>
      </c>
      <c r="CG28" s="50">
        <v>8538.9265890726492</v>
      </c>
      <c r="CW28" s="106"/>
      <c r="CX28" s="106"/>
      <c r="CY28" s="106"/>
      <c r="CZ28" s="106"/>
      <c r="DA28" s="106"/>
      <c r="DB28" s="106"/>
      <c r="DC28" s="106"/>
      <c r="DD28" s="106"/>
      <c r="DE28" s="106"/>
      <c r="DF28" s="106"/>
      <c r="DG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06"/>
      <c r="EJ28" s="106"/>
      <c r="EK28" s="106"/>
      <c r="EL28" s="106"/>
      <c r="EM28" s="106"/>
      <c r="EN28" s="106"/>
      <c r="EO28" s="106"/>
      <c r="EP28" s="106"/>
      <c r="EQ28" s="106"/>
      <c r="ER28" s="106"/>
      <c r="ES28" s="106"/>
      <c r="ET28" s="106"/>
      <c r="EU28" s="106"/>
      <c r="EV28" s="106"/>
      <c r="EW28" s="106"/>
      <c r="EX28" s="106"/>
      <c r="EY28" s="106"/>
      <c r="EZ28" s="106"/>
      <c r="FA28" s="106"/>
      <c r="FB28" s="106"/>
      <c r="FO28" s="106"/>
      <c r="FP28" s="106"/>
      <c r="FQ28" s="106"/>
      <c r="FR28" s="106"/>
      <c r="FS28" s="106"/>
      <c r="FT28" s="106"/>
      <c r="FU28" s="106"/>
      <c r="FV28" s="106"/>
      <c r="FW28" s="106"/>
      <c r="FX28" s="106"/>
      <c r="FY28" s="106"/>
      <c r="FZ28" s="106"/>
      <c r="GA28" s="106"/>
      <c r="GB28" s="106"/>
      <c r="GC28" s="106"/>
      <c r="GD28" s="106"/>
      <c r="GE28" s="106"/>
      <c r="GF28" s="106"/>
      <c r="GG28" s="106"/>
      <c r="GH28" s="106"/>
      <c r="GI28" s="106"/>
      <c r="GJ28" s="106"/>
      <c r="GK28" s="106"/>
      <c r="GL28" s="106"/>
      <c r="GM28" s="106"/>
      <c r="GN28" s="106"/>
      <c r="GO28" s="106"/>
      <c r="GP28" s="106"/>
      <c r="GQ28" s="106"/>
      <c r="GR28" s="106"/>
      <c r="GS28" s="106"/>
      <c r="GT28" s="106"/>
      <c r="GU28" s="106"/>
      <c r="GV28" s="106"/>
      <c r="GW28" s="106"/>
      <c r="GX28" s="106"/>
      <c r="GY28" s="106"/>
      <c r="GZ28" s="106"/>
      <c r="HA28" s="106"/>
      <c r="HM28" s="106"/>
      <c r="HN28" s="106"/>
      <c r="HO28" s="106"/>
      <c r="HP28" s="106"/>
      <c r="HQ28" s="106"/>
      <c r="HR28" s="106"/>
      <c r="HS28" s="106"/>
      <c r="HT28" s="106"/>
      <c r="HU28" s="106"/>
      <c r="HV28" s="106"/>
      <c r="HW28" s="106"/>
      <c r="HX28" s="106"/>
      <c r="HY28" s="106"/>
      <c r="HZ28" s="106"/>
      <c r="IA28" s="106"/>
      <c r="IB28" s="106"/>
      <c r="IC28" s="106"/>
      <c r="ID28" s="106"/>
      <c r="IE28" s="106"/>
      <c r="IF28" s="106"/>
      <c r="IG28" s="106"/>
      <c r="IH28" s="106"/>
      <c r="II28" s="106"/>
      <c r="IJ28" s="106"/>
      <c r="IK28" s="106"/>
      <c r="IL28" s="106"/>
      <c r="IM28" s="106"/>
      <c r="IN28" s="106"/>
      <c r="IO28" s="106"/>
      <c r="IP28" s="106"/>
      <c r="IQ28" s="106"/>
      <c r="IR28" s="106"/>
      <c r="IS28" s="106"/>
      <c r="IT28" s="106"/>
      <c r="IU28" s="106"/>
      <c r="IV28" s="106"/>
      <c r="IW28" s="106"/>
      <c r="IX28" s="106"/>
      <c r="IY28" s="106"/>
      <c r="IZ28" s="106"/>
      <c r="JA28" s="106"/>
      <c r="JB28" s="106"/>
      <c r="JC28" s="106"/>
      <c r="JD28" s="106"/>
      <c r="JE28" s="106"/>
      <c r="JF28" s="106"/>
      <c r="JG28" s="106"/>
      <c r="JH28" s="106"/>
      <c r="JI28" s="106"/>
      <c r="JJ28" s="106"/>
      <c r="JK28" s="106"/>
      <c r="JL28" s="106"/>
      <c r="JM28" s="106"/>
      <c r="JN28" s="106"/>
    </row>
    <row r="29" spans="1:274" x14ac:dyDescent="0.25">
      <c r="A29" s="106" t="s">
        <v>189</v>
      </c>
      <c r="B29" s="106" t="s">
        <v>191</v>
      </c>
      <c r="C29" s="106" t="s">
        <v>155</v>
      </c>
      <c r="D29" s="106"/>
      <c r="E29" s="100">
        <v>2439584.8469999498</v>
      </c>
      <c r="F29" s="100">
        <v>649251.14050003595</v>
      </c>
      <c r="G29" s="100">
        <v>434129.853500003</v>
      </c>
      <c r="H29" s="100">
        <v>467598.97849999199</v>
      </c>
      <c r="I29" s="100">
        <v>20142.340000001401</v>
      </c>
      <c r="J29" s="100">
        <v>83650.992999993803</v>
      </c>
      <c r="K29" s="100">
        <v>5148529.9286097996</v>
      </c>
      <c r="L29" s="100">
        <v>1132759.0736658501</v>
      </c>
      <c r="M29" s="100">
        <v>735140.521356237</v>
      </c>
      <c r="N29" s="100">
        <v>142298.58903391901</v>
      </c>
      <c r="O29" s="100">
        <v>101313.67108594099</v>
      </c>
      <c r="P29" s="100" t="s">
        <v>142</v>
      </c>
      <c r="Q29" s="100">
        <v>40453898.583001003</v>
      </c>
      <c r="R29" s="100">
        <v>7449783.1108169397</v>
      </c>
      <c r="S29" s="100">
        <v>4028439.4600450401</v>
      </c>
      <c r="T29" s="100">
        <v>842945.467549489</v>
      </c>
      <c r="U29" s="100" t="s">
        <v>142</v>
      </c>
      <c r="V29" s="100">
        <v>15171.3654999999</v>
      </c>
      <c r="W29" s="50">
        <v>44088071.005533099</v>
      </c>
      <c r="X29" s="50">
        <v>8606325.1559998505</v>
      </c>
      <c r="Y29" s="50">
        <v>4391917.1144999499</v>
      </c>
      <c r="Z29" s="50">
        <v>682477.85350000905</v>
      </c>
      <c r="AA29" s="50">
        <v>290608.14950000198</v>
      </c>
      <c r="AB29" s="50">
        <v>25249571.369096801</v>
      </c>
      <c r="AC29" s="50">
        <v>5628155.2008560803</v>
      </c>
      <c r="AD29" s="50">
        <v>4477104.2296698103</v>
      </c>
      <c r="AE29" s="50">
        <v>767880.341607971</v>
      </c>
      <c r="AF29" s="50">
        <v>218306.23000001899</v>
      </c>
      <c r="AG29" s="50">
        <v>56815.717085525299</v>
      </c>
      <c r="AH29" s="100">
        <v>336560.84908115701</v>
      </c>
      <c r="AI29" s="100">
        <v>48303.109000000797</v>
      </c>
      <c r="AJ29" s="100">
        <v>86044.649103262898</v>
      </c>
      <c r="AK29" s="100">
        <v>8711.6613390061193</v>
      </c>
      <c r="AL29" s="100">
        <v>2702.9140929884602</v>
      </c>
      <c r="AM29" s="100" t="s">
        <v>142</v>
      </c>
      <c r="AN29" s="100" t="s">
        <v>142</v>
      </c>
      <c r="AO29" s="100">
        <v>13253.933192648799</v>
      </c>
      <c r="AP29" s="100">
        <v>11364.8470332569</v>
      </c>
      <c r="AQ29" s="100">
        <v>12863.4770149386</v>
      </c>
      <c r="AR29" s="100">
        <v>2619.01551608606</v>
      </c>
      <c r="AS29" s="100">
        <v>226631.594500001</v>
      </c>
      <c r="AT29" s="100">
        <v>54359.529853333202</v>
      </c>
      <c r="AU29" s="100">
        <v>158151.63549999701</v>
      </c>
      <c r="AV29" s="100">
        <v>23090.498500004702</v>
      </c>
      <c r="AW29" s="100">
        <v>15388.2759999994</v>
      </c>
      <c r="AX29" s="100">
        <v>34655.107000004296</v>
      </c>
      <c r="AY29" s="100">
        <v>72977.494999999995</v>
      </c>
      <c r="AZ29" s="100">
        <v>13181.599500000601</v>
      </c>
      <c r="BA29" s="100">
        <v>56304.303500002898</v>
      </c>
      <c r="BB29" s="100">
        <v>18967.852500000899</v>
      </c>
      <c r="BC29" s="104" t="s">
        <v>142</v>
      </c>
      <c r="BD29" s="104" t="s">
        <v>142</v>
      </c>
      <c r="BE29" s="100">
        <v>14573.9004999973</v>
      </c>
      <c r="BF29" s="50">
        <v>6172648.1180508202</v>
      </c>
      <c r="BG29" s="50">
        <v>2482047.50885869</v>
      </c>
      <c r="BH29" s="50">
        <v>1825497.9115011799</v>
      </c>
      <c r="BI29" s="50">
        <v>783978.11131710303</v>
      </c>
      <c r="BJ29" s="50">
        <v>288487.94097855699</v>
      </c>
      <c r="BK29" s="50">
        <v>2779.7692119754201</v>
      </c>
      <c r="BL29" s="50">
        <v>3937.86976607713</v>
      </c>
      <c r="BM29" s="50">
        <v>3977.6203153944198</v>
      </c>
      <c r="BN29" s="50">
        <v>1463657.62210671</v>
      </c>
      <c r="BO29" s="50">
        <v>3764382.8067883099</v>
      </c>
      <c r="BP29" s="50">
        <v>621339.47261024301</v>
      </c>
      <c r="BQ29" s="50">
        <v>2218713.5519999699</v>
      </c>
      <c r="BR29" s="50">
        <v>711797.25056993798</v>
      </c>
      <c r="BS29" s="50">
        <v>182952.73067449601</v>
      </c>
      <c r="BT29" s="50">
        <v>464361.31707512197</v>
      </c>
      <c r="BU29" s="50">
        <v>169230.490867763</v>
      </c>
      <c r="BV29" s="50">
        <v>427063.09131017397</v>
      </c>
      <c r="BW29" s="50">
        <v>156243.26466232</v>
      </c>
      <c r="BX29" s="50">
        <v>104042.095809651</v>
      </c>
      <c r="BY29" s="50">
        <v>264855.20485739101</v>
      </c>
      <c r="BZ29" s="50">
        <v>110429.430877915</v>
      </c>
      <c r="CA29" s="50">
        <v>26256.468163961501</v>
      </c>
      <c r="CB29" s="50">
        <v>21980.547404182202</v>
      </c>
      <c r="CC29" s="50">
        <v>26889.561873382299</v>
      </c>
      <c r="CD29" s="50">
        <v>21735.6545429422</v>
      </c>
      <c r="CE29" s="50">
        <v>21724.934726051099</v>
      </c>
      <c r="CF29" s="50">
        <v>21043.331588941499</v>
      </c>
      <c r="CG29" s="50">
        <v>17927.121190097601</v>
      </c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O29" s="106"/>
      <c r="FP29" s="106"/>
      <c r="FQ29" s="106"/>
      <c r="FR29" s="106"/>
      <c r="FS29" s="106"/>
      <c r="FT29" s="106"/>
      <c r="FU29" s="106"/>
      <c r="FV29" s="106"/>
      <c r="FW29" s="106"/>
      <c r="FX29" s="106"/>
      <c r="FY29" s="106"/>
      <c r="FZ29" s="106"/>
      <c r="GA29" s="106"/>
      <c r="GB29" s="106"/>
      <c r="GC29" s="106"/>
      <c r="GD29" s="106"/>
      <c r="GE29" s="106"/>
      <c r="GF29" s="106"/>
      <c r="GG29" s="106"/>
      <c r="GH29" s="106"/>
      <c r="GI29" s="106"/>
      <c r="GJ29" s="106"/>
      <c r="GK29" s="106"/>
      <c r="GL29" s="106"/>
      <c r="GM29" s="106"/>
      <c r="GN29" s="106"/>
      <c r="GO29" s="106"/>
      <c r="GP29" s="106"/>
      <c r="GQ29" s="106"/>
      <c r="GR29" s="106"/>
      <c r="GS29" s="106"/>
      <c r="GT29" s="106"/>
      <c r="GU29" s="106"/>
      <c r="GV29" s="106"/>
      <c r="GW29" s="106"/>
      <c r="GX29" s="106"/>
      <c r="GY29" s="106"/>
      <c r="GZ29" s="106"/>
      <c r="HA29" s="106"/>
      <c r="HM29" s="106"/>
      <c r="HN29" s="106"/>
      <c r="HO29" s="106"/>
      <c r="HP29" s="106"/>
      <c r="HQ29" s="106"/>
      <c r="HR29" s="106"/>
      <c r="HS29" s="106"/>
      <c r="HT29" s="106"/>
      <c r="HU29" s="106"/>
      <c r="HV29" s="106"/>
      <c r="HW29" s="106"/>
      <c r="HX29" s="106"/>
      <c r="HY29" s="106"/>
      <c r="HZ29" s="106"/>
      <c r="IA29" s="106"/>
      <c r="IB29" s="106"/>
      <c r="IC29" s="106"/>
      <c r="ID29" s="106"/>
      <c r="IE29" s="106"/>
      <c r="IF29" s="106"/>
      <c r="IG29" s="106"/>
      <c r="IH29" s="106"/>
      <c r="II29" s="106"/>
      <c r="IJ29" s="106"/>
      <c r="IK29" s="106"/>
      <c r="IL29" s="106"/>
      <c r="IM29" s="106"/>
      <c r="IN29" s="106"/>
      <c r="IO29" s="106"/>
      <c r="IP29" s="106"/>
      <c r="IQ29" s="106"/>
      <c r="IR29" s="106"/>
      <c r="IS29" s="106"/>
      <c r="IT29" s="106"/>
      <c r="IU29" s="106"/>
      <c r="IV29" s="106"/>
      <c r="IW29" s="106"/>
      <c r="IX29" s="106"/>
      <c r="IY29" s="106"/>
      <c r="IZ29" s="106"/>
      <c r="JA29" s="106"/>
      <c r="JB29" s="106"/>
      <c r="JC29" s="106"/>
      <c r="JD29" s="106"/>
      <c r="JE29" s="106"/>
      <c r="JF29" s="106"/>
      <c r="JG29" s="106"/>
      <c r="JH29" s="106"/>
      <c r="JI29" s="106"/>
      <c r="JJ29" s="106"/>
      <c r="JK29" s="106"/>
      <c r="JL29" s="106"/>
      <c r="JM29" s="106"/>
      <c r="JN29" s="106"/>
    </row>
    <row r="30" spans="1:274" x14ac:dyDescent="0.25">
      <c r="A30" s="106" t="s">
        <v>192</v>
      </c>
      <c r="B30" s="106" t="s">
        <v>193</v>
      </c>
      <c r="C30" s="106" t="s">
        <v>153</v>
      </c>
      <c r="D30" s="106"/>
      <c r="E30" s="100">
        <v>1972986.953</v>
      </c>
      <c r="F30" s="100">
        <v>909937.91900000896</v>
      </c>
      <c r="G30" s="100">
        <v>457025.87097544002</v>
      </c>
      <c r="H30" s="100">
        <v>52236.6945000005</v>
      </c>
      <c r="I30" s="100">
        <v>32152.9415000021</v>
      </c>
      <c r="J30" s="100" t="s">
        <v>142</v>
      </c>
      <c r="K30" s="100">
        <v>5226524.7156443102</v>
      </c>
      <c r="L30" s="100">
        <v>843425.493314625</v>
      </c>
      <c r="M30" s="100">
        <v>477510.83629870502</v>
      </c>
      <c r="N30" s="100">
        <v>143521.46111710899</v>
      </c>
      <c r="O30" s="100">
        <v>88805.0566677444</v>
      </c>
      <c r="P30" s="100" t="s">
        <v>142</v>
      </c>
      <c r="Q30" s="100">
        <v>31853453.422009598</v>
      </c>
      <c r="R30" s="100">
        <v>7597821.2767275497</v>
      </c>
      <c r="S30" s="100">
        <v>3343085.8111936902</v>
      </c>
      <c r="T30" s="100">
        <v>535783.442493357</v>
      </c>
      <c r="U30" s="100">
        <v>379036.35500000801</v>
      </c>
      <c r="V30" s="100" t="s">
        <v>142</v>
      </c>
      <c r="W30" s="50">
        <v>37452669.002554797</v>
      </c>
      <c r="X30" s="50">
        <v>8043043.0330002103</v>
      </c>
      <c r="Y30" s="50">
        <v>3949310.1345001599</v>
      </c>
      <c r="Z30" s="50">
        <v>396403.07300003001</v>
      </c>
      <c r="AA30" s="50">
        <v>348979.90299999702</v>
      </c>
      <c r="AB30" s="50">
        <v>21187594.910618</v>
      </c>
      <c r="AC30" s="50">
        <v>5190029.6787646897</v>
      </c>
      <c r="AD30" s="50">
        <v>3797936.35431269</v>
      </c>
      <c r="AE30" s="50">
        <v>761807.51981162501</v>
      </c>
      <c r="AF30" s="50">
        <v>335201.20200000802</v>
      </c>
      <c r="AG30" s="50">
        <v>84197.756127972301</v>
      </c>
      <c r="AH30" s="100">
        <v>282868.01783529401</v>
      </c>
      <c r="AI30" s="100">
        <v>91444.640500000794</v>
      </c>
      <c r="AJ30" s="100">
        <v>75864.0362137997</v>
      </c>
      <c r="AK30" s="100">
        <v>17943.574385590899</v>
      </c>
      <c r="AL30" s="100">
        <v>10223.785410566299</v>
      </c>
      <c r="AM30" s="100" t="s">
        <v>142</v>
      </c>
      <c r="AN30" s="100" t="s">
        <v>142</v>
      </c>
      <c r="AO30" s="100">
        <v>56277.4290624313</v>
      </c>
      <c r="AP30" s="100">
        <v>15842.8482113395</v>
      </c>
      <c r="AQ30" s="100">
        <v>5345.6207961697901</v>
      </c>
      <c r="AR30" s="100">
        <v>13816.536679447399</v>
      </c>
      <c r="AS30" s="100">
        <v>51106.855320510302</v>
      </c>
      <c r="AT30" s="100">
        <v>207526.21722176799</v>
      </c>
      <c r="AU30" s="100">
        <v>122081.152</v>
      </c>
      <c r="AV30" s="100">
        <v>126104.474</v>
      </c>
      <c r="AW30" s="100">
        <v>15635.896000001499</v>
      </c>
      <c r="AX30" s="100">
        <v>53787.920500002001</v>
      </c>
      <c r="AY30" s="100">
        <v>69261.368999992497</v>
      </c>
      <c r="AZ30" s="100">
        <v>16352.6780000003</v>
      </c>
      <c r="BA30" s="100">
        <v>79482.679500002094</v>
      </c>
      <c r="BB30" s="100">
        <v>22209.773999995101</v>
      </c>
      <c r="BC30" s="104" t="s">
        <v>142</v>
      </c>
      <c r="BD30" s="100">
        <v>111680.20100000101</v>
      </c>
      <c r="BE30" s="100">
        <v>17814.270499999799</v>
      </c>
      <c r="BF30" s="50">
        <v>6042895.6165949097</v>
      </c>
      <c r="BG30" s="50">
        <v>2754619.3658967</v>
      </c>
      <c r="BH30" s="50">
        <v>2004057.7123467601</v>
      </c>
      <c r="BI30" s="50">
        <v>568028.659164023</v>
      </c>
      <c r="BJ30" s="50">
        <v>304934.62551573798</v>
      </c>
      <c r="BK30" s="50">
        <v>4890.2612960260803</v>
      </c>
      <c r="BL30" s="50">
        <v>31205.2456462585</v>
      </c>
      <c r="BM30" s="50">
        <v>3490.7451878541501</v>
      </c>
      <c r="BN30" s="50">
        <v>1206740.47888686</v>
      </c>
      <c r="BO30" s="50">
        <v>3174052.1935000201</v>
      </c>
      <c r="BP30" s="50">
        <v>513868.55323703302</v>
      </c>
      <c r="BQ30" s="50">
        <v>2007565.5916261901</v>
      </c>
      <c r="BR30" s="50">
        <v>557577.286210872</v>
      </c>
      <c r="BS30" s="50">
        <v>213973.12929496</v>
      </c>
      <c r="BT30" s="50">
        <v>530169.79682514898</v>
      </c>
      <c r="BU30" s="50">
        <v>140997.11095066799</v>
      </c>
      <c r="BV30" s="50">
        <v>397259.20727491198</v>
      </c>
      <c r="BW30" s="50">
        <v>182979.84073325299</v>
      </c>
      <c r="BX30" s="50">
        <v>181422.12496979401</v>
      </c>
      <c r="BY30" s="50">
        <v>165717.61848977499</v>
      </c>
      <c r="BZ30" s="50">
        <v>118009.804804681</v>
      </c>
      <c r="CA30" s="50">
        <v>18391.353192064598</v>
      </c>
      <c r="CB30" s="50">
        <v>30070.870770715301</v>
      </c>
      <c r="CC30" s="50">
        <v>26272.226843375702</v>
      </c>
      <c r="CD30" s="50">
        <v>16441.734515078198</v>
      </c>
      <c r="CE30" s="50">
        <v>19568.3926395497</v>
      </c>
      <c r="CF30" s="50">
        <v>15636.9988277838</v>
      </c>
      <c r="CG30" s="50">
        <v>15181.107466929499</v>
      </c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  <c r="GL30" s="106"/>
      <c r="GM30" s="106"/>
      <c r="GN30" s="106"/>
      <c r="GO30" s="106"/>
      <c r="GP30" s="106"/>
      <c r="GQ30" s="106"/>
      <c r="GR30" s="106"/>
      <c r="GS30" s="106"/>
      <c r="GT30" s="106"/>
      <c r="GU30" s="106"/>
      <c r="GV30" s="106"/>
      <c r="GW30" s="106"/>
      <c r="GX30" s="106"/>
      <c r="GY30" s="106"/>
      <c r="GZ30" s="106"/>
      <c r="HA30" s="106"/>
      <c r="HM30" s="106"/>
      <c r="HN30" s="106"/>
      <c r="HO30" s="106"/>
      <c r="HP30" s="106"/>
      <c r="HQ30" s="106"/>
      <c r="HR30" s="106"/>
      <c r="HS30" s="106"/>
      <c r="HT30" s="106"/>
      <c r="HU30" s="106"/>
      <c r="HV30" s="106"/>
      <c r="HW30" s="106"/>
      <c r="HX30" s="106"/>
      <c r="HY30" s="106"/>
      <c r="HZ30" s="106"/>
      <c r="IA30" s="106"/>
      <c r="IB30" s="106"/>
      <c r="IC30" s="106"/>
      <c r="ID30" s="106"/>
      <c r="IE30" s="106"/>
      <c r="IF30" s="106"/>
      <c r="IG30" s="106"/>
      <c r="IH30" s="106"/>
      <c r="II30" s="106"/>
      <c r="IJ30" s="106"/>
      <c r="IK30" s="106"/>
      <c r="IL30" s="106"/>
      <c r="IM30" s="106"/>
      <c r="IN30" s="106"/>
      <c r="IO30" s="106"/>
      <c r="IP30" s="106"/>
      <c r="IQ30" s="106"/>
      <c r="IR30" s="106"/>
      <c r="IS30" s="106"/>
      <c r="IT30" s="106"/>
      <c r="IU30" s="106"/>
      <c r="IV30" s="106"/>
      <c r="IW30" s="106"/>
      <c r="IX30" s="106"/>
      <c r="IY30" s="106"/>
      <c r="IZ30" s="106"/>
      <c r="JA30" s="106"/>
      <c r="JB30" s="106"/>
      <c r="JC30" s="106"/>
      <c r="JD30" s="106"/>
      <c r="JE30" s="106"/>
      <c r="JF30" s="106"/>
      <c r="JG30" s="106"/>
      <c r="JH30" s="106"/>
      <c r="JI30" s="106"/>
      <c r="JJ30" s="106"/>
      <c r="JK30" s="106"/>
      <c r="JL30" s="106"/>
      <c r="JM30" s="106"/>
      <c r="JN30" s="106"/>
    </row>
    <row r="31" spans="1:274" x14ac:dyDescent="0.25">
      <c r="A31" s="106" t="s">
        <v>192</v>
      </c>
      <c r="B31" s="106" t="s">
        <v>194</v>
      </c>
      <c r="C31" s="106" t="s">
        <v>155</v>
      </c>
      <c r="D31" s="106"/>
      <c r="E31" s="100">
        <v>1773617.9965000299</v>
      </c>
      <c r="F31" s="100">
        <v>746430.89049999602</v>
      </c>
      <c r="G31" s="100">
        <v>85477.270000004894</v>
      </c>
      <c r="H31" s="100">
        <v>263955.58750000701</v>
      </c>
      <c r="I31" s="100">
        <v>17746.661000001201</v>
      </c>
      <c r="J31" s="100">
        <v>372510.87599999702</v>
      </c>
      <c r="K31" s="100">
        <v>3661829.8356038402</v>
      </c>
      <c r="L31" s="100">
        <v>695207.59587584506</v>
      </c>
      <c r="M31" s="100">
        <v>429818.12042421702</v>
      </c>
      <c r="N31" s="100">
        <v>92244.672497637002</v>
      </c>
      <c r="O31" s="100">
        <v>61378.555437895098</v>
      </c>
      <c r="P31" s="100" t="s">
        <v>142</v>
      </c>
      <c r="Q31" s="100">
        <v>28522502.7799116</v>
      </c>
      <c r="R31" s="100">
        <v>5840686.5991479903</v>
      </c>
      <c r="S31" s="100">
        <v>3262531.0375222098</v>
      </c>
      <c r="T31" s="100">
        <v>770416.58958959999</v>
      </c>
      <c r="U31" s="100" t="s">
        <v>142</v>
      </c>
      <c r="V31" s="100" t="s">
        <v>142</v>
      </c>
      <c r="W31" s="50">
        <v>32371226.5325002</v>
      </c>
      <c r="X31" s="50">
        <v>6657607.9649997698</v>
      </c>
      <c r="Y31" s="50">
        <v>3558335.5629999302</v>
      </c>
      <c r="Z31" s="50">
        <v>566429.20100001001</v>
      </c>
      <c r="AA31" s="50">
        <v>335961.86089029303</v>
      </c>
      <c r="AB31" s="50">
        <v>19670910.149029601</v>
      </c>
      <c r="AC31" s="50">
        <v>4153207.5300378902</v>
      </c>
      <c r="AD31" s="50">
        <v>4140742.6159302602</v>
      </c>
      <c r="AE31" s="50">
        <v>699854.02682994795</v>
      </c>
      <c r="AF31" s="50">
        <v>379140.23899999802</v>
      </c>
      <c r="AG31" s="100" t="s">
        <v>142</v>
      </c>
      <c r="AH31" s="100">
        <v>356224.75498038001</v>
      </c>
      <c r="AI31" s="100">
        <v>81470.202500003506</v>
      </c>
      <c r="AJ31" s="100">
        <v>60081.666426904798</v>
      </c>
      <c r="AK31" s="100">
        <v>22314.449221827199</v>
      </c>
      <c r="AL31" s="100">
        <v>5629.0128199768496</v>
      </c>
      <c r="AM31" s="100" t="s">
        <v>142</v>
      </c>
      <c r="AN31" s="100" t="s">
        <v>142</v>
      </c>
      <c r="AO31" s="100">
        <v>16678.415020332799</v>
      </c>
      <c r="AP31" s="100">
        <v>3166.0695408502902</v>
      </c>
      <c r="AQ31" s="100">
        <v>11131.6680792269</v>
      </c>
      <c r="AR31" s="100">
        <v>6030.1475729445201</v>
      </c>
      <c r="AS31" s="100">
        <v>94610.849999993894</v>
      </c>
      <c r="AT31" s="100">
        <v>150989.65699999599</v>
      </c>
      <c r="AU31" s="100">
        <v>143908.39716666599</v>
      </c>
      <c r="AV31" s="100">
        <v>34423.1244999966</v>
      </c>
      <c r="AW31" s="100">
        <v>41893.4559999962</v>
      </c>
      <c r="AX31" s="100">
        <v>26674.5495000019</v>
      </c>
      <c r="AY31" s="100">
        <v>33157.487499998897</v>
      </c>
      <c r="AZ31" s="100">
        <v>21105.202499999999</v>
      </c>
      <c r="BA31" s="100">
        <v>200800.27950000501</v>
      </c>
      <c r="BB31" s="100">
        <v>11949.8385000009</v>
      </c>
      <c r="BC31" s="104" t="s">
        <v>142</v>
      </c>
      <c r="BD31" s="100">
        <v>49571.677000003001</v>
      </c>
      <c r="BE31" s="100">
        <v>21240.796500001401</v>
      </c>
      <c r="BF31" s="50">
        <v>4685862.9587915698</v>
      </c>
      <c r="BG31" s="50">
        <v>2142340.5755602801</v>
      </c>
      <c r="BH31" s="50">
        <v>1762514.90911445</v>
      </c>
      <c r="BI31" s="50">
        <v>675912.94924985303</v>
      </c>
      <c r="BJ31" s="50">
        <v>239991.843595274</v>
      </c>
      <c r="BK31" s="50">
        <v>459.34619773847197</v>
      </c>
      <c r="BL31" s="50">
        <v>1079.3587412934501</v>
      </c>
      <c r="BM31" s="50">
        <v>2526.1398896339001</v>
      </c>
      <c r="BN31" s="50">
        <v>1083216.7580639699</v>
      </c>
      <c r="BO31" s="50">
        <v>4008254.48899992</v>
      </c>
      <c r="BP31" s="50">
        <v>596551.44267545501</v>
      </c>
      <c r="BQ31" s="50">
        <v>1533774.1282107499</v>
      </c>
      <c r="BR31" s="50">
        <v>531675.54843475996</v>
      </c>
      <c r="BS31" s="50">
        <v>148944.78219202399</v>
      </c>
      <c r="BT31" s="50">
        <v>417306.034373926</v>
      </c>
      <c r="BU31" s="50">
        <v>56423.640566177601</v>
      </c>
      <c r="BV31" s="50">
        <v>342844.931473704</v>
      </c>
      <c r="BW31" s="50">
        <v>186913.54131157999</v>
      </c>
      <c r="BX31" s="50">
        <v>75304.771433299902</v>
      </c>
      <c r="BY31" s="50">
        <v>261136.90202690399</v>
      </c>
      <c r="BZ31" s="50">
        <v>114782.06282970301</v>
      </c>
      <c r="CA31" s="50">
        <v>11082.6568555881</v>
      </c>
      <c r="CB31" s="50">
        <v>24430.589063231499</v>
      </c>
      <c r="CC31" s="50">
        <v>20490.234462531698</v>
      </c>
      <c r="CD31" s="50">
        <v>18150.198125576098</v>
      </c>
      <c r="CE31" s="50">
        <v>15309.2381398125</v>
      </c>
      <c r="CF31" s="50">
        <v>17430.3304547261</v>
      </c>
      <c r="CG31" s="50">
        <v>7907.4658475207298</v>
      </c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M31" s="106"/>
      <c r="HN31" s="106"/>
      <c r="HO31" s="106"/>
      <c r="HP31" s="106"/>
      <c r="HQ31" s="106"/>
      <c r="HR31" s="106"/>
      <c r="HS31" s="106"/>
      <c r="HT31" s="106"/>
      <c r="HU31" s="106"/>
      <c r="HV31" s="106"/>
      <c r="HW31" s="106"/>
      <c r="HX31" s="106"/>
      <c r="HY31" s="106"/>
      <c r="HZ31" s="106"/>
      <c r="IA31" s="106"/>
      <c r="IB31" s="106"/>
      <c r="IC31" s="106"/>
      <c r="ID31" s="106"/>
      <c r="IE31" s="106"/>
      <c r="IF31" s="106"/>
      <c r="IG31" s="106"/>
      <c r="IH31" s="106"/>
      <c r="II31" s="106"/>
      <c r="IJ31" s="106"/>
      <c r="IK31" s="106"/>
      <c r="IL31" s="106"/>
      <c r="IM31" s="106"/>
      <c r="IN31" s="106"/>
      <c r="IO31" s="106"/>
      <c r="IP31" s="106"/>
      <c r="IQ31" s="106"/>
      <c r="IR31" s="106"/>
      <c r="IS31" s="106"/>
      <c r="IT31" s="106"/>
      <c r="IU31" s="106"/>
      <c r="IV31" s="106"/>
      <c r="IW31" s="106"/>
      <c r="IX31" s="106"/>
      <c r="IY31" s="106"/>
      <c r="IZ31" s="106"/>
      <c r="JA31" s="106"/>
      <c r="JB31" s="106"/>
      <c r="JC31" s="106"/>
      <c r="JD31" s="106"/>
      <c r="JE31" s="106"/>
      <c r="JF31" s="106"/>
      <c r="JG31" s="106"/>
      <c r="JH31" s="106"/>
      <c r="JI31" s="106"/>
      <c r="JJ31" s="106"/>
      <c r="JK31" s="106"/>
      <c r="JL31" s="106"/>
      <c r="JM31" s="106"/>
      <c r="JN31" s="106"/>
    </row>
    <row r="32" spans="1:274" x14ac:dyDescent="0.25">
      <c r="A32" s="106" t="s">
        <v>195</v>
      </c>
      <c r="B32" s="106" t="s">
        <v>196</v>
      </c>
      <c r="C32" s="106" t="s">
        <v>153</v>
      </c>
      <c r="D32" s="106"/>
      <c r="E32" s="100">
        <v>2344125.0280001001</v>
      </c>
      <c r="F32" s="100">
        <v>1036227.077</v>
      </c>
      <c r="G32" s="100">
        <v>501114.83250001399</v>
      </c>
      <c r="H32" s="100">
        <v>169913.933999992</v>
      </c>
      <c r="I32" s="100">
        <v>26259.003500005299</v>
      </c>
      <c r="J32" s="100" t="s">
        <v>142</v>
      </c>
      <c r="K32" s="100">
        <v>5615475.1862228299</v>
      </c>
      <c r="L32" s="100">
        <v>1129746.4878147501</v>
      </c>
      <c r="M32" s="100">
        <v>570437.52594957699</v>
      </c>
      <c r="N32" s="100">
        <v>134126.53841703801</v>
      </c>
      <c r="O32" s="100">
        <v>100027.80370119</v>
      </c>
      <c r="P32" s="100">
        <v>25250.576545902601</v>
      </c>
      <c r="Q32" s="100">
        <v>31787129.201499399</v>
      </c>
      <c r="R32" s="100">
        <v>6380266.9904430304</v>
      </c>
      <c r="S32" s="100">
        <v>3502695.8272498101</v>
      </c>
      <c r="T32" s="100">
        <v>1019643.12239604</v>
      </c>
      <c r="U32" s="100">
        <v>166439.55799999999</v>
      </c>
      <c r="V32" s="100" t="s">
        <v>142</v>
      </c>
      <c r="W32" s="50">
        <v>36046924.850498602</v>
      </c>
      <c r="X32" s="50">
        <v>7748774.1599997599</v>
      </c>
      <c r="Y32" s="50">
        <v>3760226.9079998699</v>
      </c>
      <c r="Z32" s="50">
        <v>672949.49549996899</v>
      </c>
      <c r="AA32" s="50">
        <v>240292.76199999501</v>
      </c>
      <c r="AB32" s="50">
        <v>21860049.7577083</v>
      </c>
      <c r="AC32" s="50">
        <v>4144886.3055481999</v>
      </c>
      <c r="AD32" s="50">
        <v>4337621.1495847302</v>
      </c>
      <c r="AE32" s="50">
        <v>688345.73412390903</v>
      </c>
      <c r="AF32" s="50">
        <v>389297.25149997801</v>
      </c>
      <c r="AG32" s="50">
        <v>64398.719466920702</v>
      </c>
      <c r="AH32" s="100">
        <v>272429.79935672402</v>
      </c>
      <c r="AI32" s="100">
        <v>27199.674500003501</v>
      </c>
      <c r="AJ32" s="100">
        <v>58550.537036718903</v>
      </c>
      <c r="AK32" s="100">
        <v>22187.474123927699</v>
      </c>
      <c r="AL32" s="100">
        <v>3203.3122973179502</v>
      </c>
      <c r="AM32" s="100" t="s">
        <v>142</v>
      </c>
      <c r="AN32" s="100" t="s">
        <v>142</v>
      </c>
      <c r="AO32" s="100">
        <v>8189.7092202223103</v>
      </c>
      <c r="AP32" s="100">
        <v>8777.7556528034202</v>
      </c>
      <c r="AQ32" s="100">
        <v>3874.86541704111</v>
      </c>
      <c r="AR32" s="100">
        <v>6504.3751212901898</v>
      </c>
      <c r="AS32" s="100">
        <v>89528.257999991998</v>
      </c>
      <c r="AT32" s="100">
        <v>120796.617224352</v>
      </c>
      <c r="AU32" s="100">
        <v>67979.763499997804</v>
      </c>
      <c r="AV32" s="100">
        <v>35747.137500000099</v>
      </c>
      <c r="AW32" s="100">
        <v>54426.214000002401</v>
      </c>
      <c r="AX32" s="100">
        <v>96230.247999999803</v>
      </c>
      <c r="AY32" s="100" t="s">
        <v>142</v>
      </c>
      <c r="AZ32" s="100">
        <v>11185.496499999001</v>
      </c>
      <c r="BA32" s="100">
        <v>194592.89</v>
      </c>
      <c r="BB32" s="100">
        <v>63341.4520000017</v>
      </c>
      <c r="BC32" s="104" t="s">
        <v>142</v>
      </c>
      <c r="BD32" s="100">
        <v>49550.4679999976</v>
      </c>
      <c r="BE32" s="100">
        <v>29163.829500002699</v>
      </c>
      <c r="BF32" s="50">
        <v>5235072.7929749098</v>
      </c>
      <c r="BG32" s="50">
        <v>2490426.1354372702</v>
      </c>
      <c r="BH32" s="50">
        <v>2016898.29898916</v>
      </c>
      <c r="BI32" s="50">
        <v>661191.91079193901</v>
      </c>
      <c r="BJ32" s="50">
        <v>262828.54662682099</v>
      </c>
      <c r="BK32" s="50">
        <v>123596.394638882</v>
      </c>
      <c r="BL32" s="50">
        <v>3855.9559808879399</v>
      </c>
      <c r="BM32" s="50">
        <v>16814.796610312402</v>
      </c>
      <c r="BN32" s="50">
        <v>1257441.7650641501</v>
      </c>
      <c r="BO32" s="50">
        <v>3437900.45600001</v>
      </c>
      <c r="BP32" s="50">
        <v>579674.45954307995</v>
      </c>
      <c r="BQ32" s="50">
        <v>1604420.4644999299</v>
      </c>
      <c r="BR32" s="50">
        <v>467635.45742733101</v>
      </c>
      <c r="BS32" s="50">
        <v>159385.941342873</v>
      </c>
      <c r="BT32" s="50">
        <v>431087.32166282</v>
      </c>
      <c r="BU32" s="50">
        <v>77858.989267929195</v>
      </c>
      <c r="BV32" s="50">
        <v>344321.457592853</v>
      </c>
      <c r="BW32" s="50">
        <v>162183.14393631701</v>
      </c>
      <c r="BX32" s="50">
        <v>188143.02277396401</v>
      </c>
      <c r="BY32" s="50">
        <v>210967.80268402299</v>
      </c>
      <c r="BZ32" s="50">
        <v>88339.042433294497</v>
      </c>
      <c r="CA32" s="50">
        <v>10076.1098682475</v>
      </c>
      <c r="CB32" s="50">
        <v>25670.786765765301</v>
      </c>
      <c r="CC32" s="50">
        <v>17439.497365061801</v>
      </c>
      <c r="CD32" s="50">
        <v>15970.003463892799</v>
      </c>
      <c r="CE32" s="50">
        <v>29123.149028801399</v>
      </c>
      <c r="CF32" s="50">
        <v>17303.550878764901</v>
      </c>
      <c r="CG32" s="50">
        <v>5327.1410482828296</v>
      </c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O32" s="106"/>
      <c r="FP32" s="106"/>
      <c r="FQ32" s="106"/>
      <c r="FR32" s="106"/>
      <c r="FS32" s="106"/>
      <c r="FT32" s="106"/>
      <c r="FU32" s="106"/>
      <c r="FV32" s="106"/>
      <c r="FW32" s="106"/>
      <c r="FX32" s="106"/>
      <c r="FY32" s="106"/>
      <c r="FZ32" s="106"/>
      <c r="GA32" s="106"/>
      <c r="GB32" s="106"/>
      <c r="GC32" s="106"/>
      <c r="GD32" s="106"/>
      <c r="GE32" s="106"/>
      <c r="GF32" s="106"/>
      <c r="GG32" s="106"/>
      <c r="GH32" s="106"/>
      <c r="GI32" s="106"/>
      <c r="GJ32" s="106"/>
      <c r="GK32" s="106"/>
      <c r="GL32" s="106"/>
      <c r="GM32" s="106"/>
      <c r="GN32" s="106"/>
      <c r="GO32" s="106"/>
      <c r="GP32" s="106"/>
      <c r="GQ32" s="106"/>
      <c r="GR32" s="106"/>
      <c r="GS32" s="106"/>
      <c r="GT32" s="106"/>
      <c r="GU32" s="106"/>
      <c r="GV32" s="106"/>
      <c r="GW32" s="106"/>
      <c r="GX32" s="106"/>
      <c r="GY32" s="106"/>
      <c r="GZ32" s="106"/>
      <c r="HA32" s="106"/>
      <c r="HM32" s="106"/>
      <c r="HN32" s="106"/>
      <c r="HO32" s="106"/>
      <c r="HP32" s="106"/>
      <c r="HQ32" s="106"/>
      <c r="HR32" s="106"/>
      <c r="HS32" s="106"/>
      <c r="HT32" s="106"/>
      <c r="HU32" s="106"/>
      <c r="HV32" s="106"/>
      <c r="HW32" s="106"/>
      <c r="HX32" s="106"/>
      <c r="HY32" s="106"/>
      <c r="HZ32" s="106"/>
      <c r="IA32" s="106"/>
      <c r="IB32" s="106"/>
      <c r="IC32" s="106"/>
      <c r="ID32" s="106"/>
      <c r="IE32" s="106"/>
      <c r="IF32" s="106"/>
      <c r="IG32" s="106"/>
      <c r="IH32" s="106"/>
      <c r="II32" s="106"/>
      <c r="IJ32" s="106"/>
      <c r="IK32" s="106"/>
      <c r="IL32" s="106"/>
      <c r="IM32" s="106"/>
      <c r="IN32" s="106"/>
      <c r="IO32" s="106"/>
      <c r="IP32" s="106"/>
      <c r="IQ32" s="106"/>
      <c r="IR32" s="106"/>
      <c r="IS32" s="106"/>
      <c r="IT32" s="106"/>
      <c r="IU32" s="106"/>
      <c r="IV32" s="106"/>
      <c r="IW32" s="106"/>
      <c r="IX32" s="106"/>
      <c r="IY32" s="106"/>
      <c r="IZ32" s="106"/>
      <c r="JA32" s="106"/>
      <c r="JB32" s="106"/>
      <c r="JC32" s="106"/>
      <c r="JD32" s="106"/>
      <c r="JE32" s="106"/>
      <c r="JF32" s="106"/>
      <c r="JG32" s="106"/>
      <c r="JH32" s="106"/>
      <c r="JI32" s="106"/>
      <c r="JJ32" s="106"/>
      <c r="JK32" s="106"/>
      <c r="JL32" s="106"/>
      <c r="JM32" s="106"/>
      <c r="JN32" s="106"/>
    </row>
    <row r="33" spans="1:274" x14ac:dyDescent="0.25">
      <c r="A33" s="106" t="s">
        <v>195</v>
      </c>
      <c r="B33" s="106" t="s">
        <v>197</v>
      </c>
      <c r="C33" s="106" t="s">
        <v>155</v>
      </c>
      <c r="D33" s="106"/>
      <c r="E33" s="100">
        <v>2041363.6535</v>
      </c>
      <c r="F33" s="100">
        <v>993490.61300000094</v>
      </c>
      <c r="G33" s="100">
        <v>547896.466999984</v>
      </c>
      <c r="H33" s="100">
        <v>80789.718999982797</v>
      </c>
      <c r="I33" s="100">
        <v>81877.607500005703</v>
      </c>
      <c r="J33" s="100">
        <v>166791.904999997</v>
      </c>
      <c r="K33" s="100">
        <v>4734305.5774285402</v>
      </c>
      <c r="L33" s="100">
        <v>981789.79371568898</v>
      </c>
      <c r="M33" s="100">
        <v>655404.48069127603</v>
      </c>
      <c r="N33" s="100">
        <v>125372.575337136</v>
      </c>
      <c r="O33" s="100">
        <v>115449.58822841699</v>
      </c>
      <c r="P33" s="100" t="s">
        <v>142</v>
      </c>
      <c r="Q33" s="100">
        <v>29070028.611892901</v>
      </c>
      <c r="R33" s="100">
        <v>6426522.7334956899</v>
      </c>
      <c r="S33" s="100">
        <v>3742416.7388294898</v>
      </c>
      <c r="T33" s="100">
        <v>799630.43531360605</v>
      </c>
      <c r="U33" s="100">
        <v>123566.28750000799</v>
      </c>
      <c r="V33" s="100">
        <v>49422.377999995399</v>
      </c>
      <c r="W33" s="50">
        <v>34223618.020999499</v>
      </c>
      <c r="X33" s="50">
        <v>7972701.1409998396</v>
      </c>
      <c r="Y33" s="50">
        <v>3803897.4954999099</v>
      </c>
      <c r="Z33" s="50">
        <v>616907.08049997501</v>
      </c>
      <c r="AA33" s="50">
        <v>214788.501500004</v>
      </c>
      <c r="AB33" s="50">
        <v>21329550.6393991</v>
      </c>
      <c r="AC33" s="50">
        <v>4807443.2168953996</v>
      </c>
      <c r="AD33" s="50">
        <v>4022849.3190389802</v>
      </c>
      <c r="AE33" s="50">
        <v>809419.27282002603</v>
      </c>
      <c r="AF33" s="50">
        <v>347596.20899997099</v>
      </c>
      <c r="AG33" s="50">
        <v>97501.409231532103</v>
      </c>
      <c r="AH33" s="100">
        <v>212290.042177011</v>
      </c>
      <c r="AI33" s="100">
        <v>25389.020000001601</v>
      </c>
      <c r="AJ33" s="100">
        <v>73816.513381722398</v>
      </c>
      <c r="AK33" s="100">
        <v>12841.9415866942</v>
      </c>
      <c r="AL33" s="100">
        <v>11077.3180038838</v>
      </c>
      <c r="AM33" s="100" t="s">
        <v>142</v>
      </c>
      <c r="AN33" s="100" t="s">
        <v>142</v>
      </c>
      <c r="AO33" s="100">
        <v>1859.54662442411</v>
      </c>
      <c r="AP33" s="100">
        <v>6405.4958443508503</v>
      </c>
      <c r="AQ33" s="100">
        <v>6375.8210015428203</v>
      </c>
      <c r="AR33" s="100">
        <v>8787.1208207832697</v>
      </c>
      <c r="AS33" s="100">
        <v>128132.08300000599</v>
      </c>
      <c r="AT33" s="100">
        <v>51304.730999994201</v>
      </c>
      <c r="AU33" s="100">
        <v>44079.823499996797</v>
      </c>
      <c r="AV33" s="100" t="s">
        <v>142</v>
      </c>
      <c r="AW33" s="100">
        <v>27436.6825000012</v>
      </c>
      <c r="AX33" s="100">
        <v>31847.162000001299</v>
      </c>
      <c r="AY33" s="100">
        <v>57255.663000000801</v>
      </c>
      <c r="AZ33" s="100">
        <v>26383.162499996299</v>
      </c>
      <c r="BA33" s="100">
        <v>31699.077499994899</v>
      </c>
      <c r="BB33" s="100">
        <v>45388.473499997897</v>
      </c>
      <c r="BC33" s="100">
        <v>79639.906499992605</v>
      </c>
      <c r="BD33" s="100">
        <v>32814.292500001597</v>
      </c>
      <c r="BE33" s="100">
        <v>15710.1120000011</v>
      </c>
      <c r="BF33" s="50">
        <v>5150829.1529120896</v>
      </c>
      <c r="BG33" s="50">
        <v>2159056.7758903499</v>
      </c>
      <c r="BH33" s="50">
        <v>1828360.6573526701</v>
      </c>
      <c r="BI33" s="50">
        <v>572035.89232919202</v>
      </c>
      <c r="BJ33" s="50">
        <v>482140.98548307101</v>
      </c>
      <c r="BK33" s="50">
        <v>1218.54851802488</v>
      </c>
      <c r="BL33" s="50">
        <v>291.81591230578999</v>
      </c>
      <c r="BM33" s="50">
        <v>18038.5512045584</v>
      </c>
      <c r="BN33" s="50">
        <v>1152712.7119648301</v>
      </c>
      <c r="BO33" s="50">
        <v>2829348.2235000101</v>
      </c>
      <c r="BP33" s="50">
        <v>605771.83029311395</v>
      </c>
      <c r="BQ33" s="50">
        <v>1735851.4341907599</v>
      </c>
      <c r="BR33" s="50">
        <v>495523.60428609699</v>
      </c>
      <c r="BS33" s="50">
        <v>217460.07416258199</v>
      </c>
      <c r="BT33" s="50">
        <v>454953.40960090101</v>
      </c>
      <c r="BU33" s="50">
        <v>60172.826370531096</v>
      </c>
      <c r="BV33" s="50">
        <v>372024.150504947</v>
      </c>
      <c r="BW33" s="50">
        <v>181948.00208253099</v>
      </c>
      <c r="BX33" s="50">
        <v>60536.6312107595</v>
      </c>
      <c r="BY33" s="50">
        <v>240347.97801261101</v>
      </c>
      <c r="BZ33" s="50">
        <v>126154.116343045</v>
      </c>
      <c r="CA33" s="50">
        <v>15340.4394029827</v>
      </c>
      <c r="CB33" s="50">
        <v>21486.342649882801</v>
      </c>
      <c r="CC33" s="50">
        <v>14013.193818826199</v>
      </c>
      <c r="CD33" s="50">
        <v>19011.201522576099</v>
      </c>
      <c r="CE33" s="50">
        <v>18705.8270245368</v>
      </c>
      <c r="CF33" s="50">
        <v>24353.4693309637</v>
      </c>
      <c r="CG33" s="50">
        <v>12822.959818629401</v>
      </c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106"/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M33" s="106"/>
      <c r="HN33" s="106"/>
      <c r="HO33" s="106"/>
      <c r="HP33" s="106"/>
      <c r="HQ33" s="106"/>
      <c r="HR33" s="106"/>
      <c r="HS33" s="106"/>
      <c r="HT33" s="106"/>
      <c r="HU33" s="106"/>
      <c r="HV33" s="106"/>
      <c r="HW33" s="106"/>
      <c r="HX33" s="106"/>
      <c r="HY33" s="106"/>
      <c r="HZ33" s="106"/>
      <c r="IA33" s="106"/>
      <c r="IB33" s="106"/>
      <c r="IC33" s="106"/>
      <c r="ID33" s="106"/>
      <c r="IE33" s="106"/>
      <c r="IF33" s="106"/>
      <c r="IG33" s="106"/>
      <c r="IH33" s="106"/>
      <c r="II33" s="106"/>
      <c r="IJ33" s="106"/>
      <c r="IK33" s="106"/>
      <c r="IL33" s="106"/>
      <c r="IM33" s="106"/>
      <c r="IN33" s="106"/>
      <c r="IO33" s="106"/>
      <c r="IP33" s="106"/>
      <c r="IQ33" s="106"/>
      <c r="IR33" s="106"/>
      <c r="IS33" s="106"/>
      <c r="IT33" s="106"/>
      <c r="IU33" s="106"/>
      <c r="IV33" s="106"/>
      <c r="IW33" s="106"/>
      <c r="IX33" s="106"/>
      <c r="IY33" s="106"/>
      <c r="IZ33" s="106"/>
      <c r="JA33" s="106"/>
      <c r="JB33" s="106"/>
      <c r="JC33" s="106"/>
      <c r="JD33" s="106"/>
      <c r="JE33" s="106"/>
      <c r="JF33" s="106"/>
      <c r="JG33" s="106"/>
      <c r="JH33" s="106"/>
      <c r="JI33" s="106"/>
      <c r="JJ33" s="106"/>
      <c r="JK33" s="106"/>
      <c r="JL33" s="106"/>
      <c r="JM33" s="106"/>
      <c r="JN33" s="106"/>
    </row>
    <row r="34" spans="1:274" x14ac:dyDescent="0.25">
      <c r="A34" s="106" t="s">
        <v>198</v>
      </c>
      <c r="B34" s="106" t="s">
        <v>199</v>
      </c>
      <c r="C34" s="106" t="s">
        <v>153</v>
      </c>
      <c r="D34" s="106"/>
      <c r="E34" s="100">
        <v>4336505.1005000202</v>
      </c>
      <c r="F34" s="100">
        <v>2088470.6610000301</v>
      </c>
      <c r="G34" s="100">
        <v>784175.83550002705</v>
      </c>
      <c r="H34" s="100">
        <v>438035.32000001601</v>
      </c>
      <c r="I34" s="100">
        <v>77651.058250002097</v>
      </c>
      <c r="J34" s="100">
        <v>124657.542500005</v>
      </c>
      <c r="K34" s="100">
        <v>9278831.9893452898</v>
      </c>
      <c r="L34" s="100">
        <v>2115644.6238828101</v>
      </c>
      <c r="M34" s="100">
        <v>1151452.90020316</v>
      </c>
      <c r="N34" s="100">
        <v>234722.840432428</v>
      </c>
      <c r="O34" s="100">
        <v>98825.434374751901</v>
      </c>
      <c r="P34" s="100">
        <v>44419.006484626298</v>
      </c>
      <c r="Q34" s="100">
        <v>62997349.2690024</v>
      </c>
      <c r="R34" s="100">
        <v>11981417.067790199</v>
      </c>
      <c r="S34" s="100">
        <v>7526563.5987160001</v>
      </c>
      <c r="T34" s="100">
        <v>1474701.4101418301</v>
      </c>
      <c r="U34" s="100">
        <v>303056.12950000598</v>
      </c>
      <c r="V34" s="100" t="s">
        <v>142</v>
      </c>
      <c r="W34" s="50">
        <v>80354899.276001796</v>
      </c>
      <c r="X34" s="50">
        <v>19805360.364500798</v>
      </c>
      <c r="Y34" s="50">
        <v>10248964.030500401</v>
      </c>
      <c r="Z34" s="50">
        <v>1434983.4335000201</v>
      </c>
      <c r="AA34" s="50">
        <v>858008.69750002399</v>
      </c>
      <c r="AB34" s="50">
        <v>49265890.742158502</v>
      </c>
      <c r="AC34" s="50">
        <v>10343047.9871883</v>
      </c>
      <c r="AD34" s="50">
        <v>9864926.8569869194</v>
      </c>
      <c r="AE34" s="50">
        <v>1936435.1278140601</v>
      </c>
      <c r="AF34" s="50">
        <v>747700.03400002106</v>
      </c>
      <c r="AG34" s="50">
        <v>159794.50853814601</v>
      </c>
      <c r="AH34" s="100">
        <v>490795.44481568201</v>
      </c>
      <c r="AI34" s="100">
        <v>195345.14399999901</v>
      </c>
      <c r="AJ34" s="100">
        <v>90277.496318546706</v>
      </c>
      <c r="AK34" s="100">
        <v>38432.872601779898</v>
      </c>
      <c r="AL34" s="100">
        <v>37657.705446143198</v>
      </c>
      <c r="AM34" s="100" t="s">
        <v>142</v>
      </c>
      <c r="AN34" s="100" t="s">
        <v>142</v>
      </c>
      <c r="AO34" s="100">
        <v>32660.428400645102</v>
      </c>
      <c r="AP34" s="100">
        <v>7724.10889000115</v>
      </c>
      <c r="AQ34" s="100">
        <v>8687.2367305078897</v>
      </c>
      <c r="AR34" s="100">
        <v>10549.513734325699</v>
      </c>
      <c r="AS34" s="100">
        <v>195329.320499997</v>
      </c>
      <c r="AT34" s="100" t="s">
        <v>142</v>
      </c>
      <c r="AU34" s="100" t="s">
        <v>142</v>
      </c>
      <c r="AV34" s="100">
        <v>62877.172000002603</v>
      </c>
      <c r="AW34" s="100">
        <v>31778.006999995101</v>
      </c>
      <c r="AX34" s="100">
        <v>47576.3994999977</v>
      </c>
      <c r="AY34" s="100" t="s">
        <v>142</v>
      </c>
      <c r="AZ34" s="100">
        <v>30542.049000003899</v>
      </c>
      <c r="BA34" s="100" t="s">
        <v>142</v>
      </c>
      <c r="BB34" s="100">
        <v>47154.165000002198</v>
      </c>
      <c r="BC34" s="104" t="s">
        <v>142</v>
      </c>
      <c r="BD34" s="100">
        <v>73577.643500001301</v>
      </c>
      <c r="BE34" s="100">
        <v>71331.180000002598</v>
      </c>
      <c r="BF34" s="50">
        <v>12767227.3517076</v>
      </c>
      <c r="BG34" s="50">
        <v>6225203.7556403596</v>
      </c>
      <c r="BH34" s="50">
        <v>4212124.6071121003</v>
      </c>
      <c r="BI34" s="50">
        <v>1474180.9745425801</v>
      </c>
      <c r="BJ34" s="50">
        <v>1095790.18494731</v>
      </c>
      <c r="BK34" s="50">
        <v>231369.96978448</v>
      </c>
      <c r="BL34" s="50">
        <v>73379.3836384936</v>
      </c>
      <c r="BM34" s="50">
        <v>3889.2533147952099</v>
      </c>
      <c r="BN34" s="50">
        <v>3115554.3293800801</v>
      </c>
      <c r="BO34" s="50">
        <v>8160758.4320000298</v>
      </c>
      <c r="BP34" s="50">
        <v>659081.77881883096</v>
      </c>
      <c r="BQ34" s="50">
        <v>4428275.18826776</v>
      </c>
      <c r="BR34" s="50">
        <v>1242539.18566263</v>
      </c>
      <c r="BS34" s="50">
        <v>379602.35949257802</v>
      </c>
      <c r="BT34" s="50">
        <v>1027545.40767869</v>
      </c>
      <c r="BU34" s="50">
        <v>229929.80270893901</v>
      </c>
      <c r="BV34" s="50">
        <v>899316.91776014201</v>
      </c>
      <c r="BW34" s="50">
        <v>408870.78432436002</v>
      </c>
      <c r="BX34" s="50">
        <v>174127.78222118001</v>
      </c>
      <c r="BY34" s="50">
        <v>484742.79110854899</v>
      </c>
      <c r="BZ34" s="50">
        <v>206021.122630767</v>
      </c>
      <c r="CA34" s="50">
        <v>36505.538098610501</v>
      </c>
      <c r="CB34" s="50">
        <v>37270.019581177898</v>
      </c>
      <c r="CC34" s="50">
        <v>44536.478335754298</v>
      </c>
      <c r="CD34" s="50">
        <v>52096.203959724298</v>
      </c>
      <c r="CE34" s="50">
        <v>33030.335178224697</v>
      </c>
      <c r="CF34" s="50">
        <v>34960.659355094002</v>
      </c>
      <c r="CG34" s="50">
        <v>24153.4155991515</v>
      </c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O34" s="106"/>
      <c r="FP34" s="106"/>
      <c r="FQ34" s="106"/>
      <c r="FR34" s="106"/>
      <c r="FS34" s="106"/>
      <c r="FT34" s="106"/>
      <c r="FU34" s="106"/>
      <c r="FV34" s="106"/>
      <c r="FW34" s="106"/>
      <c r="FX34" s="106"/>
      <c r="FY34" s="106"/>
      <c r="FZ34" s="106"/>
      <c r="GA34" s="106"/>
      <c r="GB34" s="106"/>
      <c r="GC34" s="106"/>
      <c r="GD34" s="106"/>
      <c r="GE34" s="106"/>
      <c r="GF34" s="106"/>
      <c r="GG34" s="106"/>
      <c r="GH34" s="106"/>
      <c r="GI34" s="106"/>
      <c r="GJ34" s="106"/>
      <c r="GK34" s="106"/>
      <c r="GL34" s="106"/>
      <c r="GM34" s="106"/>
      <c r="GN34" s="106"/>
      <c r="GO34" s="106"/>
      <c r="GP34" s="106"/>
      <c r="GQ34" s="106"/>
      <c r="GR34" s="106"/>
      <c r="GS34" s="106"/>
      <c r="GT34" s="106"/>
      <c r="GU34" s="106"/>
      <c r="GV34" s="106"/>
      <c r="GW34" s="106"/>
      <c r="GX34" s="106"/>
      <c r="GY34" s="106"/>
      <c r="GZ34" s="106"/>
      <c r="HA34" s="106"/>
      <c r="HM34" s="106"/>
      <c r="HN34" s="106"/>
      <c r="HO34" s="106"/>
      <c r="HP34" s="106"/>
      <c r="HQ34" s="106"/>
      <c r="HR34" s="106"/>
      <c r="HS34" s="106"/>
      <c r="HT34" s="106"/>
      <c r="HU34" s="106"/>
      <c r="HV34" s="106"/>
      <c r="HW34" s="106"/>
      <c r="HX34" s="106"/>
      <c r="HY34" s="106"/>
      <c r="HZ34" s="106"/>
      <c r="IA34" s="106"/>
      <c r="IB34" s="106"/>
      <c r="IC34" s="106"/>
      <c r="ID34" s="106"/>
      <c r="IE34" s="106"/>
      <c r="IF34" s="106"/>
      <c r="IG34" s="106"/>
      <c r="IH34" s="106"/>
      <c r="II34" s="106"/>
      <c r="IJ34" s="106"/>
      <c r="IK34" s="106"/>
      <c r="IL34" s="106"/>
      <c r="IM34" s="106"/>
      <c r="IN34" s="106"/>
      <c r="IO34" s="106"/>
      <c r="IP34" s="106"/>
      <c r="IQ34" s="106"/>
      <c r="IR34" s="106"/>
      <c r="IS34" s="106"/>
      <c r="IT34" s="106"/>
      <c r="IU34" s="106"/>
      <c r="IV34" s="106"/>
      <c r="IW34" s="106"/>
      <c r="IX34" s="106"/>
      <c r="IY34" s="106"/>
      <c r="IZ34" s="106"/>
      <c r="JA34" s="106"/>
      <c r="JB34" s="106"/>
      <c r="JC34" s="106"/>
      <c r="JD34" s="106"/>
      <c r="JE34" s="106"/>
      <c r="JF34" s="106"/>
      <c r="JG34" s="106"/>
      <c r="JH34" s="106"/>
      <c r="JI34" s="106"/>
      <c r="JJ34" s="106"/>
      <c r="JK34" s="106"/>
      <c r="JL34" s="106"/>
      <c r="JM34" s="106"/>
      <c r="JN34" s="106"/>
    </row>
    <row r="35" spans="1:274" x14ac:dyDescent="0.25">
      <c r="A35" s="106" t="s">
        <v>198</v>
      </c>
      <c r="B35" s="106" t="s">
        <v>200</v>
      </c>
      <c r="C35" s="106" t="s">
        <v>155</v>
      </c>
      <c r="D35" s="106"/>
      <c r="E35" s="100">
        <v>2112392.1475</v>
      </c>
      <c r="F35" s="100">
        <v>1216445.33849996</v>
      </c>
      <c r="G35" s="100">
        <v>294820.80350000301</v>
      </c>
      <c r="H35" s="100">
        <v>105523.99</v>
      </c>
      <c r="I35" s="100">
        <v>49654.447500000198</v>
      </c>
      <c r="J35" s="100">
        <v>67482.632999990194</v>
      </c>
      <c r="K35" s="100">
        <v>5760632.5618966501</v>
      </c>
      <c r="L35" s="100">
        <v>1058348.27172492</v>
      </c>
      <c r="M35" s="100">
        <v>806560.66501073597</v>
      </c>
      <c r="N35" s="100">
        <v>138088.873119567</v>
      </c>
      <c r="O35" s="100">
        <v>88283.339826214593</v>
      </c>
      <c r="P35" s="100">
        <v>54129.860407034001</v>
      </c>
      <c r="Q35" s="100">
        <v>31335005.074999601</v>
      </c>
      <c r="R35" s="100">
        <v>6776876.1554795001</v>
      </c>
      <c r="S35" s="100">
        <v>4006225.97564665</v>
      </c>
      <c r="T35" s="100">
        <v>852139.13935114502</v>
      </c>
      <c r="U35" s="100">
        <v>145243.47900000401</v>
      </c>
      <c r="V35" s="100" t="s">
        <v>142</v>
      </c>
      <c r="W35" s="50">
        <v>33417458.402500398</v>
      </c>
      <c r="X35" s="50">
        <v>8406808.6325001698</v>
      </c>
      <c r="Y35" s="50">
        <v>4305318.01950006</v>
      </c>
      <c r="Z35" s="50">
        <v>806057.75837500603</v>
      </c>
      <c r="AA35" s="50">
        <v>663898.84950002597</v>
      </c>
      <c r="AB35" s="50">
        <v>19276838.917241801</v>
      </c>
      <c r="AC35" s="50">
        <v>4773653.93304828</v>
      </c>
      <c r="AD35" s="50">
        <v>4056706.70828983</v>
      </c>
      <c r="AE35" s="50">
        <v>1137309.90564737</v>
      </c>
      <c r="AF35" s="50">
        <v>517769.32799999701</v>
      </c>
      <c r="AG35" s="50">
        <v>116873.756109485</v>
      </c>
      <c r="AH35" s="100">
        <v>388559.00112981099</v>
      </c>
      <c r="AI35" s="100">
        <v>57581.542500004201</v>
      </c>
      <c r="AJ35" s="100">
        <v>6825.1654965974903</v>
      </c>
      <c r="AK35" s="100">
        <v>13350.275734558199</v>
      </c>
      <c r="AL35" s="100">
        <v>12522.723383827501</v>
      </c>
      <c r="AM35" s="100" t="s">
        <v>142</v>
      </c>
      <c r="AN35" s="100" t="s">
        <v>142</v>
      </c>
      <c r="AO35" s="100" t="s">
        <v>142</v>
      </c>
      <c r="AP35" s="100">
        <v>11119.8788111994</v>
      </c>
      <c r="AQ35" s="100">
        <v>5606.9409380495799</v>
      </c>
      <c r="AR35" s="100">
        <v>6799.9772882068701</v>
      </c>
      <c r="AS35" s="100">
        <v>55279.5813627721</v>
      </c>
      <c r="AT35" s="100">
        <v>173388.65300000299</v>
      </c>
      <c r="AU35" s="100">
        <v>13569.3580000003</v>
      </c>
      <c r="AV35" s="100">
        <v>74032.075000002194</v>
      </c>
      <c r="AW35" s="100">
        <v>40507.321499996397</v>
      </c>
      <c r="AX35" s="100">
        <v>80234.316500003595</v>
      </c>
      <c r="AY35" s="100" t="s">
        <v>142</v>
      </c>
      <c r="AZ35" s="100">
        <v>26621.4409999987</v>
      </c>
      <c r="BA35" s="100">
        <v>121813.982214591</v>
      </c>
      <c r="BB35" s="100">
        <v>44773.298500003701</v>
      </c>
      <c r="BC35" s="104" t="s">
        <v>142</v>
      </c>
      <c r="BD35" s="100">
        <v>38474.087499999798</v>
      </c>
      <c r="BE35" s="104" t="s">
        <v>142</v>
      </c>
      <c r="BF35" s="50">
        <v>6262368.8254864803</v>
      </c>
      <c r="BG35" s="50">
        <v>3573748.35049525</v>
      </c>
      <c r="BH35" s="50">
        <v>2467894.7963177199</v>
      </c>
      <c r="BI35" s="50">
        <v>1054627.38440349</v>
      </c>
      <c r="BJ35" s="50">
        <v>625338.560970283</v>
      </c>
      <c r="BK35" s="50">
        <v>176571.43388808999</v>
      </c>
      <c r="BL35" s="50">
        <v>54019.0432028301</v>
      </c>
      <c r="BM35" s="50">
        <v>21495.288320516102</v>
      </c>
      <c r="BN35" s="50">
        <v>2061857.0309756901</v>
      </c>
      <c r="BO35" s="50">
        <v>4800795.9830414997</v>
      </c>
      <c r="BP35" s="50">
        <v>1163459.1712167701</v>
      </c>
      <c r="BQ35" s="50">
        <v>2781995.5540000899</v>
      </c>
      <c r="BR35" s="50">
        <v>895662.72591772501</v>
      </c>
      <c r="BS35" s="50">
        <v>275602.80475563998</v>
      </c>
      <c r="BT35" s="50">
        <v>744003.92566336296</v>
      </c>
      <c r="BU35" s="50">
        <v>245520.05161223401</v>
      </c>
      <c r="BV35" s="50">
        <v>597925.220877985</v>
      </c>
      <c r="BW35" s="50">
        <v>338813.84036885301</v>
      </c>
      <c r="BX35" s="50">
        <v>204946.61566107901</v>
      </c>
      <c r="BY35" s="50">
        <v>396895.38486562303</v>
      </c>
      <c r="BZ35" s="50">
        <v>100107.62676172001</v>
      </c>
      <c r="CA35" s="50">
        <v>25033.2318947331</v>
      </c>
      <c r="CB35" s="50">
        <v>35081.782574516103</v>
      </c>
      <c r="CC35" s="50">
        <v>23906.805195772798</v>
      </c>
      <c r="CD35" s="50">
        <v>33429.362237489899</v>
      </c>
      <c r="CE35" s="50">
        <v>34812.646992490801</v>
      </c>
      <c r="CF35" s="50">
        <v>24426.182931349598</v>
      </c>
      <c r="CG35" s="50">
        <v>29360.731447290102</v>
      </c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O35" s="106"/>
      <c r="FP35" s="106"/>
      <c r="FQ35" s="106"/>
      <c r="FR35" s="106"/>
      <c r="FS35" s="106"/>
      <c r="FT35" s="106"/>
      <c r="FU35" s="106"/>
      <c r="FV35" s="106"/>
      <c r="FW35" s="106"/>
      <c r="FX35" s="106"/>
      <c r="FY35" s="106"/>
      <c r="FZ35" s="106"/>
      <c r="GA35" s="106"/>
      <c r="GB35" s="106"/>
      <c r="GC35" s="106"/>
      <c r="GD35" s="106"/>
      <c r="GE35" s="106"/>
      <c r="GF35" s="106"/>
      <c r="GG35" s="106"/>
      <c r="GH35" s="106"/>
      <c r="GI35" s="106"/>
      <c r="GJ35" s="106"/>
      <c r="GK35" s="106"/>
      <c r="GL35" s="106"/>
      <c r="GM35" s="106"/>
      <c r="GN35" s="106"/>
      <c r="GO35" s="106"/>
      <c r="GP35" s="106"/>
      <c r="GQ35" s="106"/>
      <c r="GR35" s="106"/>
      <c r="GS35" s="106"/>
      <c r="GT35" s="106"/>
      <c r="GU35" s="106"/>
      <c r="GV35" s="106"/>
      <c r="GW35" s="106"/>
      <c r="GX35" s="106"/>
      <c r="GY35" s="106"/>
      <c r="GZ35" s="106"/>
      <c r="HA35" s="106"/>
      <c r="HM35" s="106"/>
      <c r="HN35" s="106"/>
      <c r="HO35" s="106"/>
      <c r="HP35" s="106"/>
      <c r="HQ35" s="106"/>
      <c r="HR35" s="106"/>
      <c r="HS35" s="106"/>
      <c r="HT35" s="106"/>
      <c r="HU35" s="106"/>
      <c r="HV35" s="106"/>
      <c r="HW35" s="106"/>
      <c r="HX35" s="106"/>
      <c r="HY35" s="106"/>
      <c r="HZ35" s="106"/>
      <c r="IA35" s="106"/>
      <c r="IB35" s="106"/>
      <c r="IC35" s="106"/>
      <c r="ID35" s="106"/>
      <c r="IE35" s="106"/>
      <c r="IF35" s="106"/>
      <c r="IG35" s="106"/>
      <c r="IH35" s="106"/>
      <c r="II35" s="106"/>
      <c r="IJ35" s="106"/>
      <c r="IK35" s="106"/>
      <c r="IL35" s="106"/>
      <c r="IM35" s="106"/>
      <c r="IN35" s="106"/>
      <c r="IO35" s="106"/>
      <c r="IP35" s="106"/>
      <c r="IQ35" s="106"/>
      <c r="IR35" s="106"/>
      <c r="IS35" s="106"/>
      <c r="IT35" s="106"/>
      <c r="IU35" s="106"/>
      <c r="IV35" s="106"/>
      <c r="IW35" s="106"/>
      <c r="IX35" s="106"/>
      <c r="IY35" s="106"/>
      <c r="IZ35" s="106"/>
      <c r="JA35" s="106"/>
      <c r="JB35" s="106"/>
      <c r="JC35" s="106"/>
      <c r="JD35" s="106"/>
      <c r="JE35" s="106"/>
      <c r="JF35" s="106"/>
      <c r="JG35" s="106"/>
      <c r="JH35" s="106"/>
      <c r="JI35" s="106"/>
      <c r="JJ35" s="106"/>
      <c r="JK35" s="106"/>
      <c r="JL35" s="106"/>
      <c r="JM35" s="106"/>
      <c r="JN35" s="106"/>
    </row>
    <row r="36" spans="1:274" x14ac:dyDescent="0.25">
      <c r="A36" s="106" t="s">
        <v>201</v>
      </c>
      <c r="B36" s="106" t="s">
        <v>202</v>
      </c>
      <c r="C36" s="106" t="s">
        <v>153</v>
      </c>
      <c r="D36" s="106"/>
      <c r="E36" s="100">
        <v>2495213.0660000802</v>
      </c>
      <c r="F36" s="100">
        <v>513414.76399999199</v>
      </c>
      <c r="G36" s="100">
        <v>692237.82900003705</v>
      </c>
      <c r="H36" s="100">
        <v>299825.69900000002</v>
      </c>
      <c r="I36" s="100">
        <v>68987.1290000109</v>
      </c>
      <c r="J36" s="100">
        <v>224026.50150000301</v>
      </c>
      <c r="K36" s="100">
        <v>5481514.5043336796</v>
      </c>
      <c r="L36" s="100">
        <v>1078739.42333402</v>
      </c>
      <c r="M36" s="100">
        <v>804751.98460339406</v>
      </c>
      <c r="N36" s="100">
        <v>116656.134517981</v>
      </c>
      <c r="O36" s="100">
        <v>99212.580633231497</v>
      </c>
      <c r="P36" s="100">
        <v>55165.235604192902</v>
      </c>
      <c r="Q36" s="100">
        <v>28940176.835500401</v>
      </c>
      <c r="R36" s="100">
        <v>6261334.9987037601</v>
      </c>
      <c r="S36" s="100">
        <v>4219224.4152367301</v>
      </c>
      <c r="T36" s="100">
        <v>1148872.5250168201</v>
      </c>
      <c r="U36" s="100">
        <v>207576.16800000099</v>
      </c>
      <c r="V36" s="100" t="s">
        <v>142</v>
      </c>
      <c r="W36" s="50">
        <v>31782185.047500901</v>
      </c>
      <c r="X36" s="50">
        <v>7647535.2505002199</v>
      </c>
      <c r="Y36" s="50">
        <v>4435596.7149265204</v>
      </c>
      <c r="Z36" s="50">
        <v>458977.02400001499</v>
      </c>
      <c r="AA36" s="50">
        <v>392616.01599999802</v>
      </c>
      <c r="AB36" s="50">
        <v>22165479.211022001</v>
      </c>
      <c r="AC36" s="50">
        <v>4907051.3192597805</v>
      </c>
      <c r="AD36" s="50">
        <v>4508951.3545665303</v>
      </c>
      <c r="AE36" s="50">
        <v>587652.58129227103</v>
      </c>
      <c r="AF36" s="50">
        <v>553348.82500001695</v>
      </c>
      <c r="AG36" s="50">
        <v>103444.189055421</v>
      </c>
      <c r="AH36" s="100">
        <v>234810.542060045</v>
      </c>
      <c r="AI36" s="100">
        <v>66092.515500002002</v>
      </c>
      <c r="AJ36" s="100">
        <v>49640.4867900315</v>
      </c>
      <c r="AK36" s="100">
        <v>20413.597800462099</v>
      </c>
      <c r="AL36" s="100">
        <v>11069.9668599458</v>
      </c>
      <c r="AM36" s="100" t="s">
        <v>142</v>
      </c>
      <c r="AN36" s="100" t="s">
        <v>142</v>
      </c>
      <c r="AO36" s="100">
        <v>27006.947290982502</v>
      </c>
      <c r="AP36" s="100">
        <v>41200.566394789101</v>
      </c>
      <c r="AQ36" s="100">
        <v>17834.999412235898</v>
      </c>
      <c r="AR36" s="100">
        <v>14115.9063453582</v>
      </c>
      <c r="AS36" s="100">
        <v>84190.840500002698</v>
      </c>
      <c r="AT36" s="100" t="s">
        <v>142</v>
      </c>
      <c r="AU36" s="100">
        <v>35325.672499992303</v>
      </c>
      <c r="AV36" s="100" t="s">
        <v>142</v>
      </c>
      <c r="AW36" s="100">
        <v>33641.497999997897</v>
      </c>
      <c r="AX36" s="100">
        <v>126014.954500013</v>
      </c>
      <c r="AY36" s="100">
        <v>54416.071500001897</v>
      </c>
      <c r="AZ36" s="100">
        <v>23834.763999999799</v>
      </c>
      <c r="BA36" s="100" t="s">
        <v>142</v>
      </c>
      <c r="BB36" s="100">
        <v>57474.350000004997</v>
      </c>
      <c r="BC36" s="100">
        <v>94792.654499996905</v>
      </c>
      <c r="BD36" s="100">
        <v>63437.386500003602</v>
      </c>
      <c r="BE36" s="100">
        <v>15828.0454999996</v>
      </c>
      <c r="BF36" s="50">
        <v>6332142.5114273503</v>
      </c>
      <c r="BG36" s="50">
        <v>3001158.3490161998</v>
      </c>
      <c r="BH36" s="50">
        <v>2258883.8710974101</v>
      </c>
      <c r="BI36" s="50">
        <v>1315712.3586561601</v>
      </c>
      <c r="BJ36" s="50">
        <v>539023.95176665694</v>
      </c>
      <c r="BK36" s="50">
        <v>801.30878420015699</v>
      </c>
      <c r="BL36" s="50">
        <v>76082.315864049306</v>
      </c>
      <c r="BM36" s="50">
        <v>1713.9247432822599</v>
      </c>
      <c r="BN36" s="50">
        <v>2021794.33139815</v>
      </c>
      <c r="BO36" s="50">
        <v>6211215.1684999699</v>
      </c>
      <c r="BP36" s="50">
        <v>481650.73947924998</v>
      </c>
      <c r="BQ36" s="50">
        <v>2011748.3933063699</v>
      </c>
      <c r="BR36" s="50">
        <v>881477.76091771305</v>
      </c>
      <c r="BS36" s="50">
        <v>305576.17603416397</v>
      </c>
      <c r="BT36" s="50">
        <v>622858.33301294397</v>
      </c>
      <c r="BU36" s="50">
        <v>137525.82138061701</v>
      </c>
      <c r="BV36" s="50">
        <v>462573.691736318</v>
      </c>
      <c r="BW36" s="50">
        <v>227387.72576508601</v>
      </c>
      <c r="BX36" s="50">
        <v>278105.12609938497</v>
      </c>
      <c r="BY36" s="50">
        <v>361219.36416879197</v>
      </c>
      <c r="BZ36" s="50">
        <v>204503.21996141301</v>
      </c>
      <c r="CA36" s="50">
        <v>23686.365424066498</v>
      </c>
      <c r="CB36" s="50">
        <v>42967.157524542803</v>
      </c>
      <c r="CC36" s="50">
        <v>26951.004029495401</v>
      </c>
      <c r="CD36" s="50">
        <v>41048.196560682401</v>
      </c>
      <c r="CE36" s="50">
        <v>22417.664657915298</v>
      </c>
      <c r="CF36" s="50">
        <v>41798.196600696603</v>
      </c>
      <c r="CG36" s="50">
        <v>6783.0079641429302</v>
      </c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O36" s="106"/>
      <c r="FP36" s="106"/>
      <c r="FQ36" s="106"/>
      <c r="FR36" s="106"/>
      <c r="FS36" s="106"/>
      <c r="FT36" s="106"/>
      <c r="FU36" s="106"/>
      <c r="FV36" s="106"/>
      <c r="FW36" s="106"/>
      <c r="FX36" s="106"/>
      <c r="FY36" s="106"/>
      <c r="FZ36" s="106"/>
      <c r="GA36" s="106"/>
      <c r="GB36" s="106"/>
      <c r="GC36" s="106"/>
      <c r="GD36" s="106"/>
      <c r="GE36" s="106"/>
      <c r="GF36" s="106"/>
      <c r="GG36" s="106"/>
      <c r="GH36" s="106"/>
      <c r="GI36" s="106"/>
      <c r="GJ36" s="106"/>
      <c r="GK36" s="106"/>
      <c r="GL36" s="106"/>
      <c r="GM36" s="106"/>
      <c r="GN36" s="106"/>
      <c r="GO36" s="106"/>
      <c r="GP36" s="106"/>
      <c r="GQ36" s="106"/>
      <c r="GR36" s="106"/>
      <c r="GS36" s="106"/>
      <c r="GT36" s="106"/>
      <c r="GU36" s="106"/>
      <c r="GV36" s="106"/>
      <c r="GW36" s="106"/>
      <c r="GX36" s="106"/>
      <c r="GY36" s="106"/>
      <c r="GZ36" s="106"/>
      <c r="HA36" s="106"/>
      <c r="HM36" s="106"/>
      <c r="HN36" s="106"/>
      <c r="HO36" s="106"/>
      <c r="HP36" s="106"/>
      <c r="HQ36" s="106"/>
      <c r="HR36" s="106"/>
      <c r="HS36" s="106"/>
      <c r="HT36" s="106"/>
      <c r="HU36" s="106"/>
      <c r="HV36" s="106"/>
      <c r="HW36" s="106"/>
      <c r="HX36" s="106"/>
      <c r="HY36" s="106"/>
      <c r="HZ36" s="106"/>
      <c r="IA36" s="106"/>
      <c r="IB36" s="106"/>
      <c r="IC36" s="106"/>
      <c r="ID36" s="106"/>
      <c r="IE36" s="106"/>
      <c r="IF36" s="106"/>
      <c r="IG36" s="106"/>
      <c r="IH36" s="106"/>
      <c r="II36" s="106"/>
      <c r="IJ36" s="106"/>
      <c r="IK36" s="106"/>
      <c r="IL36" s="106"/>
      <c r="IM36" s="106"/>
      <c r="IN36" s="106"/>
      <c r="IO36" s="106"/>
      <c r="IP36" s="106"/>
      <c r="IQ36" s="106"/>
      <c r="IR36" s="106"/>
      <c r="IS36" s="106"/>
      <c r="IT36" s="106"/>
      <c r="IU36" s="106"/>
      <c r="IV36" s="106"/>
      <c r="IW36" s="106"/>
      <c r="IX36" s="106"/>
      <c r="IY36" s="106"/>
      <c r="IZ36" s="106"/>
      <c r="JA36" s="106"/>
      <c r="JB36" s="106"/>
      <c r="JC36" s="106"/>
      <c r="JD36" s="106"/>
      <c r="JE36" s="106"/>
      <c r="JF36" s="106"/>
      <c r="JG36" s="106"/>
      <c r="JH36" s="106"/>
      <c r="JI36" s="106"/>
      <c r="JJ36" s="106"/>
      <c r="JK36" s="106"/>
      <c r="JL36" s="106"/>
      <c r="JM36" s="106"/>
      <c r="JN36" s="106"/>
    </row>
    <row r="37" spans="1:274" x14ac:dyDescent="0.25">
      <c r="A37" s="106" t="s">
        <v>201</v>
      </c>
      <c r="B37" s="106" t="s">
        <v>203</v>
      </c>
      <c r="C37" s="106" t="s">
        <v>155</v>
      </c>
      <c r="D37" s="106"/>
      <c r="E37" s="100">
        <v>2000217.4459998901</v>
      </c>
      <c r="F37" s="100">
        <v>855794.40099994896</v>
      </c>
      <c r="G37" s="100">
        <v>508370.17087521998</v>
      </c>
      <c r="H37" s="100">
        <v>71228.863000003505</v>
      </c>
      <c r="I37" s="100">
        <v>59834.443499995199</v>
      </c>
      <c r="J37" s="100">
        <v>386884.90050000901</v>
      </c>
      <c r="K37" s="100">
        <v>5484583.3367435103</v>
      </c>
      <c r="L37" s="100">
        <v>1160007.6707101199</v>
      </c>
      <c r="M37" s="100">
        <v>825268.18349357496</v>
      </c>
      <c r="N37" s="100">
        <v>133615.851885615</v>
      </c>
      <c r="O37" s="100">
        <v>114532.520315884</v>
      </c>
      <c r="P37" s="100">
        <v>32635.956036585299</v>
      </c>
      <c r="Q37" s="100">
        <v>28795948.7190005</v>
      </c>
      <c r="R37" s="100">
        <v>6601888.1287107198</v>
      </c>
      <c r="S37" s="100">
        <v>4285625.5188243603</v>
      </c>
      <c r="T37" s="100">
        <v>976826.34673843998</v>
      </c>
      <c r="U37" s="100">
        <v>162798.872000014</v>
      </c>
      <c r="V37" s="100">
        <v>41290.7634999988</v>
      </c>
      <c r="W37" s="50">
        <v>32616848.544001099</v>
      </c>
      <c r="X37" s="50">
        <v>7303833.4755001701</v>
      </c>
      <c r="Y37" s="50">
        <v>4056771.0420000302</v>
      </c>
      <c r="Z37" s="50">
        <v>807531.86749999202</v>
      </c>
      <c r="AA37" s="50">
        <v>290765.56900002202</v>
      </c>
      <c r="AB37" s="50">
        <v>18900805.807487201</v>
      </c>
      <c r="AC37" s="50">
        <v>4384930.8515388304</v>
      </c>
      <c r="AD37" s="50">
        <v>4344273.4022958605</v>
      </c>
      <c r="AE37" s="50">
        <v>850017.80243223102</v>
      </c>
      <c r="AF37" s="50">
        <v>557444.14350000594</v>
      </c>
      <c r="AG37" s="50">
        <v>89730.105057251101</v>
      </c>
      <c r="AH37" s="100">
        <v>274423.25337371102</v>
      </c>
      <c r="AI37" s="100">
        <v>35715.2855000032</v>
      </c>
      <c r="AJ37" s="100">
        <v>53998.618903622897</v>
      </c>
      <c r="AK37" s="100">
        <v>13058.5964965405</v>
      </c>
      <c r="AL37" s="100">
        <v>6260.2891689488397</v>
      </c>
      <c r="AM37" s="100" t="s">
        <v>142</v>
      </c>
      <c r="AN37" s="100" t="s">
        <v>142</v>
      </c>
      <c r="AO37" s="100">
        <v>6831.1038722549501</v>
      </c>
      <c r="AP37" s="100">
        <v>11265.584716667599</v>
      </c>
      <c r="AQ37" s="100">
        <v>40712.047161848997</v>
      </c>
      <c r="AR37" s="100">
        <v>7883.39926338857</v>
      </c>
      <c r="AS37" s="100">
        <v>179901.001000005</v>
      </c>
      <c r="AT37" s="100">
        <v>186695.67499999501</v>
      </c>
      <c r="AU37" s="100">
        <v>33702.860999999</v>
      </c>
      <c r="AV37" s="100">
        <v>49851.0000000078</v>
      </c>
      <c r="AW37" s="100">
        <v>33340.348499997599</v>
      </c>
      <c r="AX37" s="100">
        <v>33009.030499998997</v>
      </c>
      <c r="AY37" s="100">
        <v>26377.176500001198</v>
      </c>
      <c r="AZ37" s="100">
        <v>82619.468499997107</v>
      </c>
      <c r="BA37" s="100" t="s">
        <v>142</v>
      </c>
      <c r="BB37" s="100">
        <v>30934.524000001999</v>
      </c>
      <c r="BC37" s="100">
        <v>233349.466499998</v>
      </c>
      <c r="BD37" s="100">
        <v>59487.715000003402</v>
      </c>
      <c r="BE37" s="104" t="s">
        <v>142</v>
      </c>
      <c r="BF37" s="50">
        <v>5814827.7739882898</v>
      </c>
      <c r="BG37" s="50">
        <v>2737763.8567488701</v>
      </c>
      <c r="BH37" s="50">
        <v>2852224.6148134698</v>
      </c>
      <c r="BI37" s="50">
        <v>1055046.42977793</v>
      </c>
      <c r="BJ37" s="50">
        <v>497126.27531673299</v>
      </c>
      <c r="BK37" s="50">
        <v>232684.57454856299</v>
      </c>
      <c r="BL37" s="50">
        <v>66989.173676999402</v>
      </c>
      <c r="BM37" s="50">
        <v>2234.6634756086301</v>
      </c>
      <c r="BN37" s="50">
        <v>1931125.3942796099</v>
      </c>
      <c r="BO37" s="50">
        <v>4229092.27806977</v>
      </c>
      <c r="BP37" s="50">
        <v>527523.32796765899</v>
      </c>
      <c r="BQ37" s="50">
        <v>2433807.5714999102</v>
      </c>
      <c r="BR37" s="50">
        <v>723715.420128447</v>
      </c>
      <c r="BS37" s="50">
        <v>156525.62797913799</v>
      </c>
      <c r="BT37" s="50">
        <v>465277.59767334402</v>
      </c>
      <c r="BU37" s="50">
        <v>260221.40029259099</v>
      </c>
      <c r="BV37" s="50">
        <v>374771.24139097502</v>
      </c>
      <c r="BW37" s="50">
        <v>212125.66657572801</v>
      </c>
      <c r="BX37" s="50">
        <v>213953.360351507</v>
      </c>
      <c r="BY37" s="50">
        <v>189543.724797843</v>
      </c>
      <c r="BZ37" s="50">
        <v>160121.33251373601</v>
      </c>
      <c r="CA37" s="50">
        <v>16389.732749898201</v>
      </c>
      <c r="CB37" s="50">
        <v>24008.706286266701</v>
      </c>
      <c r="CC37" s="50">
        <v>23688.205290555299</v>
      </c>
      <c r="CD37" s="50">
        <v>15709.5017834025</v>
      </c>
      <c r="CE37" s="50">
        <v>21264.460500295801</v>
      </c>
      <c r="CF37" s="50">
        <v>19124.2489196928</v>
      </c>
      <c r="CG37" s="50">
        <v>3587.3045651570701</v>
      </c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M37" s="106"/>
      <c r="HN37" s="106"/>
      <c r="HO37" s="106"/>
      <c r="HP37" s="106"/>
      <c r="HQ37" s="106"/>
      <c r="HR37" s="106"/>
      <c r="HS37" s="106"/>
      <c r="HT37" s="106"/>
      <c r="HU37" s="106"/>
      <c r="HV37" s="106"/>
      <c r="HW37" s="106"/>
      <c r="HX37" s="106"/>
      <c r="HY37" s="106"/>
      <c r="HZ37" s="106"/>
      <c r="IA37" s="106"/>
      <c r="IB37" s="106"/>
      <c r="IC37" s="106"/>
      <c r="ID37" s="106"/>
      <c r="IE37" s="106"/>
      <c r="IF37" s="106"/>
      <c r="IG37" s="106"/>
      <c r="IH37" s="106"/>
      <c r="II37" s="106"/>
      <c r="IJ37" s="106"/>
      <c r="IK37" s="106"/>
      <c r="IL37" s="106"/>
      <c r="IM37" s="106"/>
      <c r="IN37" s="106"/>
      <c r="IO37" s="106"/>
      <c r="IP37" s="106"/>
      <c r="IQ37" s="106"/>
      <c r="IR37" s="106"/>
      <c r="IS37" s="106"/>
      <c r="IT37" s="106"/>
      <c r="IU37" s="106"/>
      <c r="IV37" s="106"/>
      <c r="IW37" s="106"/>
      <c r="IX37" s="106"/>
      <c r="IY37" s="106"/>
      <c r="IZ37" s="106"/>
      <c r="JA37" s="106"/>
      <c r="JB37" s="106"/>
      <c r="JC37" s="106"/>
      <c r="JD37" s="106"/>
      <c r="JE37" s="106"/>
      <c r="JF37" s="106"/>
      <c r="JG37" s="106"/>
      <c r="JH37" s="106"/>
      <c r="JI37" s="106"/>
      <c r="JJ37" s="106"/>
      <c r="JK37" s="106"/>
      <c r="JL37" s="106"/>
      <c r="JM37" s="106"/>
      <c r="JN37" s="106"/>
    </row>
    <row r="38" spans="1:274" x14ac:dyDescent="0.25">
      <c r="A38" s="106" t="s">
        <v>204</v>
      </c>
      <c r="B38" s="106" t="s">
        <v>205</v>
      </c>
      <c r="C38" s="106" t="s">
        <v>153</v>
      </c>
      <c r="D38" s="106"/>
      <c r="E38" s="100">
        <v>2804022.6974401199</v>
      </c>
      <c r="F38" s="100">
        <v>976822.01550006703</v>
      </c>
      <c r="G38" s="100">
        <v>258782.60849997401</v>
      </c>
      <c r="H38" s="100">
        <v>326801.46700000297</v>
      </c>
      <c r="I38" s="100">
        <v>54106.397500002196</v>
      </c>
      <c r="J38" s="100">
        <v>93968.066944954393</v>
      </c>
      <c r="K38" s="100">
        <v>7838598.4990185397</v>
      </c>
      <c r="L38" s="100">
        <v>1209011.9469538501</v>
      </c>
      <c r="M38" s="100">
        <v>784555.33737208403</v>
      </c>
      <c r="N38" s="100">
        <v>145606.90120241899</v>
      </c>
      <c r="O38" s="100" t="s">
        <v>142</v>
      </c>
      <c r="P38" s="100" t="s">
        <v>142</v>
      </c>
      <c r="Q38" s="100">
        <v>97788895.084001005</v>
      </c>
      <c r="R38" s="100">
        <v>19344591.083279699</v>
      </c>
      <c r="S38" s="100">
        <v>8365655.01320922</v>
      </c>
      <c r="T38" s="100">
        <v>1162096.2867057801</v>
      </c>
      <c r="U38" s="100">
        <v>322916.25000002101</v>
      </c>
      <c r="V38" s="100" t="s">
        <v>142</v>
      </c>
      <c r="W38" s="50">
        <v>123664827.330503</v>
      </c>
      <c r="X38" s="50">
        <v>22964429.432302698</v>
      </c>
      <c r="Y38" s="50">
        <v>11813377.7980002</v>
      </c>
      <c r="Z38" s="50">
        <v>648071.26150003099</v>
      </c>
      <c r="AA38" s="50">
        <v>385919.92899999802</v>
      </c>
      <c r="AB38" s="50">
        <v>79692942.100800395</v>
      </c>
      <c r="AC38" s="50">
        <v>15337080.723303201</v>
      </c>
      <c r="AD38" s="50">
        <v>11864434.9939595</v>
      </c>
      <c r="AE38" s="50">
        <v>1858570.9225828501</v>
      </c>
      <c r="AF38" s="50">
        <v>454999.83900002099</v>
      </c>
      <c r="AG38" s="50">
        <v>77885.884203239897</v>
      </c>
      <c r="AH38" s="100">
        <v>411190.68982143799</v>
      </c>
      <c r="AI38" s="100">
        <v>106656.373333339</v>
      </c>
      <c r="AJ38" s="100">
        <v>42027.277405283603</v>
      </c>
      <c r="AK38" s="100">
        <v>7380.2948356847701</v>
      </c>
      <c r="AL38" s="100">
        <v>9631.5012194952706</v>
      </c>
      <c r="AM38" s="100" t="s">
        <v>142</v>
      </c>
      <c r="AN38" s="100" t="s">
        <v>142</v>
      </c>
      <c r="AO38" s="100">
        <v>25834.762054698102</v>
      </c>
      <c r="AP38" s="100">
        <v>17842.486837860499</v>
      </c>
      <c r="AQ38" s="100">
        <v>25343.902507228799</v>
      </c>
      <c r="AR38" s="100">
        <v>3124.0886188993099</v>
      </c>
      <c r="AS38" s="100">
        <v>192106.365499996</v>
      </c>
      <c r="AT38" s="100">
        <v>368832.15950000699</v>
      </c>
      <c r="AU38" s="100">
        <v>121012.795000005</v>
      </c>
      <c r="AV38" s="100">
        <v>300939.689000007</v>
      </c>
      <c r="AW38" s="100">
        <v>70032.702000003497</v>
      </c>
      <c r="AX38" s="100">
        <v>101649.55450000599</v>
      </c>
      <c r="AY38" s="100" t="s">
        <v>142</v>
      </c>
      <c r="AZ38" s="100">
        <v>83994.870500007804</v>
      </c>
      <c r="BA38" s="100">
        <v>225628.28450001101</v>
      </c>
      <c r="BB38" s="100">
        <v>20615.631000003599</v>
      </c>
      <c r="BC38" s="100">
        <v>1297703.83</v>
      </c>
      <c r="BD38" s="100">
        <v>123416.356000008</v>
      </c>
      <c r="BE38" s="100">
        <v>81848.262000003597</v>
      </c>
      <c r="BF38" s="50">
        <v>9434138.5860487204</v>
      </c>
      <c r="BG38" s="50">
        <v>3102440.0587554201</v>
      </c>
      <c r="BH38" s="50">
        <v>2461346.61908649</v>
      </c>
      <c r="BI38" s="50">
        <v>572279.20026834705</v>
      </c>
      <c r="BJ38" s="50">
        <v>356530.01317681</v>
      </c>
      <c r="BK38" s="50">
        <v>47553.324415194998</v>
      </c>
      <c r="BL38" s="50">
        <v>18669.8789162678</v>
      </c>
      <c r="BM38" s="50">
        <v>5151.7396480921798</v>
      </c>
      <c r="BN38" s="50">
        <v>1410492.18528286</v>
      </c>
      <c r="BO38" s="50">
        <v>4337174.5189998802</v>
      </c>
      <c r="BP38" s="50">
        <v>438973.91537408199</v>
      </c>
      <c r="BQ38" s="50">
        <v>2053724.46335526</v>
      </c>
      <c r="BR38" s="50">
        <v>1012167.28513853</v>
      </c>
      <c r="BS38" s="50">
        <v>265623.74792402302</v>
      </c>
      <c r="BT38" s="50">
        <v>314903.53444431</v>
      </c>
      <c r="BU38" s="50">
        <v>112746.25695254101</v>
      </c>
      <c r="BV38" s="50">
        <v>724977.45129941904</v>
      </c>
      <c r="BW38" s="50">
        <v>314712.64269852702</v>
      </c>
      <c r="BX38" s="50">
        <v>161466.60117158701</v>
      </c>
      <c r="BY38" s="50">
        <v>120569.265520549</v>
      </c>
      <c r="BZ38" s="50">
        <v>27542.5715497522</v>
      </c>
      <c r="CA38" s="50">
        <v>61228.709819170399</v>
      </c>
      <c r="CB38" s="50">
        <v>34713.491410409399</v>
      </c>
      <c r="CC38" s="50">
        <v>46006.755972829997</v>
      </c>
      <c r="CD38" s="50">
        <v>22852.1989625354</v>
      </c>
      <c r="CE38" s="50">
        <v>3315.9545807817199</v>
      </c>
      <c r="CF38" s="50">
        <v>7252.6650571923801</v>
      </c>
      <c r="CG38" s="50">
        <v>5318.0438743642299</v>
      </c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  <c r="IW38" s="106"/>
      <c r="IX38" s="106"/>
      <c r="IY38" s="106"/>
      <c r="IZ38" s="106"/>
      <c r="JA38" s="106"/>
      <c r="JB38" s="106"/>
      <c r="JC38" s="106"/>
      <c r="JD38" s="106"/>
      <c r="JE38" s="106"/>
      <c r="JF38" s="106"/>
      <c r="JG38" s="106"/>
      <c r="JH38" s="106"/>
      <c r="JI38" s="106"/>
      <c r="JJ38" s="106"/>
      <c r="JK38" s="106"/>
      <c r="JL38" s="106"/>
      <c r="JM38" s="106"/>
      <c r="JN38" s="106"/>
    </row>
    <row r="39" spans="1:274" x14ac:dyDescent="0.25">
      <c r="A39" s="106" t="s">
        <v>204</v>
      </c>
      <c r="B39" s="106" t="s">
        <v>206</v>
      </c>
      <c r="C39" s="106" t="s">
        <v>155</v>
      </c>
      <c r="D39" s="106"/>
      <c r="E39" s="100">
        <v>2324056.8124999702</v>
      </c>
      <c r="F39" s="100">
        <v>1201695.3584999801</v>
      </c>
      <c r="G39" s="100">
        <v>300490.817499984</v>
      </c>
      <c r="H39" s="100">
        <v>245541.98749999001</v>
      </c>
      <c r="I39" s="100">
        <v>23098.500000000498</v>
      </c>
      <c r="J39" s="100">
        <v>53457.2420000044</v>
      </c>
      <c r="K39" s="100">
        <v>5630208.37378537</v>
      </c>
      <c r="L39" s="100">
        <v>1095944.7218919101</v>
      </c>
      <c r="M39" s="100">
        <v>619546.22029188904</v>
      </c>
      <c r="N39" s="100">
        <v>82504.125349727896</v>
      </c>
      <c r="O39" s="100">
        <v>70078.102284465407</v>
      </c>
      <c r="P39" s="100">
        <v>79060.774695256507</v>
      </c>
      <c r="Q39" s="100">
        <v>76809223.197997198</v>
      </c>
      <c r="R39" s="100">
        <v>14726303.804623</v>
      </c>
      <c r="S39" s="100">
        <v>7572435.0564344702</v>
      </c>
      <c r="T39" s="100">
        <v>1324553.59877052</v>
      </c>
      <c r="U39" s="100">
        <v>211467.77850000199</v>
      </c>
      <c r="V39" s="100">
        <v>52338.446799994701</v>
      </c>
      <c r="W39" s="50">
        <v>111023010.661002</v>
      </c>
      <c r="X39" s="50">
        <v>21944477.0835003</v>
      </c>
      <c r="Y39" s="50">
        <v>10029653.132631401</v>
      </c>
      <c r="Z39" s="50">
        <v>1290947.2375000401</v>
      </c>
      <c r="AA39" s="50">
        <v>383194.549500013</v>
      </c>
      <c r="AB39" s="50">
        <v>71245801.649580702</v>
      </c>
      <c r="AC39" s="50">
        <v>13645860.4679811</v>
      </c>
      <c r="AD39" s="50">
        <v>9916233.5959376693</v>
      </c>
      <c r="AE39" s="50">
        <v>1596804.24556266</v>
      </c>
      <c r="AF39" s="50">
        <v>410211.259999995</v>
      </c>
      <c r="AG39" s="50">
        <v>42497.112059836298</v>
      </c>
      <c r="AH39" s="100">
        <v>585583.414236526</v>
      </c>
      <c r="AI39" s="100">
        <v>168372.29249999599</v>
      </c>
      <c r="AJ39" s="100">
        <v>75009.714876596903</v>
      </c>
      <c r="AK39" s="100">
        <v>18567.4972184449</v>
      </c>
      <c r="AL39" s="100">
        <v>10348.7731058355</v>
      </c>
      <c r="AM39" s="100" t="s">
        <v>142</v>
      </c>
      <c r="AN39" s="100" t="s">
        <v>142</v>
      </c>
      <c r="AO39" s="100">
        <v>4448.00003024947</v>
      </c>
      <c r="AP39" s="100">
        <v>4812.0678553153703</v>
      </c>
      <c r="AQ39" s="100">
        <v>8026.5570889799801</v>
      </c>
      <c r="AR39" s="100">
        <v>29541.3654494006</v>
      </c>
      <c r="AS39" s="100">
        <v>156944.79568557499</v>
      </c>
      <c r="AT39" s="100">
        <v>413094.00599997101</v>
      </c>
      <c r="AU39" s="100">
        <v>104951.684999997</v>
      </c>
      <c r="AV39" s="100">
        <v>401926.61399998399</v>
      </c>
      <c r="AW39" s="100">
        <v>74329.059499997602</v>
      </c>
      <c r="AX39" s="100">
        <v>75466.341499998802</v>
      </c>
      <c r="AY39" s="100">
        <v>220701.80299999201</v>
      </c>
      <c r="AZ39" s="100">
        <v>73045.403500000801</v>
      </c>
      <c r="BA39" s="100">
        <v>586887.01149999304</v>
      </c>
      <c r="BB39" s="100">
        <v>51659.040500000403</v>
      </c>
      <c r="BC39" s="104" t="s">
        <v>142</v>
      </c>
      <c r="BD39" s="104" t="s">
        <v>142</v>
      </c>
      <c r="BE39" s="100">
        <v>232755.43649999</v>
      </c>
      <c r="BF39" s="50">
        <v>10691115.016628301</v>
      </c>
      <c r="BG39" s="50">
        <v>3843345.7223535599</v>
      </c>
      <c r="BH39" s="50">
        <v>2879902.1135824402</v>
      </c>
      <c r="BI39" s="50">
        <v>773324.580823511</v>
      </c>
      <c r="BJ39" s="50">
        <v>311375.45755370602</v>
      </c>
      <c r="BK39" s="50">
        <v>98698.613155512197</v>
      </c>
      <c r="BL39" s="50">
        <v>20538.917928716401</v>
      </c>
      <c r="BM39" s="50">
        <v>1663.77149077889</v>
      </c>
      <c r="BN39" s="50">
        <v>1754552.992167</v>
      </c>
      <c r="BO39" s="50">
        <v>3641606.8899999601</v>
      </c>
      <c r="BP39" s="50">
        <v>719009.64132664795</v>
      </c>
      <c r="BQ39" s="50">
        <v>1921146.8893910099</v>
      </c>
      <c r="BR39" s="50">
        <v>1220514.4668393501</v>
      </c>
      <c r="BS39" s="50">
        <v>442608.28895063698</v>
      </c>
      <c r="BT39" s="50">
        <v>431051.131392913</v>
      </c>
      <c r="BU39" s="50">
        <v>112629.666493588</v>
      </c>
      <c r="BV39" s="50">
        <v>713742.09633565403</v>
      </c>
      <c r="BW39" s="50">
        <v>344044.156851115</v>
      </c>
      <c r="BX39" s="50">
        <v>266628.40649427602</v>
      </c>
      <c r="BY39" s="50">
        <v>209744.89504862699</v>
      </c>
      <c r="BZ39" s="50">
        <v>112730.716664247</v>
      </c>
      <c r="CA39" s="50">
        <v>52234.035857181603</v>
      </c>
      <c r="CB39" s="50">
        <v>42481.221204960697</v>
      </c>
      <c r="CC39" s="50">
        <v>19285.6901575027</v>
      </c>
      <c r="CD39" s="50">
        <v>39054.428853502301</v>
      </c>
      <c r="CE39" s="50">
        <v>8387.1392144082092</v>
      </c>
      <c r="CF39" s="50">
        <v>22548.098471619702</v>
      </c>
      <c r="CG39" s="50">
        <v>15630.0124242078</v>
      </c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O39" s="106"/>
      <c r="FP39" s="106"/>
      <c r="FQ39" s="106"/>
      <c r="FR39" s="106"/>
      <c r="FS39" s="106"/>
      <c r="FT39" s="106"/>
      <c r="FU39" s="106"/>
      <c r="FV39" s="106"/>
      <c r="FW39" s="106"/>
      <c r="FX39" s="106"/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6"/>
      <c r="GN39" s="106"/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M39" s="106"/>
      <c r="HN39" s="106"/>
      <c r="HO39" s="106"/>
      <c r="HP39" s="106"/>
      <c r="HQ39" s="106"/>
      <c r="HR39" s="106"/>
      <c r="HS39" s="106"/>
      <c r="HT39" s="106"/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6"/>
      <c r="IJ39" s="106"/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  <c r="IW39" s="106"/>
      <c r="IX39" s="106"/>
      <c r="IY39" s="106"/>
      <c r="IZ39" s="106"/>
      <c r="JA39" s="106"/>
      <c r="JB39" s="106"/>
      <c r="JC39" s="106"/>
      <c r="JD39" s="106"/>
      <c r="JE39" s="106"/>
      <c r="JF39" s="106"/>
      <c r="JG39" s="106"/>
      <c r="JH39" s="106"/>
      <c r="JI39" s="106"/>
      <c r="JJ39" s="106"/>
      <c r="JK39" s="106"/>
      <c r="JL39" s="106"/>
      <c r="JM39" s="106"/>
      <c r="JN39" s="106"/>
    </row>
    <row r="40" spans="1:274" x14ac:dyDescent="0.25">
      <c r="A40" s="106" t="s">
        <v>207</v>
      </c>
      <c r="B40" s="106" t="s">
        <v>208</v>
      </c>
      <c r="C40" s="106" t="s">
        <v>153</v>
      </c>
      <c r="D40" s="106"/>
      <c r="E40" s="100">
        <v>3330592.89600007</v>
      </c>
      <c r="F40" s="100">
        <v>1831047.11350006</v>
      </c>
      <c r="G40" s="100">
        <v>670155.68678618595</v>
      </c>
      <c r="H40" s="100">
        <v>410665.76700000401</v>
      </c>
      <c r="I40" s="100">
        <v>43861.469666666701</v>
      </c>
      <c r="J40" s="100">
        <v>50476.057999995297</v>
      </c>
      <c r="K40" s="100">
        <v>8690263.9616883509</v>
      </c>
      <c r="L40" s="100">
        <v>1638463.9291801101</v>
      </c>
      <c r="M40" s="100">
        <v>818865.23933421902</v>
      </c>
      <c r="N40" s="100">
        <v>157773.42998152701</v>
      </c>
      <c r="O40" s="100">
        <v>105798.06524337801</v>
      </c>
      <c r="P40" s="100">
        <v>39797.338424097397</v>
      </c>
      <c r="Q40" s="100">
        <v>116918130.14250401</v>
      </c>
      <c r="R40" s="100">
        <v>22341863.000688098</v>
      </c>
      <c r="S40" s="100">
        <v>12201327.863175999</v>
      </c>
      <c r="T40" s="100">
        <v>4338891.6518368796</v>
      </c>
      <c r="U40" s="100">
        <v>918001.82799999905</v>
      </c>
      <c r="V40" s="100">
        <v>226037.14300000499</v>
      </c>
      <c r="W40" s="50">
        <v>169371856.094006</v>
      </c>
      <c r="X40" s="50">
        <v>34214333.582001299</v>
      </c>
      <c r="Y40" s="50">
        <v>19644867.845000699</v>
      </c>
      <c r="Z40" s="50">
        <v>4549661.5985001996</v>
      </c>
      <c r="AA40" s="50">
        <v>1478563.2638107999</v>
      </c>
      <c r="AB40" s="50">
        <v>101320283.505776</v>
      </c>
      <c r="AC40" s="50">
        <v>20716348.0240312</v>
      </c>
      <c r="AD40" s="50">
        <v>18722968.713151</v>
      </c>
      <c r="AE40" s="50">
        <v>5323874.5461462401</v>
      </c>
      <c r="AF40" s="50">
        <v>1478233.6225000599</v>
      </c>
      <c r="AG40" s="50">
        <v>462564.86512583302</v>
      </c>
      <c r="AH40" s="100">
        <v>706178.27365032898</v>
      </c>
      <c r="AI40" s="100">
        <v>171559.834500005</v>
      </c>
      <c r="AJ40" s="100">
        <v>95308.769450363601</v>
      </c>
      <c r="AK40" s="100">
        <v>24551.9082945802</v>
      </c>
      <c r="AL40" s="100">
        <v>46613.179732352299</v>
      </c>
      <c r="AM40" s="100" t="s">
        <v>142</v>
      </c>
      <c r="AN40" s="100" t="s">
        <v>142</v>
      </c>
      <c r="AO40" s="100">
        <v>37430.589205706099</v>
      </c>
      <c r="AP40" s="100">
        <v>9842.7680628334092</v>
      </c>
      <c r="AQ40" s="100">
        <v>37203.401055664101</v>
      </c>
      <c r="AR40" s="100">
        <v>37192.971065495301</v>
      </c>
      <c r="AS40" s="100">
        <v>207518.14450000101</v>
      </c>
      <c r="AT40" s="100" t="s">
        <v>142</v>
      </c>
      <c r="AU40" s="100" t="s">
        <v>142</v>
      </c>
      <c r="AV40" s="100">
        <v>139179.194499993</v>
      </c>
      <c r="AW40" s="100">
        <v>51977.100499996799</v>
      </c>
      <c r="AX40" s="100">
        <v>40930.622499998201</v>
      </c>
      <c r="AY40" s="100" t="s">
        <v>142</v>
      </c>
      <c r="AZ40" s="100">
        <v>19990.001000003998</v>
      </c>
      <c r="BA40" s="100">
        <v>325955.98399998201</v>
      </c>
      <c r="BB40" s="100">
        <v>41431.459499986799</v>
      </c>
      <c r="BC40" s="104" t="s">
        <v>142</v>
      </c>
      <c r="BD40" s="100">
        <v>176942.33499999999</v>
      </c>
      <c r="BE40" s="100">
        <v>70681.150500001997</v>
      </c>
      <c r="BF40" s="50">
        <v>10173562.040248301</v>
      </c>
      <c r="BG40" s="50">
        <v>4623304.6065562004</v>
      </c>
      <c r="BH40" s="50">
        <v>3544818.3800264699</v>
      </c>
      <c r="BI40" s="50">
        <v>1799586.2109515099</v>
      </c>
      <c r="BJ40" s="50">
        <v>720359.36732174002</v>
      </c>
      <c r="BK40" s="50">
        <v>212939.760134996</v>
      </c>
      <c r="BL40" s="50">
        <v>129579.10479920699</v>
      </c>
      <c r="BM40" s="50">
        <v>17523.529726159599</v>
      </c>
      <c r="BN40" s="50">
        <v>2292162.5164753799</v>
      </c>
      <c r="BO40" s="50">
        <v>4202260.0955000501</v>
      </c>
      <c r="BP40" s="50">
        <v>812657.47408208204</v>
      </c>
      <c r="BQ40" s="50">
        <v>2130522.6889032</v>
      </c>
      <c r="BR40" s="50">
        <v>1013061.6452466201</v>
      </c>
      <c r="BS40" s="50">
        <v>263036.42946592101</v>
      </c>
      <c r="BT40" s="50">
        <v>516253.21118201502</v>
      </c>
      <c r="BU40" s="50">
        <v>88701.054505418695</v>
      </c>
      <c r="BV40" s="50">
        <v>662148.70948872995</v>
      </c>
      <c r="BW40" s="50">
        <v>248000.56723986001</v>
      </c>
      <c r="BX40" s="50">
        <v>252210.71836888901</v>
      </c>
      <c r="BY40" s="50">
        <v>254776.340186699</v>
      </c>
      <c r="BZ40" s="50">
        <v>92714.043955525602</v>
      </c>
      <c r="CA40" s="50">
        <v>47073.299844018104</v>
      </c>
      <c r="CB40" s="50">
        <v>28825.842281220201</v>
      </c>
      <c r="CC40" s="50">
        <v>32963.892860646098</v>
      </c>
      <c r="CD40" s="50">
        <v>21941.319338310201</v>
      </c>
      <c r="CE40" s="50">
        <v>16885.411743286801</v>
      </c>
      <c r="CF40" s="50">
        <v>28621.554346157802</v>
      </c>
      <c r="CG40" s="50">
        <v>9212.7056052058197</v>
      </c>
      <c r="CW40" s="106"/>
      <c r="CX40" s="106"/>
      <c r="CY40" s="106"/>
      <c r="CZ40" s="106"/>
      <c r="DA40" s="106"/>
      <c r="DB40" s="106"/>
      <c r="DC40" s="106"/>
      <c r="DD40" s="106"/>
      <c r="DE40" s="106"/>
      <c r="DF40" s="106"/>
      <c r="DG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06"/>
      <c r="EJ40" s="106"/>
      <c r="EK40" s="106"/>
      <c r="EL40" s="106"/>
      <c r="EM40" s="106"/>
      <c r="EN40" s="106"/>
      <c r="EO40" s="106"/>
      <c r="EP40" s="106"/>
      <c r="EQ40" s="106"/>
      <c r="ER40" s="106"/>
      <c r="ES40" s="106"/>
      <c r="ET40" s="106"/>
      <c r="EU40" s="106"/>
      <c r="EV40" s="106"/>
      <c r="EW40" s="106"/>
      <c r="EX40" s="106"/>
      <c r="EY40" s="106"/>
      <c r="EZ40" s="106"/>
      <c r="FA40" s="106"/>
      <c r="FB40" s="106"/>
      <c r="FO40" s="106"/>
      <c r="FP40" s="106"/>
      <c r="FQ40" s="106"/>
      <c r="FR40" s="106"/>
      <c r="FS40" s="106"/>
      <c r="FT40" s="106"/>
      <c r="FU40" s="106"/>
      <c r="FV40" s="106"/>
      <c r="FW40" s="106"/>
      <c r="FX40" s="106"/>
      <c r="FY40" s="106"/>
      <c r="FZ40" s="106"/>
      <c r="GA40" s="106"/>
      <c r="GB40" s="106"/>
      <c r="GC40" s="106"/>
      <c r="GD40" s="106"/>
      <c r="GE40" s="106"/>
      <c r="GF40" s="106"/>
      <c r="GG40" s="106"/>
      <c r="GH40" s="106"/>
      <c r="GI40" s="106"/>
      <c r="GJ40" s="106"/>
      <c r="GK40" s="106"/>
      <c r="GL40" s="106"/>
      <c r="GM40" s="106"/>
      <c r="GN40" s="106"/>
      <c r="GO40" s="106"/>
      <c r="GP40" s="106"/>
      <c r="GQ40" s="106"/>
      <c r="GR40" s="106"/>
      <c r="GS40" s="106"/>
      <c r="GT40" s="106"/>
      <c r="GU40" s="106"/>
      <c r="GV40" s="106"/>
      <c r="GW40" s="106"/>
      <c r="GX40" s="106"/>
      <c r="GY40" s="106"/>
      <c r="GZ40" s="106"/>
      <c r="HA40" s="106"/>
      <c r="HM40" s="106"/>
      <c r="HN40" s="106"/>
      <c r="HO40" s="106"/>
      <c r="HP40" s="106"/>
      <c r="HQ40" s="106"/>
      <c r="HR40" s="106"/>
      <c r="HS40" s="106"/>
      <c r="HT40" s="106"/>
      <c r="HU40" s="106"/>
      <c r="HV40" s="106"/>
      <c r="HW40" s="106"/>
      <c r="HX40" s="106"/>
      <c r="HY40" s="106"/>
      <c r="HZ40" s="106"/>
      <c r="IA40" s="106"/>
      <c r="IB40" s="106"/>
      <c r="IC40" s="106"/>
      <c r="ID40" s="106"/>
      <c r="IE40" s="106"/>
      <c r="IF40" s="106"/>
      <c r="IG40" s="106"/>
      <c r="IH40" s="106"/>
      <c r="II40" s="106"/>
      <c r="IJ40" s="106"/>
      <c r="IK40" s="106"/>
      <c r="IL40" s="106"/>
      <c r="IM40" s="106"/>
      <c r="IN40" s="106"/>
      <c r="IO40" s="106"/>
      <c r="IP40" s="106"/>
      <c r="IQ40" s="106"/>
      <c r="IR40" s="106"/>
      <c r="IS40" s="106"/>
      <c r="IT40" s="106"/>
      <c r="IU40" s="106"/>
      <c r="IV40" s="106"/>
      <c r="IW40" s="106"/>
      <c r="IX40" s="106"/>
      <c r="IY40" s="106"/>
      <c r="IZ40" s="106"/>
      <c r="JA40" s="106"/>
      <c r="JB40" s="106"/>
      <c r="JC40" s="106"/>
      <c r="JD40" s="106"/>
      <c r="JE40" s="106"/>
      <c r="JF40" s="106"/>
      <c r="JG40" s="106"/>
      <c r="JH40" s="106"/>
      <c r="JI40" s="106"/>
      <c r="JJ40" s="106"/>
      <c r="JK40" s="106"/>
      <c r="JL40" s="106"/>
      <c r="JM40" s="106"/>
      <c r="JN40" s="106"/>
    </row>
    <row r="41" spans="1:274" x14ac:dyDescent="0.25">
      <c r="A41" s="106" t="s">
        <v>207</v>
      </c>
      <c r="B41" s="106" t="s">
        <v>209</v>
      </c>
      <c r="C41" s="106" t="s">
        <v>155</v>
      </c>
      <c r="D41" s="106"/>
      <c r="E41" s="100">
        <v>2776221.8257682901</v>
      </c>
      <c r="F41" s="100">
        <v>502537.62200002302</v>
      </c>
      <c r="G41" s="100">
        <v>703247.99649995298</v>
      </c>
      <c r="H41" s="100">
        <v>516723.29600001097</v>
      </c>
      <c r="I41" s="100">
        <v>75883.193500001798</v>
      </c>
      <c r="J41" s="100">
        <v>170552.44549999101</v>
      </c>
      <c r="K41" s="100">
        <v>6279205.4153306596</v>
      </c>
      <c r="L41" s="100">
        <v>1317836.9516718299</v>
      </c>
      <c r="M41" s="100">
        <v>951926.13958953496</v>
      </c>
      <c r="N41" s="100">
        <v>124444.598801179</v>
      </c>
      <c r="O41" s="100">
        <v>133704.051009766</v>
      </c>
      <c r="P41" s="100" t="s">
        <v>142</v>
      </c>
      <c r="Q41" s="100">
        <v>76336107.381002396</v>
      </c>
      <c r="R41" s="100">
        <v>16457913.6477648</v>
      </c>
      <c r="S41" s="100">
        <v>10288961.0576948</v>
      </c>
      <c r="T41" s="100">
        <v>4400100.0344352704</v>
      </c>
      <c r="U41" s="100">
        <v>1238493.6680000001</v>
      </c>
      <c r="V41" s="100">
        <v>138484.81900001201</v>
      </c>
      <c r="W41" s="50">
        <v>106569590.255495</v>
      </c>
      <c r="X41" s="50">
        <v>24570484.339499</v>
      </c>
      <c r="Y41" s="50">
        <v>15762634.0779991</v>
      </c>
      <c r="Z41" s="50">
        <v>4452646.2314998303</v>
      </c>
      <c r="AA41" s="50">
        <v>767670.74849993095</v>
      </c>
      <c r="AB41" s="50">
        <v>64928241.493533999</v>
      </c>
      <c r="AC41" s="50">
        <v>15379256.534297301</v>
      </c>
      <c r="AD41" s="50">
        <v>12341452.405901199</v>
      </c>
      <c r="AE41" s="50">
        <v>4575474.7071076697</v>
      </c>
      <c r="AF41" s="50">
        <v>1639482.6864998899</v>
      </c>
      <c r="AG41" s="50">
        <v>432296.90350586001</v>
      </c>
      <c r="AH41" s="100">
        <v>405984.71045266802</v>
      </c>
      <c r="AI41" s="100">
        <v>59359.362499994299</v>
      </c>
      <c r="AJ41" s="100">
        <v>79796.379902303903</v>
      </c>
      <c r="AK41" s="100">
        <v>34264.170890995898</v>
      </c>
      <c r="AL41" s="100">
        <v>18526.366950703999</v>
      </c>
      <c r="AM41" s="100" t="s">
        <v>142</v>
      </c>
      <c r="AN41" s="100" t="s">
        <v>142</v>
      </c>
      <c r="AO41" s="100">
        <v>27356.7320462807</v>
      </c>
      <c r="AP41" s="100">
        <v>16855.199485227098</v>
      </c>
      <c r="AQ41" s="100">
        <v>26819.454926877999</v>
      </c>
      <c r="AR41" s="100">
        <v>11281.245300579099</v>
      </c>
      <c r="AS41" s="100">
        <v>294574.00003399199</v>
      </c>
      <c r="AT41" s="100" t="s">
        <v>142</v>
      </c>
      <c r="AU41" s="100">
        <v>38036.4804999915</v>
      </c>
      <c r="AV41" s="100" t="s">
        <v>142</v>
      </c>
      <c r="AW41" s="100">
        <v>30281.024499999101</v>
      </c>
      <c r="AX41" s="100">
        <v>54889.517999987802</v>
      </c>
      <c r="AY41" s="100">
        <v>137485.573999997</v>
      </c>
      <c r="AZ41" s="100">
        <v>20889.761999998002</v>
      </c>
      <c r="BA41" s="100">
        <v>195875.13249998499</v>
      </c>
      <c r="BB41" s="100">
        <v>29699.433499997001</v>
      </c>
      <c r="BC41" s="104" t="s">
        <v>142</v>
      </c>
      <c r="BD41" s="104" t="s">
        <v>142</v>
      </c>
      <c r="BE41" s="100">
        <v>114923.268999997</v>
      </c>
      <c r="BF41" s="50">
        <v>7413138.2855562698</v>
      </c>
      <c r="BG41" s="50">
        <v>3494134.23330836</v>
      </c>
      <c r="BH41" s="50">
        <v>3160669.5476256302</v>
      </c>
      <c r="BI41" s="50">
        <v>1151818.70689299</v>
      </c>
      <c r="BJ41" s="50">
        <v>976489.68170078401</v>
      </c>
      <c r="BK41" s="50">
        <v>349062.09811083</v>
      </c>
      <c r="BL41" s="50">
        <v>169496.77718166501</v>
      </c>
      <c r="BM41" s="50">
        <v>1657.9253945144001</v>
      </c>
      <c r="BN41" s="50">
        <v>1410415.5531416901</v>
      </c>
      <c r="BO41" s="50">
        <v>3309503.9074996999</v>
      </c>
      <c r="BP41" s="50">
        <v>679581.12087414402</v>
      </c>
      <c r="BQ41" s="50">
        <v>1741777.9664998399</v>
      </c>
      <c r="BR41" s="50">
        <v>859164.47336642095</v>
      </c>
      <c r="BS41" s="50">
        <v>237022.996627435</v>
      </c>
      <c r="BT41" s="50">
        <v>407340.235422522</v>
      </c>
      <c r="BU41" s="50">
        <v>166454.412666883</v>
      </c>
      <c r="BV41" s="50">
        <v>521944.46797532798</v>
      </c>
      <c r="BW41" s="50">
        <v>227967.46218057501</v>
      </c>
      <c r="BX41" s="50">
        <v>169352.866554351</v>
      </c>
      <c r="BY41" s="50">
        <v>255001.43238293199</v>
      </c>
      <c r="BZ41" s="50">
        <v>90849.472999763399</v>
      </c>
      <c r="CA41" s="50">
        <v>44835.949241711503</v>
      </c>
      <c r="CB41" s="50">
        <v>10394.0891411716</v>
      </c>
      <c r="CC41" s="50">
        <v>29638.001730972599</v>
      </c>
      <c r="CD41" s="50">
        <v>6905.6667333224996</v>
      </c>
      <c r="CE41" s="50">
        <v>15504.9384226775</v>
      </c>
      <c r="CF41" s="50">
        <v>12144.839567134801</v>
      </c>
      <c r="CG41" s="50">
        <v>11443.3236639198</v>
      </c>
      <c r="CW41" s="106"/>
      <c r="CX41" s="106"/>
      <c r="CY41" s="106"/>
      <c r="CZ41" s="106"/>
      <c r="DA41" s="106"/>
      <c r="DB41" s="106"/>
      <c r="DC41" s="106"/>
      <c r="DD41" s="106"/>
      <c r="DE41" s="106"/>
      <c r="DF41" s="106"/>
      <c r="DG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106"/>
      <c r="EH41" s="106"/>
      <c r="EI41" s="106"/>
      <c r="EJ41" s="106"/>
      <c r="EK41" s="106"/>
      <c r="EL41" s="106"/>
      <c r="EM41" s="106"/>
      <c r="EN41" s="106"/>
      <c r="EO41" s="106"/>
      <c r="EP41" s="106"/>
      <c r="EQ41" s="106"/>
      <c r="ER41" s="106"/>
      <c r="ES41" s="106"/>
      <c r="ET41" s="106"/>
      <c r="EU41" s="106"/>
      <c r="EV41" s="106"/>
      <c r="EW41" s="106"/>
      <c r="EX41" s="106"/>
      <c r="EY41" s="106"/>
      <c r="EZ41" s="106"/>
      <c r="FA41" s="106"/>
      <c r="FB41" s="106"/>
      <c r="FO41" s="106"/>
      <c r="FP41" s="106"/>
      <c r="FQ41" s="106"/>
      <c r="FR41" s="106"/>
      <c r="FS41" s="106"/>
      <c r="FT41" s="106"/>
      <c r="FU41" s="106"/>
      <c r="FV41" s="106"/>
      <c r="FW41" s="106"/>
      <c r="FX41" s="106"/>
      <c r="FY41" s="106"/>
      <c r="FZ41" s="106"/>
      <c r="GA41" s="106"/>
      <c r="GB41" s="106"/>
      <c r="GC41" s="106"/>
      <c r="GD41" s="106"/>
      <c r="GE41" s="106"/>
      <c r="GF41" s="106"/>
      <c r="GG41" s="106"/>
      <c r="GH41" s="106"/>
      <c r="GI41" s="106"/>
      <c r="GJ41" s="106"/>
      <c r="GK41" s="106"/>
      <c r="GL41" s="106"/>
      <c r="GM41" s="106"/>
      <c r="GN41" s="106"/>
      <c r="GO41" s="106"/>
      <c r="GP41" s="106"/>
      <c r="GQ41" s="106"/>
      <c r="GR41" s="106"/>
      <c r="GS41" s="106"/>
      <c r="GT41" s="106"/>
      <c r="GU41" s="106"/>
      <c r="GV41" s="106"/>
      <c r="GW41" s="106"/>
      <c r="GX41" s="106"/>
      <c r="GY41" s="106"/>
      <c r="GZ41" s="106"/>
      <c r="HA41" s="106"/>
      <c r="HM41" s="106"/>
      <c r="HN41" s="106"/>
      <c r="HO41" s="106"/>
      <c r="HP41" s="106"/>
      <c r="HQ41" s="106"/>
      <c r="HR41" s="106"/>
      <c r="HS41" s="106"/>
      <c r="HT41" s="106"/>
      <c r="HU41" s="106"/>
      <c r="HV41" s="106"/>
      <c r="HW41" s="106"/>
      <c r="HX41" s="106"/>
      <c r="HY41" s="106"/>
      <c r="HZ41" s="106"/>
      <c r="IA41" s="106"/>
      <c r="IB41" s="106"/>
      <c r="IC41" s="106"/>
      <c r="ID41" s="106"/>
      <c r="IE41" s="106"/>
      <c r="IF41" s="106"/>
      <c r="IG41" s="106"/>
      <c r="IH41" s="106"/>
      <c r="II41" s="106"/>
      <c r="IJ41" s="106"/>
      <c r="IK41" s="106"/>
      <c r="IL41" s="106"/>
      <c r="IM41" s="106"/>
      <c r="IN41" s="106"/>
      <c r="IO41" s="106"/>
      <c r="IP41" s="106"/>
      <c r="IQ41" s="106"/>
      <c r="IR41" s="106"/>
      <c r="IS41" s="106"/>
      <c r="IT41" s="106"/>
      <c r="IU41" s="106"/>
      <c r="IV41" s="106"/>
      <c r="IW41" s="106"/>
      <c r="IX41" s="106"/>
      <c r="IY41" s="106"/>
      <c r="IZ41" s="106"/>
      <c r="JA41" s="106"/>
      <c r="JB41" s="106"/>
      <c r="JC41" s="106"/>
      <c r="JD41" s="106"/>
      <c r="JE41" s="106"/>
      <c r="JF41" s="106"/>
      <c r="JG41" s="106"/>
      <c r="JH41" s="106"/>
      <c r="JI41" s="106"/>
      <c r="JJ41" s="106"/>
      <c r="JK41" s="106"/>
      <c r="JL41" s="106"/>
      <c r="JM41" s="106"/>
      <c r="JN41" s="106"/>
    </row>
    <row r="42" spans="1:274" x14ac:dyDescent="0.25">
      <c r="A42" s="106" t="s">
        <v>210</v>
      </c>
      <c r="B42" s="106" t="s">
        <v>211</v>
      </c>
      <c r="C42" s="106" t="s">
        <v>153</v>
      </c>
      <c r="D42" s="106"/>
      <c r="E42" s="100">
        <v>1700497.2975000101</v>
      </c>
      <c r="F42" s="100">
        <v>731169.71000002604</v>
      </c>
      <c r="G42" s="100">
        <v>666898.57669996901</v>
      </c>
      <c r="H42" s="100">
        <v>161774.43549999699</v>
      </c>
      <c r="I42" s="100">
        <v>29647.204500002801</v>
      </c>
      <c r="J42" s="100" t="s">
        <v>142</v>
      </c>
      <c r="K42" s="100">
        <v>4504167.3367577903</v>
      </c>
      <c r="L42" s="100">
        <v>900318.46187961998</v>
      </c>
      <c r="M42" s="100">
        <v>561803.56502675102</v>
      </c>
      <c r="N42" s="100">
        <v>135115.26142295499</v>
      </c>
      <c r="O42" s="100">
        <v>219457.213939106</v>
      </c>
      <c r="P42" s="100" t="s">
        <v>142</v>
      </c>
      <c r="Q42" s="100">
        <v>52256082.472000398</v>
      </c>
      <c r="R42" s="100">
        <v>13022523.4582501</v>
      </c>
      <c r="S42" s="100">
        <v>7808396.9251386197</v>
      </c>
      <c r="T42" s="100">
        <v>3602605.5994726699</v>
      </c>
      <c r="U42" s="100">
        <v>911055.16296639002</v>
      </c>
      <c r="V42" s="100">
        <v>186930.79400000899</v>
      </c>
      <c r="W42" s="50">
        <v>68877360.612996995</v>
      </c>
      <c r="X42" s="50">
        <v>17149498.118999399</v>
      </c>
      <c r="Y42" s="50">
        <v>12121088.4014995</v>
      </c>
      <c r="Z42" s="50">
        <v>2758179.93049982</v>
      </c>
      <c r="AA42" s="50">
        <v>1042267.52199996</v>
      </c>
      <c r="AB42" s="50">
        <v>51521811.935240597</v>
      </c>
      <c r="AC42" s="50">
        <v>9187542.3015732598</v>
      </c>
      <c r="AD42" s="50">
        <v>9664861.1816996299</v>
      </c>
      <c r="AE42" s="50">
        <v>3776671.6450564102</v>
      </c>
      <c r="AF42" s="50">
        <v>1013263.95899998</v>
      </c>
      <c r="AG42" s="50">
        <v>377021.84187899</v>
      </c>
      <c r="AH42" s="100">
        <v>271807.88590035099</v>
      </c>
      <c r="AI42" s="100">
        <v>48367.554500001897</v>
      </c>
      <c r="AJ42" s="100">
        <v>65579.586970448494</v>
      </c>
      <c r="AK42" s="100">
        <v>10847.118820014</v>
      </c>
      <c r="AL42" s="100">
        <v>12081.1859088613</v>
      </c>
      <c r="AM42" s="100" t="s">
        <v>142</v>
      </c>
      <c r="AN42" s="100" t="s">
        <v>142</v>
      </c>
      <c r="AO42" s="100">
        <v>30573.803266512899</v>
      </c>
      <c r="AP42" s="100">
        <v>4080.90828455364</v>
      </c>
      <c r="AQ42" s="100">
        <v>12472.245569894199</v>
      </c>
      <c r="AR42" s="100">
        <v>20645.095283412</v>
      </c>
      <c r="AS42" s="100">
        <v>287680.94072286499</v>
      </c>
      <c r="AT42" s="100">
        <v>104137.112999993</v>
      </c>
      <c r="AU42" s="100">
        <v>219623.073999997</v>
      </c>
      <c r="AV42" s="100">
        <v>83111.863999996203</v>
      </c>
      <c r="AW42" s="100">
        <v>53675.486499996099</v>
      </c>
      <c r="AX42" s="100">
        <v>94182.365000000806</v>
      </c>
      <c r="AY42" s="100">
        <v>29263.009500002299</v>
      </c>
      <c r="AZ42" s="100">
        <v>30661.846000003301</v>
      </c>
      <c r="BA42" s="100">
        <v>94364.135499989803</v>
      </c>
      <c r="BB42" s="100">
        <v>24997.148999997698</v>
      </c>
      <c r="BC42" s="104" t="s">
        <v>142</v>
      </c>
      <c r="BD42" s="100">
        <v>108786.01049999701</v>
      </c>
      <c r="BE42" s="100">
        <v>76191.926000000502</v>
      </c>
      <c r="BF42" s="50">
        <v>6599206.1121218204</v>
      </c>
      <c r="BG42" s="50">
        <v>3163464.9843560401</v>
      </c>
      <c r="BH42" s="50">
        <v>3394738.41215656</v>
      </c>
      <c r="BI42" s="50">
        <v>1422000.2835202201</v>
      </c>
      <c r="BJ42" s="50">
        <v>872862.14379982697</v>
      </c>
      <c r="BK42" s="50">
        <v>391853.47340572602</v>
      </c>
      <c r="BL42" s="50">
        <v>145896.995311014</v>
      </c>
      <c r="BM42" s="50">
        <v>38197.221957347203</v>
      </c>
      <c r="BN42" s="50">
        <v>1609033.85346231</v>
      </c>
      <c r="BO42" s="50">
        <v>3031198.5254053199</v>
      </c>
      <c r="BP42" s="50">
        <v>632159.17032756796</v>
      </c>
      <c r="BQ42" s="50">
        <v>1796201.12299989</v>
      </c>
      <c r="BR42" s="50">
        <v>542083.94228813006</v>
      </c>
      <c r="BS42" s="50">
        <v>202778.19124482799</v>
      </c>
      <c r="BT42" s="50">
        <v>568993.31578463898</v>
      </c>
      <c r="BU42" s="50">
        <v>236601.246459377</v>
      </c>
      <c r="BV42" s="50">
        <v>479428.79630354198</v>
      </c>
      <c r="BW42" s="50">
        <v>263594.60114786902</v>
      </c>
      <c r="BX42" s="50">
        <v>220944.32326396101</v>
      </c>
      <c r="BY42" s="50">
        <v>195611.27775789201</v>
      </c>
      <c r="BZ42" s="50">
        <v>80537.198321838005</v>
      </c>
      <c r="CA42" s="50">
        <v>31376.151277762401</v>
      </c>
      <c r="CB42" s="50">
        <v>31765.056103758299</v>
      </c>
      <c r="CC42" s="50">
        <v>20286.800246342002</v>
      </c>
      <c r="CD42" s="50">
        <v>24506.128312082601</v>
      </c>
      <c r="CE42" s="50">
        <v>6794.5142411803299</v>
      </c>
      <c r="CF42" s="50">
        <v>5800.9958369968099</v>
      </c>
      <c r="CG42" s="50">
        <v>15076.005247748501</v>
      </c>
      <c r="CW42" s="106"/>
      <c r="CX42" s="106"/>
      <c r="CY42" s="106"/>
      <c r="CZ42" s="106"/>
      <c r="DA42" s="106"/>
      <c r="DB42" s="106"/>
      <c r="DC42" s="106"/>
      <c r="DD42" s="106"/>
      <c r="DE42" s="106"/>
      <c r="DF42" s="106"/>
      <c r="DG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  <c r="EF42" s="106"/>
      <c r="EG42" s="106"/>
      <c r="EH42" s="106"/>
      <c r="EI42" s="106"/>
      <c r="EJ42" s="106"/>
      <c r="EK42" s="106"/>
      <c r="EL42" s="106"/>
      <c r="EM42" s="106"/>
      <c r="EN42" s="106"/>
      <c r="EO42" s="106"/>
      <c r="EP42" s="106"/>
      <c r="EQ42" s="106"/>
      <c r="ER42" s="106"/>
      <c r="ES42" s="106"/>
      <c r="ET42" s="106"/>
      <c r="EU42" s="106"/>
      <c r="EV42" s="106"/>
      <c r="EW42" s="106"/>
      <c r="EX42" s="106"/>
      <c r="EY42" s="106"/>
      <c r="EZ42" s="106"/>
      <c r="FA42" s="106"/>
      <c r="FB42" s="106"/>
      <c r="FO42" s="106"/>
      <c r="FP42" s="106"/>
      <c r="FQ42" s="106"/>
      <c r="FR42" s="106"/>
      <c r="FS42" s="106"/>
      <c r="FT42" s="106"/>
      <c r="FU42" s="106"/>
      <c r="FV42" s="106"/>
      <c r="FW42" s="106"/>
      <c r="FX42" s="106"/>
      <c r="FY42" s="106"/>
      <c r="FZ42" s="106"/>
      <c r="GA42" s="106"/>
      <c r="GB42" s="106"/>
      <c r="GC42" s="106"/>
      <c r="GD42" s="106"/>
      <c r="GE42" s="106"/>
      <c r="GF42" s="106"/>
      <c r="GG42" s="106"/>
      <c r="GH42" s="106"/>
      <c r="GI42" s="106"/>
      <c r="GJ42" s="106"/>
      <c r="GK42" s="106"/>
      <c r="GL42" s="106"/>
      <c r="GM42" s="106"/>
      <c r="GN42" s="106"/>
      <c r="GO42" s="106"/>
      <c r="GP42" s="106"/>
      <c r="GQ42" s="106"/>
      <c r="GR42" s="106"/>
      <c r="GS42" s="106"/>
      <c r="GT42" s="106"/>
      <c r="GU42" s="106"/>
      <c r="GV42" s="106"/>
      <c r="GW42" s="106"/>
      <c r="GX42" s="106"/>
      <c r="GY42" s="106"/>
      <c r="GZ42" s="106"/>
      <c r="HA42" s="106"/>
      <c r="HM42" s="106"/>
      <c r="HN42" s="106"/>
      <c r="HO42" s="106"/>
      <c r="HP42" s="106"/>
      <c r="HQ42" s="106"/>
      <c r="HR42" s="106"/>
      <c r="HS42" s="106"/>
      <c r="HT42" s="106"/>
      <c r="HU42" s="106"/>
      <c r="HV42" s="106"/>
      <c r="HW42" s="106"/>
      <c r="HX42" s="106"/>
      <c r="HY42" s="106"/>
      <c r="HZ42" s="106"/>
      <c r="IA42" s="106"/>
      <c r="IB42" s="106"/>
      <c r="IC42" s="106"/>
      <c r="ID42" s="106"/>
      <c r="IE42" s="106"/>
      <c r="IF42" s="106"/>
      <c r="IG42" s="106"/>
      <c r="IH42" s="106"/>
      <c r="II42" s="106"/>
      <c r="IJ42" s="106"/>
      <c r="IK42" s="106"/>
      <c r="IL42" s="106"/>
      <c r="IM42" s="106"/>
      <c r="IN42" s="106"/>
      <c r="IO42" s="106"/>
      <c r="IP42" s="106"/>
      <c r="IQ42" s="106"/>
      <c r="IR42" s="106"/>
      <c r="IS42" s="106"/>
      <c r="IT42" s="106"/>
      <c r="IU42" s="106"/>
      <c r="IV42" s="106"/>
      <c r="IW42" s="106"/>
      <c r="IX42" s="106"/>
      <c r="IY42" s="106"/>
      <c r="IZ42" s="106"/>
      <c r="JA42" s="106"/>
      <c r="JB42" s="106"/>
      <c r="JC42" s="106"/>
      <c r="JD42" s="106"/>
      <c r="JE42" s="106"/>
      <c r="JF42" s="106"/>
      <c r="JG42" s="106"/>
      <c r="JH42" s="106"/>
      <c r="JI42" s="106"/>
      <c r="JJ42" s="106"/>
      <c r="JK42" s="106"/>
      <c r="JL42" s="106"/>
      <c r="JM42" s="106"/>
      <c r="JN42" s="106"/>
    </row>
    <row r="43" spans="1:274" x14ac:dyDescent="0.25">
      <c r="A43" s="106" t="s">
        <v>210</v>
      </c>
      <c r="B43" s="106" t="s">
        <v>212</v>
      </c>
      <c r="C43" s="106" t="s">
        <v>155</v>
      </c>
      <c r="D43" s="106"/>
      <c r="E43" s="100">
        <v>3512450.0100000901</v>
      </c>
      <c r="F43" s="100">
        <v>1203937.0105000201</v>
      </c>
      <c r="G43" s="100">
        <v>1377787.5662682599</v>
      </c>
      <c r="H43" s="100">
        <v>571766.03250002</v>
      </c>
      <c r="I43" s="100">
        <v>65632.357000005301</v>
      </c>
      <c r="J43" s="100">
        <v>266435.01550000499</v>
      </c>
      <c r="K43" s="100">
        <v>7268395.8985281903</v>
      </c>
      <c r="L43" s="100">
        <v>1561594.6659124</v>
      </c>
      <c r="M43" s="100">
        <v>1265851.6329079899</v>
      </c>
      <c r="N43" s="100">
        <v>281557.801490554</v>
      </c>
      <c r="O43" s="100" t="s">
        <v>142</v>
      </c>
      <c r="P43" s="100" t="s">
        <v>142</v>
      </c>
      <c r="Q43" s="100">
        <v>72903747.9559986</v>
      </c>
      <c r="R43" s="100">
        <v>19252289.845281702</v>
      </c>
      <c r="S43" s="100">
        <v>13087493.248891201</v>
      </c>
      <c r="T43" s="100">
        <v>5263544.7272793502</v>
      </c>
      <c r="U43" s="100">
        <v>766954.75000002596</v>
      </c>
      <c r="V43" s="100" t="s">
        <v>142</v>
      </c>
      <c r="W43" s="50">
        <v>130060029.287238</v>
      </c>
      <c r="X43" s="50">
        <v>31034521.5085008</v>
      </c>
      <c r="Y43" s="50">
        <v>20564928.356736101</v>
      </c>
      <c r="Z43" s="50">
        <v>6798945.2480001897</v>
      </c>
      <c r="AA43" s="50">
        <v>1845212.3245000499</v>
      </c>
      <c r="AB43" s="50">
        <v>73940826.2101776</v>
      </c>
      <c r="AC43" s="50">
        <v>20012382.927641898</v>
      </c>
      <c r="AD43" s="50">
        <v>16984522.445959501</v>
      </c>
      <c r="AE43" s="50">
        <v>6789446.4919350399</v>
      </c>
      <c r="AF43" s="50">
        <v>2488328.1995000802</v>
      </c>
      <c r="AG43" s="50">
        <v>730981.62981536903</v>
      </c>
      <c r="AH43" s="100">
        <v>588606.74480579596</v>
      </c>
      <c r="AI43" s="100">
        <v>186560.960166659</v>
      </c>
      <c r="AJ43" s="100">
        <v>174252.95411749199</v>
      </c>
      <c r="AK43" s="100">
        <v>59373.248831773002</v>
      </c>
      <c r="AL43" s="100">
        <v>7602.83207196283</v>
      </c>
      <c r="AM43" s="100" t="s">
        <v>142</v>
      </c>
      <c r="AN43" s="100" t="s">
        <v>142</v>
      </c>
      <c r="AO43" s="100">
        <v>17671.265652075501</v>
      </c>
      <c r="AP43" s="100">
        <v>11536.7779153703</v>
      </c>
      <c r="AQ43" s="100">
        <v>2830.1642617898701</v>
      </c>
      <c r="AR43" s="100">
        <v>8614.9546653488705</v>
      </c>
      <c r="AS43" s="100">
        <v>98814.4030000075</v>
      </c>
      <c r="AT43" s="100">
        <v>165637.35244586901</v>
      </c>
      <c r="AU43" s="100">
        <v>29667.1695000035</v>
      </c>
      <c r="AV43" s="100">
        <v>39872.400000000896</v>
      </c>
      <c r="AW43" s="100">
        <v>16337.719000004899</v>
      </c>
      <c r="AX43" s="100">
        <v>179695.68549999499</v>
      </c>
      <c r="AY43" s="100">
        <v>106853.069499996</v>
      </c>
      <c r="AZ43" s="100">
        <v>18181.045500002299</v>
      </c>
      <c r="BA43" s="100">
        <v>111654.717000007</v>
      </c>
      <c r="BB43" s="100">
        <v>73923.927499996993</v>
      </c>
      <c r="BC43" s="104" t="s">
        <v>142</v>
      </c>
      <c r="BD43" s="100">
        <v>60840.658500004101</v>
      </c>
      <c r="BE43" s="100">
        <v>135080.845500008</v>
      </c>
      <c r="BF43" s="50">
        <v>9952011.5674182698</v>
      </c>
      <c r="BG43" s="50">
        <v>5107259.2047417304</v>
      </c>
      <c r="BH43" s="50">
        <v>5699440.6976241097</v>
      </c>
      <c r="BI43" s="50">
        <v>2736451.7771171001</v>
      </c>
      <c r="BJ43" s="50">
        <v>1295175.8274445301</v>
      </c>
      <c r="BK43" s="50">
        <v>616849.90758066101</v>
      </c>
      <c r="BL43" s="50">
        <v>281741.79364764498</v>
      </c>
      <c r="BM43" s="50">
        <v>55047.161986109502</v>
      </c>
      <c r="BN43" s="50">
        <v>2860736.9116444201</v>
      </c>
      <c r="BO43" s="50">
        <v>7368151.4789994899</v>
      </c>
      <c r="BP43" s="50">
        <v>714971.93301507097</v>
      </c>
      <c r="BQ43" s="50">
        <v>3420841.0919999098</v>
      </c>
      <c r="BR43" s="50">
        <v>1104148.8542828599</v>
      </c>
      <c r="BS43" s="50">
        <v>678780.24186266004</v>
      </c>
      <c r="BT43" s="50">
        <v>890777.65953573701</v>
      </c>
      <c r="BU43" s="50">
        <v>188948.16930135901</v>
      </c>
      <c r="BV43" s="50">
        <v>791000.00079722097</v>
      </c>
      <c r="BW43" s="50">
        <v>366358.510208475</v>
      </c>
      <c r="BX43" s="50">
        <v>251039.57734630301</v>
      </c>
      <c r="BY43" s="50">
        <v>346847.77416986797</v>
      </c>
      <c r="BZ43" s="50">
        <v>190369.92223546101</v>
      </c>
      <c r="CA43" s="50">
        <v>40891.679617685797</v>
      </c>
      <c r="CB43" s="50">
        <v>50488.094911330401</v>
      </c>
      <c r="CC43" s="50">
        <v>45527.370894046602</v>
      </c>
      <c r="CD43" s="50">
        <v>35807.036732241198</v>
      </c>
      <c r="CE43" s="50">
        <v>28333.786907685499</v>
      </c>
      <c r="CF43" s="50">
        <v>21991.562374538</v>
      </c>
      <c r="CG43" s="50">
        <v>13852.979249734901</v>
      </c>
      <c r="CW43" s="106"/>
      <c r="CX43" s="106"/>
      <c r="CY43" s="106"/>
      <c r="CZ43" s="106"/>
      <c r="DA43" s="106"/>
      <c r="DB43" s="106"/>
      <c r="DC43" s="106"/>
      <c r="DD43" s="106"/>
      <c r="DE43" s="106"/>
      <c r="DF43" s="106"/>
      <c r="DG43" s="106"/>
      <c r="DR43" s="106"/>
      <c r="DS43" s="106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06"/>
      <c r="EE43" s="106"/>
      <c r="EF43" s="106"/>
      <c r="EG43" s="106"/>
      <c r="EH43" s="106"/>
      <c r="EI43" s="106"/>
      <c r="EJ43" s="106"/>
      <c r="EK43" s="106"/>
      <c r="EL43" s="106"/>
      <c r="EM43" s="106"/>
      <c r="EN43" s="106"/>
      <c r="EO43" s="106"/>
      <c r="EP43" s="106"/>
      <c r="EQ43" s="106"/>
      <c r="ER43" s="106"/>
      <c r="ES43" s="106"/>
      <c r="ET43" s="106"/>
      <c r="EU43" s="106"/>
      <c r="EV43" s="106"/>
      <c r="EW43" s="106"/>
      <c r="EX43" s="106"/>
      <c r="EY43" s="106"/>
      <c r="EZ43" s="106"/>
      <c r="FA43" s="106"/>
      <c r="FB43" s="106"/>
      <c r="FO43" s="106"/>
      <c r="FP43" s="106"/>
      <c r="FQ43" s="106"/>
      <c r="FR43" s="106"/>
      <c r="FS43" s="106"/>
      <c r="FT43" s="106"/>
      <c r="FU43" s="106"/>
      <c r="FV43" s="106"/>
      <c r="FW43" s="106"/>
      <c r="FX43" s="106"/>
      <c r="FY43" s="106"/>
      <c r="FZ43" s="106"/>
      <c r="GA43" s="106"/>
      <c r="GB43" s="106"/>
      <c r="GC43" s="106"/>
      <c r="GD43" s="106"/>
      <c r="GE43" s="106"/>
      <c r="GF43" s="106"/>
      <c r="GG43" s="106"/>
      <c r="GH43" s="106"/>
      <c r="GI43" s="106"/>
      <c r="GJ43" s="106"/>
      <c r="GK43" s="106"/>
      <c r="GL43" s="106"/>
      <c r="GM43" s="106"/>
      <c r="GN43" s="106"/>
      <c r="GO43" s="106"/>
      <c r="GP43" s="106"/>
      <c r="GQ43" s="106"/>
      <c r="GR43" s="106"/>
      <c r="GS43" s="106"/>
      <c r="GT43" s="106"/>
      <c r="GU43" s="106"/>
      <c r="GV43" s="106"/>
      <c r="GW43" s="106"/>
      <c r="GX43" s="106"/>
      <c r="GY43" s="106"/>
      <c r="GZ43" s="106"/>
      <c r="HA43" s="106"/>
      <c r="HM43" s="106"/>
      <c r="HN43" s="106"/>
      <c r="HO43" s="106"/>
      <c r="HP43" s="106"/>
      <c r="HQ43" s="106"/>
      <c r="HR43" s="106"/>
      <c r="HS43" s="106"/>
      <c r="HT43" s="106"/>
      <c r="HU43" s="106"/>
      <c r="HV43" s="106"/>
      <c r="HW43" s="106"/>
      <c r="HX43" s="106"/>
      <c r="HY43" s="106"/>
      <c r="HZ43" s="106"/>
      <c r="IA43" s="106"/>
      <c r="IB43" s="106"/>
      <c r="IC43" s="106"/>
      <c r="ID43" s="106"/>
      <c r="IE43" s="106"/>
      <c r="IF43" s="106"/>
      <c r="IG43" s="106"/>
      <c r="IH43" s="106"/>
      <c r="II43" s="106"/>
      <c r="IJ43" s="106"/>
      <c r="IK43" s="106"/>
      <c r="IL43" s="106"/>
      <c r="IM43" s="106"/>
      <c r="IN43" s="106"/>
      <c r="IO43" s="106"/>
      <c r="IP43" s="106"/>
      <c r="IQ43" s="106"/>
      <c r="IR43" s="106"/>
      <c r="IS43" s="106"/>
      <c r="IT43" s="106"/>
      <c r="IU43" s="106"/>
      <c r="IV43" s="106"/>
      <c r="IW43" s="106"/>
      <c r="IX43" s="106"/>
      <c r="IY43" s="106"/>
      <c r="IZ43" s="106"/>
      <c r="JA43" s="106"/>
      <c r="JB43" s="106"/>
      <c r="JC43" s="106"/>
      <c r="JD43" s="106"/>
      <c r="JE43" s="106"/>
      <c r="JF43" s="106"/>
      <c r="JG43" s="106"/>
      <c r="JH43" s="106"/>
      <c r="JI43" s="106"/>
      <c r="JJ43" s="106"/>
      <c r="JK43" s="106"/>
      <c r="JL43" s="106"/>
      <c r="JM43" s="106"/>
      <c r="JN43" s="106"/>
    </row>
    <row r="44" spans="1:274" x14ac:dyDescent="0.25">
      <c r="A44" s="106" t="s">
        <v>213</v>
      </c>
      <c r="B44" s="106" t="s">
        <v>214</v>
      </c>
      <c r="C44" s="106" t="s">
        <v>153</v>
      </c>
      <c r="D44" s="106"/>
      <c r="E44" s="100">
        <v>2888777.4709998299</v>
      </c>
      <c r="F44" s="100">
        <v>1375175.0204999601</v>
      </c>
      <c r="G44" s="100">
        <v>1104514.7099999699</v>
      </c>
      <c r="H44" s="100">
        <v>257788.28399997301</v>
      </c>
      <c r="I44" s="100">
        <v>58073.353999987601</v>
      </c>
      <c r="J44" s="100">
        <v>424945.23350000498</v>
      </c>
      <c r="K44" s="100">
        <v>5981126.64637121</v>
      </c>
      <c r="L44" s="100">
        <v>1410708.15897878</v>
      </c>
      <c r="M44" s="100">
        <v>1270294.72408706</v>
      </c>
      <c r="N44" s="100">
        <v>224811.79510543501</v>
      </c>
      <c r="O44" s="100">
        <v>146233.645578861</v>
      </c>
      <c r="P44" s="100">
        <v>68182.850615244097</v>
      </c>
      <c r="Q44" s="100">
        <v>63757172.805000097</v>
      </c>
      <c r="R44" s="100">
        <v>15086998.1102603</v>
      </c>
      <c r="S44" s="100">
        <v>10267169.211289199</v>
      </c>
      <c r="T44" s="100">
        <v>4960764.6408919198</v>
      </c>
      <c r="U44" s="100">
        <v>1336904.5445000101</v>
      </c>
      <c r="V44" s="100">
        <v>133868.91050000401</v>
      </c>
      <c r="W44" s="50">
        <v>105248593.421496</v>
      </c>
      <c r="X44" s="50">
        <v>26376079.358498599</v>
      </c>
      <c r="Y44" s="50">
        <v>18926862.477499299</v>
      </c>
      <c r="Z44" s="50">
        <v>5959731.9664998697</v>
      </c>
      <c r="AA44" s="50">
        <v>1635251.68349996</v>
      </c>
      <c r="AB44" s="50">
        <v>59223165.868247502</v>
      </c>
      <c r="AC44" s="50">
        <v>15782102.3808844</v>
      </c>
      <c r="AD44" s="50">
        <v>14734740.267533399</v>
      </c>
      <c r="AE44" s="50">
        <v>6617636.75281657</v>
      </c>
      <c r="AF44" s="50">
        <v>1998279.31899987</v>
      </c>
      <c r="AG44" s="50">
        <v>710429.51591288799</v>
      </c>
      <c r="AH44" s="100">
        <v>466231.689644164</v>
      </c>
      <c r="AI44" s="100">
        <v>87054.130000004094</v>
      </c>
      <c r="AJ44" s="100">
        <v>104159.745495518</v>
      </c>
      <c r="AK44" s="100">
        <v>40749.930443943202</v>
      </c>
      <c r="AL44" s="100">
        <v>18376.350585702901</v>
      </c>
      <c r="AM44" s="100" t="s">
        <v>142</v>
      </c>
      <c r="AN44" s="100" t="s">
        <v>142</v>
      </c>
      <c r="AO44" s="100">
        <v>9292.2545558938491</v>
      </c>
      <c r="AP44" s="100">
        <v>30582.427557803701</v>
      </c>
      <c r="AQ44" s="100">
        <v>11181.5441310192</v>
      </c>
      <c r="AR44" s="100">
        <v>2826.6260248774101</v>
      </c>
      <c r="AS44" s="100" t="s">
        <v>142</v>
      </c>
      <c r="AT44" s="100" t="s">
        <v>142</v>
      </c>
      <c r="AU44" s="100">
        <v>69590.639500005098</v>
      </c>
      <c r="AV44" s="100">
        <v>174689.785499994</v>
      </c>
      <c r="AW44" s="100">
        <v>22686.963000002099</v>
      </c>
      <c r="AX44" s="100">
        <v>131849.245999999</v>
      </c>
      <c r="AY44" s="100" t="s">
        <v>142</v>
      </c>
      <c r="AZ44" s="100">
        <v>44993.358500002498</v>
      </c>
      <c r="BA44" s="100">
        <v>128693.777000003</v>
      </c>
      <c r="BB44" s="100">
        <v>31237.337000000301</v>
      </c>
      <c r="BC44" s="104" t="s">
        <v>142</v>
      </c>
      <c r="BD44" s="104" t="s">
        <v>142</v>
      </c>
      <c r="BE44" s="100">
        <v>43333.481124997401</v>
      </c>
      <c r="BF44" s="50">
        <v>10941501.0131962</v>
      </c>
      <c r="BG44" s="50">
        <v>6147242.3921510102</v>
      </c>
      <c r="BH44" s="50">
        <v>6521196.6985353101</v>
      </c>
      <c r="BI44" s="50">
        <v>3120141.57778558</v>
      </c>
      <c r="BJ44" s="50">
        <v>1936646.6439032</v>
      </c>
      <c r="BK44" s="50">
        <v>704183.09845212905</v>
      </c>
      <c r="BL44" s="50">
        <v>278938.67419143399</v>
      </c>
      <c r="BM44" s="50">
        <v>429.697516966237</v>
      </c>
      <c r="BN44" s="50">
        <v>2412979.8190323398</v>
      </c>
      <c r="BO44" s="50">
        <v>5138644.8454998899</v>
      </c>
      <c r="BP44" s="50">
        <v>801648.57921170595</v>
      </c>
      <c r="BQ44" s="50">
        <v>2554920.5707831699</v>
      </c>
      <c r="BR44" s="50">
        <v>1141242.00847138</v>
      </c>
      <c r="BS44" s="50">
        <v>337397.55290861201</v>
      </c>
      <c r="BT44" s="50">
        <v>756332.67195948598</v>
      </c>
      <c r="BU44" s="50">
        <v>274518.03615933598</v>
      </c>
      <c r="BV44" s="50">
        <v>570689.432891879</v>
      </c>
      <c r="BW44" s="50">
        <v>300625.40232166002</v>
      </c>
      <c r="BX44" s="50">
        <v>249447.51637101299</v>
      </c>
      <c r="BY44" s="50">
        <v>255520.39812577001</v>
      </c>
      <c r="BZ44" s="50">
        <v>180219.61892589301</v>
      </c>
      <c r="CA44" s="50">
        <v>35644.349879744303</v>
      </c>
      <c r="CB44" s="50">
        <v>23649.3988672499</v>
      </c>
      <c r="CC44" s="50">
        <v>40073.1806055165</v>
      </c>
      <c r="CD44" s="50">
        <v>27736.785486295201</v>
      </c>
      <c r="CE44" s="50">
        <v>20722.756988216101</v>
      </c>
      <c r="CF44" s="50">
        <v>29640.433673256201</v>
      </c>
      <c r="CG44" s="50">
        <v>14511.798773250601</v>
      </c>
      <c r="CW44" s="106"/>
      <c r="CX44" s="106"/>
      <c r="CY44" s="106"/>
      <c r="CZ44" s="106"/>
      <c r="DA44" s="106"/>
      <c r="DB44" s="106"/>
      <c r="DC44" s="106"/>
      <c r="DD44" s="106"/>
      <c r="DE44" s="106"/>
      <c r="DF44" s="106"/>
      <c r="DG44" s="106"/>
      <c r="DR44" s="106"/>
      <c r="DS44" s="106"/>
      <c r="DT44" s="106"/>
      <c r="DU44" s="106"/>
      <c r="DV44" s="106"/>
      <c r="DW44" s="106"/>
      <c r="DX44" s="106"/>
      <c r="DY44" s="106"/>
      <c r="DZ44" s="106"/>
      <c r="EA44" s="106"/>
      <c r="EB44" s="106"/>
      <c r="EC44" s="106"/>
      <c r="ED44" s="106"/>
      <c r="EE44" s="106"/>
      <c r="EF44" s="106"/>
      <c r="EG44" s="106"/>
      <c r="EH44" s="106"/>
      <c r="EI44" s="106"/>
      <c r="EJ44" s="106"/>
      <c r="EK44" s="106"/>
      <c r="EL44" s="106"/>
      <c r="EM44" s="106"/>
      <c r="EN44" s="106"/>
      <c r="EO44" s="106"/>
      <c r="EP44" s="106"/>
      <c r="EQ44" s="106"/>
      <c r="ER44" s="106"/>
      <c r="ES44" s="106"/>
      <c r="ET44" s="106"/>
      <c r="EU44" s="106"/>
      <c r="EV44" s="106"/>
      <c r="EW44" s="106"/>
      <c r="EX44" s="106"/>
      <c r="EY44" s="106"/>
      <c r="EZ44" s="106"/>
      <c r="FA44" s="106"/>
      <c r="FB44" s="106"/>
      <c r="FO44" s="106"/>
      <c r="FP44" s="106"/>
      <c r="FQ44" s="106"/>
      <c r="FR44" s="106"/>
      <c r="FS44" s="106"/>
      <c r="FT44" s="106"/>
      <c r="FU44" s="106"/>
      <c r="FV44" s="106"/>
      <c r="FW44" s="106"/>
      <c r="FX44" s="106"/>
      <c r="FY44" s="106"/>
      <c r="FZ44" s="106"/>
      <c r="GA44" s="106"/>
      <c r="GB44" s="106"/>
      <c r="GC44" s="106"/>
      <c r="GD44" s="106"/>
      <c r="GE44" s="106"/>
      <c r="GF44" s="106"/>
      <c r="GG44" s="106"/>
      <c r="GH44" s="106"/>
      <c r="GI44" s="106"/>
      <c r="GJ44" s="106"/>
      <c r="GK44" s="106"/>
      <c r="GL44" s="106"/>
      <c r="GM44" s="106"/>
      <c r="GN44" s="106"/>
      <c r="GO44" s="106"/>
      <c r="GP44" s="106"/>
      <c r="GQ44" s="106"/>
      <c r="GR44" s="106"/>
      <c r="GS44" s="106"/>
      <c r="GT44" s="106"/>
      <c r="GU44" s="106"/>
      <c r="GV44" s="106"/>
      <c r="GW44" s="106"/>
      <c r="GX44" s="106"/>
      <c r="GY44" s="106"/>
      <c r="GZ44" s="106"/>
      <c r="HA44" s="106"/>
      <c r="HM44" s="106"/>
      <c r="HN44" s="106"/>
      <c r="HO44" s="106"/>
      <c r="HP44" s="106"/>
      <c r="HQ44" s="106"/>
      <c r="HR44" s="106"/>
      <c r="HS44" s="106"/>
      <c r="HT44" s="106"/>
      <c r="HU44" s="106"/>
      <c r="HV44" s="106"/>
      <c r="HW44" s="106"/>
      <c r="HX44" s="106"/>
      <c r="HY44" s="106"/>
      <c r="HZ44" s="106"/>
      <c r="IA44" s="106"/>
      <c r="IB44" s="106"/>
      <c r="IC44" s="106"/>
      <c r="ID44" s="106"/>
      <c r="IE44" s="106"/>
      <c r="IF44" s="106"/>
      <c r="IG44" s="106"/>
      <c r="IH44" s="106"/>
      <c r="II44" s="106"/>
      <c r="IJ44" s="106"/>
      <c r="IK44" s="106"/>
      <c r="IL44" s="106"/>
      <c r="IM44" s="106"/>
      <c r="IN44" s="106"/>
      <c r="IO44" s="106"/>
      <c r="IP44" s="106"/>
      <c r="IQ44" s="106"/>
      <c r="IR44" s="106"/>
      <c r="IS44" s="106"/>
      <c r="IT44" s="106"/>
      <c r="IU44" s="106"/>
      <c r="IV44" s="106"/>
      <c r="IW44" s="106"/>
      <c r="IX44" s="106"/>
      <c r="IY44" s="106"/>
      <c r="IZ44" s="106"/>
      <c r="JA44" s="106"/>
      <c r="JB44" s="106"/>
      <c r="JC44" s="106"/>
      <c r="JD44" s="106"/>
      <c r="JE44" s="106"/>
      <c r="JF44" s="106"/>
      <c r="JG44" s="106"/>
      <c r="JH44" s="106"/>
      <c r="JI44" s="106"/>
      <c r="JJ44" s="106"/>
      <c r="JK44" s="106"/>
      <c r="JL44" s="106"/>
      <c r="JM44" s="106"/>
      <c r="JN44" s="106"/>
    </row>
    <row r="45" spans="1:274" x14ac:dyDescent="0.25">
      <c r="A45" s="106" t="s">
        <v>213</v>
      </c>
      <c r="B45" s="106" t="s">
        <v>215</v>
      </c>
      <c r="C45" s="106" t="s">
        <v>155</v>
      </c>
      <c r="D45" s="106"/>
      <c r="E45" s="100">
        <v>2437697.1765687298</v>
      </c>
      <c r="F45" s="100">
        <v>1138139.63350003</v>
      </c>
      <c r="G45" s="100">
        <v>268219.77389937598</v>
      </c>
      <c r="H45" s="100">
        <v>321146.62349999102</v>
      </c>
      <c r="I45" s="100">
        <v>42586.159999998003</v>
      </c>
      <c r="J45" s="100">
        <v>133941.75000000099</v>
      </c>
      <c r="K45" s="100">
        <v>5948139.0861628996</v>
      </c>
      <c r="L45" s="100">
        <v>1286122.3404425899</v>
      </c>
      <c r="M45" s="100">
        <v>1222570.9830285199</v>
      </c>
      <c r="N45" s="100">
        <v>205077.82687797199</v>
      </c>
      <c r="O45" s="100">
        <v>180846.71183442199</v>
      </c>
      <c r="P45" s="100">
        <v>42465.968282176298</v>
      </c>
      <c r="Q45" s="100">
        <v>53643370.610999599</v>
      </c>
      <c r="R45" s="100">
        <v>13516399.6023908</v>
      </c>
      <c r="S45" s="100">
        <v>9618115.8523032796</v>
      </c>
      <c r="T45" s="100">
        <v>4541314.1578753795</v>
      </c>
      <c r="U45" s="100">
        <v>630573.57549995999</v>
      </c>
      <c r="V45" s="100">
        <v>239645.77549997301</v>
      </c>
      <c r="W45" s="50">
        <v>85080346.671999395</v>
      </c>
      <c r="X45" s="50">
        <v>22976803.269499999</v>
      </c>
      <c r="Y45" s="50">
        <v>15082394.9259998</v>
      </c>
      <c r="Z45" s="50">
        <v>5265354.5</v>
      </c>
      <c r="AA45" s="50">
        <v>760738.28500002902</v>
      </c>
      <c r="AB45" s="50">
        <v>47306727.4588857</v>
      </c>
      <c r="AC45" s="50">
        <v>13073959.8454332</v>
      </c>
      <c r="AD45" s="50">
        <v>12510361.1783925</v>
      </c>
      <c r="AE45" s="50">
        <v>5152031.8009914504</v>
      </c>
      <c r="AF45" s="50">
        <v>1925349.6659999799</v>
      </c>
      <c r="AG45" s="50">
        <v>627423.385953438</v>
      </c>
      <c r="AH45" s="100">
        <v>341233.05835374299</v>
      </c>
      <c r="AI45" s="100">
        <v>52297.413000000102</v>
      </c>
      <c r="AJ45" s="100">
        <v>88297.364364442794</v>
      </c>
      <c r="AK45" s="100">
        <v>40614.414761385502</v>
      </c>
      <c r="AL45" s="100">
        <v>5305.6536395563098</v>
      </c>
      <c r="AM45" s="100" t="s">
        <v>142</v>
      </c>
      <c r="AN45" s="100" t="s">
        <v>142</v>
      </c>
      <c r="AO45" s="100">
        <v>7610.3077968349999</v>
      </c>
      <c r="AP45" s="100">
        <v>9409.1813513385605</v>
      </c>
      <c r="AQ45" s="100">
        <v>19827.940312961</v>
      </c>
      <c r="AR45" s="100">
        <v>8280.6467836865904</v>
      </c>
      <c r="AS45" s="100">
        <v>63854.346000011697</v>
      </c>
      <c r="AT45" s="100">
        <v>106330.092999999</v>
      </c>
      <c r="AU45" s="100">
        <v>99066.659999988406</v>
      </c>
      <c r="AV45" s="100">
        <v>55546.865499997301</v>
      </c>
      <c r="AW45" s="100">
        <v>31052.647999999801</v>
      </c>
      <c r="AX45" s="100">
        <v>78789.788500001901</v>
      </c>
      <c r="AY45" s="100">
        <v>40819.865999998197</v>
      </c>
      <c r="AZ45" s="100">
        <v>8151.5335000012701</v>
      </c>
      <c r="BA45" s="100" t="s">
        <v>142</v>
      </c>
      <c r="BB45" s="100">
        <v>15703.7874999958</v>
      </c>
      <c r="BC45" s="104" t="s">
        <v>142</v>
      </c>
      <c r="BD45" s="100">
        <v>31042.076499995099</v>
      </c>
      <c r="BE45" s="100">
        <v>61609.974499995398</v>
      </c>
      <c r="BF45" s="50">
        <v>6880029.5953222997</v>
      </c>
      <c r="BG45" s="50">
        <v>3656809.6954546398</v>
      </c>
      <c r="BH45" s="50">
        <v>4877365.4414097704</v>
      </c>
      <c r="BI45" s="50">
        <v>2009322.9583749899</v>
      </c>
      <c r="BJ45" s="50">
        <v>1197990.4173830401</v>
      </c>
      <c r="BK45" s="50">
        <v>721021.59562816995</v>
      </c>
      <c r="BL45" s="50">
        <v>231234.41565562901</v>
      </c>
      <c r="BM45" s="50">
        <v>93794.072797771994</v>
      </c>
      <c r="BN45" s="50">
        <v>1951157.23141975</v>
      </c>
      <c r="BO45" s="50">
        <v>4048541.4854998901</v>
      </c>
      <c r="BP45" s="50">
        <v>860684.02192391804</v>
      </c>
      <c r="BQ45" s="50">
        <v>2866943.3709998899</v>
      </c>
      <c r="BR45" s="50">
        <v>661649.48579209705</v>
      </c>
      <c r="BS45" s="50">
        <v>204240.255410857</v>
      </c>
      <c r="BT45" s="50">
        <v>575627.84645945998</v>
      </c>
      <c r="BU45" s="50">
        <v>128251.749912119</v>
      </c>
      <c r="BV45" s="50">
        <v>418188.813221341</v>
      </c>
      <c r="BW45" s="50">
        <v>62652.503922937103</v>
      </c>
      <c r="BX45" s="50">
        <v>129963.862031984</v>
      </c>
      <c r="BY45" s="50">
        <v>209057.140324765</v>
      </c>
      <c r="BZ45" s="50">
        <v>136826.512825499</v>
      </c>
      <c r="CA45" s="50">
        <v>22732.0509299306</v>
      </c>
      <c r="CB45" s="50">
        <v>30921.069946056399</v>
      </c>
      <c r="CC45" s="50">
        <v>27207.8251888208</v>
      </c>
      <c r="CD45" s="50">
        <v>22719.121922562299</v>
      </c>
      <c r="CE45" s="50">
        <v>9892.1921952229004</v>
      </c>
      <c r="CF45" s="50">
        <v>9413.9002312611392</v>
      </c>
      <c r="CG45" s="50">
        <v>17428.708346943498</v>
      </c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R45" s="106"/>
      <c r="DS45" s="106"/>
      <c r="DT45" s="106"/>
      <c r="DU45" s="106"/>
      <c r="DV45" s="106"/>
      <c r="DW45" s="106"/>
      <c r="DX45" s="106"/>
      <c r="DY45" s="106"/>
      <c r="DZ45" s="106"/>
      <c r="EA45" s="106"/>
      <c r="EB45" s="106"/>
      <c r="EC45" s="106"/>
      <c r="ED45" s="106"/>
      <c r="EE45" s="106"/>
      <c r="EF45" s="106"/>
      <c r="EG45" s="106"/>
      <c r="EH45" s="106"/>
      <c r="EI45" s="106"/>
      <c r="EJ45" s="106"/>
      <c r="EK45" s="106"/>
      <c r="EL45" s="106"/>
      <c r="EM45" s="106"/>
      <c r="EN45" s="106"/>
      <c r="EO45" s="106"/>
      <c r="EP45" s="106"/>
      <c r="EQ45" s="106"/>
      <c r="ER45" s="106"/>
      <c r="ES45" s="106"/>
      <c r="ET45" s="106"/>
      <c r="EU45" s="106"/>
      <c r="EV45" s="106"/>
      <c r="EW45" s="106"/>
      <c r="EX45" s="106"/>
      <c r="EY45" s="106"/>
      <c r="EZ45" s="106"/>
      <c r="FA45" s="106"/>
      <c r="FB45" s="106"/>
      <c r="FO45" s="106"/>
      <c r="FP45" s="106"/>
      <c r="FQ45" s="106"/>
      <c r="FR45" s="106"/>
      <c r="FS45" s="106"/>
      <c r="FT45" s="106"/>
      <c r="FU45" s="106"/>
      <c r="FV45" s="106"/>
      <c r="FW45" s="106"/>
      <c r="FX45" s="106"/>
      <c r="FY45" s="106"/>
      <c r="FZ45" s="106"/>
      <c r="GA45" s="106"/>
      <c r="GB45" s="106"/>
      <c r="GC45" s="106"/>
      <c r="GD45" s="106"/>
      <c r="GE45" s="106"/>
      <c r="GF45" s="106"/>
      <c r="GG45" s="106"/>
      <c r="GH45" s="106"/>
      <c r="GI45" s="106"/>
      <c r="GJ45" s="106"/>
      <c r="GK45" s="106"/>
      <c r="GL45" s="106"/>
      <c r="GM45" s="106"/>
      <c r="GN45" s="106"/>
      <c r="GO45" s="106"/>
      <c r="GP45" s="106"/>
      <c r="GQ45" s="106"/>
      <c r="GR45" s="106"/>
      <c r="GS45" s="106"/>
      <c r="GT45" s="106"/>
      <c r="GU45" s="106"/>
      <c r="GV45" s="106"/>
      <c r="GW45" s="106"/>
      <c r="GX45" s="106"/>
      <c r="GY45" s="106"/>
      <c r="GZ45" s="106"/>
      <c r="HA45" s="106"/>
      <c r="HM45" s="106"/>
      <c r="HN45" s="106"/>
      <c r="HO45" s="106"/>
      <c r="HP45" s="106"/>
      <c r="HQ45" s="106"/>
      <c r="HR45" s="106"/>
      <c r="HS45" s="106"/>
      <c r="HT45" s="106"/>
      <c r="HU45" s="106"/>
      <c r="HV45" s="106"/>
      <c r="HW45" s="106"/>
      <c r="HX45" s="106"/>
      <c r="HY45" s="106"/>
      <c r="HZ45" s="106"/>
      <c r="IA45" s="106"/>
      <c r="IB45" s="106"/>
      <c r="IC45" s="106"/>
      <c r="ID45" s="106"/>
      <c r="IE45" s="106"/>
      <c r="IF45" s="106"/>
      <c r="IG45" s="106"/>
      <c r="IH45" s="106"/>
      <c r="II45" s="106"/>
      <c r="IJ45" s="106"/>
      <c r="IK45" s="106"/>
      <c r="IL45" s="106"/>
      <c r="IM45" s="106"/>
      <c r="IN45" s="106"/>
      <c r="IO45" s="106"/>
      <c r="IP45" s="106"/>
      <c r="IQ45" s="106"/>
      <c r="IR45" s="106"/>
      <c r="IS45" s="106"/>
      <c r="IT45" s="106"/>
      <c r="IU45" s="106"/>
      <c r="IV45" s="106"/>
      <c r="IW45" s="106"/>
      <c r="IX45" s="106"/>
      <c r="IY45" s="106"/>
      <c r="IZ45" s="106"/>
      <c r="JA45" s="106"/>
      <c r="JB45" s="106"/>
      <c r="JC45" s="106"/>
      <c r="JD45" s="106"/>
      <c r="JE45" s="106"/>
      <c r="JF45" s="106"/>
      <c r="JG45" s="106"/>
      <c r="JH45" s="106"/>
      <c r="JI45" s="106"/>
      <c r="JJ45" s="106"/>
      <c r="JK45" s="106"/>
      <c r="JL45" s="106"/>
      <c r="JM45" s="106"/>
      <c r="JN45" s="106"/>
    </row>
    <row r="46" spans="1:274" x14ac:dyDescent="0.25">
      <c r="A46" s="106" t="s">
        <v>216</v>
      </c>
      <c r="B46" s="106" t="s">
        <v>217</v>
      </c>
      <c r="C46" s="106" t="s">
        <v>153</v>
      </c>
      <c r="D46" s="106"/>
      <c r="E46" s="100">
        <v>1653696.2150000299</v>
      </c>
      <c r="F46" s="100">
        <v>1303485.5700000301</v>
      </c>
      <c r="G46" s="100">
        <v>223486.690000006</v>
      </c>
      <c r="H46" s="100">
        <v>362021.13050001801</v>
      </c>
      <c r="I46" s="100">
        <v>39650.410499997997</v>
      </c>
      <c r="J46" s="100">
        <v>94812.833999998998</v>
      </c>
      <c r="K46" s="100">
        <v>4941193.18360506</v>
      </c>
      <c r="L46" s="100">
        <v>1059590.56608175</v>
      </c>
      <c r="M46" s="100">
        <v>1039176.34225826</v>
      </c>
      <c r="N46" s="100">
        <v>226003.295496907</v>
      </c>
      <c r="O46" s="100">
        <v>60106.1149636755</v>
      </c>
      <c r="P46" s="100">
        <v>84296.832402906497</v>
      </c>
      <c r="Q46" s="100">
        <v>46784548.334772803</v>
      </c>
      <c r="R46" s="100">
        <v>12183263.1481684</v>
      </c>
      <c r="S46" s="100">
        <v>8550517.2746453695</v>
      </c>
      <c r="T46" s="100">
        <v>4660752.1190782096</v>
      </c>
      <c r="U46" s="100">
        <v>1337628.02650004</v>
      </c>
      <c r="V46" s="100">
        <v>249867.87999999599</v>
      </c>
      <c r="W46" s="50">
        <v>65442789.433502801</v>
      </c>
      <c r="X46" s="50">
        <v>18838432.192500599</v>
      </c>
      <c r="Y46" s="50">
        <v>13290699.7230005</v>
      </c>
      <c r="Z46" s="50">
        <v>4273588.20850024</v>
      </c>
      <c r="AA46" s="50">
        <v>1354865.6100000399</v>
      </c>
      <c r="AB46" s="50">
        <v>39930531.310577698</v>
      </c>
      <c r="AC46" s="50">
        <v>10495693.9207644</v>
      </c>
      <c r="AD46" s="50">
        <v>9826250.4696309604</v>
      </c>
      <c r="AE46" s="50">
        <v>4696105.3101870203</v>
      </c>
      <c r="AF46" s="50">
        <v>1644284.72233338</v>
      </c>
      <c r="AG46" s="50">
        <v>496219.18895403098</v>
      </c>
      <c r="AH46" s="100">
        <v>259279.728663382</v>
      </c>
      <c r="AI46" s="100">
        <v>41994.461999994797</v>
      </c>
      <c r="AJ46" s="100">
        <v>82563.330087326001</v>
      </c>
      <c r="AK46" s="100">
        <v>17721.9909352586</v>
      </c>
      <c r="AL46" s="100">
        <v>11711.8673680415</v>
      </c>
      <c r="AM46" s="100" t="s">
        <v>142</v>
      </c>
      <c r="AN46" s="100" t="s">
        <v>142</v>
      </c>
      <c r="AO46" s="100">
        <v>8114.2995468581503</v>
      </c>
      <c r="AP46" s="100">
        <v>16611.585926200099</v>
      </c>
      <c r="AQ46" s="100">
        <v>4316.6662018823399</v>
      </c>
      <c r="AR46" s="100">
        <v>41296.084927917102</v>
      </c>
      <c r="AS46" s="100">
        <v>223601.843806355</v>
      </c>
      <c r="AT46" s="100">
        <v>209554.32050000501</v>
      </c>
      <c r="AU46" s="100">
        <v>71537.651000002807</v>
      </c>
      <c r="AV46" s="100">
        <v>53914.372000000301</v>
      </c>
      <c r="AW46" s="100" t="s">
        <v>142</v>
      </c>
      <c r="AX46" s="100">
        <v>63424.222500001801</v>
      </c>
      <c r="AY46" s="100">
        <v>15241.8294999965</v>
      </c>
      <c r="AZ46" s="100">
        <v>18116.9605000009</v>
      </c>
      <c r="BA46" s="100">
        <v>60158.815000003699</v>
      </c>
      <c r="BB46" s="100">
        <v>6581.0985000005903</v>
      </c>
      <c r="BC46" s="100">
        <v>39802.115999997703</v>
      </c>
      <c r="BD46" s="104" t="s">
        <v>142</v>
      </c>
      <c r="BE46" s="100">
        <v>19864.8524999988</v>
      </c>
      <c r="BF46" s="50">
        <v>6153306.6961066304</v>
      </c>
      <c r="BG46" s="50">
        <v>3432949.7665170198</v>
      </c>
      <c r="BH46" s="50">
        <v>3199975.53664489</v>
      </c>
      <c r="BI46" s="50">
        <v>1973259.1747082199</v>
      </c>
      <c r="BJ46" s="50">
        <v>1099252.8815790601</v>
      </c>
      <c r="BK46" s="50">
        <v>692622.19424274599</v>
      </c>
      <c r="BL46" s="50">
        <v>236735.87037925399</v>
      </c>
      <c r="BM46" s="50">
        <v>57904.382250211202</v>
      </c>
      <c r="BN46" s="50">
        <v>1421509.52004213</v>
      </c>
      <c r="BO46" s="50">
        <v>3447188.4504273101</v>
      </c>
      <c r="BP46" s="50">
        <v>589155.41031160101</v>
      </c>
      <c r="BQ46" s="50">
        <v>2394714.5789999999</v>
      </c>
      <c r="BR46" s="50">
        <v>630071.12608563504</v>
      </c>
      <c r="BS46" s="50">
        <v>253078.59600281299</v>
      </c>
      <c r="BT46" s="50">
        <v>322032.97582443198</v>
      </c>
      <c r="BU46" s="50">
        <v>178956.99832877799</v>
      </c>
      <c r="BV46" s="50">
        <v>235550.45116624099</v>
      </c>
      <c r="BW46" s="50">
        <v>162810.724698073</v>
      </c>
      <c r="BX46" s="50">
        <v>150350.34361886801</v>
      </c>
      <c r="BY46" s="50">
        <v>144604.36615882401</v>
      </c>
      <c r="BZ46" s="50">
        <v>83582.721438016393</v>
      </c>
      <c r="CA46" s="50">
        <v>19148.829958328301</v>
      </c>
      <c r="CB46" s="50">
        <v>20139.6300735923</v>
      </c>
      <c r="CC46" s="50">
        <v>35171.126795044198</v>
      </c>
      <c r="CD46" s="50">
        <v>26357.654169926798</v>
      </c>
      <c r="CE46" s="50">
        <v>24178.3732238591</v>
      </c>
      <c r="CF46" s="50">
        <v>16422.148362976299</v>
      </c>
      <c r="CG46" s="50">
        <v>14054.204219347699</v>
      </c>
      <c r="CW46" s="106"/>
      <c r="CX46" s="106"/>
      <c r="CY46" s="106"/>
      <c r="CZ46" s="106"/>
      <c r="DA46" s="106"/>
      <c r="DB46" s="106"/>
      <c r="DC46" s="106"/>
      <c r="DD46" s="106"/>
      <c r="DE46" s="106"/>
      <c r="DF46" s="106"/>
      <c r="DG46" s="106"/>
      <c r="DR46" s="106"/>
      <c r="DS46" s="106"/>
      <c r="DT46" s="106"/>
      <c r="DU46" s="106"/>
      <c r="DV46" s="106"/>
      <c r="DW46" s="106"/>
      <c r="DX46" s="106"/>
      <c r="DY46" s="106"/>
      <c r="DZ46" s="106"/>
      <c r="EA46" s="106"/>
      <c r="EB46" s="106"/>
      <c r="EC46" s="106"/>
      <c r="ED46" s="106"/>
      <c r="EE46" s="106"/>
      <c r="EF46" s="106"/>
      <c r="EG46" s="106"/>
      <c r="EH46" s="106"/>
      <c r="EI46" s="106"/>
      <c r="EJ46" s="106"/>
      <c r="EK46" s="106"/>
      <c r="EL46" s="106"/>
      <c r="EM46" s="106"/>
      <c r="EN46" s="106"/>
      <c r="EO46" s="106"/>
      <c r="EP46" s="106"/>
      <c r="EQ46" s="106"/>
      <c r="ER46" s="106"/>
      <c r="ES46" s="106"/>
      <c r="ET46" s="106"/>
      <c r="EU46" s="106"/>
      <c r="EV46" s="106"/>
      <c r="EW46" s="106"/>
      <c r="EX46" s="106"/>
      <c r="EY46" s="106"/>
      <c r="EZ46" s="106"/>
      <c r="FA46" s="106"/>
      <c r="FB46" s="106"/>
      <c r="FO46" s="106"/>
      <c r="FP46" s="106"/>
      <c r="FQ46" s="106"/>
      <c r="FR46" s="106"/>
      <c r="FS46" s="106"/>
      <c r="FT46" s="106"/>
      <c r="FU46" s="106"/>
      <c r="FV46" s="106"/>
      <c r="FW46" s="106"/>
      <c r="FX46" s="106"/>
      <c r="FY46" s="106"/>
      <c r="FZ46" s="106"/>
      <c r="GA46" s="106"/>
      <c r="GB46" s="106"/>
      <c r="GC46" s="106"/>
      <c r="GD46" s="106"/>
      <c r="GE46" s="106"/>
      <c r="GF46" s="106"/>
      <c r="GG46" s="106"/>
      <c r="GH46" s="106"/>
      <c r="GI46" s="106"/>
      <c r="GJ46" s="106"/>
      <c r="GK46" s="106"/>
      <c r="GL46" s="106"/>
      <c r="GM46" s="106"/>
      <c r="GN46" s="106"/>
      <c r="GO46" s="106"/>
      <c r="GP46" s="106"/>
      <c r="GQ46" s="106"/>
      <c r="GR46" s="106"/>
      <c r="GS46" s="106"/>
      <c r="GT46" s="106"/>
      <c r="GU46" s="106"/>
      <c r="GV46" s="106"/>
      <c r="GW46" s="106"/>
      <c r="GX46" s="106"/>
      <c r="GY46" s="106"/>
      <c r="GZ46" s="106"/>
      <c r="HA46" s="106"/>
      <c r="HM46" s="106"/>
      <c r="HN46" s="106"/>
      <c r="HO46" s="106"/>
      <c r="HP46" s="106"/>
      <c r="HQ46" s="106"/>
      <c r="HR46" s="106"/>
      <c r="HS46" s="106"/>
      <c r="HT46" s="106"/>
      <c r="HU46" s="106"/>
      <c r="HV46" s="106"/>
      <c r="HW46" s="106"/>
      <c r="HX46" s="106"/>
      <c r="HY46" s="106"/>
      <c r="HZ46" s="106"/>
      <c r="IA46" s="106"/>
      <c r="IB46" s="106"/>
      <c r="IC46" s="106"/>
      <c r="ID46" s="106"/>
      <c r="IE46" s="106"/>
      <c r="IF46" s="106"/>
      <c r="IG46" s="106"/>
      <c r="IH46" s="106"/>
      <c r="II46" s="106"/>
      <c r="IJ46" s="106"/>
      <c r="IK46" s="106"/>
      <c r="IL46" s="106"/>
      <c r="IM46" s="106"/>
      <c r="IN46" s="106"/>
      <c r="IO46" s="106"/>
      <c r="IP46" s="106"/>
      <c r="IQ46" s="106"/>
      <c r="IR46" s="106"/>
      <c r="IS46" s="106"/>
      <c r="IT46" s="106"/>
      <c r="IU46" s="106"/>
      <c r="IV46" s="106"/>
      <c r="IW46" s="106"/>
      <c r="IX46" s="106"/>
      <c r="IY46" s="106"/>
      <c r="IZ46" s="106"/>
      <c r="JA46" s="106"/>
      <c r="JB46" s="106"/>
      <c r="JC46" s="106"/>
      <c r="JD46" s="106"/>
      <c r="JE46" s="106"/>
      <c r="JF46" s="106"/>
      <c r="JG46" s="106"/>
      <c r="JH46" s="106"/>
      <c r="JI46" s="106"/>
      <c r="JJ46" s="106"/>
      <c r="JK46" s="106"/>
      <c r="JL46" s="106"/>
      <c r="JM46" s="106"/>
      <c r="JN46" s="106"/>
    </row>
    <row r="47" spans="1:274" x14ac:dyDescent="0.25">
      <c r="A47" s="106" t="s">
        <v>216</v>
      </c>
      <c r="B47" s="106" t="s">
        <v>218</v>
      </c>
      <c r="C47" s="106" t="s">
        <v>155</v>
      </c>
      <c r="D47" s="106"/>
      <c r="E47" s="100">
        <v>4245910.2915000599</v>
      </c>
      <c r="F47" s="100">
        <v>2172140.8410000601</v>
      </c>
      <c r="G47" s="100">
        <v>2117345.003</v>
      </c>
      <c r="H47" s="100">
        <v>978623.80300000997</v>
      </c>
      <c r="I47" s="100">
        <v>152563.030000008</v>
      </c>
      <c r="J47" s="100">
        <v>211833.098500002</v>
      </c>
      <c r="K47" s="100">
        <v>11497066.2532447</v>
      </c>
      <c r="L47" s="100">
        <v>2726138.4976473302</v>
      </c>
      <c r="M47" s="100">
        <v>2309190.2536221799</v>
      </c>
      <c r="N47" s="100">
        <v>485078.74260677199</v>
      </c>
      <c r="O47" s="100">
        <v>314542.983161718</v>
      </c>
      <c r="P47" s="100">
        <v>90767.814914908697</v>
      </c>
      <c r="Q47" s="100">
        <v>81639996.847002193</v>
      </c>
      <c r="R47" s="100">
        <v>22955468.408222798</v>
      </c>
      <c r="S47" s="100">
        <v>17211281.375799902</v>
      </c>
      <c r="T47" s="100">
        <v>7476955.9272293504</v>
      </c>
      <c r="U47" s="100">
        <v>1275647.5795000901</v>
      </c>
      <c r="V47" s="100">
        <v>103914.864000002</v>
      </c>
      <c r="W47" s="50">
        <v>129826212.315505</v>
      </c>
      <c r="X47" s="50">
        <v>39977433.869501598</v>
      </c>
      <c r="Y47" s="50">
        <v>26989774.076466098</v>
      </c>
      <c r="Z47" s="50">
        <v>9708650.9110004399</v>
      </c>
      <c r="AA47" s="50">
        <v>2490509.4007577002</v>
      </c>
      <c r="AB47" s="50">
        <v>78483639.844648495</v>
      </c>
      <c r="AC47" s="50">
        <v>21234386.286214001</v>
      </c>
      <c r="AD47" s="50">
        <v>21658599.087278798</v>
      </c>
      <c r="AE47" s="50">
        <v>9906843.5045538396</v>
      </c>
      <c r="AF47" s="50">
        <v>3644439.48600017</v>
      </c>
      <c r="AG47" s="50">
        <v>952846.11151933903</v>
      </c>
      <c r="AH47" s="100">
        <v>766377.91303795902</v>
      </c>
      <c r="AI47" s="100">
        <v>157507.88999999201</v>
      </c>
      <c r="AJ47" s="100">
        <v>167858.26312517701</v>
      </c>
      <c r="AK47" s="100">
        <v>109356.01664191</v>
      </c>
      <c r="AL47" s="100">
        <v>21285.854508847198</v>
      </c>
      <c r="AM47" s="100" t="s">
        <v>142</v>
      </c>
      <c r="AN47" s="100" t="s">
        <v>142</v>
      </c>
      <c r="AO47" s="100">
        <v>21599.8742681273</v>
      </c>
      <c r="AP47" s="100">
        <v>18165.960837473802</v>
      </c>
      <c r="AQ47" s="100">
        <v>7043.97099434548</v>
      </c>
      <c r="AR47" s="100">
        <v>13927.2543577468</v>
      </c>
      <c r="AS47" s="100">
        <v>84158.426000003194</v>
      </c>
      <c r="AT47" s="100">
        <v>119345.23900001</v>
      </c>
      <c r="AU47" s="100">
        <v>86165.114999995902</v>
      </c>
      <c r="AV47" s="100">
        <v>63697.523000000001</v>
      </c>
      <c r="AW47" s="100">
        <v>64453.447499995404</v>
      </c>
      <c r="AX47" s="100">
        <v>89604.416499996005</v>
      </c>
      <c r="AY47" s="100">
        <v>60330.149500002299</v>
      </c>
      <c r="AZ47" s="100" t="s">
        <v>142</v>
      </c>
      <c r="BA47" s="100">
        <v>44786.909500006797</v>
      </c>
      <c r="BB47" s="100">
        <v>97760.051000001506</v>
      </c>
      <c r="BC47" s="104" t="s">
        <v>142</v>
      </c>
      <c r="BD47" s="100">
        <v>46904.635000002098</v>
      </c>
      <c r="BE47" s="100">
        <v>77054.478500004698</v>
      </c>
      <c r="BF47" s="50">
        <v>16086035.5840906</v>
      </c>
      <c r="BG47" s="50">
        <v>9913138.3769960403</v>
      </c>
      <c r="BH47" s="50">
        <v>10716995.657527201</v>
      </c>
      <c r="BI47" s="50">
        <v>5014944.9532732004</v>
      </c>
      <c r="BJ47" s="50">
        <v>3287517.1276544901</v>
      </c>
      <c r="BK47" s="50">
        <v>1592560.7612709</v>
      </c>
      <c r="BL47" s="50">
        <v>544730.06733651401</v>
      </c>
      <c r="BM47" s="50">
        <v>203850.313225108</v>
      </c>
      <c r="BN47" s="50">
        <v>2313916.0134010999</v>
      </c>
      <c r="BO47" s="50">
        <v>7361091.0135763204</v>
      </c>
      <c r="BP47" s="50">
        <v>1184355.96047987</v>
      </c>
      <c r="BQ47" s="50">
        <v>4003712.3059997698</v>
      </c>
      <c r="BR47" s="50">
        <v>1363178.1828930201</v>
      </c>
      <c r="BS47" s="50">
        <v>486083.14604330598</v>
      </c>
      <c r="BT47" s="50">
        <v>1095154.9493551799</v>
      </c>
      <c r="BU47" s="50">
        <v>219064.35998135799</v>
      </c>
      <c r="BV47" s="50">
        <v>888265.75208138896</v>
      </c>
      <c r="BW47" s="50">
        <v>393007.84106430103</v>
      </c>
      <c r="BX47" s="50">
        <v>342724.47502664902</v>
      </c>
      <c r="BY47" s="50">
        <v>615306.02498280699</v>
      </c>
      <c r="BZ47" s="50">
        <v>146548.78609060799</v>
      </c>
      <c r="CA47" s="50">
        <v>16577.108400440098</v>
      </c>
      <c r="CB47" s="50">
        <v>35627.703397338701</v>
      </c>
      <c r="CC47" s="50">
        <v>54614.7972458308</v>
      </c>
      <c r="CD47" s="50">
        <v>44889.8801192838</v>
      </c>
      <c r="CE47" s="50">
        <v>49664.462697887902</v>
      </c>
      <c r="CF47" s="50">
        <v>16464.2841729471</v>
      </c>
      <c r="CG47" s="50">
        <v>34040.736597631701</v>
      </c>
      <c r="CW47" s="106"/>
      <c r="CX47" s="106"/>
      <c r="CY47" s="106"/>
      <c r="CZ47" s="106"/>
      <c r="DA47" s="106"/>
      <c r="DB47" s="106"/>
      <c r="DC47" s="106"/>
      <c r="DD47" s="106"/>
      <c r="DE47" s="106"/>
      <c r="DF47" s="106"/>
      <c r="DG47" s="106"/>
      <c r="DR47" s="106"/>
      <c r="DS47" s="106"/>
      <c r="DT47" s="106"/>
      <c r="DU47" s="106"/>
      <c r="DV47" s="106"/>
      <c r="DW47" s="106"/>
      <c r="DX47" s="106"/>
      <c r="DY47" s="106"/>
      <c r="DZ47" s="106"/>
      <c r="EA47" s="106"/>
      <c r="EB47" s="106"/>
      <c r="EC47" s="106"/>
      <c r="ED47" s="106"/>
      <c r="EE47" s="106"/>
      <c r="EF47" s="106"/>
      <c r="EG47" s="106"/>
      <c r="EH47" s="106"/>
      <c r="EI47" s="106"/>
      <c r="EJ47" s="106"/>
      <c r="EK47" s="106"/>
      <c r="EL47" s="106"/>
      <c r="EM47" s="106"/>
      <c r="EN47" s="106"/>
      <c r="EO47" s="106"/>
      <c r="EP47" s="106"/>
      <c r="EQ47" s="106"/>
      <c r="ER47" s="106"/>
      <c r="ES47" s="106"/>
      <c r="ET47" s="106"/>
      <c r="EU47" s="106"/>
      <c r="EV47" s="106"/>
      <c r="EW47" s="106"/>
      <c r="EX47" s="106"/>
      <c r="EY47" s="106"/>
      <c r="EZ47" s="106"/>
      <c r="FA47" s="106"/>
      <c r="FB47" s="106"/>
      <c r="FO47" s="106"/>
      <c r="FP47" s="106"/>
      <c r="FQ47" s="106"/>
      <c r="FR47" s="106"/>
      <c r="FS47" s="106"/>
      <c r="FT47" s="106"/>
      <c r="FU47" s="106"/>
      <c r="FV47" s="106"/>
      <c r="FW47" s="106"/>
      <c r="FX47" s="106"/>
      <c r="FY47" s="106"/>
      <c r="FZ47" s="106"/>
      <c r="GA47" s="106"/>
      <c r="GB47" s="106"/>
      <c r="GC47" s="106"/>
      <c r="GD47" s="106"/>
      <c r="GE47" s="106"/>
      <c r="GF47" s="106"/>
      <c r="GG47" s="106"/>
      <c r="GH47" s="106"/>
      <c r="GI47" s="106"/>
      <c r="GJ47" s="106"/>
      <c r="GK47" s="106"/>
      <c r="GL47" s="106"/>
      <c r="GM47" s="106"/>
      <c r="GN47" s="106"/>
      <c r="GO47" s="106"/>
      <c r="GP47" s="106"/>
      <c r="GQ47" s="106"/>
      <c r="GR47" s="106"/>
      <c r="GS47" s="106"/>
      <c r="GT47" s="106"/>
      <c r="GU47" s="106"/>
      <c r="GV47" s="106"/>
      <c r="GW47" s="106"/>
      <c r="GX47" s="106"/>
      <c r="GY47" s="106"/>
      <c r="GZ47" s="106"/>
      <c r="HA47" s="106"/>
      <c r="HM47" s="106"/>
      <c r="HN47" s="106"/>
      <c r="HO47" s="106"/>
      <c r="HP47" s="106"/>
      <c r="HQ47" s="106"/>
      <c r="HR47" s="106"/>
      <c r="HS47" s="106"/>
      <c r="HT47" s="106"/>
      <c r="HU47" s="106"/>
      <c r="HV47" s="106"/>
      <c r="HW47" s="106"/>
      <c r="HX47" s="106"/>
      <c r="HY47" s="106"/>
      <c r="HZ47" s="106"/>
      <c r="IA47" s="106"/>
      <c r="IB47" s="106"/>
      <c r="IC47" s="106"/>
      <c r="ID47" s="106"/>
      <c r="IE47" s="106"/>
      <c r="IF47" s="106"/>
      <c r="IG47" s="106"/>
      <c r="IH47" s="106"/>
      <c r="II47" s="106"/>
      <c r="IJ47" s="106"/>
      <c r="IK47" s="106"/>
      <c r="IL47" s="106"/>
      <c r="IM47" s="106"/>
      <c r="IN47" s="106"/>
      <c r="IO47" s="106"/>
      <c r="IP47" s="106"/>
      <c r="IQ47" s="106"/>
      <c r="IR47" s="106"/>
      <c r="IS47" s="106"/>
      <c r="IT47" s="106"/>
      <c r="IU47" s="106"/>
      <c r="IV47" s="106"/>
      <c r="IW47" s="106"/>
      <c r="IX47" s="106"/>
      <c r="IY47" s="106"/>
      <c r="IZ47" s="106"/>
      <c r="JA47" s="106"/>
      <c r="JB47" s="106"/>
      <c r="JC47" s="106"/>
      <c r="JD47" s="106"/>
      <c r="JE47" s="106"/>
      <c r="JF47" s="106"/>
      <c r="JG47" s="106"/>
      <c r="JH47" s="106"/>
      <c r="JI47" s="106"/>
      <c r="JJ47" s="106"/>
      <c r="JK47" s="106"/>
      <c r="JL47" s="106"/>
      <c r="JM47" s="106"/>
      <c r="JN47" s="106"/>
    </row>
    <row r="48" spans="1:274" x14ac:dyDescent="0.25">
      <c r="A48" s="106" t="s">
        <v>219</v>
      </c>
      <c r="B48" s="106" t="s">
        <v>220</v>
      </c>
      <c r="C48" s="106" t="s">
        <v>153</v>
      </c>
      <c r="D48" s="106"/>
      <c r="E48" s="100">
        <v>1986453.8275000199</v>
      </c>
      <c r="F48" s="100">
        <v>802582.30250002095</v>
      </c>
      <c r="G48" s="100">
        <v>337438.94343245501</v>
      </c>
      <c r="H48" s="100">
        <v>107356.256499999</v>
      </c>
      <c r="I48" s="100">
        <v>94025.363000001205</v>
      </c>
      <c r="J48" s="100">
        <v>125498.82649999901</v>
      </c>
      <c r="K48" s="100">
        <v>4438343.0394372502</v>
      </c>
      <c r="L48" s="100">
        <v>1026076.05901707</v>
      </c>
      <c r="M48" s="100">
        <v>940001.82498365804</v>
      </c>
      <c r="N48" s="100">
        <v>306132.16008025903</v>
      </c>
      <c r="O48" s="100">
        <v>145582.27391824199</v>
      </c>
      <c r="P48" s="100" t="s">
        <v>142</v>
      </c>
      <c r="Q48" s="100">
        <v>48573467.712498598</v>
      </c>
      <c r="R48" s="100">
        <v>12696188.9009252</v>
      </c>
      <c r="S48" s="100">
        <v>9205544.7810523696</v>
      </c>
      <c r="T48" s="100">
        <v>5027084.1995448396</v>
      </c>
      <c r="U48" s="100">
        <v>1683830.92150002</v>
      </c>
      <c r="V48" s="100">
        <v>189330.36850001101</v>
      </c>
      <c r="W48" s="50">
        <v>65337458.799495198</v>
      </c>
      <c r="X48" s="50">
        <v>21765080.053998601</v>
      </c>
      <c r="Y48" s="50">
        <v>14274049.3799992</v>
      </c>
      <c r="Z48" s="50">
        <v>4991137.4094997197</v>
      </c>
      <c r="AA48" s="50">
        <v>1036309.47899999</v>
      </c>
      <c r="AB48" s="50">
        <v>37193133.797355801</v>
      </c>
      <c r="AC48" s="50">
        <v>11583067.1665312</v>
      </c>
      <c r="AD48" s="50">
        <v>12147460.2635142</v>
      </c>
      <c r="AE48" s="50">
        <v>5151690.8342688596</v>
      </c>
      <c r="AF48" s="50">
        <v>1954805.7174999299</v>
      </c>
      <c r="AG48" s="50">
        <v>541749.16736525099</v>
      </c>
      <c r="AH48" s="100">
        <v>352028.69651921198</v>
      </c>
      <c r="AI48" s="100">
        <v>75608.716999997996</v>
      </c>
      <c r="AJ48" s="100">
        <v>150753.958165438</v>
      </c>
      <c r="AK48" s="100">
        <v>24390.995924274001</v>
      </c>
      <c r="AL48" s="100">
        <v>24348.444878766299</v>
      </c>
      <c r="AM48" s="100" t="s">
        <v>142</v>
      </c>
      <c r="AN48" s="100" t="s">
        <v>142</v>
      </c>
      <c r="AO48" s="100">
        <v>12595.6800275406</v>
      </c>
      <c r="AP48" s="100">
        <v>19725.988735275299</v>
      </c>
      <c r="AQ48" s="100">
        <v>10515.1590710336</v>
      </c>
      <c r="AR48" s="100">
        <v>33927.074529908503</v>
      </c>
      <c r="AS48" s="100">
        <v>210567.24218517501</v>
      </c>
      <c r="AT48" s="100">
        <v>161388.363000007</v>
      </c>
      <c r="AU48" s="100">
        <v>110783.411000002</v>
      </c>
      <c r="AV48" s="100" t="s">
        <v>142</v>
      </c>
      <c r="AW48" s="100">
        <v>36281.473499995598</v>
      </c>
      <c r="AX48" s="100">
        <v>113120.86499999301</v>
      </c>
      <c r="AY48" s="100">
        <v>101075.02650000001</v>
      </c>
      <c r="AZ48" s="100">
        <v>84804.944499997</v>
      </c>
      <c r="BA48" s="100">
        <v>76451.975500001601</v>
      </c>
      <c r="BB48" s="100">
        <v>32067.691999999999</v>
      </c>
      <c r="BC48" s="104" t="s">
        <v>142</v>
      </c>
      <c r="BD48" s="100">
        <v>22299.620499985602</v>
      </c>
      <c r="BE48" s="100">
        <v>11461.109000000501</v>
      </c>
      <c r="BF48" s="50">
        <v>8290982.5078574698</v>
      </c>
      <c r="BG48" s="50">
        <v>5008595.8981986903</v>
      </c>
      <c r="BH48" s="50">
        <v>5885250.3038964402</v>
      </c>
      <c r="BI48" s="50">
        <v>2769800.83547536</v>
      </c>
      <c r="BJ48" s="50">
        <v>1693917.5331568699</v>
      </c>
      <c r="BK48" s="50">
        <v>1069132.0828182199</v>
      </c>
      <c r="BL48" s="50">
        <v>337735.83263296803</v>
      </c>
      <c r="BM48" s="50">
        <v>157388.60744888001</v>
      </c>
      <c r="BN48" s="50">
        <v>2132460.26055639</v>
      </c>
      <c r="BO48" s="50">
        <v>4145643.0789998402</v>
      </c>
      <c r="BP48" s="50">
        <v>842198.21034954698</v>
      </c>
      <c r="BQ48" s="50">
        <v>2095231.3618145599</v>
      </c>
      <c r="BR48" s="50">
        <v>829722.37877595902</v>
      </c>
      <c r="BS48" s="50">
        <v>377995.820886979</v>
      </c>
      <c r="BT48" s="50">
        <v>622214.72979978996</v>
      </c>
      <c r="BU48" s="50">
        <v>222859.59269715301</v>
      </c>
      <c r="BV48" s="50">
        <v>523127.16862283699</v>
      </c>
      <c r="BW48" s="50">
        <v>338590.797823195</v>
      </c>
      <c r="BX48" s="50">
        <v>253963.93456871901</v>
      </c>
      <c r="BY48" s="50">
        <v>444945.57457051502</v>
      </c>
      <c r="BZ48" s="50">
        <v>190327.65697667899</v>
      </c>
      <c r="CA48" s="50">
        <v>37812.808866910898</v>
      </c>
      <c r="CB48" s="50">
        <v>19347.201491648299</v>
      </c>
      <c r="CC48" s="50">
        <v>43942.162875587099</v>
      </c>
      <c r="CD48" s="50">
        <v>27594.181077335001</v>
      </c>
      <c r="CE48" s="50">
        <v>27618.174981071901</v>
      </c>
      <c r="CF48" s="50">
        <v>20738.752053373399</v>
      </c>
      <c r="CG48" s="50">
        <v>26993.475257892798</v>
      </c>
      <c r="CW48" s="106"/>
      <c r="CX48" s="106"/>
      <c r="CY48" s="106"/>
      <c r="CZ48" s="106"/>
      <c r="DA48" s="106"/>
      <c r="DB48" s="106"/>
      <c r="DC48" s="106"/>
      <c r="DD48" s="106"/>
      <c r="DE48" s="106"/>
      <c r="DF48" s="106"/>
      <c r="DG48" s="106"/>
      <c r="DR48" s="106"/>
      <c r="DS48" s="106"/>
      <c r="DT48" s="106"/>
      <c r="DU48" s="106"/>
      <c r="DV48" s="106"/>
      <c r="DW48" s="106"/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06"/>
      <c r="EJ48" s="106"/>
      <c r="EK48" s="106"/>
      <c r="EL48" s="106"/>
      <c r="EM48" s="106"/>
      <c r="EN48" s="106"/>
      <c r="EO48" s="106"/>
      <c r="EP48" s="106"/>
      <c r="EQ48" s="106"/>
      <c r="ER48" s="106"/>
      <c r="ES48" s="106"/>
      <c r="ET48" s="106"/>
      <c r="EU48" s="106"/>
      <c r="EV48" s="106"/>
      <c r="EW48" s="106"/>
      <c r="EX48" s="106"/>
      <c r="EY48" s="106"/>
      <c r="EZ48" s="106"/>
      <c r="FA48" s="106"/>
      <c r="FB48" s="106"/>
      <c r="FO48" s="106"/>
      <c r="FP48" s="106"/>
      <c r="FQ48" s="106"/>
      <c r="FR48" s="106"/>
      <c r="FS48" s="106"/>
      <c r="FT48" s="106"/>
      <c r="FU48" s="106"/>
      <c r="FV48" s="106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06"/>
      <c r="GS48" s="106"/>
      <c r="GT48" s="106"/>
      <c r="GU48" s="106"/>
      <c r="GV48" s="106"/>
      <c r="GW48" s="106"/>
      <c r="GX48" s="106"/>
      <c r="GY48" s="106"/>
      <c r="GZ48" s="106"/>
      <c r="HA48" s="106"/>
      <c r="HM48" s="106"/>
      <c r="HN48" s="106"/>
      <c r="HO48" s="106"/>
      <c r="HP48" s="106"/>
      <c r="HQ48" s="106"/>
      <c r="HR48" s="106"/>
      <c r="HS48" s="106"/>
      <c r="HT48" s="106"/>
      <c r="HU48" s="106"/>
      <c r="HV48" s="106"/>
      <c r="HW48" s="106"/>
      <c r="HX48" s="106"/>
      <c r="HY48" s="106"/>
      <c r="HZ48" s="106"/>
      <c r="IA48" s="106"/>
      <c r="IB48" s="106"/>
      <c r="IC48" s="106"/>
      <c r="ID48" s="106"/>
      <c r="IE48" s="106"/>
      <c r="IF48" s="106"/>
      <c r="IG48" s="106"/>
      <c r="IH48" s="106"/>
      <c r="II48" s="106"/>
      <c r="IJ48" s="106"/>
      <c r="IK48" s="106"/>
      <c r="IL48" s="106"/>
      <c r="IM48" s="106"/>
      <c r="IN48" s="106"/>
      <c r="IO48" s="106"/>
      <c r="IP48" s="106"/>
      <c r="IQ48" s="106"/>
      <c r="IR48" s="106"/>
      <c r="IS48" s="106"/>
      <c r="IT48" s="106"/>
      <c r="IU48" s="106"/>
      <c r="IV48" s="106"/>
      <c r="IW48" s="106"/>
      <c r="IX48" s="106"/>
      <c r="IY48" s="106"/>
      <c r="IZ48" s="106"/>
      <c r="JA48" s="106"/>
      <c r="JB48" s="106"/>
      <c r="JC48" s="106"/>
      <c r="JD48" s="106"/>
      <c r="JE48" s="106"/>
      <c r="JF48" s="106"/>
      <c r="JG48" s="106"/>
      <c r="JH48" s="106"/>
      <c r="JI48" s="106"/>
      <c r="JJ48" s="106"/>
      <c r="JK48" s="106"/>
      <c r="JL48" s="106"/>
      <c r="JM48" s="106"/>
      <c r="JN48" s="106"/>
    </row>
    <row r="49" spans="1:274" x14ac:dyDescent="0.25">
      <c r="A49" s="106" t="s">
        <v>219</v>
      </c>
      <c r="B49" s="106" t="s">
        <v>221</v>
      </c>
      <c r="C49" s="106" t="s">
        <v>155</v>
      </c>
      <c r="D49" s="106"/>
      <c r="E49" s="100">
        <v>2234723.6015000301</v>
      </c>
      <c r="F49" s="100">
        <v>956036.383000031</v>
      </c>
      <c r="G49" s="100">
        <v>851271.45650000905</v>
      </c>
      <c r="H49" s="100">
        <v>204466.840500002</v>
      </c>
      <c r="I49" s="100">
        <v>92733.897000006007</v>
      </c>
      <c r="J49" s="100">
        <v>62519.9461539029</v>
      </c>
      <c r="K49" s="100">
        <v>4571515.9464106802</v>
      </c>
      <c r="L49" s="100">
        <v>1012533.15920578</v>
      </c>
      <c r="M49" s="100">
        <v>803461.38680098497</v>
      </c>
      <c r="N49" s="100">
        <v>195601.77712725001</v>
      </c>
      <c r="O49" s="100">
        <v>170258.86167344399</v>
      </c>
      <c r="P49" s="100">
        <v>14205.7223333904</v>
      </c>
      <c r="Q49" s="100">
        <v>36552221.680499099</v>
      </c>
      <c r="R49" s="100">
        <v>10873712.204712201</v>
      </c>
      <c r="S49" s="100">
        <v>8564100.6543797795</v>
      </c>
      <c r="T49" s="100">
        <v>4365720.4637758201</v>
      </c>
      <c r="U49" s="100">
        <v>1700742.09499999</v>
      </c>
      <c r="V49" s="100" t="s">
        <v>142</v>
      </c>
      <c r="W49" s="50">
        <v>54652519.272500299</v>
      </c>
      <c r="X49" s="50">
        <v>18758666.393500101</v>
      </c>
      <c r="Y49" s="50">
        <v>12805765.9015001</v>
      </c>
      <c r="Z49" s="50">
        <v>4425684.0921666902</v>
      </c>
      <c r="AA49" s="50">
        <v>1322192.4714999699</v>
      </c>
      <c r="AB49" s="50">
        <v>30999981.1872028</v>
      </c>
      <c r="AC49" s="50">
        <v>9540048.2035127804</v>
      </c>
      <c r="AD49" s="50">
        <v>10309085.761482</v>
      </c>
      <c r="AE49" s="50">
        <v>4948234.0701685399</v>
      </c>
      <c r="AF49" s="50">
        <v>1631852.68150005</v>
      </c>
      <c r="AG49" s="50">
        <v>569234.18839976494</v>
      </c>
      <c r="AH49" s="100">
        <v>275206.224349792</v>
      </c>
      <c r="AI49" s="100">
        <v>48254.447499990602</v>
      </c>
      <c r="AJ49" s="100">
        <v>166150.78891607799</v>
      </c>
      <c r="AK49" s="100">
        <v>17997.4221076002</v>
      </c>
      <c r="AL49" s="100">
        <v>20553.640487234799</v>
      </c>
      <c r="AM49" s="100" t="s">
        <v>142</v>
      </c>
      <c r="AN49" s="100" t="s">
        <v>142</v>
      </c>
      <c r="AO49" s="100">
        <v>5294.1389074198096</v>
      </c>
      <c r="AP49" s="100">
        <v>4359.8858173933104</v>
      </c>
      <c r="AQ49" s="100">
        <v>9099.0072245623396</v>
      </c>
      <c r="AR49" s="100" t="s">
        <v>142</v>
      </c>
      <c r="AS49" s="100">
        <v>104840.892000002</v>
      </c>
      <c r="AT49" s="100">
        <v>95294.089999989897</v>
      </c>
      <c r="AU49" s="100">
        <v>54583.334999992803</v>
      </c>
      <c r="AV49" s="100">
        <v>64856.267000002197</v>
      </c>
      <c r="AW49" s="100">
        <v>17517.904000000799</v>
      </c>
      <c r="AX49" s="100">
        <v>48777.5854999941</v>
      </c>
      <c r="AY49" s="100">
        <v>46735.309000002802</v>
      </c>
      <c r="AZ49" s="100" t="s">
        <v>142</v>
      </c>
      <c r="BA49" s="100">
        <v>141711.50949999501</v>
      </c>
      <c r="BB49" s="100">
        <v>11715.1494999977</v>
      </c>
      <c r="BC49" s="104" t="s">
        <v>142</v>
      </c>
      <c r="BD49" s="104" t="s">
        <v>142</v>
      </c>
      <c r="BE49" s="100">
        <v>50089.529000000599</v>
      </c>
      <c r="BF49" s="50">
        <v>9290457.5507802498</v>
      </c>
      <c r="BG49" s="50">
        <v>5824035.2812651396</v>
      </c>
      <c r="BH49" s="50">
        <v>6141291.8173311697</v>
      </c>
      <c r="BI49" s="50">
        <v>3625953.3327119998</v>
      </c>
      <c r="BJ49" s="50">
        <v>2415829.0499384101</v>
      </c>
      <c r="BK49" s="50">
        <v>1235107.60855699</v>
      </c>
      <c r="BL49" s="50">
        <v>521783.93920134701</v>
      </c>
      <c r="BM49" s="50">
        <v>55329.310775957798</v>
      </c>
      <c r="BN49" s="50">
        <v>1834211.86463814</v>
      </c>
      <c r="BO49" s="50">
        <v>4075394.2609999501</v>
      </c>
      <c r="BP49" s="50">
        <v>539969.48963137402</v>
      </c>
      <c r="BQ49" s="50">
        <v>2717719.55949983</v>
      </c>
      <c r="BR49" s="50">
        <v>689746.60161464999</v>
      </c>
      <c r="BS49" s="50">
        <v>265730.16479958303</v>
      </c>
      <c r="BT49" s="50">
        <v>669637.39537609299</v>
      </c>
      <c r="BU49" s="50">
        <v>219563.880447868</v>
      </c>
      <c r="BV49" s="50">
        <v>400098.94315798598</v>
      </c>
      <c r="BW49" s="50">
        <v>276498.32061955601</v>
      </c>
      <c r="BX49" s="50">
        <v>199949.61565185399</v>
      </c>
      <c r="BY49" s="50">
        <v>293140.123921538</v>
      </c>
      <c r="BZ49" s="50">
        <v>134793.45333515599</v>
      </c>
      <c r="CA49" s="50">
        <v>22866.642999417902</v>
      </c>
      <c r="CB49" s="50">
        <v>22462.344586716801</v>
      </c>
      <c r="CC49" s="50">
        <v>30449.430443977999</v>
      </c>
      <c r="CD49" s="50">
        <v>13340.542618518301</v>
      </c>
      <c r="CE49" s="50">
        <v>10790.2415723179</v>
      </c>
      <c r="CF49" s="50">
        <v>27651.665611509001</v>
      </c>
      <c r="CG49" s="50">
        <v>4860.20791408697</v>
      </c>
      <c r="CW49" s="106"/>
      <c r="CX49" s="106"/>
      <c r="CY49" s="106"/>
      <c r="CZ49" s="106"/>
      <c r="DA49" s="106"/>
      <c r="DB49" s="106"/>
      <c r="DC49" s="106"/>
      <c r="DD49" s="106"/>
      <c r="DE49" s="106"/>
      <c r="DF49" s="106"/>
      <c r="DG49" s="106"/>
      <c r="DR49" s="106"/>
      <c r="DS49" s="106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06"/>
      <c r="EE49" s="106"/>
      <c r="EF49" s="106"/>
      <c r="EG49" s="106"/>
      <c r="EH49" s="106"/>
      <c r="EI49" s="106"/>
      <c r="EJ49" s="106"/>
      <c r="EK49" s="106"/>
      <c r="EL49" s="106"/>
      <c r="EM49" s="106"/>
      <c r="EN49" s="106"/>
      <c r="EO49" s="106"/>
      <c r="EP49" s="106"/>
      <c r="EQ49" s="106"/>
      <c r="ER49" s="106"/>
      <c r="ES49" s="106"/>
      <c r="ET49" s="106"/>
      <c r="EU49" s="106"/>
      <c r="EV49" s="106"/>
      <c r="EW49" s="106"/>
      <c r="EX49" s="106"/>
      <c r="EY49" s="106"/>
      <c r="EZ49" s="106"/>
      <c r="FA49" s="106"/>
      <c r="FB49" s="106"/>
      <c r="FO49" s="106"/>
      <c r="FP49" s="106"/>
      <c r="FQ49" s="106"/>
      <c r="FR49" s="106"/>
      <c r="FS49" s="106"/>
      <c r="FT49" s="106"/>
      <c r="FU49" s="106"/>
      <c r="FV49" s="106"/>
      <c r="FW49" s="106"/>
      <c r="FX49" s="106"/>
      <c r="FY49" s="106"/>
      <c r="FZ49" s="106"/>
      <c r="GA49" s="106"/>
      <c r="GB49" s="106"/>
      <c r="GC49" s="106"/>
      <c r="GD49" s="106"/>
      <c r="GE49" s="106"/>
      <c r="GF49" s="106"/>
      <c r="GG49" s="106"/>
      <c r="GH49" s="106"/>
      <c r="GI49" s="106"/>
      <c r="GJ49" s="106"/>
      <c r="GK49" s="106"/>
      <c r="GL49" s="106"/>
      <c r="GM49" s="106"/>
      <c r="GN49" s="106"/>
      <c r="GO49" s="106"/>
      <c r="GP49" s="106"/>
      <c r="GQ49" s="106"/>
      <c r="GR49" s="106"/>
      <c r="GS49" s="106"/>
      <c r="GT49" s="106"/>
      <c r="GU49" s="106"/>
      <c r="GV49" s="106"/>
      <c r="GW49" s="106"/>
      <c r="GX49" s="106"/>
      <c r="GY49" s="106"/>
      <c r="GZ49" s="106"/>
      <c r="HA49" s="106"/>
      <c r="HM49" s="106"/>
      <c r="HN49" s="106"/>
      <c r="HO49" s="106"/>
      <c r="HP49" s="106"/>
      <c r="HQ49" s="106"/>
      <c r="HR49" s="106"/>
      <c r="HS49" s="106"/>
      <c r="HT49" s="106"/>
      <c r="HU49" s="106"/>
      <c r="HV49" s="106"/>
      <c r="HW49" s="106"/>
      <c r="HX49" s="106"/>
      <c r="HY49" s="106"/>
      <c r="HZ49" s="106"/>
      <c r="IA49" s="106"/>
      <c r="IB49" s="106"/>
      <c r="IC49" s="106"/>
      <c r="ID49" s="106"/>
      <c r="IE49" s="106"/>
      <c r="IF49" s="106"/>
      <c r="IG49" s="106"/>
      <c r="IH49" s="106"/>
      <c r="II49" s="106"/>
      <c r="IJ49" s="106"/>
      <c r="IK49" s="106"/>
      <c r="IL49" s="106"/>
      <c r="IM49" s="106"/>
      <c r="IN49" s="106"/>
      <c r="IO49" s="106"/>
      <c r="IP49" s="106"/>
      <c r="IQ49" s="106"/>
      <c r="IR49" s="106"/>
      <c r="IS49" s="106"/>
      <c r="IT49" s="106"/>
      <c r="IU49" s="106"/>
      <c r="IV49" s="106"/>
      <c r="IW49" s="106"/>
      <c r="IX49" s="106"/>
      <c r="IY49" s="106"/>
      <c r="IZ49" s="106"/>
      <c r="JA49" s="106"/>
      <c r="JB49" s="106"/>
      <c r="JC49" s="106"/>
      <c r="JD49" s="106"/>
      <c r="JE49" s="106"/>
      <c r="JF49" s="106"/>
      <c r="JG49" s="106"/>
      <c r="JH49" s="106"/>
      <c r="JI49" s="106"/>
      <c r="JJ49" s="106"/>
      <c r="JK49" s="106"/>
      <c r="JL49" s="106"/>
      <c r="JM49" s="106"/>
      <c r="JN49" s="106"/>
    </row>
    <row r="50" spans="1:274" x14ac:dyDescent="0.25">
      <c r="A50" s="106" t="s">
        <v>222</v>
      </c>
      <c r="B50" s="106" t="s">
        <v>223</v>
      </c>
      <c r="C50" s="106" t="s">
        <v>153</v>
      </c>
      <c r="D50" s="106"/>
      <c r="E50" s="100">
        <v>77757.952000003206</v>
      </c>
      <c r="F50" s="100">
        <v>265789.352000024</v>
      </c>
      <c r="G50" s="100">
        <v>35954.425686005197</v>
      </c>
      <c r="H50" s="100">
        <v>134822.88600000399</v>
      </c>
      <c r="I50" s="100">
        <v>93535.820499996204</v>
      </c>
      <c r="J50" s="100">
        <v>77700.3535000095</v>
      </c>
      <c r="K50" s="100">
        <v>3453234.8015496</v>
      </c>
      <c r="L50" s="100">
        <v>928789.45041225397</v>
      </c>
      <c r="M50" s="100">
        <v>577667.03913839103</v>
      </c>
      <c r="N50" s="100">
        <v>132341.12309528701</v>
      </c>
      <c r="O50" s="100">
        <v>157264.30625439901</v>
      </c>
      <c r="P50" s="100">
        <v>86027.507167300297</v>
      </c>
      <c r="Q50" s="100">
        <v>34853334.102500997</v>
      </c>
      <c r="R50" s="100">
        <v>10293028.4121013</v>
      </c>
      <c r="S50" s="100">
        <v>8973845.3037007991</v>
      </c>
      <c r="T50" s="100">
        <v>4630097.3023745399</v>
      </c>
      <c r="U50" s="100">
        <v>1821403.00000003</v>
      </c>
      <c r="V50" s="100">
        <v>157931.022000005</v>
      </c>
      <c r="W50" s="50">
        <v>56660371.407001004</v>
      </c>
      <c r="X50" s="50">
        <v>19463209.8415002</v>
      </c>
      <c r="Y50" s="50">
        <v>14837717.312643301</v>
      </c>
      <c r="Z50" s="50">
        <v>5257148.5060001304</v>
      </c>
      <c r="AA50" s="50">
        <v>1681073.08100003</v>
      </c>
      <c r="AB50" s="50">
        <v>30927722.881349999</v>
      </c>
      <c r="AC50" s="50">
        <v>10108793.9517051</v>
      </c>
      <c r="AD50" s="50">
        <v>10639307.7223919</v>
      </c>
      <c r="AE50" s="50">
        <v>4923039.3031799104</v>
      </c>
      <c r="AF50" s="50">
        <v>1264956.4720000201</v>
      </c>
      <c r="AG50" s="50">
        <v>593049.19188374095</v>
      </c>
      <c r="AH50" s="100">
        <v>398582.79928359197</v>
      </c>
      <c r="AI50" s="100">
        <v>89392.086999987398</v>
      </c>
      <c r="AJ50" s="100">
        <v>129527.128681962</v>
      </c>
      <c r="AK50" s="100">
        <v>74286.8473321848</v>
      </c>
      <c r="AL50" s="100">
        <v>39543.043668958999</v>
      </c>
      <c r="AM50" s="100" t="s">
        <v>142</v>
      </c>
      <c r="AN50" s="100" t="s">
        <v>142</v>
      </c>
      <c r="AO50" s="100">
        <v>5609.4062271315797</v>
      </c>
      <c r="AP50" s="100">
        <v>6579.0080170077699</v>
      </c>
      <c r="AQ50" s="100">
        <v>2859.9910743794499</v>
      </c>
      <c r="AR50" s="100">
        <v>8030.6193381088697</v>
      </c>
      <c r="AS50" s="100">
        <v>54625.532581705302</v>
      </c>
      <c r="AT50" s="100">
        <v>75169.738499992804</v>
      </c>
      <c r="AU50" s="100">
        <v>64275.128999994602</v>
      </c>
      <c r="AV50" s="100" t="s">
        <v>142</v>
      </c>
      <c r="AW50" s="100">
        <v>14615.347500002201</v>
      </c>
      <c r="AX50" s="100">
        <v>73718.7014999971</v>
      </c>
      <c r="AY50" s="100">
        <v>45762.177000001102</v>
      </c>
      <c r="AZ50" s="100">
        <v>15648.994499995601</v>
      </c>
      <c r="BA50" s="100" t="s">
        <v>142</v>
      </c>
      <c r="BB50" s="100">
        <v>32075.921499996999</v>
      </c>
      <c r="BC50" s="104" t="s">
        <v>142</v>
      </c>
      <c r="BD50" s="100">
        <v>88664.978999995597</v>
      </c>
      <c r="BE50" s="100">
        <v>40354.825500000698</v>
      </c>
      <c r="BF50" s="50">
        <v>8164089.73423706</v>
      </c>
      <c r="BG50" s="50">
        <v>5446783.85555813</v>
      </c>
      <c r="BH50" s="50">
        <v>6764738.96488351</v>
      </c>
      <c r="BI50" s="50">
        <v>3242644.6752031702</v>
      </c>
      <c r="BJ50" s="50">
        <v>2394249.9454764999</v>
      </c>
      <c r="BK50" s="50">
        <v>855537.48015218705</v>
      </c>
      <c r="BL50" s="50">
        <v>456454.99561748299</v>
      </c>
      <c r="BM50" s="50">
        <v>168119.27153370099</v>
      </c>
      <c r="BN50" s="50">
        <v>2585477.7124827099</v>
      </c>
      <c r="BO50" s="50">
        <v>4970027.0164996404</v>
      </c>
      <c r="BP50" s="50">
        <v>715956.94540849503</v>
      </c>
      <c r="BQ50" s="50">
        <v>2509208.4464997901</v>
      </c>
      <c r="BR50" s="50">
        <v>742910.47864187497</v>
      </c>
      <c r="BS50" s="50">
        <v>343888.477234527</v>
      </c>
      <c r="BT50" s="50">
        <v>723140.00845429604</v>
      </c>
      <c r="BU50" s="50">
        <v>240863.77396586101</v>
      </c>
      <c r="BV50" s="50">
        <v>485320.832742962</v>
      </c>
      <c r="BW50" s="50">
        <v>289617.89416066703</v>
      </c>
      <c r="BX50" s="50">
        <v>245303.20487896699</v>
      </c>
      <c r="BY50" s="50">
        <v>439569.55311065202</v>
      </c>
      <c r="BZ50" s="50">
        <v>140646.06685023801</v>
      </c>
      <c r="CA50" s="50">
        <v>25642.227823204699</v>
      </c>
      <c r="CB50" s="50">
        <v>43444.809224277698</v>
      </c>
      <c r="CC50" s="50">
        <v>25872.672910103902</v>
      </c>
      <c r="CD50" s="50">
        <v>29709.897412624701</v>
      </c>
      <c r="CE50" s="50">
        <v>23077.708485242401</v>
      </c>
      <c r="CF50" s="50">
        <v>25212.459348578501</v>
      </c>
      <c r="CG50" s="50">
        <v>7713.4644357688103</v>
      </c>
      <c r="CW50" s="106"/>
      <c r="CX50" s="106"/>
      <c r="CY50" s="106"/>
      <c r="CZ50" s="106"/>
      <c r="DA50" s="106"/>
      <c r="DB50" s="106"/>
      <c r="DC50" s="106"/>
      <c r="DD50" s="106"/>
      <c r="DE50" s="106"/>
      <c r="DF50" s="106"/>
      <c r="DG50" s="106"/>
      <c r="DR50" s="106"/>
      <c r="DS50" s="106"/>
      <c r="DT50" s="106"/>
      <c r="DU50" s="106"/>
      <c r="DV50" s="106"/>
      <c r="DW50" s="106"/>
      <c r="DX50" s="106"/>
      <c r="DY50" s="106"/>
      <c r="DZ50" s="106"/>
      <c r="EA50" s="106"/>
      <c r="EB50" s="106"/>
      <c r="EC50" s="106"/>
      <c r="ED50" s="106"/>
      <c r="EE50" s="106"/>
      <c r="EF50" s="106"/>
      <c r="EG50" s="106"/>
      <c r="EH50" s="106"/>
      <c r="EI50" s="106"/>
      <c r="EJ50" s="106"/>
      <c r="EK50" s="106"/>
      <c r="EL50" s="106"/>
      <c r="EM50" s="106"/>
      <c r="EN50" s="106"/>
      <c r="EO50" s="106"/>
      <c r="EP50" s="106"/>
      <c r="EQ50" s="106"/>
      <c r="ER50" s="106"/>
      <c r="ES50" s="106"/>
      <c r="ET50" s="106"/>
      <c r="EU50" s="106"/>
      <c r="EV50" s="106"/>
      <c r="EW50" s="106"/>
      <c r="EX50" s="106"/>
      <c r="EY50" s="106"/>
      <c r="EZ50" s="106"/>
      <c r="FA50" s="106"/>
      <c r="FB50" s="106"/>
      <c r="FO50" s="106"/>
      <c r="FP50" s="106"/>
      <c r="FQ50" s="106"/>
      <c r="FR50" s="106"/>
      <c r="FS50" s="106"/>
      <c r="FT50" s="106"/>
      <c r="FU50" s="106"/>
      <c r="FV50" s="106"/>
      <c r="FW50" s="106"/>
      <c r="FX50" s="106"/>
      <c r="FY50" s="106"/>
      <c r="FZ50" s="106"/>
      <c r="GA50" s="106"/>
      <c r="GB50" s="106"/>
      <c r="GC50" s="106"/>
      <c r="GD50" s="106"/>
      <c r="GE50" s="106"/>
      <c r="GF50" s="106"/>
      <c r="GG50" s="106"/>
      <c r="GH50" s="106"/>
      <c r="GI50" s="106"/>
      <c r="GJ50" s="106"/>
      <c r="GK50" s="106"/>
      <c r="GL50" s="106"/>
      <c r="GM50" s="106"/>
      <c r="GN50" s="106"/>
      <c r="GO50" s="106"/>
      <c r="GP50" s="106"/>
      <c r="GQ50" s="106"/>
      <c r="GR50" s="106"/>
      <c r="GS50" s="106"/>
      <c r="GT50" s="106"/>
      <c r="GU50" s="106"/>
      <c r="GV50" s="106"/>
      <c r="GW50" s="106"/>
      <c r="GX50" s="106"/>
      <c r="GY50" s="106"/>
      <c r="GZ50" s="106"/>
      <c r="HA50" s="106"/>
      <c r="HM50" s="106"/>
      <c r="HN50" s="106"/>
      <c r="HO50" s="106"/>
      <c r="HP50" s="106"/>
      <c r="HQ50" s="106"/>
      <c r="HR50" s="106"/>
      <c r="HS50" s="106"/>
      <c r="HT50" s="106"/>
      <c r="HU50" s="106"/>
      <c r="HV50" s="106"/>
      <c r="HW50" s="106"/>
      <c r="HX50" s="106"/>
      <c r="HY50" s="106"/>
      <c r="HZ50" s="106"/>
      <c r="IA50" s="106"/>
      <c r="IB50" s="106"/>
      <c r="IC50" s="106"/>
      <c r="ID50" s="106"/>
      <c r="IE50" s="106"/>
      <c r="IF50" s="106"/>
      <c r="IG50" s="106"/>
      <c r="IH50" s="106"/>
      <c r="II50" s="106"/>
      <c r="IJ50" s="106"/>
      <c r="IK50" s="106"/>
      <c r="IL50" s="106"/>
      <c r="IM50" s="106"/>
      <c r="IN50" s="106"/>
      <c r="IO50" s="106"/>
      <c r="IP50" s="106"/>
      <c r="IQ50" s="106"/>
      <c r="IR50" s="106"/>
      <c r="IS50" s="106"/>
      <c r="IT50" s="106"/>
      <c r="IU50" s="106"/>
      <c r="IV50" s="106"/>
      <c r="IW50" s="106"/>
      <c r="IX50" s="106"/>
      <c r="IY50" s="106"/>
      <c r="IZ50" s="106"/>
      <c r="JA50" s="106"/>
      <c r="JB50" s="106"/>
      <c r="JC50" s="106"/>
      <c r="JD50" s="106"/>
      <c r="JE50" s="106"/>
      <c r="JF50" s="106"/>
      <c r="JG50" s="106"/>
      <c r="JH50" s="106"/>
      <c r="JI50" s="106"/>
      <c r="JJ50" s="106"/>
      <c r="JK50" s="106"/>
      <c r="JL50" s="106"/>
      <c r="JM50" s="106"/>
      <c r="JN50" s="106"/>
    </row>
    <row r="51" spans="1:274" x14ac:dyDescent="0.25">
      <c r="A51" s="106" t="s">
        <v>222</v>
      </c>
      <c r="B51" s="106" t="s">
        <v>224</v>
      </c>
      <c r="C51" s="106" t="s">
        <v>155</v>
      </c>
      <c r="D51" s="106"/>
      <c r="E51" s="100">
        <v>1819211.5930000099</v>
      </c>
      <c r="F51" s="100">
        <v>1073842.5610000601</v>
      </c>
      <c r="G51" s="100">
        <v>337125.383499961</v>
      </c>
      <c r="H51" s="100">
        <v>455026.36019620701</v>
      </c>
      <c r="I51" s="100">
        <v>164099.652000011</v>
      </c>
      <c r="J51" s="100">
        <v>59988.0424999885</v>
      </c>
      <c r="K51" s="100">
        <v>4350038.0325037204</v>
      </c>
      <c r="L51" s="100">
        <v>1180055.20296742</v>
      </c>
      <c r="M51" s="100">
        <v>1036562.26165049</v>
      </c>
      <c r="N51" s="100">
        <v>358786.83870999998</v>
      </c>
      <c r="O51" s="100">
        <v>147139.50855530199</v>
      </c>
      <c r="P51" s="100">
        <v>77609.677841698795</v>
      </c>
      <c r="Q51" s="100">
        <v>44872671.025080003</v>
      </c>
      <c r="R51" s="100">
        <v>11898436.4767005</v>
      </c>
      <c r="S51" s="100">
        <v>10619946.270897601</v>
      </c>
      <c r="T51" s="100">
        <v>6450258.5157713704</v>
      </c>
      <c r="U51" s="100">
        <v>551811.87900003104</v>
      </c>
      <c r="V51" s="100">
        <v>181658.89399999799</v>
      </c>
      <c r="W51" s="50">
        <v>65040709.713001601</v>
      </c>
      <c r="X51" s="50">
        <v>23601666.493000701</v>
      </c>
      <c r="Y51" s="50">
        <v>20138303.533500399</v>
      </c>
      <c r="Z51" s="50">
        <v>7545915.9810001301</v>
      </c>
      <c r="AA51" s="50">
        <v>2022745.72250005</v>
      </c>
      <c r="AB51" s="50">
        <v>35990080.933467098</v>
      </c>
      <c r="AC51" s="50">
        <v>13747622.894301999</v>
      </c>
      <c r="AD51" s="50">
        <v>13948512.0157493</v>
      </c>
      <c r="AE51" s="50">
        <v>6480700.1781081399</v>
      </c>
      <c r="AF51" s="50">
        <v>2891022.1741192001</v>
      </c>
      <c r="AG51" s="50">
        <v>760486.07766549406</v>
      </c>
      <c r="AH51" s="100">
        <v>369635.53099546098</v>
      </c>
      <c r="AI51" s="100">
        <v>78210.111500002502</v>
      </c>
      <c r="AJ51" s="100">
        <v>152833.33499001901</v>
      </c>
      <c r="AK51" s="100">
        <v>75717.217045333498</v>
      </c>
      <c r="AL51" s="100">
        <v>15500.8316089197</v>
      </c>
      <c r="AM51" s="100" t="s">
        <v>142</v>
      </c>
      <c r="AN51" s="100" t="s">
        <v>142</v>
      </c>
      <c r="AO51" s="100">
        <v>7339.29787436067</v>
      </c>
      <c r="AP51" s="100">
        <v>20104.71620467</v>
      </c>
      <c r="AQ51" s="100">
        <v>5240.4909655382598</v>
      </c>
      <c r="AR51" s="100">
        <v>5393.91682589638</v>
      </c>
      <c r="AS51" s="100">
        <v>115588.47650001499</v>
      </c>
      <c r="AT51" s="100">
        <v>12964.7200000005</v>
      </c>
      <c r="AU51" s="100">
        <v>46435.101000001901</v>
      </c>
      <c r="AV51" s="100">
        <v>58849.736499999897</v>
      </c>
      <c r="AW51" s="100" t="s">
        <v>142</v>
      </c>
      <c r="AX51" s="100">
        <v>77890.175500002297</v>
      </c>
      <c r="AY51" s="100" t="s">
        <v>142</v>
      </c>
      <c r="AZ51" s="100">
        <v>42885.365500002503</v>
      </c>
      <c r="BA51" s="100" t="s">
        <v>142</v>
      </c>
      <c r="BB51" s="100">
        <v>22131.641499999001</v>
      </c>
      <c r="BC51" s="104" t="s">
        <v>142</v>
      </c>
      <c r="BD51" s="100">
        <v>119485.382499998</v>
      </c>
      <c r="BE51" s="100">
        <v>71985.275999996695</v>
      </c>
      <c r="BF51" s="50">
        <v>16082906.651632501</v>
      </c>
      <c r="BG51" s="50">
        <v>10629375.807885099</v>
      </c>
      <c r="BH51" s="50">
        <v>13197286.6556942</v>
      </c>
      <c r="BI51" s="50">
        <v>6758448.4088466503</v>
      </c>
      <c r="BJ51" s="50">
        <v>5631067.8121090103</v>
      </c>
      <c r="BK51" s="50">
        <v>2199222.6604201202</v>
      </c>
      <c r="BL51" s="50">
        <v>816583.08747356001</v>
      </c>
      <c r="BM51" s="50">
        <v>417447.15704818303</v>
      </c>
      <c r="BN51" s="50">
        <v>4182474.8731056098</v>
      </c>
      <c r="BO51" s="50">
        <v>7256704.7430002196</v>
      </c>
      <c r="BP51" s="50">
        <v>1388720.9399234401</v>
      </c>
      <c r="BQ51" s="50">
        <v>3524622.3346818299</v>
      </c>
      <c r="BR51" s="50">
        <v>1322511.9686224901</v>
      </c>
      <c r="BS51" s="50">
        <v>505992.61889081501</v>
      </c>
      <c r="BT51" s="50">
        <v>1098683.20892728</v>
      </c>
      <c r="BU51" s="50">
        <v>384818.44272291102</v>
      </c>
      <c r="BV51" s="50">
        <v>822652.15072525502</v>
      </c>
      <c r="BW51" s="50">
        <v>345727.34052858298</v>
      </c>
      <c r="BX51" s="50">
        <v>312781.59628683398</v>
      </c>
      <c r="BY51" s="50">
        <v>604441.15951197501</v>
      </c>
      <c r="BZ51" s="50">
        <v>151968.828696476</v>
      </c>
      <c r="CA51" s="50">
        <v>25502.613585014999</v>
      </c>
      <c r="CB51" s="50">
        <v>33907.9151011875</v>
      </c>
      <c r="CC51" s="50">
        <v>36289.122301763797</v>
      </c>
      <c r="CD51" s="50">
        <v>30083.778290132999</v>
      </c>
      <c r="CE51" s="50">
        <v>28893.506101246301</v>
      </c>
      <c r="CF51" s="50">
        <v>36946.829686322497</v>
      </c>
      <c r="CG51" s="50">
        <v>9969.4475507404004</v>
      </c>
      <c r="CW51" s="106"/>
      <c r="CX51" s="106"/>
      <c r="CY51" s="106"/>
      <c r="CZ51" s="106"/>
      <c r="DA51" s="106"/>
      <c r="DB51" s="106"/>
      <c r="DC51" s="106"/>
      <c r="DD51" s="106"/>
      <c r="DE51" s="106"/>
      <c r="DF51" s="106"/>
      <c r="DG51" s="106"/>
      <c r="DR51" s="106"/>
      <c r="DS51" s="106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06"/>
      <c r="EE51" s="106"/>
      <c r="EF51" s="106"/>
      <c r="EG51" s="106"/>
      <c r="EH51" s="106"/>
      <c r="EI51" s="106"/>
      <c r="EJ51" s="106"/>
      <c r="EK51" s="106"/>
      <c r="EL51" s="106"/>
      <c r="EM51" s="106"/>
      <c r="EN51" s="106"/>
      <c r="EO51" s="106"/>
      <c r="EP51" s="106"/>
      <c r="EQ51" s="106"/>
      <c r="ER51" s="106"/>
      <c r="ES51" s="106"/>
      <c r="ET51" s="106"/>
      <c r="EU51" s="106"/>
      <c r="EV51" s="106"/>
      <c r="EW51" s="106"/>
      <c r="EX51" s="106"/>
      <c r="EY51" s="106"/>
      <c r="EZ51" s="106"/>
      <c r="FA51" s="106"/>
      <c r="FB51" s="106"/>
      <c r="FO51" s="106"/>
      <c r="FP51" s="106"/>
      <c r="FQ51" s="106"/>
      <c r="FR51" s="106"/>
      <c r="FS51" s="106"/>
      <c r="FT51" s="106"/>
      <c r="FU51" s="106"/>
      <c r="FV51" s="106"/>
      <c r="FW51" s="106"/>
      <c r="FX51" s="106"/>
      <c r="FY51" s="106"/>
      <c r="FZ51" s="106"/>
      <c r="GA51" s="106"/>
      <c r="GB51" s="106"/>
      <c r="GC51" s="106"/>
      <c r="GD51" s="106"/>
      <c r="GE51" s="106"/>
      <c r="GF51" s="106"/>
      <c r="GG51" s="106"/>
      <c r="GH51" s="106"/>
      <c r="GI51" s="106"/>
      <c r="GJ51" s="106"/>
      <c r="GK51" s="106"/>
      <c r="GL51" s="106"/>
      <c r="GM51" s="106"/>
      <c r="GN51" s="106"/>
      <c r="GO51" s="106"/>
      <c r="GP51" s="106"/>
      <c r="GQ51" s="106"/>
      <c r="GR51" s="106"/>
      <c r="GS51" s="106"/>
      <c r="GT51" s="106"/>
      <c r="GU51" s="106"/>
      <c r="GV51" s="106"/>
      <c r="GW51" s="106"/>
      <c r="GX51" s="106"/>
      <c r="GY51" s="106"/>
      <c r="GZ51" s="106"/>
      <c r="HA51" s="106"/>
      <c r="HM51" s="106"/>
      <c r="HN51" s="106"/>
      <c r="HO51" s="106"/>
      <c r="HP51" s="106"/>
      <c r="HQ51" s="106"/>
      <c r="HR51" s="106"/>
      <c r="HS51" s="106"/>
      <c r="HT51" s="106"/>
      <c r="HU51" s="106"/>
      <c r="HV51" s="106"/>
      <c r="HW51" s="106"/>
      <c r="HX51" s="106"/>
      <c r="HY51" s="106"/>
      <c r="HZ51" s="106"/>
      <c r="IA51" s="106"/>
      <c r="IB51" s="106"/>
      <c r="IC51" s="106"/>
      <c r="ID51" s="106"/>
      <c r="IE51" s="106"/>
      <c r="IF51" s="106"/>
      <c r="IG51" s="106"/>
      <c r="IH51" s="106"/>
      <c r="II51" s="106"/>
      <c r="IJ51" s="106"/>
      <c r="IK51" s="106"/>
      <c r="IL51" s="106"/>
      <c r="IM51" s="106"/>
      <c r="IN51" s="106"/>
      <c r="IO51" s="106"/>
      <c r="IP51" s="106"/>
      <c r="IQ51" s="106"/>
      <c r="IR51" s="106"/>
      <c r="IS51" s="106"/>
      <c r="IT51" s="106"/>
      <c r="IU51" s="106"/>
      <c r="IV51" s="106"/>
      <c r="IW51" s="106"/>
      <c r="IX51" s="106"/>
      <c r="IY51" s="106"/>
      <c r="IZ51" s="106"/>
      <c r="JA51" s="106"/>
      <c r="JB51" s="106"/>
      <c r="JC51" s="106"/>
      <c r="JD51" s="106"/>
      <c r="JE51" s="106"/>
      <c r="JF51" s="106"/>
      <c r="JG51" s="106"/>
      <c r="JH51" s="106"/>
      <c r="JI51" s="106"/>
      <c r="JJ51" s="106"/>
      <c r="JK51" s="106"/>
      <c r="JL51" s="106"/>
      <c r="JM51" s="106"/>
      <c r="JN51" s="106"/>
    </row>
    <row r="52" spans="1:274" x14ac:dyDescent="0.25">
      <c r="A52" s="106" t="s">
        <v>225</v>
      </c>
      <c r="B52" s="106" t="s">
        <v>226</v>
      </c>
      <c r="C52" s="106" t="s">
        <v>153</v>
      </c>
      <c r="D52" s="106"/>
      <c r="E52" s="100">
        <v>1602384.3710000201</v>
      </c>
      <c r="F52" s="100">
        <v>640445.193500011</v>
      </c>
      <c r="G52" s="100">
        <v>667199.09992855799</v>
      </c>
      <c r="H52" s="100">
        <v>156480.91899999499</v>
      </c>
      <c r="I52" s="100">
        <v>134303.97149999399</v>
      </c>
      <c r="J52" s="100">
        <v>298173.07450000697</v>
      </c>
      <c r="K52" s="100">
        <v>4010914.1353748902</v>
      </c>
      <c r="L52" s="100">
        <v>1159675.5749556599</v>
      </c>
      <c r="M52" s="100">
        <v>1077312.2120739899</v>
      </c>
      <c r="N52" s="100">
        <v>230517.271494318</v>
      </c>
      <c r="O52" s="100">
        <v>303073.31845248898</v>
      </c>
      <c r="P52" s="100">
        <v>46861.453854348103</v>
      </c>
      <c r="Q52" s="100">
        <v>42705601.092501201</v>
      </c>
      <c r="R52" s="100">
        <v>13993349.4715122</v>
      </c>
      <c r="S52" s="100">
        <v>11872446.9654343</v>
      </c>
      <c r="T52" s="100">
        <v>6594821.6951368405</v>
      </c>
      <c r="U52" s="100">
        <v>2292405.3160000402</v>
      </c>
      <c r="V52" s="100">
        <v>390763.260000018</v>
      </c>
      <c r="W52" s="50">
        <v>54246372.308999099</v>
      </c>
      <c r="X52" s="50">
        <v>22133534.597999498</v>
      </c>
      <c r="Y52" s="50">
        <v>14849077.573999699</v>
      </c>
      <c r="Z52" s="50">
        <v>6071876.6665000096</v>
      </c>
      <c r="AA52" s="50">
        <v>1771842.1765034101</v>
      </c>
      <c r="AB52" s="50">
        <v>30394075.4643634</v>
      </c>
      <c r="AC52" s="50">
        <v>10388893.7641997</v>
      </c>
      <c r="AD52" s="50">
        <v>12310652.3759462</v>
      </c>
      <c r="AE52" s="50">
        <v>6042752.86322024</v>
      </c>
      <c r="AF52" s="50">
        <v>1876748.5209998901</v>
      </c>
      <c r="AG52" s="50">
        <v>739715.78999743797</v>
      </c>
      <c r="AH52" s="100">
        <v>439020.10767886898</v>
      </c>
      <c r="AI52" s="100">
        <v>159624.49808333299</v>
      </c>
      <c r="AJ52" s="100">
        <v>185455.30711476601</v>
      </c>
      <c r="AK52" s="100">
        <v>116325.51227961</v>
      </c>
      <c r="AL52" s="100">
        <v>72633.023702038103</v>
      </c>
      <c r="AM52" s="100" t="s">
        <v>142</v>
      </c>
      <c r="AN52" s="100" t="s">
        <v>142</v>
      </c>
      <c r="AO52" s="100">
        <v>15854.9927499636</v>
      </c>
      <c r="AP52" s="100">
        <v>21951.551198131499</v>
      </c>
      <c r="AQ52" s="100">
        <v>33122.9610277717</v>
      </c>
      <c r="AR52" s="100">
        <v>36717.163974968098</v>
      </c>
      <c r="AS52" s="100">
        <v>33634.415468093197</v>
      </c>
      <c r="AT52" s="100" t="s">
        <v>142</v>
      </c>
      <c r="AU52" s="100">
        <v>20474.284500000202</v>
      </c>
      <c r="AV52" s="100">
        <v>178692.42000000301</v>
      </c>
      <c r="AW52" s="100">
        <v>33697.810500004001</v>
      </c>
      <c r="AX52" s="100">
        <v>107318.817499995</v>
      </c>
      <c r="AY52" s="100" t="s">
        <v>142</v>
      </c>
      <c r="AZ52" s="100">
        <v>60214.540000002104</v>
      </c>
      <c r="BA52" s="100">
        <v>209934.30050000301</v>
      </c>
      <c r="BB52" s="100">
        <v>27022.144999998</v>
      </c>
      <c r="BC52" s="100">
        <v>262481.05964675703</v>
      </c>
      <c r="BD52" s="100">
        <v>190123.23350000201</v>
      </c>
      <c r="BE52" s="100">
        <v>43059.399500002197</v>
      </c>
      <c r="BF52" s="50">
        <v>12961382.6674945</v>
      </c>
      <c r="BG52" s="50">
        <v>9569342.0636344794</v>
      </c>
      <c r="BH52" s="50">
        <v>12031016.4510416</v>
      </c>
      <c r="BI52" s="50">
        <v>6853985.6302683102</v>
      </c>
      <c r="BJ52" s="50">
        <v>4050482.2385370298</v>
      </c>
      <c r="BK52" s="50">
        <v>2389495.7740233499</v>
      </c>
      <c r="BL52" s="50">
        <v>825489.56474721804</v>
      </c>
      <c r="BM52" s="50">
        <v>358894.39234077901</v>
      </c>
      <c r="BN52" s="50">
        <v>5275528.4419163195</v>
      </c>
      <c r="BO52" s="50">
        <v>6645491.8939994304</v>
      </c>
      <c r="BP52" s="50">
        <v>1251395.9481309799</v>
      </c>
      <c r="BQ52" s="50">
        <v>4008191.2009996399</v>
      </c>
      <c r="BR52" s="50">
        <v>1303097.8217951399</v>
      </c>
      <c r="BS52" s="50">
        <v>526071.37926490605</v>
      </c>
      <c r="BT52" s="50">
        <v>1005080.66192474</v>
      </c>
      <c r="BU52" s="50">
        <v>452498.61585811101</v>
      </c>
      <c r="BV52" s="50">
        <v>870100.522817194</v>
      </c>
      <c r="BW52" s="50">
        <v>390174.52898186498</v>
      </c>
      <c r="BX52" s="50">
        <v>399777.58616780199</v>
      </c>
      <c r="BY52" s="50">
        <v>657596.22357724502</v>
      </c>
      <c r="BZ52" s="50">
        <v>230078.304649609</v>
      </c>
      <c r="CA52" s="50">
        <v>28717.653137861002</v>
      </c>
      <c r="CB52" s="50">
        <v>44116.051710473497</v>
      </c>
      <c r="CC52" s="50">
        <v>40272.606784711097</v>
      </c>
      <c r="CD52" s="50">
        <v>47723.916069719802</v>
      </c>
      <c r="CE52" s="50">
        <v>46384.713618306399</v>
      </c>
      <c r="CF52" s="50">
        <v>47086.520899908101</v>
      </c>
      <c r="CG52" s="50">
        <v>28300.7828259175</v>
      </c>
      <c r="CW52" s="106"/>
      <c r="CX52" s="106"/>
      <c r="CY52" s="106"/>
      <c r="CZ52" s="106"/>
      <c r="DA52" s="106"/>
      <c r="DB52" s="106"/>
      <c r="DC52" s="106"/>
      <c r="DD52" s="106"/>
      <c r="DE52" s="106"/>
      <c r="DF52" s="106"/>
      <c r="DG52" s="106"/>
      <c r="DR52" s="106"/>
      <c r="DS52" s="106"/>
      <c r="DT52" s="106"/>
      <c r="DU52" s="106"/>
      <c r="DV52" s="106"/>
      <c r="DW52" s="106"/>
      <c r="DX52" s="106"/>
      <c r="DY52" s="106"/>
      <c r="DZ52" s="106"/>
      <c r="EA52" s="106"/>
      <c r="EB52" s="106"/>
      <c r="EC52" s="106"/>
      <c r="ED52" s="106"/>
      <c r="EE52" s="106"/>
      <c r="EF52" s="106"/>
      <c r="EG52" s="106"/>
      <c r="EH52" s="106"/>
      <c r="EI52" s="106"/>
      <c r="EJ52" s="106"/>
      <c r="EK52" s="106"/>
      <c r="EL52" s="106"/>
      <c r="EM52" s="106"/>
      <c r="EN52" s="106"/>
      <c r="EO52" s="106"/>
      <c r="EP52" s="106"/>
      <c r="EQ52" s="106"/>
      <c r="ER52" s="106"/>
      <c r="ES52" s="106"/>
      <c r="ET52" s="106"/>
      <c r="EU52" s="106"/>
      <c r="EV52" s="106"/>
      <c r="EW52" s="106"/>
      <c r="EX52" s="106"/>
      <c r="EY52" s="106"/>
      <c r="EZ52" s="106"/>
      <c r="FA52" s="106"/>
      <c r="FB52" s="106"/>
      <c r="FO52" s="106"/>
      <c r="FP52" s="106"/>
      <c r="FQ52" s="106"/>
      <c r="FR52" s="106"/>
      <c r="FS52" s="106"/>
      <c r="FT52" s="106"/>
      <c r="FU52" s="106"/>
      <c r="FV52" s="106"/>
      <c r="FW52" s="106"/>
      <c r="FX52" s="106"/>
      <c r="FY52" s="106"/>
      <c r="FZ52" s="106"/>
      <c r="GA52" s="106"/>
      <c r="GB52" s="106"/>
      <c r="GC52" s="106"/>
      <c r="GD52" s="106"/>
      <c r="GE52" s="106"/>
      <c r="GF52" s="106"/>
      <c r="GG52" s="106"/>
      <c r="GH52" s="106"/>
      <c r="GI52" s="106"/>
      <c r="GJ52" s="106"/>
      <c r="GK52" s="106"/>
      <c r="GL52" s="106"/>
      <c r="GM52" s="106"/>
      <c r="GN52" s="106"/>
      <c r="GO52" s="106"/>
      <c r="GP52" s="106"/>
      <c r="GQ52" s="106"/>
      <c r="GR52" s="106"/>
      <c r="GS52" s="106"/>
      <c r="GT52" s="106"/>
      <c r="GU52" s="106"/>
      <c r="GV52" s="106"/>
      <c r="GW52" s="106"/>
      <c r="GX52" s="106"/>
      <c r="GY52" s="106"/>
      <c r="GZ52" s="106"/>
      <c r="HA52" s="106"/>
      <c r="HM52" s="106"/>
      <c r="HN52" s="106"/>
      <c r="HO52" s="106"/>
      <c r="HP52" s="106"/>
      <c r="HQ52" s="106"/>
      <c r="HR52" s="106"/>
      <c r="HS52" s="106"/>
      <c r="HT52" s="106"/>
      <c r="HU52" s="106"/>
      <c r="HV52" s="106"/>
      <c r="HW52" s="106"/>
      <c r="HX52" s="106"/>
      <c r="HY52" s="106"/>
      <c r="HZ52" s="106"/>
      <c r="IA52" s="106"/>
      <c r="IB52" s="106"/>
      <c r="IC52" s="106"/>
      <c r="ID52" s="106"/>
      <c r="IE52" s="106"/>
      <c r="IF52" s="106"/>
      <c r="IG52" s="106"/>
      <c r="IH52" s="106"/>
      <c r="II52" s="106"/>
      <c r="IJ52" s="106"/>
      <c r="IK52" s="106"/>
      <c r="IL52" s="106"/>
      <c r="IM52" s="106"/>
      <c r="IN52" s="106"/>
      <c r="IO52" s="106"/>
      <c r="IP52" s="106"/>
      <c r="IQ52" s="106"/>
      <c r="IR52" s="106"/>
      <c r="IS52" s="106"/>
      <c r="IT52" s="106"/>
      <c r="IU52" s="106"/>
      <c r="IV52" s="106"/>
      <c r="IW52" s="106"/>
      <c r="IX52" s="106"/>
      <c r="IY52" s="106"/>
      <c r="IZ52" s="106"/>
      <c r="JA52" s="106"/>
      <c r="JB52" s="106"/>
      <c r="JC52" s="106"/>
      <c r="JD52" s="106"/>
      <c r="JE52" s="106"/>
      <c r="JF52" s="106"/>
      <c r="JG52" s="106"/>
      <c r="JH52" s="106"/>
      <c r="JI52" s="106"/>
      <c r="JJ52" s="106"/>
      <c r="JK52" s="106"/>
      <c r="JL52" s="106"/>
      <c r="JM52" s="106"/>
      <c r="JN52" s="106"/>
    </row>
    <row r="53" spans="1:274" x14ac:dyDescent="0.25">
      <c r="A53" s="106" t="s">
        <v>225</v>
      </c>
      <c r="B53" s="106" t="s">
        <v>227</v>
      </c>
      <c r="C53" s="106" t="s">
        <v>155</v>
      </c>
      <c r="D53" s="106"/>
      <c r="E53" s="100">
        <v>2164975.5189999999</v>
      </c>
      <c r="F53" s="100">
        <v>1242203.53650003</v>
      </c>
      <c r="G53" s="100">
        <v>816087.36810258497</v>
      </c>
      <c r="H53" s="100">
        <v>816897.14649998199</v>
      </c>
      <c r="I53" s="100">
        <v>38833.334499999197</v>
      </c>
      <c r="J53" s="100" t="s">
        <v>142</v>
      </c>
      <c r="K53" s="100">
        <v>4775088.9868288301</v>
      </c>
      <c r="L53" s="100">
        <v>1218481.2022877501</v>
      </c>
      <c r="M53" s="100">
        <v>1483714.81518383</v>
      </c>
      <c r="N53" s="100">
        <v>445764.69680834399</v>
      </c>
      <c r="O53" s="100">
        <v>264919.15966743103</v>
      </c>
      <c r="P53" s="100">
        <v>66296.473508119205</v>
      </c>
      <c r="Q53" s="100">
        <v>24221160.873999901</v>
      </c>
      <c r="R53" s="100">
        <v>9106216.4713439401</v>
      </c>
      <c r="S53" s="100">
        <v>7753278.7777986201</v>
      </c>
      <c r="T53" s="100">
        <v>3985004.17213745</v>
      </c>
      <c r="U53" s="100">
        <v>1562504.598</v>
      </c>
      <c r="V53" s="100">
        <v>104907.965499987</v>
      </c>
      <c r="W53" s="50">
        <v>36521685.077001102</v>
      </c>
      <c r="X53" s="50">
        <v>15277075.925000399</v>
      </c>
      <c r="Y53" s="50">
        <v>11610517.6625004</v>
      </c>
      <c r="Z53" s="50">
        <v>4730291.8084170297</v>
      </c>
      <c r="AA53" s="50">
        <v>1261543.77250003</v>
      </c>
      <c r="AB53" s="50">
        <v>20940526.810956001</v>
      </c>
      <c r="AC53" s="50">
        <v>7906691.2262119101</v>
      </c>
      <c r="AD53" s="50">
        <v>8593314.8185073994</v>
      </c>
      <c r="AE53" s="50">
        <v>4707028.79641206</v>
      </c>
      <c r="AF53" s="50">
        <v>1706880.60753486</v>
      </c>
      <c r="AG53" s="50">
        <v>675057.165096123</v>
      </c>
      <c r="AH53" s="100">
        <v>359601.30175261799</v>
      </c>
      <c r="AI53" s="100">
        <v>142024.08600000199</v>
      </c>
      <c r="AJ53" s="100">
        <v>187751.259577424</v>
      </c>
      <c r="AK53" s="100">
        <v>85734.0818029933</v>
      </c>
      <c r="AL53" s="100">
        <v>45474.095284985597</v>
      </c>
      <c r="AM53" s="100" t="s">
        <v>142</v>
      </c>
      <c r="AN53" s="100" t="s">
        <v>142</v>
      </c>
      <c r="AO53" s="100">
        <v>5028.7040257882099</v>
      </c>
      <c r="AP53" s="100">
        <v>8816.4123873170302</v>
      </c>
      <c r="AQ53" s="100">
        <v>12822.8188072348</v>
      </c>
      <c r="AR53" s="100" t="s">
        <v>142</v>
      </c>
      <c r="AS53" s="100">
        <v>93435.9299999988</v>
      </c>
      <c r="AT53" s="100" t="s">
        <v>142</v>
      </c>
      <c r="AU53" s="100">
        <v>28606.076500004001</v>
      </c>
      <c r="AV53" s="100">
        <v>54025.444499992002</v>
      </c>
      <c r="AW53" s="100">
        <v>51139.971499997002</v>
      </c>
      <c r="AX53" s="100">
        <v>110583.566999995</v>
      </c>
      <c r="AY53" s="100" t="s">
        <v>142</v>
      </c>
      <c r="AZ53" s="100">
        <v>41960.761999993301</v>
      </c>
      <c r="BA53" s="100">
        <v>119884.556499998</v>
      </c>
      <c r="BB53" s="100">
        <v>42423.751000000797</v>
      </c>
      <c r="BC53" s="100">
        <v>136674.575500001</v>
      </c>
      <c r="BD53" s="100">
        <v>47340.394999991397</v>
      </c>
      <c r="BE53" s="100">
        <v>61890.086499998601</v>
      </c>
      <c r="BF53" s="50">
        <v>10409714.565971</v>
      </c>
      <c r="BG53" s="50">
        <v>7748494.8443982704</v>
      </c>
      <c r="BH53" s="50">
        <v>9532427.3929328397</v>
      </c>
      <c r="BI53" s="50">
        <v>6262580.2782008797</v>
      </c>
      <c r="BJ53" s="50">
        <v>3574803.3101130398</v>
      </c>
      <c r="BK53" s="50">
        <v>1670976.4918635699</v>
      </c>
      <c r="BL53" s="50">
        <v>1084313.05338618</v>
      </c>
      <c r="BM53" s="50">
        <v>849.66222034876603</v>
      </c>
      <c r="BN53" s="50">
        <v>3920073.3451122101</v>
      </c>
      <c r="BO53" s="50">
        <v>6179111.1936327703</v>
      </c>
      <c r="BP53" s="50">
        <v>869809.172912493</v>
      </c>
      <c r="BQ53" s="50">
        <v>3179367.3542502201</v>
      </c>
      <c r="BR53" s="50">
        <v>762772.02782826195</v>
      </c>
      <c r="BS53" s="50">
        <v>425479.55850175401</v>
      </c>
      <c r="BT53" s="50">
        <v>924983.10897452105</v>
      </c>
      <c r="BU53" s="50">
        <v>227220.47286190899</v>
      </c>
      <c r="BV53" s="50">
        <v>548978.81529620301</v>
      </c>
      <c r="BW53" s="50">
        <v>262495.37318766001</v>
      </c>
      <c r="BX53" s="50">
        <v>238134.43798899901</v>
      </c>
      <c r="BY53" s="50">
        <v>372926.97304883</v>
      </c>
      <c r="BZ53" s="50">
        <v>163546.44299962799</v>
      </c>
      <c r="CA53" s="50">
        <v>16330.233240096601</v>
      </c>
      <c r="CB53" s="50">
        <v>37908.479137660797</v>
      </c>
      <c r="CC53" s="50">
        <v>29954.2072186759</v>
      </c>
      <c r="CD53" s="50">
        <v>31311.7817078361</v>
      </c>
      <c r="CE53" s="50">
        <v>42168.485060943298</v>
      </c>
      <c r="CF53" s="50">
        <v>32650.0124859805</v>
      </c>
      <c r="CG53" s="50">
        <v>14798.3989411086</v>
      </c>
      <c r="CW53" s="106"/>
      <c r="CX53" s="106"/>
      <c r="CY53" s="106"/>
      <c r="CZ53" s="106"/>
      <c r="DA53" s="106"/>
      <c r="DB53" s="106"/>
      <c r="DC53" s="106"/>
      <c r="DD53" s="106"/>
      <c r="DE53" s="106"/>
      <c r="DF53" s="106"/>
      <c r="DG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O53" s="106"/>
      <c r="FP53" s="106"/>
      <c r="FQ53" s="106"/>
      <c r="FR53" s="106"/>
      <c r="FS53" s="106"/>
      <c r="FT53" s="106"/>
      <c r="FU53" s="106"/>
      <c r="FV53" s="106"/>
      <c r="FW53" s="106"/>
      <c r="FX53" s="106"/>
      <c r="FY53" s="106"/>
      <c r="FZ53" s="106"/>
      <c r="GA53" s="106"/>
      <c r="GB53" s="106"/>
      <c r="GC53" s="106"/>
      <c r="GD53" s="106"/>
      <c r="GE53" s="106"/>
      <c r="GF53" s="106"/>
      <c r="GG53" s="106"/>
      <c r="GH53" s="106"/>
      <c r="GI53" s="106"/>
      <c r="GJ53" s="106"/>
      <c r="GK53" s="106"/>
      <c r="GL53" s="106"/>
      <c r="GM53" s="106"/>
      <c r="GN53" s="106"/>
      <c r="GO53" s="106"/>
      <c r="GP53" s="106"/>
      <c r="GQ53" s="106"/>
      <c r="GR53" s="106"/>
      <c r="GS53" s="106"/>
      <c r="GT53" s="106"/>
      <c r="GU53" s="106"/>
      <c r="GV53" s="106"/>
      <c r="GW53" s="106"/>
      <c r="GX53" s="106"/>
      <c r="GY53" s="106"/>
      <c r="GZ53" s="106"/>
      <c r="HA53" s="106"/>
      <c r="HM53" s="106"/>
      <c r="HN53" s="106"/>
      <c r="HO53" s="106"/>
      <c r="HP53" s="106"/>
      <c r="HQ53" s="106"/>
      <c r="HR53" s="106"/>
      <c r="HS53" s="106"/>
      <c r="HT53" s="106"/>
      <c r="HU53" s="106"/>
      <c r="HV53" s="106"/>
      <c r="HW53" s="106"/>
      <c r="HX53" s="106"/>
      <c r="HY53" s="106"/>
      <c r="HZ53" s="106"/>
      <c r="IA53" s="106"/>
      <c r="IB53" s="106"/>
      <c r="IC53" s="106"/>
      <c r="ID53" s="106"/>
      <c r="IE53" s="106"/>
      <c r="IF53" s="106"/>
      <c r="IG53" s="106"/>
      <c r="IH53" s="106"/>
      <c r="II53" s="106"/>
      <c r="IJ53" s="106"/>
      <c r="IK53" s="106"/>
      <c r="IL53" s="106"/>
      <c r="IM53" s="106"/>
      <c r="IN53" s="106"/>
      <c r="IO53" s="106"/>
      <c r="IP53" s="106"/>
      <c r="IQ53" s="106"/>
      <c r="IR53" s="106"/>
      <c r="IS53" s="106"/>
      <c r="IT53" s="106"/>
      <c r="IU53" s="106"/>
      <c r="IV53" s="106"/>
      <c r="IW53" s="106"/>
      <c r="IX53" s="106"/>
      <c r="IY53" s="106"/>
      <c r="IZ53" s="106"/>
      <c r="JA53" s="106"/>
      <c r="JB53" s="106"/>
      <c r="JC53" s="106"/>
      <c r="JD53" s="106"/>
      <c r="JE53" s="106"/>
      <c r="JF53" s="106"/>
      <c r="JG53" s="106"/>
      <c r="JH53" s="106"/>
      <c r="JI53" s="106"/>
      <c r="JJ53" s="106"/>
      <c r="JK53" s="106"/>
      <c r="JL53" s="106"/>
      <c r="JM53" s="106"/>
      <c r="JN53" s="106"/>
    </row>
    <row r="54" spans="1:274" x14ac:dyDescent="0.25">
      <c r="A54" s="106" t="s">
        <v>228</v>
      </c>
      <c r="B54" s="106" t="s">
        <v>229</v>
      </c>
      <c r="C54" s="106" t="s">
        <v>153</v>
      </c>
      <c r="D54" s="106"/>
      <c r="E54" s="100">
        <v>1198518.7</v>
      </c>
      <c r="F54" s="100">
        <v>871941.32450001803</v>
      </c>
      <c r="G54" s="100">
        <v>232992.015500001</v>
      </c>
      <c r="H54" s="100">
        <v>231809.059499995</v>
      </c>
      <c r="I54" s="100">
        <v>96538.124500005695</v>
      </c>
      <c r="J54" s="100">
        <v>141622.05449999101</v>
      </c>
      <c r="K54" s="100">
        <v>3257565.1100807199</v>
      </c>
      <c r="L54" s="100">
        <v>1054843.8676774299</v>
      </c>
      <c r="M54" s="100">
        <v>836393.35203872505</v>
      </c>
      <c r="N54" s="100">
        <v>299864.81768972101</v>
      </c>
      <c r="O54" s="100">
        <v>165144.11428463599</v>
      </c>
      <c r="P54" s="100">
        <v>20886.500677198899</v>
      </c>
      <c r="Q54" s="100">
        <v>19081422.113500599</v>
      </c>
      <c r="R54" s="100">
        <v>7807093.1864634603</v>
      </c>
      <c r="S54" s="100">
        <v>6518786.2897936003</v>
      </c>
      <c r="T54" s="100">
        <v>3994240.4289379199</v>
      </c>
      <c r="U54" s="100">
        <v>1121454.41049999</v>
      </c>
      <c r="V54" s="100">
        <v>196439.27800001501</v>
      </c>
      <c r="W54" s="50">
        <v>19907413.938602999</v>
      </c>
      <c r="X54" s="50">
        <v>8971371.02349988</v>
      </c>
      <c r="Y54" s="50">
        <v>7268835.90521714</v>
      </c>
      <c r="Z54" s="50">
        <v>2708430.7199998698</v>
      </c>
      <c r="AA54" s="50">
        <v>776036.74849994294</v>
      </c>
      <c r="AB54" s="50">
        <v>11315335.5226945</v>
      </c>
      <c r="AC54" s="50">
        <v>4632798.6437327303</v>
      </c>
      <c r="AD54" s="50">
        <v>5114698.2531199297</v>
      </c>
      <c r="AE54" s="50">
        <v>2789840.1704256199</v>
      </c>
      <c r="AF54" s="50">
        <v>1099636.71499996</v>
      </c>
      <c r="AG54" s="50">
        <v>333013.09663317603</v>
      </c>
      <c r="AH54" s="100">
        <v>107520.45207378799</v>
      </c>
      <c r="AI54" s="100">
        <v>36982.640499996101</v>
      </c>
      <c r="AJ54" s="100">
        <v>77500.605807899003</v>
      </c>
      <c r="AK54" s="100">
        <v>19829.4632175324</v>
      </c>
      <c r="AL54" s="100">
        <v>19158.2686199577</v>
      </c>
      <c r="AM54" s="100" t="s">
        <v>142</v>
      </c>
      <c r="AN54" s="100" t="s">
        <v>142</v>
      </c>
      <c r="AO54" s="100">
        <v>24004.422372597899</v>
      </c>
      <c r="AP54" s="100">
        <v>10377.2350859916</v>
      </c>
      <c r="AQ54" s="100">
        <v>8547.7325867059608</v>
      </c>
      <c r="AR54" s="100">
        <v>11585.490313181101</v>
      </c>
      <c r="AS54" s="100">
        <v>104451.981999999</v>
      </c>
      <c r="AT54" s="100">
        <v>38972.268000004602</v>
      </c>
      <c r="AU54" s="100">
        <v>18884.302500001198</v>
      </c>
      <c r="AV54" s="100">
        <v>14552.6950000013</v>
      </c>
      <c r="AW54" s="100">
        <v>19619.086999995699</v>
      </c>
      <c r="AX54" s="100">
        <v>44926.526333338697</v>
      </c>
      <c r="AY54" s="100">
        <v>21636.820750000199</v>
      </c>
      <c r="AZ54" s="100">
        <v>24954.803500001701</v>
      </c>
      <c r="BA54" s="100">
        <v>63400.970500000702</v>
      </c>
      <c r="BB54" s="100">
        <v>28530.188000001599</v>
      </c>
      <c r="BC54" s="104" t="s">
        <v>142</v>
      </c>
      <c r="BD54" s="100">
        <v>42088.462999989599</v>
      </c>
      <c r="BE54" s="104" t="s">
        <v>142</v>
      </c>
      <c r="BF54" s="50">
        <v>4950606.8407944804</v>
      </c>
      <c r="BG54" s="50">
        <v>3746536.2840848099</v>
      </c>
      <c r="BH54" s="50">
        <v>5207303.0107669402</v>
      </c>
      <c r="BI54" s="50">
        <v>3181397.4226830499</v>
      </c>
      <c r="BJ54" s="50">
        <v>1970954.90925753</v>
      </c>
      <c r="BK54" s="50">
        <v>1355784.6109712101</v>
      </c>
      <c r="BL54" s="50">
        <v>631142.39983764803</v>
      </c>
      <c r="BM54" s="50">
        <v>105114.463160823</v>
      </c>
      <c r="BN54" s="50">
        <v>1781267.5746869401</v>
      </c>
      <c r="BO54" s="50">
        <v>3637037.3826177702</v>
      </c>
      <c r="BP54" s="50">
        <v>600177.16581291403</v>
      </c>
      <c r="BQ54" s="50">
        <v>2063581.9449723</v>
      </c>
      <c r="BR54" s="50">
        <v>323390.53759980103</v>
      </c>
      <c r="BS54" s="50">
        <v>184912.33271187701</v>
      </c>
      <c r="BT54" s="50">
        <v>394661.47635190299</v>
      </c>
      <c r="BU54" s="50">
        <v>83173.764508879205</v>
      </c>
      <c r="BV54" s="50">
        <v>252342.29072070401</v>
      </c>
      <c r="BW54" s="50">
        <v>104179.125979844</v>
      </c>
      <c r="BX54" s="50">
        <v>118982.188177722</v>
      </c>
      <c r="BY54" s="50">
        <v>171906.38765975999</v>
      </c>
      <c r="BZ54" s="50">
        <v>122753.466598926</v>
      </c>
      <c r="CA54" s="50">
        <v>13572.975105359699</v>
      </c>
      <c r="CB54" s="50">
        <v>8080.7875468523898</v>
      </c>
      <c r="CC54" s="50">
        <v>17327.382462686201</v>
      </c>
      <c r="CD54" s="50">
        <v>14063.6880544633</v>
      </c>
      <c r="CE54" s="50">
        <v>19701.444928617399</v>
      </c>
      <c r="CF54" s="50">
        <v>4725.9565453565801</v>
      </c>
      <c r="CG54" s="50">
        <v>10484.148876914</v>
      </c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106"/>
      <c r="DR54" s="106"/>
      <c r="DS54" s="106"/>
      <c r="DT54" s="106"/>
      <c r="DU54" s="106"/>
      <c r="DV54" s="106"/>
      <c r="DW54" s="106"/>
      <c r="DX54" s="106"/>
      <c r="DY54" s="106"/>
      <c r="DZ54" s="106"/>
      <c r="EA54" s="106"/>
      <c r="EB54" s="106"/>
      <c r="EC54" s="106"/>
      <c r="ED54" s="106"/>
      <c r="EE54" s="106"/>
      <c r="EF54" s="106"/>
      <c r="EG54" s="106"/>
      <c r="EH54" s="106"/>
      <c r="EI54" s="106"/>
      <c r="EJ54" s="106"/>
      <c r="EK54" s="106"/>
      <c r="EL54" s="106"/>
      <c r="EM54" s="106"/>
      <c r="EN54" s="106"/>
      <c r="EO54" s="106"/>
      <c r="EP54" s="106"/>
      <c r="EQ54" s="106"/>
      <c r="ER54" s="106"/>
      <c r="ES54" s="106"/>
      <c r="ET54" s="106"/>
      <c r="EU54" s="106"/>
      <c r="EV54" s="106"/>
      <c r="EW54" s="106"/>
      <c r="EX54" s="106"/>
      <c r="EY54" s="106"/>
      <c r="EZ54" s="106"/>
      <c r="FA54" s="106"/>
      <c r="FB54" s="106"/>
      <c r="FO54" s="106"/>
      <c r="FP54" s="106"/>
      <c r="FQ54" s="106"/>
      <c r="FR54" s="106"/>
      <c r="FS54" s="106"/>
      <c r="FT54" s="106"/>
      <c r="FU54" s="106"/>
      <c r="FV54" s="106"/>
      <c r="FW54" s="106"/>
      <c r="FX54" s="106"/>
      <c r="FY54" s="106"/>
      <c r="FZ54" s="106"/>
      <c r="GA54" s="106"/>
      <c r="GB54" s="106"/>
      <c r="GC54" s="106"/>
      <c r="GD54" s="106"/>
      <c r="GE54" s="106"/>
      <c r="GF54" s="106"/>
      <c r="GG54" s="106"/>
      <c r="GH54" s="106"/>
      <c r="GI54" s="106"/>
      <c r="GJ54" s="106"/>
      <c r="GK54" s="106"/>
      <c r="GL54" s="106"/>
      <c r="GM54" s="106"/>
      <c r="GN54" s="106"/>
      <c r="GO54" s="106"/>
      <c r="GP54" s="106"/>
      <c r="GQ54" s="106"/>
      <c r="GR54" s="106"/>
      <c r="GS54" s="106"/>
      <c r="GT54" s="106"/>
      <c r="GU54" s="106"/>
      <c r="GV54" s="106"/>
      <c r="GW54" s="106"/>
      <c r="GX54" s="106"/>
      <c r="GY54" s="106"/>
      <c r="GZ54" s="106"/>
      <c r="HA54" s="106"/>
      <c r="HM54" s="106"/>
      <c r="HN54" s="106"/>
      <c r="HO54" s="106"/>
      <c r="HP54" s="106"/>
      <c r="HQ54" s="106"/>
      <c r="HR54" s="106"/>
      <c r="HS54" s="106"/>
      <c r="HT54" s="106"/>
      <c r="HU54" s="106"/>
      <c r="HV54" s="106"/>
      <c r="HW54" s="106"/>
      <c r="HX54" s="106"/>
      <c r="HY54" s="106"/>
      <c r="HZ54" s="106"/>
      <c r="IA54" s="106"/>
      <c r="IB54" s="106"/>
      <c r="IC54" s="106"/>
      <c r="ID54" s="106"/>
      <c r="IE54" s="106"/>
      <c r="IF54" s="106"/>
      <c r="IG54" s="106"/>
      <c r="IH54" s="106"/>
      <c r="II54" s="106"/>
      <c r="IJ54" s="106"/>
      <c r="IK54" s="106"/>
      <c r="IL54" s="106"/>
      <c r="IM54" s="106"/>
      <c r="IN54" s="106"/>
      <c r="IO54" s="106"/>
      <c r="IP54" s="106"/>
      <c r="IQ54" s="106"/>
      <c r="IR54" s="106"/>
      <c r="IS54" s="106"/>
      <c r="IT54" s="106"/>
      <c r="IU54" s="106"/>
      <c r="IV54" s="106"/>
      <c r="IW54" s="106"/>
      <c r="IX54" s="106"/>
      <c r="IY54" s="106"/>
      <c r="IZ54" s="106"/>
      <c r="JA54" s="106"/>
      <c r="JB54" s="106"/>
      <c r="JC54" s="106"/>
      <c r="JD54" s="106"/>
      <c r="JE54" s="106"/>
      <c r="JF54" s="106"/>
      <c r="JG54" s="106"/>
      <c r="JH54" s="106"/>
      <c r="JI54" s="106"/>
      <c r="JJ54" s="106"/>
      <c r="JK54" s="106"/>
      <c r="JL54" s="106"/>
      <c r="JM54" s="106"/>
      <c r="JN54" s="106"/>
    </row>
    <row r="55" spans="1:274" x14ac:dyDescent="0.25">
      <c r="A55" s="106" t="s">
        <v>228</v>
      </c>
      <c r="B55" s="106" t="s">
        <v>230</v>
      </c>
      <c r="C55" s="106" t="s">
        <v>155</v>
      </c>
      <c r="D55" s="106"/>
      <c r="E55" s="100">
        <v>118268464.041997</v>
      </c>
      <c r="F55" s="100">
        <v>56099032.3274986</v>
      </c>
      <c r="G55" s="100">
        <v>3489917.9964997801</v>
      </c>
      <c r="H55" s="100">
        <v>6858308.8048232403</v>
      </c>
      <c r="I55" s="100">
        <v>469269.75400003698</v>
      </c>
      <c r="J55" s="100" t="s">
        <v>142</v>
      </c>
      <c r="K55" s="100">
        <v>311838318.52668202</v>
      </c>
      <c r="L55" s="100">
        <v>67078143.252941102</v>
      </c>
      <c r="M55" s="100">
        <v>32019290.837515902</v>
      </c>
      <c r="N55" s="100">
        <v>2987319.05927451</v>
      </c>
      <c r="O55" s="100">
        <v>976157.29686709703</v>
      </c>
      <c r="P55" s="100" t="s">
        <v>142</v>
      </c>
      <c r="Q55" s="100">
        <v>748254566.16899002</v>
      </c>
      <c r="R55" s="100">
        <v>129324313.7339</v>
      </c>
      <c r="S55" s="100">
        <v>50287529.456976399</v>
      </c>
      <c r="T55" s="100">
        <v>8697406.7943567093</v>
      </c>
      <c r="U55" s="100">
        <v>1529676.6129999999</v>
      </c>
      <c r="V55" s="100">
        <v>105321.505000005</v>
      </c>
      <c r="W55" s="50">
        <v>277545346.05550599</v>
      </c>
      <c r="X55" s="50">
        <v>53206391.296000503</v>
      </c>
      <c r="Y55" s="50">
        <v>24335837.7055001</v>
      </c>
      <c r="Z55" s="50">
        <v>859166.16700004297</v>
      </c>
      <c r="AA55" s="50">
        <v>984177.14650002902</v>
      </c>
      <c r="AB55" s="50">
        <v>165750876.08010301</v>
      </c>
      <c r="AC55" s="50">
        <v>31898735.091998301</v>
      </c>
      <c r="AD55" s="50">
        <v>25588023.908698399</v>
      </c>
      <c r="AE55" s="50">
        <v>2692324.60606643</v>
      </c>
      <c r="AF55" s="50">
        <v>1495485.46100005</v>
      </c>
      <c r="AG55" s="50">
        <v>91924.272355257897</v>
      </c>
      <c r="AH55" s="100">
        <v>80908262.970807895</v>
      </c>
      <c r="AI55" s="100">
        <v>17479012.795000698</v>
      </c>
      <c r="AJ55" s="100">
        <v>7792042.6276578</v>
      </c>
      <c r="AK55" s="100">
        <v>638976.36326354905</v>
      </c>
      <c r="AL55" s="100">
        <v>175489.16159721999</v>
      </c>
      <c r="AM55" s="100" t="s">
        <v>142</v>
      </c>
      <c r="AN55" s="100" t="s">
        <v>142</v>
      </c>
      <c r="AO55" s="100">
        <v>1790831.39508124</v>
      </c>
      <c r="AP55" s="100">
        <v>1133893.5365516299</v>
      </c>
      <c r="AQ55" s="100">
        <v>324437.554490546</v>
      </c>
      <c r="AR55" s="100">
        <v>980850.14588132105</v>
      </c>
      <c r="AS55" s="100">
        <v>3664810.54673017</v>
      </c>
      <c r="AT55" s="100">
        <v>98529530.312552407</v>
      </c>
      <c r="AU55" s="100">
        <v>13201900.032000501</v>
      </c>
      <c r="AV55" s="100">
        <v>14509061.3265003</v>
      </c>
      <c r="AW55" s="100">
        <v>1346154.4709999999</v>
      </c>
      <c r="AX55" s="100">
        <v>515950.14550001302</v>
      </c>
      <c r="AY55" s="100">
        <v>44074933.219992101</v>
      </c>
      <c r="AZ55" s="100">
        <v>5414877.66950012</v>
      </c>
      <c r="BA55" s="100">
        <v>7408652.3470002199</v>
      </c>
      <c r="BB55" s="100">
        <v>2058338.1525000399</v>
      </c>
      <c r="BC55" s="100">
        <v>62813029.307501704</v>
      </c>
      <c r="BD55" s="100">
        <v>9523042.6880002692</v>
      </c>
      <c r="BE55" s="100">
        <v>8669947.0451668799</v>
      </c>
      <c r="BF55" s="50">
        <v>93240553.201229706</v>
      </c>
      <c r="BG55" s="50">
        <v>35706946.0784811</v>
      </c>
      <c r="BH55" s="50">
        <v>13952909.1218457</v>
      </c>
      <c r="BI55" s="50">
        <v>7525565.9207327096</v>
      </c>
      <c r="BJ55" s="50">
        <v>1238947.24142908</v>
      </c>
      <c r="BK55" s="50">
        <v>212832.57320334401</v>
      </c>
      <c r="BL55" s="50">
        <v>40484.848961146301</v>
      </c>
      <c r="BM55" s="50">
        <v>1812.1345237313899</v>
      </c>
      <c r="BN55" s="50">
        <v>62791992.294574797</v>
      </c>
      <c r="BO55" s="50">
        <v>11842577.5194999</v>
      </c>
      <c r="BP55" s="50">
        <v>3096757.5443289299</v>
      </c>
      <c r="BQ55" s="50">
        <v>13494847.3167556</v>
      </c>
      <c r="BR55" s="50">
        <v>78621680.401496693</v>
      </c>
      <c r="BS55" s="50">
        <v>21877777.824356399</v>
      </c>
      <c r="BT55" s="50">
        <v>12652876.1422984</v>
      </c>
      <c r="BU55" s="50">
        <v>1638328.20173606</v>
      </c>
      <c r="BV55" s="50">
        <v>59718667.238048002</v>
      </c>
      <c r="BW55" s="50">
        <v>22253669.798797902</v>
      </c>
      <c r="BX55" s="50">
        <v>9009107.9293584097</v>
      </c>
      <c r="BY55" s="50">
        <v>4901448.1126639796</v>
      </c>
      <c r="BZ55" s="50">
        <v>1586394.1986893299</v>
      </c>
      <c r="CA55" s="50">
        <v>4124724.0018714601</v>
      </c>
      <c r="CB55" s="50">
        <v>2430105.2413125699</v>
      </c>
      <c r="CC55" s="50">
        <v>2560591.82992724</v>
      </c>
      <c r="CD55" s="50">
        <v>440707.29437916598</v>
      </c>
      <c r="CE55" s="50">
        <v>226036.254298076</v>
      </c>
      <c r="CF55" s="50">
        <v>37598.183226381603</v>
      </c>
      <c r="CG55" s="50">
        <v>15709.003941401201</v>
      </c>
      <c r="CW55" s="106"/>
      <c r="CX55" s="106"/>
      <c r="CY55" s="106"/>
      <c r="CZ55" s="106"/>
      <c r="DA55" s="106"/>
      <c r="DB55" s="106"/>
      <c r="DC55" s="106"/>
      <c r="DD55" s="106"/>
      <c r="DE55" s="106"/>
      <c r="DF55" s="106"/>
      <c r="DG55" s="106"/>
      <c r="DR55" s="106"/>
      <c r="DS55" s="106"/>
      <c r="DT55" s="106"/>
      <c r="DU55" s="106"/>
      <c r="DV55" s="106"/>
      <c r="DW55" s="106"/>
      <c r="DX55" s="106"/>
      <c r="DY55" s="106"/>
      <c r="DZ55" s="106"/>
      <c r="EA55" s="106"/>
      <c r="EB55" s="106"/>
      <c r="EC55" s="106"/>
      <c r="ED55" s="106"/>
      <c r="EE55" s="106"/>
      <c r="EF55" s="106"/>
      <c r="EG55" s="106"/>
      <c r="EH55" s="106"/>
      <c r="EI55" s="106"/>
      <c r="EJ55" s="106"/>
      <c r="EK55" s="106"/>
      <c r="EL55" s="106"/>
      <c r="EM55" s="106"/>
      <c r="EN55" s="106"/>
      <c r="EO55" s="106"/>
      <c r="EP55" s="106"/>
      <c r="EQ55" s="106"/>
      <c r="ER55" s="106"/>
      <c r="ES55" s="106"/>
      <c r="ET55" s="106"/>
      <c r="EU55" s="106"/>
      <c r="EV55" s="106"/>
      <c r="EW55" s="106"/>
      <c r="EX55" s="106"/>
      <c r="EY55" s="106"/>
      <c r="EZ55" s="106"/>
      <c r="FA55" s="106"/>
      <c r="FB55" s="106"/>
      <c r="FO55" s="106"/>
      <c r="FP55" s="106"/>
      <c r="FQ55" s="106"/>
      <c r="FR55" s="106"/>
      <c r="FS55" s="106"/>
      <c r="FT55" s="106"/>
      <c r="FU55" s="106"/>
      <c r="FV55" s="106"/>
      <c r="FW55" s="106"/>
      <c r="FX55" s="106"/>
      <c r="FY55" s="106"/>
      <c r="FZ55" s="106"/>
      <c r="GA55" s="106"/>
      <c r="GB55" s="106"/>
      <c r="GC55" s="106"/>
      <c r="GD55" s="106"/>
      <c r="GE55" s="106"/>
      <c r="GF55" s="106"/>
      <c r="GG55" s="106"/>
      <c r="GH55" s="106"/>
      <c r="GI55" s="106"/>
      <c r="GJ55" s="106"/>
      <c r="GK55" s="106"/>
      <c r="GL55" s="106"/>
      <c r="GM55" s="106"/>
      <c r="GN55" s="106"/>
      <c r="GO55" s="106"/>
      <c r="GP55" s="106"/>
      <c r="GQ55" s="106"/>
      <c r="GR55" s="106"/>
      <c r="GS55" s="106"/>
      <c r="GT55" s="106"/>
      <c r="GU55" s="106"/>
      <c r="GV55" s="106"/>
      <c r="GW55" s="106"/>
      <c r="GX55" s="106"/>
      <c r="GY55" s="106"/>
      <c r="GZ55" s="106"/>
      <c r="HA55" s="106"/>
      <c r="HM55" s="106"/>
      <c r="HN55" s="106"/>
      <c r="HO55" s="106"/>
      <c r="HP55" s="106"/>
      <c r="HQ55" s="106"/>
      <c r="HR55" s="106"/>
      <c r="HS55" s="106"/>
      <c r="HT55" s="106"/>
      <c r="HU55" s="106"/>
      <c r="HV55" s="106"/>
      <c r="HW55" s="106"/>
      <c r="HX55" s="106"/>
      <c r="HY55" s="106"/>
      <c r="HZ55" s="106"/>
      <c r="IA55" s="106"/>
      <c r="IB55" s="106"/>
      <c r="IC55" s="106"/>
      <c r="ID55" s="106"/>
      <c r="IE55" s="106"/>
      <c r="IF55" s="106"/>
      <c r="IG55" s="106"/>
      <c r="IH55" s="106"/>
      <c r="II55" s="106"/>
      <c r="IJ55" s="106"/>
      <c r="IK55" s="106"/>
      <c r="IL55" s="106"/>
      <c r="IM55" s="106"/>
      <c r="IN55" s="106"/>
      <c r="IO55" s="106"/>
      <c r="IP55" s="106"/>
      <c r="IQ55" s="106"/>
      <c r="IR55" s="106"/>
      <c r="IS55" s="106"/>
      <c r="IT55" s="106"/>
      <c r="IU55" s="106"/>
      <c r="IV55" s="106"/>
      <c r="IW55" s="106"/>
      <c r="IX55" s="106"/>
      <c r="IY55" s="106"/>
      <c r="IZ55" s="106"/>
      <c r="JA55" s="106"/>
      <c r="JB55" s="106"/>
      <c r="JC55" s="106"/>
      <c r="JD55" s="106"/>
      <c r="JE55" s="106"/>
      <c r="JF55" s="106"/>
      <c r="JG55" s="106"/>
      <c r="JH55" s="106"/>
      <c r="JI55" s="106"/>
      <c r="JJ55" s="106"/>
      <c r="JK55" s="106"/>
      <c r="JL55" s="106"/>
      <c r="JM55" s="106"/>
      <c r="JN55" s="106"/>
    </row>
    <row r="56" spans="1:274" x14ac:dyDescent="0.25">
      <c r="A56" s="106" t="s">
        <v>231</v>
      </c>
      <c r="B56" s="106" t="s">
        <v>232</v>
      </c>
      <c r="C56" s="106" t="s">
        <v>153</v>
      </c>
      <c r="D56" s="106"/>
      <c r="E56" s="100">
        <v>93081011.053003103</v>
      </c>
      <c r="F56" s="100">
        <v>42466807.381501198</v>
      </c>
      <c r="G56" s="100">
        <v>4673193.5470002303</v>
      </c>
      <c r="H56" s="100">
        <v>6286617.6326339599</v>
      </c>
      <c r="I56" s="100">
        <v>203252.67300001899</v>
      </c>
      <c r="J56" s="100" t="s">
        <v>142</v>
      </c>
      <c r="K56" s="100">
        <v>280572638.35994202</v>
      </c>
      <c r="L56" s="100">
        <v>42375576.567124002</v>
      </c>
      <c r="M56" s="100">
        <v>20533554.415336698</v>
      </c>
      <c r="N56" s="100">
        <v>1795438.90121053</v>
      </c>
      <c r="O56" s="100">
        <v>679304.805815559</v>
      </c>
      <c r="P56" s="100" t="s">
        <v>142</v>
      </c>
      <c r="Q56" s="100">
        <v>642848824.56548202</v>
      </c>
      <c r="R56" s="100">
        <v>131332928.680463</v>
      </c>
      <c r="S56" s="100">
        <v>56573556.582926497</v>
      </c>
      <c r="T56" s="100">
        <v>6844335.6817299305</v>
      </c>
      <c r="U56" s="100">
        <v>1498125.95899994</v>
      </c>
      <c r="V56" s="100">
        <v>66714.864499999196</v>
      </c>
      <c r="W56" s="50">
        <v>456828900.67311299</v>
      </c>
      <c r="X56" s="50">
        <v>81524171.120502904</v>
      </c>
      <c r="Y56" s="50">
        <v>46589623.776001297</v>
      </c>
      <c r="Z56" s="50">
        <v>2381816.6365001099</v>
      </c>
      <c r="AA56" s="50">
        <v>1515620.76650009</v>
      </c>
      <c r="AB56" s="50">
        <v>283141079.78658801</v>
      </c>
      <c r="AC56" s="50">
        <v>56806979.727029003</v>
      </c>
      <c r="AD56" s="50">
        <v>42278962.2946724</v>
      </c>
      <c r="AE56" s="50">
        <v>3662915.9260020298</v>
      </c>
      <c r="AF56" s="50">
        <v>2856476.7076294501</v>
      </c>
      <c r="AG56" s="50">
        <v>116055.590220442</v>
      </c>
      <c r="AH56" s="100">
        <v>72640230.531267405</v>
      </c>
      <c r="AI56" s="100">
        <v>7295903.2990001701</v>
      </c>
      <c r="AJ56" s="100">
        <v>6668764.87116032</v>
      </c>
      <c r="AK56" s="100">
        <v>806920.75692591502</v>
      </c>
      <c r="AL56" s="100">
        <v>20295.284452455599</v>
      </c>
      <c r="AM56" s="100" t="s">
        <v>142</v>
      </c>
      <c r="AN56" s="100" t="s">
        <v>142</v>
      </c>
      <c r="AO56" s="100">
        <v>1400446.6493537901</v>
      </c>
      <c r="AP56" s="100">
        <v>1080368.68380953</v>
      </c>
      <c r="AQ56" s="100">
        <v>157517.487468629</v>
      </c>
      <c r="AR56" s="100">
        <v>1393886.6879189101</v>
      </c>
      <c r="AS56" s="100">
        <v>4132307.8165001399</v>
      </c>
      <c r="AT56" s="100">
        <v>86210493.504050598</v>
      </c>
      <c r="AU56" s="100">
        <v>15376721.1519993</v>
      </c>
      <c r="AV56" s="100">
        <v>11840524.6539995</v>
      </c>
      <c r="AW56" s="100">
        <v>1538842.0159998799</v>
      </c>
      <c r="AX56" s="100">
        <v>572424.22849996295</v>
      </c>
      <c r="AY56" s="100">
        <v>36984535.189998299</v>
      </c>
      <c r="AZ56" s="100">
        <v>5285372.7749992004</v>
      </c>
      <c r="BA56" s="100">
        <v>5653841.3948024996</v>
      </c>
      <c r="BB56" s="100">
        <v>527823.50399995502</v>
      </c>
      <c r="BC56" s="100">
        <v>52761894.945498496</v>
      </c>
      <c r="BD56" s="100">
        <v>11154915.3559996</v>
      </c>
      <c r="BE56" s="100">
        <v>7583196.6994999098</v>
      </c>
      <c r="BF56" s="50">
        <v>250396114.58550301</v>
      </c>
      <c r="BG56" s="50">
        <v>93953430.024794698</v>
      </c>
      <c r="BH56" s="50">
        <v>36194301.130256101</v>
      </c>
      <c r="BI56" s="50">
        <v>17013868.847904999</v>
      </c>
      <c r="BJ56" s="50">
        <v>4346707.59004521</v>
      </c>
      <c r="BK56" s="50">
        <v>706729.377519103</v>
      </c>
      <c r="BL56" s="50">
        <v>58280.730517698998</v>
      </c>
      <c r="BM56" s="50">
        <v>10411.288796832599</v>
      </c>
      <c r="BN56" s="50">
        <v>172245877.491703</v>
      </c>
      <c r="BO56" s="50">
        <v>6127457.9059995003</v>
      </c>
      <c r="BP56" s="50">
        <v>2179223.13208604</v>
      </c>
      <c r="BQ56" s="50">
        <v>32763264.906785</v>
      </c>
      <c r="BR56" s="50">
        <v>233437181.75126201</v>
      </c>
      <c r="BS56" s="50">
        <v>24307871.358650502</v>
      </c>
      <c r="BT56" s="50">
        <v>35438037.572315097</v>
      </c>
      <c r="BU56" s="50">
        <v>6638344.9083831999</v>
      </c>
      <c r="BV56" s="50">
        <v>256462050.17304799</v>
      </c>
      <c r="BW56" s="50">
        <v>93581437.584979296</v>
      </c>
      <c r="BX56" s="50">
        <v>43102988.729992002</v>
      </c>
      <c r="BY56" s="50">
        <v>18155732.210741099</v>
      </c>
      <c r="BZ56" s="50">
        <v>5792480.5885447199</v>
      </c>
      <c r="CA56" s="50">
        <v>26541263.323875699</v>
      </c>
      <c r="CB56" s="50">
        <v>6637255.1062249299</v>
      </c>
      <c r="CC56" s="50">
        <v>9503438.1154936496</v>
      </c>
      <c r="CD56" s="50">
        <v>4103661.85685489</v>
      </c>
      <c r="CE56" s="50">
        <v>1133634.56628484</v>
      </c>
      <c r="CF56" s="50">
        <v>211517.62566975699</v>
      </c>
      <c r="CG56" s="50">
        <v>6976.0026201628698</v>
      </c>
      <c r="CW56" s="106"/>
      <c r="CX56" s="106"/>
      <c r="CY56" s="106"/>
      <c r="CZ56" s="106"/>
      <c r="DA56" s="106"/>
      <c r="DB56" s="106"/>
      <c r="DC56" s="106"/>
      <c r="DD56" s="106"/>
      <c r="DE56" s="106"/>
      <c r="DF56" s="106"/>
      <c r="DG56" s="106"/>
      <c r="DR56" s="106"/>
      <c r="DS56" s="106"/>
      <c r="DT56" s="106"/>
      <c r="DU56" s="106"/>
      <c r="DV56" s="106"/>
      <c r="DW56" s="106"/>
      <c r="DX56" s="106"/>
      <c r="DY56" s="106"/>
      <c r="DZ56" s="106"/>
      <c r="EA56" s="106"/>
      <c r="EB56" s="106"/>
      <c r="EC56" s="106"/>
      <c r="ED56" s="106"/>
      <c r="EE56" s="106"/>
      <c r="EF56" s="106"/>
      <c r="EG56" s="106"/>
      <c r="EH56" s="106"/>
      <c r="EI56" s="106"/>
      <c r="EJ56" s="106"/>
      <c r="EK56" s="106"/>
      <c r="EL56" s="106"/>
      <c r="EM56" s="106"/>
      <c r="EN56" s="106"/>
      <c r="EO56" s="106"/>
      <c r="EP56" s="106"/>
      <c r="EQ56" s="106"/>
      <c r="ER56" s="106"/>
      <c r="ES56" s="106"/>
      <c r="ET56" s="106"/>
      <c r="EU56" s="106"/>
      <c r="EV56" s="106"/>
      <c r="EW56" s="106"/>
      <c r="EX56" s="106"/>
      <c r="EY56" s="106"/>
      <c r="EZ56" s="106"/>
      <c r="FA56" s="106"/>
      <c r="FB56" s="106"/>
      <c r="FO56" s="106"/>
      <c r="FP56" s="106"/>
      <c r="FQ56" s="106"/>
      <c r="FR56" s="106"/>
      <c r="FS56" s="106"/>
      <c r="FT56" s="106"/>
      <c r="FU56" s="106"/>
      <c r="FV56" s="106"/>
      <c r="FW56" s="106"/>
      <c r="FX56" s="106"/>
      <c r="FY56" s="106"/>
      <c r="FZ56" s="106"/>
      <c r="GA56" s="106"/>
      <c r="GB56" s="106"/>
      <c r="GC56" s="106"/>
      <c r="GD56" s="106"/>
      <c r="GE56" s="106"/>
      <c r="GF56" s="106"/>
      <c r="GG56" s="106"/>
      <c r="GH56" s="106"/>
      <c r="GI56" s="106"/>
      <c r="GJ56" s="106"/>
      <c r="GK56" s="106"/>
      <c r="GL56" s="106"/>
      <c r="GM56" s="106"/>
      <c r="GN56" s="106"/>
      <c r="GO56" s="106"/>
      <c r="GP56" s="106"/>
      <c r="GQ56" s="106"/>
      <c r="GR56" s="106"/>
      <c r="GS56" s="106"/>
      <c r="GT56" s="106"/>
      <c r="GU56" s="106"/>
      <c r="GV56" s="106"/>
      <c r="GW56" s="106"/>
      <c r="GX56" s="106"/>
      <c r="GY56" s="106"/>
      <c r="GZ56" s="106"/>
      <c r="HA56" s="106"/>
      <c r="HM56" s="106"/>
      <c r="HN56" s="106"/>
      <c r="HO56" s="106"/>
      <c r="HP56" s="106"/>
      <c r="HQ56" s="106"/>
      <c r="HR56" s="106"/>
      <c r="HS56" s="106"/>
      <c r="HT56" s="106"/>
      <c r="HU56" s="106"/>
      <c r="HV56" s="106"/>
      <c r="HW56" s="106"/>
      <c r="HX56" s="106"/>
      <c r="HY56" s="106"/>
      <c r="HZ56" s="106"/>
      <c r="IA56" s="106"/>
      <c r="IB56" s="106"/>
      <c r="IC56" s="106"/>
      <c r="ID56" s="106"/>
      <c r="IE56" s="106"/>
      <c r="IF56" s="106"/>
      <c r="IG56" s="106"/>
      <c r="IH56" s="106"/>
      <c r="II56" s="106"/>
      <c r="IJ56" s="106"/>
      <c r="IK56" s="106"/>
      <c r="IL56" s="106"/>
      <c r="IM56" s="106"/>
      <c r="IN56" s="106"/>
      <c r="IO56" s="106"/>
      <c r="IP56" s="106"/>
      <c r="IQ56" s="106"/>
      <c r="IR56" s="106"/>
      <c r="IS56" s="106"/>
      <c r="IT56" s="106"/>
      <c r="IU56" s="106"/>
      <c r="IV56" s="106"/>
      <c r="IW56" s="106"/>
      <c r="IX56" s="106"/>
      <c r="IY56" s="106"/>
      <c r="IZ56" s="106"/>
      <c r="JA56" s="106"/>
      <c r="JB56" s="106"/>
      <c r="JC56" s="106"/>
      <c r="JD56" s="106"/>
      <c r="JE56" s="106"/>
      <c r="JF56" s="106"/>
      <c r="JG56" s="106"/>
      <c r="JH56" s="106"/>
      <c r="JI56" s="106"/>
      <c r="JJ56" s="106"/>
      <c r="JK56" s="106"/>
      <c r="JL56" s="106"/>
      <c r="JM56" s="106"/>
      <c r="JN56" s="106"/>
    </row>
    <row r="57" spans="1:274" x14ac:dyDescent="0.25">
      <c r="A57" s="106" t="s">
        <v>231</v>
      </c>
      <c r="B57" s="106" t="s">
        <v>233</v>
      </c>
      <c r="C57" s="106" t="s">
        <v>155</v>
      </c>
      <c r="D57" s="106"/>
      <c r="E57" s="100">
        <v>141990660.638495</v>
      </c>
      <c r="F57" s="100">
        <v>69482586.305127397</v>
      </c>
      <c r="G57" s="100">
        <v>11799081.914499501</v>
      </c>
      <c r="H57" s="100">
        <v>7514734.8854167797</v>
      </c>
      <c r="I57" s="100">
        <v>231833.116500014</v>
      </c>
      <c r="J57" s="100">
        <v>565821.77417595603</v>
      </c>
      <c r="K57" s="100">
        <v>357933961.04888099</v>
      </c>
      <c r="L57" s="100">
        <v>71054832.972570598</v>
      </c>
      <c r="M57" s="100">
        <v>26585233.191649199</v>
      </c>
      <c r="N57" s="100">
        <v>1648380.37532348</v>
      </c>
      <c r="O57" s="100">
        <v>621732.99174824404</v>
      </c>
      <c r="P57" s="100">
        <v>27918.0651567799</v>
      </c>
      <c r="Q57" s="100">
        <v>993137966.98299694</v>
      </c>
      <c r="R57" s="100">
        <v>153045546.78255799</v>
      </c>
      <c r="S57" s="100">
        <v>73685875.043973893</v>
      </c>
      <c r="T57" s="100">
        <v>10782972.260112099</v>
      </c>
      <c r="U57" s="100">
        <v>2116753.7935538399</v>
      </c>
      <c r="V57" s="100" t="s">
        <v>142</v>
      </c>
      <c r="W57" s="50">
        <v>341353387.26049203</v>
      </c>
      <c r="X57" s="50">
        <v>58697270.8709995</v>
      </c>
      <c r="Y57" s="50">
        <v>27120287.321999699</v>
      </c>
      <c r="Z57" s="50">
        <v>1746983.0009997999</v>
      </c>
      <c r="AA57" s="50">
        <v>1234668.1248713799</v>
      </c>
      <c r="AB57" s="50">
        <v>199663535.879022</v>
      </c>
      <c r="AC57" s="50">
        <v>43445295.738088198</v>
      </c>
      <c r="AD57" s="50">
        <v>31994225.047733899</v>
      </c>
      <c r="AE57" s="50">
        <v>3960240.5396115598</v>
      </c>
      <c r="AF57" s="50">
        <v>1789907.6639161201</v>
      </c>
      <c r="AG57" s="50">
        <v>60659.057532016603</v>
      </c>
      <c r="AH57" s="100">
        <v>47003917.047325701</v>
      </c>
      <c r="AI57" s="100">
        <v>2949934.16399991</v>
      </c>
      <c r="AJ57" s="100">
        <v>4676758.2276252899</v>
      </c>
      <c r="AK57" s="100">
        <v>86720.055848227494</v>
      </c>
      <c r="AL57" s="100">
        <v>184030.79572719699</v>
      </c>
      <c r="AM57" s="100" t="s">
        <v>142</v>
      </c>
      <c r="AN57" s="100" t="s">
        <v>142</v>
      </c>
      <c r="AO57" s="100">
        <v>1596361.14312425</v>
      </c>
      <c r="AP57" s="100">
        <v>841244.19605750695</v>
      </c>
      <c r="AQ57" s="100">
        <v>238531.597558535</v>
      </c>
      <c r="AR57" s="100">
        <v>949056.46401242295</v>
      </c>
      <c r="AS57" s="100">
        <v>3663982.5293319798</v>
      </c>
      <c r="AT57" s="100">
        <v>84108171.319205299</v>
      </c>
      <c r="AU57" s="100">
        <v>6303268.4800012102</v>
      </c>
      <c r="AV57" s="100">
        <v>11598072.7134996</v>
      </c>
      <c r="AW57" s="100">
        <v>628375.59400003601</v>
      </c>
      <c r="AX57" s="100">
        <v>998332.02849989396</v>
      </c>
      <c r="AY57" s="100">
        <v>38821752.504498899</v>
      </c>
      <c r="AZ57" s="100">
        <v>5250057.4299993003</v>
      </c>
      <c r="BA57" s="100">
        <v>7027354.5707605695</v>
      </c>
      <c r="BB57" s="100">
        <v>960763.49549994001</v>
      </c>
      <c r="BC57" s="100">
        <v>52401693.007498898</v>
      </c>
      <c r="BD57" s="100">
        <v>10348104.4254991</v>
      </c>
      <c r="BE57" s="100">
        <v>8177154.47849999</v>
      </c>
      <c r="BF57" s="50">
        <v>188662279.268058</v>
      </c>
      <c r="BG57" s="50">
        <v>71939153.671724305</v>
      </c>
      <c r="BH57" s="50">
        <v>28541101.183513999</v>
      </c>
      <c r="BI57" s="50">
        <v>12426945.722020799</v>
      </c>
      <c r="BJ57" s="50">
        <v>3877403.4161854498</v>
      </c>
      <c r="BK57" s="50">
        <v>425510.17100835801</v>
      </c>
      <c r="BL57" s="50">
        <v>134085.50631981899</v>
      </c>
      <c r="BM57" s="50">
        <v>5551.7727449044596</v>
      </c>
      <c r="BN57" s="50">
        <v>110139480.718786</v>
      </c>
      <c r="BO57" s="50">
        <v>2907420.27700001</v>
      </c>
      <c r="BP57" s="50">
        <v>1373340.1553782001</v>
      </c>
      <c r="BQ57" s="50">
        <v>20090981.110135701</v>
      </c>
      <c r="BR57" s="50">
        <v>163874399.559389</v>
      </c>
      <c r="BS57" s="50">
        <v>37358979.889918402</v>
      </c>
      <c r="BT57" s="50">
        <v>18010652.4194749</v>
      </c>
      <c r="BU57" s="50">
        <v>5488536.1748944297</v>
      </c>
      <c r="BV57" s="50">
        <v>157993711.94649801</v>
      </c>
      <c r="BW57" s="50">
        <v>56197149.797283798</v>
      </c>
      <c r="BX57" s="50">
        <v>33328001.418672901</v>
      </c>
      <c r="BY57" s="50">
        <v>8839784.7531213593</v>
      </c>
      <c r="BZ57" s="50">
        <v>3291902.70662949</v>
      </c>
      <c r="CA57" s="50">
        <v>14809588.7700506</v>
      </c>
      <c r="CB57" s="50">
        <v>6574750.79332422</v>
      </c>
      <c r="CC57" s="50">
        <v>4231533.2205002597</v>
      </c>
      <c r="CD57" s="50">
        <v>1585300.1990348201</v>
      </c>
      <c r="CE57" s="50">
        <v>696412.36615644197</v>
      </c>
      <c r="CF57" s="50">
        <v>66326.988403597497</v>
      </c>
      <c r="CG57" s="50">
        <v>10388.7084497633</v>
      </c>
      <c r="CW57" s="106"/>
      <c r="CX57" s="106"/>
      <c r="CY57" s="106"/>
      <c r="CZ57" s="106"/>
      <c r="DA57" s="106"/>
      <c r="DB57" s="106"/>
      <c r="DC57" s="106"/>
      <c r="DD57" s="106"/>
      <c r="DE57" s="106"/>
      <c r="DF57" s="106"/>
      <c r="DG57" s="106"/>
      <c r="DR57" s="106"/>
      <c r="DS57" s="106"/>
      <c r="DT57" s="106"/>
      <c r="DU57" s="106"/>
      <c r="DV57" s="106"/>
      <c r="DW57" s="106"/>
      <c r="DX57" s="106"/>
      <c r="DY57" s="106"/>
      <c r="DZ57" s="106"/>
      <c r="EA57" s="106"/>
      <c r="EB57" s="106"/>
      <c r="EC57" s="106"/>
      <c r="ED57" s="106"/>
      <c r="EE57" s="106"/>
      <c r="EF57" s="106"/>
      <c r="EG57" s="106"/>
      <c r="EH57" s="106"/>
      <c r="EI57" s="106"/>
      <c r="EJ57" s="106"/>
      <c r="EK57" s="106"/>
      <c r="EL57" s="106"/>
      <c r="EM57" s="106"/>
      <c r="EN57" s="106"/>
      <c r="EO57" s="106"/>
      <c r="EP57" s="106"/>
      <c r="EQ57" s="106"/>
      <c r="ER57" s="106"/>
      <c r="ES57" s="106"/>
      <c r="ET57" s="106"/>
      <c r="EU57" s="106"/>
      <c r="EV57" s="106"/>
      <c r="EW57" s="106"/>
      <c r="EX57" s="106"/>
      <c r="EY57" s="106"/>
      <c r="EZ57" s="106"/>
      <c r="FA57" s="106"/>
      <c r="FB57" s="106"/>
      <c r="FO57" s="106"/>
      <c r="FP57" s="106"/>
      <c r="FQ57" s="106"/>
      <c r="FR57" s="106"/>
      <c r="FS57" s="106"/>
      <c r="FT57" s="106"/>
      <c r="FU57" s="106"/>
      <c r="FV57" s="106"/>
      <c r="FW57" s="106"/>
      <c r="FX57" s="106"/>
      <c r="FY57" s="106"/>
      <c r="FZ57" s="106"/>
      <c r="GA57" s="106"/>
      <c r="GB57" s="106"/>
      <c r="GC57" s="106"/>
      <c r="GD57" s="106"/>
      <c r="GE57" s="106"/>
      <c r="GF57" s="106"/>
      <c r="GG57" s="106"/>
      <c r="GH57" s="106"/>
      <c r="GI57" s="106"/>
      <c r="GJ57" s="106"/>
      <c r="GK57" s="106"/>
      <c r="GL57" s="106"/>
      <c r="GM57" s="106"/>
      <c r="GN57" s="106"/>
      <c r="GO57" s="106"/>
      <c r="GP57" s="106"/>
      <c r="GQ57" s="106"/>
      <c r="GR57" s="106"/>
      <c r="GS57" s="106"/>
      <c r="GT57" s="106"/>
      <c r="GU57" s="106"/>
      <c r="GV57" s="106"/>
      <c r="GW57" s="106"/>
      <c r="GX57" s="106"/>
      <c r="GY57" s="106"/>
      <c r="GZ57" s="106"/>
      <c r="HA57" s="106"/>
      <c r="HM57" s="106"/>
      <c r="HN57" s="106"/>
      <c r="HO57" s="106"/>
      <c r="HP57" s="106"/>
      <c r="HQ57" s="106"/>
      <c r="HR57" s="106"/>
      <c r="HS57" s="106"/>
      <c r="HT57" s="106"/>
      <c r="HU57" s="106"/>
      <c r="HV57" s="106"/>
      <c r="HW57" s="106"/>
      <c r="HX57" s="106"/>
      <c r="HY57" s="106"/>
      <c r="HZ57" s="106"/>
      <c r="IA57" s="106"/>
      <c r="IB57" s="106"/>
      <c r="IC57" s="106"/>
      <c r="ID57" s="106"/>
      <c r="IE57" s="106"/>
      <c r="IF57" s="106"/>
      <c r="IG57" s="106"/>
      <c r="IH57" s="106"/>
      <c r="II57" s="106"/>
      <c r="IJ57" s="106"/>
      <c r="IK57" s="106"/>
      <c r="IL57" s="106"/>
      <c r="IM57" s="106"/>
      <c r="IN57" s="106"/>
      <c r="IO57" s="106"/>
      <c r="IP57" s="106"/>
      <c r="IQ57" s="106"/>
      <c r="IR57" s="106"/>
      <c r="IS57" s="106"/>
      <c r="IT57" s="106"/>
      <c r="IU57" s="106"/>
      <c r="IV57" s="106"/>
      <c r="IW57" s="106"/>
      <c r="IX57" s="106"/>
      <c r="IY57" s="106"/>
      <c r="IZ57" s="106"/>
      <c r="JA57" s="106"/>
      <c r="JB57" s="106"/>
      <c r="JC57" s="106"/>
      <c r="JD57" s="106"/>
      <c r="JE57" s="106"/>
      <c r="JF57" s="106"/>
      <c r="JG57" s="106"/>
      <c r="JH57" s="106"/>
      <c r="JI57" s="106"/>
      <c r="JJ57" s="106"/>
      <c r="JK57" s="106"/>
      <c r="JL57" s="106"/>
      <c r="JM57" s="106"/>
      <c r="JN57" s="106"/>
    </row>
    <row r="58" spans="1:274" x14ac:dyDescent="0.25">
      <c r="A58" s="106" t="s">
        <v>234</v>
      </c>
      <c r="B58" s="106" t="s">
        <v>235</v>
      </c>
      <c r="C58" s="106" t="s">
        <v>153</v>
      </c>
      <c r="D58" s="106"/>
      <c r="E58" s="100">
        <v>81479369.135250494</v>
      </c>
      <c r="F58" s="100">
        <v>41976873.4095001</v>
      </c>
      <c r="G58" s="100">
        <v>6609206.1260000998</v>
      </c>
      <c r="H58" s="100">
        <v>5087788.46512488</v>
      </c>
      <c r="I58" s="100">
        <v>284896.69099995901</v>
      </c>
      <c r="J58" s="100">
        <v>356217.854652485</v>
      </c>
      <c r="K58" s="100">
        <v>263944065.852956</v>
      </c>
      <c r="L58" s="100">
        <v>45484256.624361299</v>
      </c>
      <c r="M58" s="100">
        <v>20742385.602643002</v>
      </c>
      <c r="N58" s="100">
        <v>1691563.3712166499</v>
      </c>
      <c r="O58" s="100">
        <v>355875.029802198</v>
      </c>
      <c r="P58" s="100">
        <v>30243.058802818199</v>
      </c>
      <c r="Q58" s="100">
        <v>515710210.81735402</v>
      </c>
      <c r="R58" s="100">
        <v>90367481.843023494</v>
      </c>
      <c r="S58" s="100">
        <v>41937090.684337601</v>
      </c>
      <c r="T58" s="100">
        <v>4903338.2927049603</v>
      </c>
      <c r="U58" s="100">
        <v>1420359.0660000199</v>
      </c>
      <c r="V58" s="100">
        <v>96151.9539999923</v>
      </c>
      <c r="W58" s="50">
        <v>444257920.15699399</v>
      </c>
      <c r="X58" s="50">
        <v>87368441.196499303</v>
      </c>
      <c r="Y58" s="50">
        <v>37587116.0039993</v>
      </c>
      <c r="Z58" s="50">
        <v>2149951.1415001098</v>
      </c>
      <c r="AA58" s="50">
        <v>1893404.4139999701</v>
      </c>
      <c r="AB58" s="50">
        <v>282820232.88576198</v>
      </c>
      <c r="AC58" s="50">
        <v>53797368.525974698</v>
      </c>
      <c r="AD58" s="50">
        <v>37509156.278851502</v>
      </c>
      <c r="AE58" s="50">
        <v>5042663.8371272897</v>
      </c>
      <c r="AF58" s="50">
        <v>2299485.2529999502</v>
      </c>
      <c r="AG58" s="50">
        <v>101754.90725610701</v>
      </c>
      <c r="AH58" s="100">
        <v>41531810.5937545</v>
      </c>
      <c r="AI58" s="100">
        <v>5222217.0109999897</v>
      </c>
      <c r="AJ58" s="100">
        <v>3986311.01947778</v>
      </c>
      <c r="AK58" s="100">
        <v>646601.27133182797</v>
      </c>
      <c r="AL58" s="100">
        <v>92449.239448131499</v>
      </c>
      <c r="AM58" s="100" t="s">
        <v>142</v>
      </c>
      <c r="AN58" s="100" t="s">
        <v>142</v>
      </c>
      <c r="AO58" s="100">
        <v>283643.83173879102</v>
      </c>
      <c r="AP58" s="100">
        <v>187612.994753098</v>
      </c>
      <c r="AQ58" s="100">
        <v>25579.684466618401</v>
      </c>
      <c r="AR58" s="100">
        <v>272127.71211708098</v>
      </c>
      <c r="AS58" s="100">
        <v>1046029.10892471</v>
      </c>
      <c r="AT58" s="100">
        <v>16584955.4340463</v>
      </c>
      <c r="AU58" s="100">
        <v>2469114.1894998401</v>
      </c>
      <c r="AV58" s="100">
        <v>2477016.2249998702</v>
      </c>
      <c r="AW58" s="100">
        <v>286438.14349998598</v>
      </c>
      <c r="AX58" s="100">
        <v>142505.241999978</v>
      </c>
      <c r="AY58" s="100">
        <v>7440262.2593660504</v>
      </c>
      <c r="AZ58" s="100">
        <v>645050.72999982</v>
      </c>
      <c r="BA58" s="100">
        <v>1990194.2889999601</v>
      </c>
      <c r="BB58" s="100">
        <v>176243.50999999201</v>
      </c>
      <c r="BC58" s="100">
        <v>10967517.468262799</v>
      </c>
      <c r="BD58" s="100">
        <v>788951.01499977498</v>
      </c>
      <c r="BE58" s="100">
        <v>1692440.1129999999</v>
      </c>
      <c r="BF58" s="50">
        <v>163859331.02673799</v>
      </c>
      <c r="BG58" s="50">
        <v>62618657.293289199</v>
      </c>
      <c r="BH58" s="50">
        <v>22143522.881547</v>
      </c>
      <c r="BI58" s="50">
        <v>11851640.6532645</v>
      </c>
      <c r="BJ58" s="50">
        <v>3544119.9954072498</v>
      </c>
      <c r="BK58" s="50">
        <v>812673.68004416896</v>
      </c>
      <c r="BL58" s="50">
        <v>80949.873500446105</v>
      </c>
      <c r="BM58" s="50">
        <v>3345.4916822181099</v>
      </c>
      <c r="BN58" s="50">
        <v>126651172.79025</v>
      </c>
      <c r="BO58" s="50">
        <v>12079703.9745006</v>
      </c>
      <c r="BP58" s="50">
        <v>1051354.06033517</v>
      </c>
      <c r="BQ58" s="50">
        <v>25619626.1310472</v>
      </c>
      <c r="BR58" s="50">
        <v>186175327.869023</v>
      </c>
      <c r="BS58" s="50">
        <v>39457489.913034298</v>
      </c>
      <c r="BT58" s="50">
        <v>27425479.4770713</v>
      </c>
      <c r="BU58" s="50">
        <v>4457872.5528661702</v>
      </c>
      <c r="BV58" s="50">
        <v>153046051.21307701</v>
      </c>
      <c r="BW58" s="50">
        <v>57874527.446008801</v>
      </c>
      <c r="BX58" s="50">
        <v>28390513.674051002</v>
      </c>
      <c r="BY58" s="50">
        <v>7363484.8169617802</v>
      </c>
      <c r="BZ58" s="50">
        <v>4544808.4087420702</v>
      </c>
      <c r="CA58" s="50">
        <v>14175047.320601299</v>
      </c>
      <c r="CB58" s="50">
        <v>3665792.8798332801</v>
      </c>
      <c r="CC58" s="50">
        <v>6047984.6186852502</v>
      </c>
      <c r="CD58" s="50">
        <v>2531228.3896608902</v>
      </c>
      <c r="CE58" s="50">
        <v>744412.96214231197</v>
      </c>
      <c r="CF58" s="50">
        <v>64530.749839798598</v>
      </c>
      <c r="CG58" s="50">
        <v>13994.0453964918</v>
      </c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R58" s="106"/>
      <c r="DS58" s="106"/>
      <c r="DT58" s="106"/>
      <c r="DU58" s="106"/>
      <c r="DV58" s="106"/>
      <c r="DW58" s="106"/>
      <c r="DX58" s="106"/>
      <c r="DY58" s="106"/>
      <c r="DZ58" s="106"/>
      <c r="EA58" s="106"/>
      <c r="EB58" s="106"/>
      <c r="EC58" s="106"/>
      <c r="ED58" s="106"/>
      <c r="EE58" s="106"/>
      <c r="EF58" s="106"/>
      <c r="EG58" s="106"/>
      <c r="EH58" s="106"/>
      <c r="EI58" s="106"/>
      <c r="EJ58" s="106"/>
      <c r="EK58" s="106"/>
      <c r="EL58" s="106"/>
      <c r="EM58" s="106"/>
      <c r="EN58" s="106"/>
      <c r="EO58" s="106"/>
      <c r="EP58" s="106"/>
      <c r="EQ58" s="106"/>
      <c r="ER58" s="106"/>
      <c r="ES58" s="106"/>
      <c r="ET58" s="106"/>
      <c r="EU58" s="106"/>
      <c r="EV58" s="106"/>
      <c r="EW58" s="106"/>
      <c r="EX58" s="106"/>
      <c r="EY58" s="106"/>
      <c r="EZ58" s="106"/>
      <c r="FA58" s="106"/>
      <c r="FB58" s="106"/>
      <c r="FO58" s="106"/>
      <c r="FP58" s="106"/>
      <c r="FQ58" s="106"/>
      <c r="FR58" s="106"/>
      <c r="FS58" s="106"/>
      <c r="FT58" s="106"/>
      <c r="FU58" s="106"/>
      <c r="FV58" s="106"/>
      <c r="FW58" s="106"/>
      <c r="FX58" s="106"/>
      <c r="FY58" s="106"/>
      <c r="FZ58" s="106"/>
      <c r="GA58" s="106"/>
      <c r="GB58" s="106"/>
      <c r="GC58" s="106"/>
      <c r="GD58" s="106"/>
      <c r="GE58" s="106"/>
      <c r="GF58" s="106"/>
      <c r="GG58" s="106"/>
      <c r="GH58" s="106"/>
      <c r="GI58" s="106"/>
      <c r="GJ58" s="106"/>
      <c r="GK58" s="106"/>
      <c r="GL58" s="106"/>
      <c r="GM58" s="106"/>
      <c r="GN58" s="106"/>
      <c r="GO58" s="106"/>
      <c r="GP58" s="106"/>
      <c r="GQ58" s="106"/>
      <c r="GR58" s="106"/>
      <c r="GS58" s="106"/>
      <c r="GT58" s="106"/>
      <c r="GU58" s="106"/>
      <c r="GV58" s="106"/>
      <c r="GW58" s="106"/>
      <c r="GX58" s="106"/>
      <c r="GY58" s="106"/>
      <c r="GZ58" s="106"/>
      <c r="HA58" s="106"/>
      <c r="HM58" s="106"/>
      <c r="HN58" s="106"/>
      <c r="HO58" s="106"/>
      <c r="HP58" s="106"/>
      <c r="HQ58" s="106"/>
      <c r="HR58" s="106"/>
      <c r="HS58" s="106"/>
      <c r="HT58" s="106"/>
      <c r="HU58" s="106"/>
      <c r="HV58" s="106"/>
      <c r="HW58" s="106"/>
      <c r="HX58" s="106"/>
      <c r="HY58" s="106"/>
      <c r="HZ58" s="106"/>
      <c r="IA58" s="106"/>
      <c r="IB58" s="106"/>
      <c r="IC58" s="106"/>
      <c r="ID58" s="106"/>
      <c r="IE58" s="106"/>
      <c r="IF58" s="106"/>
      <c r="IG58" s="106"/>
      <c r="IH58" s="106"/>
      <c r="II58" s="106"/>
      <c r="IJ58" s="106"/>
      <c r="IK58" s="106"/>
      <c r="IL58" s="106"/>
      <c r="IM58" s="106"/>
      <c r="IN58" s="106"/>
      <c r="IO58" s="106"/>
      <c r="IP58" s="106"/>
      <c r="IQ58" s="106"/>
      <c r="IR58" s="106"/>
      <c r="IS58" s="106"/>
      <c r="IT58" s="106"/>
      <c r="IU58" s="106"/>
      <c r="IV58" s="106"/>
      <c r="IW58" s="106"/>
      <c r="IX58" s="106"/>
      <c r="IY58" s="106"/>
      <c r="IZ58" s="106"/>
      <c r="JA58" s="106"/>
      <c r="JB58" s="106"/>
      <c r="JC58" s="106"/>
      <c r="JD58" s="106"/>
      <c r="JE58" s="106"/>
      <c r="JF58" s="106"/>
      <c r="JG58" s="106"/>
      <c r="JH58" s="106"/>
      <c r="JI58" s="106"/>
      <c r="JJ58" s="106"/>
      <c r="JK58" s="106"/>
      <c r="JL58" s="106"/>
      <c r="JM58" s="106"/>
      <c r="JN58" s="106"/>
    </row>
    <row r="59" spans="1:274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BB59" s="106"/>
      <c r="BC59" s="106"/>
      <c r="BD59" s="106"/>
      <c r="BE59" s="106"/>
      <c r="BQ59" s="106"/>
      <c r="BR59" s="106"/>
      <c r="BS59" s="106"/>
      <c r="BT59" s="106"/>
      <c r="BU59" s="106"/>
      <c r="BV59" s="106"/>
      <c r="BW59" s="106"/>
      <c r="BX59" s="106"/>
      <c r="CW59" s="106"/>
      <c r="CX59" s="106"/>
      <c r="CY59" s="106"/>
      <c r="CZ59" s="106"/>
      <c r="DA59" s="106"/>
      <c r="DB59" s="106"/>
      <c r="DC59" s="106"/>
      <c r="DD59" s="106"/>
      <c r="DE59" s="106"/>
      <c r="DF59" s="106"/>
      <c r="DG59" s="106"/>
      <c r="DR59" s="106"/>
      <c r="DS59" s="106"/>
      <c r="DT59" s="106"/>
      <c r="DU59" s="106"/>
      <c r="DV59" s="106"/>
      <c r="DW59" s="106"/>
      <c r="DX59" s="106"/>
      <c r="DY59" s="106"/>
      <c r="DZ59" s="106"/>
      <c r="EA59" s="106"/>
      <c r="EB59" s="106"/>
      <c r="EC59" s="106"/>
      <c r="ED59" s="106"/>
      <c r="EE59" s="106"/>
      <c r="EF59" s="106"/>
      <c r="EG59" s="106"/>
      <c r="EH59" s="106"/>
      <c r="EI59" s="106"/>
      <c r="EJ59" s="106"/>
      <c r="EK59" s="106"/>
      <c r="EL59" s="106"/>
      <c r="EM59" s="106"/>
      <c r="EN59" s="106"/>
      <c r="EO59" s="106"/>
      <c r="EP59" s="106"/>
      <c r="EQ59" s="106"/>
      <c r="ER59" s="106"/>
      <c r="ES59" s="106"/>
      <c r="ET59" s="106"/>
      <c r="EU59" s="106"/>
      <c r="EV59" s="106"/>
      <c r="EW59" s="106"/>
      <c r="EX59" s="106"/>
      <c r="EY59" s="106"/>
      <c r="EZ59" s="106"/>
      <c r="FA59" s="106"/>
      <c r="FB59" s="106"/>
      <c r="FO59" s="106"/>
      <c r="FP59" s="106"/>
      <c r="FQ59" s="106"/>
      <c r="FR59" s="106"/>
      <c r="FS59" s="106"/>
      <c r="FT59" s="106"/>
      <c r="FU59" s="106"/>
      <c r="FV59" s="106"/>
      <c r="FW59" s="106"/>
      <c r="FX59" s="106"/>
      <c r="FY59" s="106"/>
      <c r="FZ59" s="106"/>
      <c r="GA59" s="106"/>
      <c r="GB59" s="106"/>
      <c r="GC59" s="106"/>
      <c r="GD59" s="106"/>
      <c r="GE59" s="106"/>
      <c r="GF59" s="106"/>
      <c r="GG59" s="106"/>
      <c r="GH59" s="106"/>
      <c r="GI59" s="106"/>
      <c r="GJ59" s="106"/>
      <c r="GK59" s="106"/>
      <c r="GL59" s="106"/>
      <c r="GM59" s="106"/>
      <c r="GN59" s="106"/>
      <c r="GO59" s="106"/>
      <c r="GP59" s="106"/>
      <c r="GQ59" s="106"/>
      <c r="GR59" s="106"/>
      <c r="GS59" s="106"/>
      <c r="GT59" s="106"/>
      <c r="GU59" s="106"/>
      <c r="GV59" s="106"/>
      <c r="GW59" s="106"/>
      <c r="GX59" s="106"/>
      <c r="GY59" s="106"/>
      <c r="GZ59" s="106"/>
      <c r="HA59" s="106"/>
      <c r="HM59" s="106"/>
      <c r="HN59" s="106"/>
      <c r="HO59" s="106"/>
      <c r="HP59" s="106"/>
      <c r="HQ59" s="106"/>
      <c r="HR59" s="106"/>
      <c r="HS59" s="106"/>
      <c r="HT59" s="106"/>
      <c r="HU59" s="106"/>
      <c r="HV59" s="106"/>
      <c r="HW59" s="106"/>
      <c r="HX59" s="106"/>
      <c r="HY59" s="106"/>
      <c r="HZ59" s="106"/>
      <c r="IA59" s="106"/>
      <c r="IB59" s="106"/>
      <c r="IC59" s="106"/>
      <c r="ID59" s="106"/>
      <c r="IE59" s="106"/>
      <c r="IF59" s="106"/>
      <c r="IG59" s="106"/>
      <c r="IH59" s="106"/>
      <c r="II59" s="106"/>
      <c r="IJ59" s="106"/>
      <c r="IK59" s="106"/>
      <c r="IL59" s="106"/>
      <c r="IM59" s="106"/>
      <c r="IN59" s="106"/>
      <c r="IO59" s="106"/>
      <c r="IP59" s="106"/>
      <c r="IQ59" s="106"/>
      <c r="IR59" s="106"/>
      <c r="IS59" s="106"/>
      <c r="IT59" s="106"/>
      <c r="IU59" s="106"/>
      <c r="IV59" s="106"/>
      <c r="IW59" s="106"/>
      <c r="IX59" s="106"/>
      <c r="IY59" s="106"/>
      <c r="IZ59" s="106"/>
      <c r="JA59" s="106"/>
      <c r="JB59" s="106"/>
      <c r="JC59" s="106"/>
      <c r="JD59" s="106"/>
      <c r="JE59" s="106"/>
      <c r="JF59" s="106"/>
      <c r="JG59" s="106"/>
      <c r="JH59" s="106"/>
      <c r="JI59" s="106"/>
      <c r="JJ59" s="106"/>
      <c r="JK59" s="106"/>
      <c r="JL59" s="106"/>
      <c r="JM59" s="106"/>
      <c r="JN59" s="106"/>
    </row>
    <row r="60" spans="1:274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BB60" s="106"/>
      <c r="BC60" s="106"/>
      <c r="BD60" s="106"/>
      <c r="BE60" s="106"/>
      <c r="BQ60" s="106"/>
      <c r="BR60" s="106"/>
      <c r="BS60" s="106"/>
      <c r="BT60" s="106"/>
      <c r="BU60" s="106"/>
      <c r="BV60" s="106"/>
      <c r="BW60" s="106"/>
      <c r="BX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6"/>
      <c r="DG60" s="106"/>
      <c r="DR60" s="106"/>
      <c r="DS60" s="106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06"/>
      <c r="EE60" s="106"/>
      <c r="EF60" s="106"/>
      <c r="EG60" s="106"/>
      <c r="EH60" s="106"/>
      <c r="EI60" s="106"/>
      <c r="EJ60" s="106"/>
      <c r="EK60" s="106"/>
      <c r="EL60" s="106"/>
      <c r="EM60" s="106"/>
      <c r="EN60" s="106"/>
      <c r="EO60" s="106"/>
      <c r="EP60" s="106"/>
      <c r="EQ60" s="106"/>
      <c r="ER60" s="106"/>
      <c r="ES60" s="106"/>
      <c r="ET60" s="106"/>
      <c r="EU60" s="106"/>
      <c r="EV60" s="106"/>
      <c r="EW60" s="106"/>
      <c r="EX60" s="106"/>
      <c r="EY60" s="106"/>
      <c r="EZ60" s="106"/>
      <c r="FA60" s="106"/>
      <c r="FB60" s="106"/>
      <c r="FO60" s="106"/>
      <c r="FP60" s="106"/>
      <c r="FQ60" s="106"/>
      <c r="FR60" s="106"/>
      <c r="FS60" s="106"/>
      <c r="FT60" s="106"/>
      <c r="FU60" s="106"/>
      <c r="FV60" s="106"/>
      <c r="FW60" s="106"/>
      <c r="FX60" s="106"/>
      <c r="FY60" s="106"/>
      <c r="FZ60" s="106"/>
      <c r="GA60" s="106"/>
      <c r="GB60" s="106"/>
      <c r="GC60" s="106"/>
      <c r="GD60" s="106"/>
      <c r="GE60" s="106"/>
      <c r="GF60" s="106"/>
      <c r="GG60" s="106"/>
      <c r="GH60" s="106"/>
      <c r="GI60" s="106"/>
      <c r="GJ60" s="106"/>
      <c r="GK60" s="106"/>
      <c r="GL60" s="106"/>
      <c r="GM60" s="106"/>
      <c r="GN60" s="106"/>
      <c r="GO60" s="106"/>
      <c r="GP60" s="106"/>
      <c r="GQ60" s="106"/>
      <c r="GR60" s="106"/>
      <c r="GS60" s="106"/>
      <c r="GT60" s="106"/>
      <c r="GU60" s="106"/>
      <c r="GV60" s="106"/>
      <c r="GW60" s="106"/>
      <c r="GX60" s="106"/>
      <c r="GY60" s="106"/>
      <c r="GZ60" s="106"/>
      <c r="HA60" s="106"/>
      <c r="HM60" s="106"/>
      <c r="HN60" s="106"/>
      <c r="HO60" s="106"/>
      <c r="HP60" s="106"/>
      <c r="HQ60" s="106"/>
      <c r="HR60" s="106"/>
      <c r="HS60" s="106"/>
      <c r="HT60" s="106"/>
      <c r="HU60" s="106"/>
      <c r="HV60" s="106"/>
      <c r="HW60" s="106"/>
      <c r="HX60" s="106"/>
      <c r="HY60" s="106"/>
      <c r="HZ60" s="106"/>
      <c r="IA60" s="106"/>
      <c r="IB60" s="106"/>
      <c r="IC60" s="106"/>
      <c r="ID60" s="106"/>
      <c r="IE60" s="106"/>
      <c r="IF60" s="106"/>
      <c r="IG60" s="106"/>
      <c r="IH60" s="106"/>
      <c r="II60" s="106"/>
      <c r="IJ60" s="106"/>
      <c r="IK60" s="106"/>
      <c r="IL60" s="106"/>
      <c r="IM60" s="106"/>
      <c r="IN60" s="106"/>
      <c r="IO60" s="106"/>
      <c r="IP60" s="106"/>
      <c r="IQ60" s="106"/>
      <c r="IR60" s="106"/>
      <c r="IS60" s="106"/>
      <c r="IT60" s="106"/>
      <c r="IU60" s="106"/>
      <c r="IV60" s="106"/>
      <c r="IW60" s="106"/>
      <c r="IX60" s="106"/>
      <c r="IY60" s="106"/>
      <c r="IZ60" s="106"/>
      <c r="JA60" s="106"/>
      <c r="JB60" s="106"/>
      <c r="JC60" s="106"/>
      <c r="JD60" s="106"/>
      <c r="JE60" s="106"/>
      <c r="JF60" s="106"/>
      <c r="JG60" s="106"/>
      <c r="JH60" s="106"/>
      <c r="JI60" s="106"/>
      <c r="JJ60" s="106"/>
      <c r="JK60" s="106"/>
      <c r="JL60" s="106"/>
      <c r="JM60" s="106"/>
      <c r="JN60" s="106"/>
    </row>
    <row r="61" spans="1:274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BB61" s="106"/>
      <c r="BC61" s="106"/>
      <c r="BD61" s="106"/>
      <c r="BE61" s="106"/>
      <c r="BQ61" s="106"/>
      <c r="BR61" s="106"/>
      <c r="BS61" s="106"/>
      <c r="BT61" s="106"/>
      <c r="BU61" s="106"/>
      <c r="BV61" s="106"/>
      <c r="BW61" s="106"/>
      <c r="BX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R61" s="106"/>
      <c r="DS61" s="106"/>
      <c r="DT61" s="106"/>
      <c r="DU61" s="106"/>
      <c r="DV61" s="106"/>
      <c r="DW61" s="106"/>
      <c r="DX61" s="106"/>
      <c r="DY61" s="106"/>
      <c r="DZ61" s="106"/>
      <c r="EA61" s="106"/>
      <c r="EB61" s="106"/>
      <c r="EC61" s="106"/>
      <c r="ED61" s="106"/>
      <c r="EE61" s="106"/>
      <c r="EF61" s="106"/>
      <c r="EG61" s="106"/>
      <c r="EH61" s="106"/>
      <c r="EI61" s="106"/>
      <c r="EJ61" s="106"/>
      <c r="EK61" s="106"/>
      <c r="EL61" s="106"/>
      <c r="EM61" s="106"/>
      <c r="EN61" s="106"/>
      <c r="EO61" s="106"/>
      <c r="EP61" s="106"/>
      <c r="EQ61" s="106"/>
      <c r="ER61" s="106"/>
      <c r="ES61" s="106"/>
      <c r="ET61" s="106"/>
      <c r="EU61" s="106"/>
      <c r="EV61" s="106"/>
      <c r="EW61" s="106"/>
      <c r="EX61" s="106"/>
      <c r="EY61" s="106"/>
      <c r="EZ61" s="106"/>
      <c r="FA61" s="106"/>
      <c r="FB61" s="106"/>
      <c r="FO61" s="106"/>
      <c r="FP61" s="106"/>
      <c r="FQ61" s="106"/>
      <c r="FR61" s="106"/>
      <c r="FS61" s="106"/>
      <c r="FT61" s="106"/>
      <c r="FU61" s="106"/>
      <c r="FV61" s="106"/>
      <c r="FW61" s="106"/>
      <c r="FX61" s="106"/>
      <c r="FY61" s="106"/>
      <c r="FZ61" s="106"/>
      <c r="GA61" s="106"/>
      <c r="GB61" s="106"/>
      <c r="GC61" s="106"/>
      <c r="GD61" s="106"/>
      <c r="GE61" s="106"/>
      <c r="GF61" s="106"/>
      <c r="GG61" s="106"/>
      <c r="GH61" s="106"/>
      <c r="GI61" s="106"/>
      <c r="GJ61" s="106"/>
      <c r="GK61" s="106"/>
      <c r="GL61" s="106"/>
      <c r="GM61" s="106"/>
      <c r="GN61" s="106"/>
      <c r="GO61" s="106"/>
      <c r="GP61" s="106"/>
      <c r="GQ61" s="106"/>
      <c r="GR61" s="106"/>
      <c r="GS61" s="106"/>
      <c r="GT61" s="106"/>
      <c r="GU61" s="106"/>
      <c r="GV61" s="106"/>
      <c r="GW61" s="106"/>
      <c r="GX61" s="106"/>
      <c r="GY61" s="106"/>
      <c r="GZ61" s="106"/>
      <c r="HA61" s="106"/>
      <c r="HM61" s="106"/>
      <c r="HN61" s="106"/>
      <c r="HO61" s="106"/>
      <c r="HP61" s="106"/>
      <c r="HQ61" s="106"/>
      <c r="HR61" s="106"/>
      <c r="HS61" s="106"/>
      <c r="HT61" s="106"/>
      <c r="HU61" s="106"/>
      <c r="HV61" s="106"/>
      <c r="HW61" s="106"/>
      <c r="HX61" s="106"/>
      <c r="HY61" s="106"/>
      <c r="HZ61" s="106"/>
      <c r="IA61" s="106"/>
      <c r="IB61" s="106"/>
      <c r="IC61" s="106"/>
      <c r="ID61" s="106"/>
      <c r="IE61" s="106"/>
      <c r="IF61" s="106"/>
      <c r="IG61" s="106"/>
      <c r="IH61" s="106"/>
      <c r="II61" s="106"/>
      <c r="IJ61" s="106"/>
      <c r="IK61" s="106"/>
      <c r="IL61" s="106"/>
      <c r="IM61" s="106"/>
      <c r="IN61" s="106"/>
      <c r="IO61" s="106"/>
      <c r="IP61" s="106"/>
      <c r="IQ61" s="106"/>
      <c r="IR61" s="106"/>
      <c r="IS61" s="106"/>
      <c r="IT61" s="106"/>
      <c r="IU61" s="106"/>
      <c r="IV61" s="106"/>
      <c r="IW61" s="106"/>
      <c r="IX61" s="106"/>
      <c r="IY61" s="106"/>
      <c r="IZ61" s="106"/>
      <c r="JA61" s="106"/>
      <c r="JB61" s="106"/>
      <c r="JC61" s="106"/>
      <c r="JD61" s="106"/>
      <c r="JE61" s="106"/>
      <c r="JF61" s="106"/>
      <c r="JG61" s="106"/>
      <c r="JH61" s="106"/>
      <c r="JI61" s="106"/>
      <c r="JJ61" s="106"/>
      <c r="JK61" s="106"/>
      <c r="JL61" s="106"/>
      <c r="JM61" s="106"/>
      <c r="JN61" s="106"/>
    </row>
    <row r="62" spans="1:274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BB62" s="106"/>
      <c r="BC62" s="106"/>
      <c r="BD62" s="106"/>
      <c r="BE62" s="106"/>
      <c r="BQ62" s="106"/>
      <c r="BR62" s="106"/>
      <c r="BS62" s="106"/>
      <c r="BT62" s="106"/>
      <c r="BU62" s="106"/>
      <c r="BV62" s="106"/>
      <c r="BW62" s="106"/>
      <c r="BX62" s="106"/>
      <c r="CW62" s="106"/>
      <c r="CX62" s="106"/>
      <c r="CY62" s="106"/>
      <c r="CZ62" s="106"/>
      <c r="DA62" s="106"/>
      <c r="DB62" s="106"/>
      <c r="DC62" s="106"/>
      <c r="DD62" s="106"/>
      <c r="DE62" s="106"/>
      <c r="DF62" s="106"/>
      <c r="DG62" s="106"/>
      <c r="DR62" s="106"/>
      <c r="DS62" s="106"/>
      <c r="DT62" s="106"/>
      <c r="DU62" s="106"/>
      <c r="DV62" s="106"/>
      <c r="DW62" s="106"/>
      <c r="DX62" s="106"/>
      <c r="DY62" s="106"/>
      <c r="DZ62" s="106"/>
      <c r="EA62" s="106"/>
      <c r="EB62" s="106"/>
      <c r="EC62" s="106"/>
      <c r="ED62" s="106"/>
      <c r="EE62" s="106"/>
      <c r="EF62" s="106"/>
      <c r="EG62" s="106"/>
      <c r="EH62" s="106"/>
      <c r="EI62" s="106"/>
      <c r="EJ62" s="106"/>
      <c r="EK62" s="106"/>
      <c r="EL62" s="106"/>
      <c r="EM62" s="106"/>
      <c r="EN62" s="106"/>
      <c r="EO62" s="106"/>
      <c r="EP62" s="106"/>
      <c r="EQ62" s="106"/>
      <c r="ER62" s="106"/>
      <c r="ES62" s="106"/>
      <c r="ET62" s="106"/>
      <c r="EU62" s="106"/>
      <c r="EV62" s="106"/>
      <c r="EW62" s="106"/>
      <c r="EX62" s="106"/>
      <c r="EY62" s="106"/>
      <c r="EZ62" s="106"/>
      <c r="FA62" s="106"/>
      <c r="FB62" s="106"/>
      <c r="FO62" s="106"/>
      <c r="FP62" s="106"/>
      <c r="FQ62" s="106"/>
      <c r="FR62" s="106"/>
      <c r="FS62" s="106"/>
      <c r="FT62" s="106"/>
      <c r="FU62" s="106"/>
      <c r="FV62" s="106"/>
      <c r="FW62" s="106"/>
      <c r="FX62" s="106"/>
      <c r="FY62" s="106"/>
      <c r="FZ62" s="106"/>
      <c r="GA62" s="106"/>
      <c r="GB62" s="106"/>
      <c r="GC62" s="106"/>
      <c r="GD62" s="106"/>
      <c r="GE62" s="106"/>
      <c r="GF62" s="106"/>
      <c r="GG62" s="106"/>
      <c r="GH62" s="106"/>
      <c r="GI62" s="106"/>
      <c r="GJ62" s="106"/>
      <c r="GK62" s="106"/>
      <c r="GL62" s="106"/>
      <c r="GM62" s="106"/>
      <c r="GN62" s="106"/>
      <c r="GO62" s="106"/>
      <c r="GP62" s="106"/>
      <c r="GQ62" s="106"/>
      <c r="GR62" s="106"/>
      <c r="GS62" s="106"/>
      <c r="GT62" s="106"/>
      <c r="GU62" s="106"/>
      <c r="GV62" s="106"/>
      <c r="GW62" s="106"/>
      <c r="GX62" s="106"/>
      <c r="GY62" s="106"/>
      <c r="GZ62" s="106"/>
      <c r="HA62" s="106"/>
      <c r="HM62" s="106"/>
      <c r="HN62" s="106"/>
      <c r="HO62" s="106"/>
      <c r="HP62" s="106"/>
      <c r="HQ62" s="106"/>
      <c r="HR62" s="106"/>
      <c r="HS62" s="106"/>
      <c r="HT62" s="106"/>
      <c r="HU62" s="106"/>
      <c r="HV62" s="106"/>
      <c r="HW62" s="106"/>
      <c r="HX62" s="106"/>
      <c r="HY62" s="106"/>
      <c r="HZ62" s="106"/>
      <c r="IA62" s="106"/>
      <c r="IB62" s="106"/>
      <c r="IC62" s="106"/>
      <c r="ID62" s="106"/>
      <c r="IE62" s="106"/>
      <c r="IF62" s="106"/>
      <c r="IG62" s="106"/>
      <c r="IH62" s="106"/>
      <c r="II62" s="106"/>
      <c r="IJ62" s="106"/>
      <c r="IK62" s="106"/>
      <c r="IL62" s="106"/>
      <c r="IM62" s="106"/>
      <c r="IN62" s="106"/>
      <c r="IO62" s="106"/>
      <c r="IP62" s="106"/>
      <c r="IQ62" s="106"/>
      <c r="IR62" s="106"/>
      <c r="IS62" s="106"/>
      <c r="IT62" s="106"/>
      <c r="IU62" s="106"/>
      <c r="IV62" s="106"/>
      <c r="IW62" s="106"/>
      <c r="IX62" s="106"/>
      <c r="IY62" s="106"/>
      <c r="IZ62" s="106"/>
      <c r="JA62" s="106"/>
      <c r="JB62" s="106"/>
      <c r="JC62" s="106"/>
      <c r="JD62" s="106"/>
      <c r="JE62" s="106"/>
      <c r="JF62" s="106"/>
      <c r="JG62" s="106"/>
      <c r="JH62" s="106"/>
      <c r="JI62" s="106"/>
      <c r="JJ62" s="106"/>
      <c r="JK62" s="106"/>
      <c r="JL62" s="106"/>
      <c r="JM62" s="106"/>
      <c r="JN62" s="106"/>
    </row>
    <row r="63" spans="1:274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BB63" s="106"/>
      <c r="BC63" s="106"/>
      <c r="BD63" s="106"/>
      <c r="BE63" s="106"/>
      <c r="BQ63" s="106"/>
      <c r="BR63" s="106"/>
      <c r="BS63" s="106"/>
      <c r="BT63" s="106"/>
      <c r="BU63" s="106"/>
      <c r="BV63" s="106"/>
      <c r="BW63" s="106"/>
      <c r="BX63" s="106"/>
      <c r="CW63" s="106"/>
      <c r="CX63" s="106"/>
      <c r="CY63" s="106"/>
      <c r="CZ63" s="106"/>
      <c r="DA63" s="106"/>
      <c r="DB63" s="106"/>
      <c r="DC63" s="106"/>
      <c r="DD63" s="106"/>
      <c r="DE63" s="106"/>
      <c r="DF63" s="106"/>
      <c r="DG63" s="106"/>
      <c r="DR63" s="106"/>
      <c r="DS63" s="106"/>
      <c r="DT63" s="106"/>
      <c r="DU63" s="106"/>
      <c r="DV63" s="106"/>
      <c r="DW63" s="106"/>
      <c r="DX63" s="106"/>
      <c r="DY63" s="106"/>
      <c r="DZ63" s="106"/>
      <c r="EA63" s="106"/>
      <c r="EB63" s="106"/>
      <c r="EC63" s="106"/>
      <c r="ED63" s="106"/>
      <c r="EE63" s="106"/>
      <c r="EF63" s="106"/>
      <c r="EG63" s="106"/>
      <c r="EH63" s="106"/>
      <c r="EI63" s="106"/>
      <c r="EJ63" s="106"/>
      <c r="EK63" s="106"/>
      <c r="EL63" s="106"/>
      <c r="EM63" s="106"/>
      <c r="EN63" s="106"/>
      <c r="EO63" s="106"/>
      <c r="EP63" s="106"/>
      <c r="EQ63" s="106"/>
      <c r="ER63" s="106"/>
      <c r="ES63" s="106"/>
      <c r="ET63" s="106"/>
      <c r="EU63" s="106"/>
      <c r="EV63" s="106"/>
      <c r="EW63" s="106"/>
      <c r="EX63" s="106"/>
      <c r="EY63" s="106"/>
      <c r="EZ63" s="106"/>
      <c r="FA63" s="106"/>
      <c r="FB63" s="106"/>
      <c r="FO63" s="106"/>
      <c r="FP63" s="106"/>
      <c r="FQ63" s="106"/>
      <c r="FR63" s="106"/>
      <c r="FS63" s="106"/>
      <c r="FT63" s="106"/>
      <c r="FU63" s="106"/>
      <c r="FV63" s="106"/>
      <c r="FW63" s="106"/>
      <c r="FX63" s="106"/>
      <c r="FY63" s="106"/>
      <c r="FZ63" s="106"/>
      <c r="GA63" s="106"/>
      <c r="GB63" s="106"/>
      <c r="GC63" s="106"/>
      <c r="GD63" s="106"/>
      <c r="GE63" s="106"/>
      <c r="GF63" s="106"/>
      <c r="GG63" s="106"/>
      <c r="GH63" s="106"/>
      <c r="GI63" s="106"/>
      <c r="GJ63" s="106"/>
      <c r="GK63" s="106"/>
      <c r="GL63" s="106"/>
      <c r="GM63" s="106"/>
      <c r="GN63" s="106"/>
      <c r="GO63" s="106"/>
      <c r="GP63" s="106"/>
      <c r="GQ63" s="106"/>
      <c r="GR63" s="106"/>
      <c r="GS63" s="106"/>
      <c r="GT63" s="106"/>
      <c r="GU63" s="106"/>
      <c r="GV63" s="106"/>
      <c r="GW63" s="106"/>
      <c r="GX63" s="106"/>
      <c r="GY63" s="106"/>
      <c r="GZ63" s="106"/>
      <c r="HA63" s="106"/>
      <c r="HM63" s="106"/>
      <c r="HN63" s="106"/>
      <c r="HO63" s="106"/>
      <c r="HP63" s="106"/>
      <c r="HQ63" s="106"/>
      <c r="HR63" s="106"/>
      <c r="HS63" s="106"/>
      <c r="HT63" s="106"/>
      <c r="HU63" s="106"/>
      <c r="HV63" s="106"/>
      <c r="HW63" s="106"/>
      <c r="HX63" s="106"/>
      <c r="HY63" s="106"/>
      <c r="HZ63" s="106"/>
      <c r="IA63" s="106"/>
      <c r="IB63" s="106"/>
      <c r="IC63" s="106"/>
      <c r="ID63" s="106"/>
      <c r="IE63" s="106"/>
      <c r="IF63" s="106"/>
      <c r="IG63" s="106"/>
      <c r="IH63" s="106"/>
      <c r="II63" s="106"/>
      <c r="IJ63" s="106"/>
      <c r="IK63" s="106"/>
      <c r="IL63" s="106"/>
      <c r="IM63" s="106"/>
      <c r="IN63" s="106"/>
      <c r="IO63" s="106"/>
      <c r="IP63" s="106"/>
      <c r="IQ63" s="106"/>
      <c r="IR63" s="106"/>
      <c r="IS63" s="106"/>
      <c r="IT63" s="106"/>
      <c r="IU63" s="106"/>
      <c r="IV63" s="106"/>
      <c r="IW63" s="106"/>
      <c r="IX63" s="106"/>
      <c r="IY63" s="106"/>
      <c r="IZ63" s="106"/>
      <c r="JA63" s="106"/>
      <c r="JB63" s="106"/>
      <c r="JC63" s="106"/>
      <c r="JD63" s="106"/>
      <c r="JE63" s="106"/>
      <c r="JF63" s="106"/>
      <c r="JG63" s="106"/>
      <c r="JH63" s="106"/>
      <c r="JI63" s="106"/>
      <c r="JJ63" s="106"/>
      <c r="JK63" s="106"/>
      <c r="JL63" s="106"/>
      <c r="JM63" s="106"/>
      <c r="JN63" s="106"/>
    </row>
    <row r="64" spans="1:274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BB64" s="106"/>
      <c r="BC64" s="106"/>
      <c r="BD64" s="106"/>
      <c r="BE64" s="106"/>
      <c r="BQ64" s="106"/>
      <c r="BR64" s="106"/>
      <c r="BS64" s="106"/>
      <c r="BT64" s="106"/>
      <c r="BU64" s="106"/>
      <c r="BV64" s="106"/>
      <c r="BW64" s="106"/>
      <c r="BX64" s="106"/>
      <c r="CW64" s="106"/>
      <c r="CX64" s="106"/>
      <c r="CY64" s="106"/>
      <c r="CZ64" s="106"/>
      <c r="DA64" s="106"/>
      <c r="DB64" s="106"/>
      <c r="DC64" s="106"/>
      <c r="DD64" s="106"/>
      <c r="DE64" s="106"/>
      <c r="DF64" s="106"/>
      <c r="DG64" s="106"/>
      <c r="DR64" s="106"/>
      <c r="DS64" s="106"/>
      <c r="DT64" s="106"/>
      <c r="DU64" s="106"/>
      <c r="DV64" s="106"/>
      <c r="DW64" s="106"/>
      <c r="DX64" s="106"/>
      <c r="DY64" s="106"/>
      <c r="DZ64" s="106"/>
      <c r="EA64" s="106"/>
      <c r="EB64" s="106"/>
      <c r="EC64" s="106"/>
      <c r="ED64" s="106"/>
      <c r="EE64" s="106"/>
      <c r="EF64" s="106"/>
      <c r="EG64" s="106"/>
      <c r="EH64" s="106"/>
      <c r="EI64" s="106"/>
      <c r="EJ64" s="106"/>
      <c r="EK64" s="106"/>
      <c r="EL64" s="106"/>
      <c r="EM64" s="106"/>
      <c r="EN64" s="106"/>
      <c r="EO64" s="106"/>
      <c r="EP64" s="106"/>
      <c r="EQ64" s="106"/>
      <c r="ER64" s="106"/>
      <c r="ES64" s="106"/>
      <c r="ET64" s="106"/>
      <c r="EU64" s="106"/>
      <c r="EV64" s="106"/>
      <c r="EW64" s="106"/>
      <c r="EX64" s="106"/>
      <c r="EY64" s="106"/>
      <c r="EZ64" s="106"/>
      <c r="FA64" s="106"/>
      <c r="FB64" s="106"/>
      <c r="FO64" s="106"/>
      <c r="FP64" s="106"/>
      <c r="FQ64" s="106"/>
      <c r="FR64" s="106"/>
      <c r="FS64" s="106"/>
      <c r="FT64" s="106"/>
      <c r="FU64" s="106"/>
      <c r="FV64" s="106"/>
      <c r="FW64" s="106"/>
      <c r="FX64" s="106"/>
      <c r="FY64" s="106"/>
      <c r="FZ64" s="106"/>
      <c r="GA64" s="106"/>
      <c r="GB64" s="106"/>
      <c r="GC64" s="106"/>
      <c r="GD64" s="106"/>
      <c r="GE64" s="106"/>
      <c r="GF64" s="106"/>
      <c r="GG64" s="106"/>
      <c r="GH64" s="106"/>
      <c r="GI64" s="106"/>
      <c r="GJ64" s="106"/>
      <c r="GK64" s="106"/>
      <c r="GL64" s="106"/>
      <c r="GM64" s="106"/>
      <c r="GN64" s="106"/>
      <c r="GO64" s="106"/>
      <c r="GP64" s="106"/>
      <c r="GQ64" s="106"/>
      <c r="GR64" s="106"/>
      <c r="GS64" s="106"/>
      <c r="GT64" s="106"/>
      <c r="GU64" s="106"/>
      <c r="GV64" s="106"/>
      <c r="GW64" s="106"/>
      <c r="GX64" s="106"/>
      <c r="GY64" s="106"/>
      <c r="GZ64" s="106"/>
      <c r="HA64" s="106"/>
      <c r="HM64" s="106"/>
      <c r="HN64" s="106"/>
      <c r="HO64" s="106"/>
      <c r="HP64" s="106"/>
      <c r="HQ64" s="106"/>
      <c r="HR64" s="106"/>
      <c r="HS64" s="106"/>
      <c r="HT64" s="106"/>
      <c r="HU64" s="106"/>
      <c r="HV64" s="106"/>
      <c r="HW64" s="106"/>
      <c r="HX64" s="106"/>
      <c r="HY64" s="106"/>
      <c r="HZ64" s="106"/>
      <c r="IA64" s="106"/>
      <c r="IB64" s="106"/>
      <c r="IC64" s="106"/>
      <c r="ID64" s="106"/>
      <c r="IE64" s="106"/>
      <c r="IF64" s="106"/>
      <c r="IG64" s="106"/>
      <c r="IH64" s="106"/>
      <c r="II64" s="106"/>
      <c r="IJ64" s="106"/>
      <c r="IK64" s="106"/>
      <c r="IL64" s="106"/>
      <c r="IM64" s="106"/>
      <c r="IN64" s="106"/>
      <c r="IO64" s="106"/>
      <c r="IP64" s="106"/>
      <c r="IQ64" s="106"/>
      <c r="IR64" s="106"/>
      <c r="IS64" s="106"/>
      <c r="IT64" s="106"/>
      <c r="IU64" s="106"/>
      <c r="IV64" s="106"/>
      <c r="IW64" s="106"/>
      <c r="IX64" s="106"/>
      <c r="IY64" s="106"/>
      <c r="IZ64" s="106"/>
      <c r="JA64" s="106"/>
      <c r="JB64" s="106"/>
      <c r="JC64" s="106"/>
      <c r="JD64" s="106"/>
      <c r="JE64" s="106"/>
      <c r="JF64" s="106"/>
      <c r="JG64" s="106"/>
      <c r="JH64" s="106"/>
      <c r="JI64" s="106"/>
      <c r="JJ64" s="106"/>
      <c r="JK64" s="106"/>
      <c r="JL64" s="106"/>
      <c r="JM64" s="106"/>
      <c r="JN64" s="106"/>
    </row>
    <row r="65" spans="1:274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BB65" s="106"/>
      <c r="BC65" s="106"/>
      <c r="BD65" s="106"/>
      <c r="BE65" s="106"/>
      <c r="BQ65" s="106"/>
      <c r="BR65" s="106"/>
      <c r="BS65" s="106"/>
      <c r="BT65" s="106"/>
      <c r="BU65" s="106"/>
      <c r="BV65" s="106"/>
      <c r="BW65" s="106"/>
      <c r="BX65" s="106"/>
      <c r="CW65" s="106"/>
      <c r="CX65" s="106"/>
      <c r="CY65" s="106"/>
      <c r="CZ65" s="106"/>
      <c r="DA65" s="106"/>
      <c r="DB65" s="106"/>
      <c r="DC65" s="106"/>
      <c r="DD65" s="106"/>
      <c r="DE65" s="106"/>
      <c r="DF65" s="106"/>
      <c r="DG65" s="106"/>
      <c r="DR65" s="106"/>
      <c r="DS65" s="106"/>
      <c r="DT65" s="106"/>
      <c r="DU65" s="106"/>
      <c r="DV65" s="106"/>
      <c r="DW65" s="106"/>
      <c r="DX65" s="106"/>
      <c r="DY65" s="106"/>
      <c r="DZ65" s="106"/>
      <c r="EA65" s="106"/>
      <c r="EB65" s="106"/>
      <c r="EC65" s="106"/>
      <c r="ED65" s="106"/>
      <c r="EE65" s="106"/>
      <c r="EF65" s="106"/>
      <c r="EG65" s="106"/>
      <c r="EH65" s="106"/>
      <c r="EI65" s="106"/>
      <c r="EJ65" s="106"/>
      <c r="EK65" s="106"/>
      <c r="EL65" s="106"/>
      <c r="EM65" s="106"/>
      <c r="EN65" s="106"/>
      <c r="EO65" s="106"/>
      <c r="EP65" s="106"/>
      <c r="EQ65" s="106"/>
      <c r="ER65" s="106"/>
      <c r="ES65" s="106"/>
      <c r="ET65" s="106"/>
      <c r="EU65" s="106"/>
      <c r="EV65" s="106"/>
      <c r="EW65" s="106"/>
      <c r="EX65" s="106"/>
      <c r="EY65" s="106"/>
      <c r="EZ65" s="106"/>
      <c r="FA65" s="106"/>
      <c r="FB65" s="106"/>
      <c r="FO65" s="106"/>
      <c r="FP65" s="106"/>
      <c r="FQ65" s="106"/>
      <c r="FR65" s="106"/>
      <c r="FS65" s="106"/>
      <c r="FT65" s="106"/>
      <c r="FU65" s="106"/>
      <c r="FV65" s="106"/>
      <c r="FW65" s="106"/>
      <c r="FX65" s="106"/>
      <c r="FY65" s="106"/>
      <c r="FZ65" s="106"/>
      <c r="GA65" s="106"/>
      <c r="GB65" s="106"/>
      <c r="GC65" s="106"/>
      <c r="GD65" s="106"/>
      <c r="GE65" s="106"/>
      <c r="GF65" s="106"/>
      <c r="GG65" s="106"/>
      <c r="GH65" s="106"/>
      <c r="GI65" s="106"/>
      <c r="GJ65" s="106"/>
      <c r="GK65" s="106"/>
      <c r="GL65" s="106"/>
      <c r="GM65" s="106"/>
      <c r="GN65" s="106"/>
      <c r="GO65" s="106"/>
      <c r="GP65" s="106"/>
      <c r="GQ65" s="106"/>
      <c r="GR65" s="106"/>
      <c r="GS65" s="106"/>
      <c r="GT65" s="106"/>
      <c r="GU65" s="106"/>
      <c r="GV65" s="106"/>
      <c r="GW65" s="106"/>
      <c r="GX65" s="106"/>
      <c r="GY65" s="106"/>
      <c r="GZ65" s="106"/>
      <c r="HA65" s="106"/>
      <c r="HM65" s="106"/>
      <c r="HN65" s="106"/>
      <c r="HO65" s="106"/>
      <c r="HP65" s="106"/>
      <c r="HQ65" s="106"/>
      <c r="HR65" s="106"/>
      <c r="HS65" s="106"/>
      <c r="HT65" s="106"/>
      <c r="HU65" s="106"/>
      <c r="HV65" s="106"/>
      <c r="HW65" s="106"/>
      <c r="HX65" s="106"/>
      <c r="HY65" s="106"/>
      <c r="HZ65" s="106"/>
      <c r="IA65" s="106"/>
      <c r="IB65" s="106"/>
      <c r="IC65" s="106"/>
      <c r="ID65" s="106"/>
      <c r="IE65" s="106"/>
      <c r="IF65" s="106"/>
      <c r="IG65" s="106"/>
      <c r="IH65" s="106"/>
      <c r="II65" s="106"/>
      <c r="IJ65" s="106"/>
      <c r="IK65" s="106"/>
      <c r="IL65" s="106"/>
      <c r="IM65" s="106"/>
      <c r="IN65" s="106"/>
      <c r="IO65" s="106"/>
      <c r="IP65" s="106"/>
      <c r="IQ65" s="106"/>
      <c r="IR65" s="106"/>
      <c r="IS65" s="106"/>
      <c r="IT65" s="106"/>
      <c r="IU65" s="106"/>
      <c r="IV65" s="106"/>
      <c r="IW65" s="106"/>
      <c r="IX65" s="106"/>
      <c r="IY65" s="106"/>
      <c r="IZ65" s="106"/>
      <c r="JA65" s="106"/>
      <c r="JB65" s="106"/>
      <c r="JC65" s="106"/>
      <c r="JD65" s="106"/>
      <c r="JE65" s="106"/>
      <c r="JF65" s="106"/>
      <c r="JG65" s="106"/>
      <c r="JH65" s="106"/>
      <c r="JI65" s="106"/>
      <c r="JJ65" s="106"/>
      <c r="JK65" s="106"/>
      <c r="JL65" s="106"/>
      <c r="JM65" s="106"/>
      <c r="JN65" s="106"/>
    </row>
    <row r="66" spans="1:274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BB66" s="106"/>
      <c r="BC66" s="106"/>
      <c r="BD66" s="106"/>
      <c r="BE66" s="106"/>
      <c r="BQ66" s="106"/>
      <c r="BR66" s="106"/>
      <c r="BS66" s="106"/>
      <c r="BT66" s="106"/>
      <c r="BU66" s="106"/>
      <c r="BV66" s="106"/>
      <c r="BW66" s="106"/>
      <c r="BX66" s="106"/>
      <c r="CW66" s="106"/>
      <c r="CX66" s="106"/>
      <c r="CY66" s="106"/>
      <c r="CZ66" s="106"/>
      <c r="DA66" s="106"/>
      <c r="DB66" s="106"/>
      <c r="DC66" s="106"/>
      <c r="DD66" s="106"/>
      <c r="DE66" s="106"/>
      <c r="DF66" s="106"/>
      <c r="DG66" s="106"/>
      <c r="DR66" s="106"/>
      <c r="DS66" s="106"/>
      <c r="DT66" s="106"/>
      <c r="DU66" s="106"/>
      <c r="DV66" s="106"/>
      <c r="DW66" s="106"/>
      <c r="DX66" s="106"/>
      <c r="DY66" s="106"/>
      <c r="DZ66" s="106"/>
      <c r="EA66" s="106"/>
      <c r="EB66" s="106"/>
      <c r="EC66" s="106"/>
      <c r="ED66" s="106"/>
      <c r="EE66" s="106"/>
      <c r="EF66" s="106"/>
      <c r="EG66" s="106"/>
      <c r="EH66" s="106"/>
      <c r="EI66" s="106"/>
      <c r="EJ66" s="106"/>
      <c r="EK66" s="106"/>
      <c r="EL66" s="106"/>
      <c r="EM66" s="106"/>
      <c r="EN66" s="106"/>
      <c r="EO66" s="106"/>
      <c r="EP66" s="106"/>
      <c r="EQ66" s="106"/>
      <c r="ER66" s="106"/>
      <c r="ES66" s="106"/>
      <c r="ET66" s="106"/>
      <c r="EU66" s="106"/>
      <c r="EV66" s="106"/>
      <c r="EW66" s="106"/>
      <c r="EX66" s="106"/>
      <c r="EY66" s="106"/>
      <c r="EZ66" s="106"/>
      <c r="FA66" s="106"/>
      <c r="FB66" s="106"/>
      <c r="FO66" s="106"/>
      <c r="FP66" s="106"/>
      <c r="FQ66" s="106"/>
      <c r="FR66" s="106"/>
      <c r="FS66" s="106"/>
      <c r="FT66" s="106"/>
      <c r="FU66" s="106"/>
      <c r="FV66" s="106"/>
      <c r="FW66" s="106"/>
      <c r="FX66" s="106"/>
      <c r="FY66" s="106"/>
      <c r="FZ66" s="106"/>
      <c r="GA66" s="106"/>
      <c r="GB66" s="106"/>
      <c r="GC66" s="106"/>
      <c r="GD66" s="106"/>
      <c r="GE66" s="106"/>
      <c r="GF66" s="106"/>
      <c r="GG66" s="106"/>
      <c r="GH66" s="106"/>
      <c r="GI66" s="106"/>
      <c r="GJ66" s="106"/>
      <c r="GK66" s="106"/>
      <c r="GL66" s="106"/>
      <c r="GM66" s="106"/>
      <c r="GN66" s="106"/>
      <c r="GO66" s="106"/>
      <c r="GP66" s="106"/>
      <c r="GQ66" s="106"/>
      <c r="GR66" s="106"/>
      <c r="GS66" s="106"/>
      <c r="GT66" s="106"/>
      <c r="GU66" s="106"/>
      <c r="GV66" s="106"/>
      <c r="GW66" s="106"/>
      <c r="GX66" s="106"/>
      <c r="GY66" s="106"/>
      <c r="GZ66" s="106"/>
      <c r="HA66" s="106"/>
      <c r="HM66" s="106"/>
      <c r="HN66" s="106"/>
      <c r="HO66" s="106"/>
      <c r="HP66" s="106"/>
      <c r="HQ66" s="106"/>
      <c r="HR66" s="106"/>
      <c r="HS66" s="106"/>
      <c r="HT66" s="106"/>
      <c r="HU66" s="106"/>
      <c r="HV66" s="106"/>
      <c r="HW66" s="106"/>
      <c r="HX66" s="106"/>
      <c r="HY66" s="106"/>
      <c r="HZ66" s="106"/>
      <c r="IA66" s="106"/>
      <c r="IB66" s="106"/>
      <c r="IC66" s="106"/>
      <c r="ID66" s="106"/>
      <c r="IE66" s="106"/>
      <c r="IF66" s="106"/>
      <c r="IG66" s="106"/>
      <c r="IH66" s="106"/>
      <c r="II66" s="106"/>
      <c r="IJ66" s="106"/>
      <c r="IK66" s="106"/>
      <c r="IL66" s="106"/>
      <c r="IM66" s="106"/>
      <c r="IN66" s="106"/>
      <c r="IO66" s="106"/>
      <c r="IP66" s="106"/>
      <c r="IQ66" s="106"/>
      <c r="IR66" s="106"/>
      <c r="IS66" s="106"/>
      <c r="IT66" s="106"/>
      <c r="IU66" s="106"/>
      <c r="IV66" s="106"/>
      <c r="IW66" s="106"/>
      <c r="IX66" s="106"/>
      <c r="IY66" s="106"/>
      <c r="IZ66" s="106"/>
      <c r="JA66" s="106"/>
      <c r="JB66" s="106"/>
      <c r="JC66" s="106"/>
      <c r="JD66" s="106"/>
      <c r="JE66" s="106"/>
      <c r="JF66" s="106"/>
      <c r="JG66" s="106"/>
      <c r="JH66" s="106"/>
      <c r="JI66" s="106"/>
      <c r="JJ66" s="106"/>
      <c r="JK66" s="106"/>
      <c r="JL66" s="106"/>
      <c r="JM66" s="106"/>
      <c r="JN66" s="106"/>
    </row>
    <row r="67" spans="1:274" x14ac:dyDescent="0.25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BB67" s="106"/>
      <c r="BC67" s="106"/>
      <c r="BD67" s="106"/>
      <c r="BE67" s="106"/>
      <c r="BQ67" s="106"/>
      <c r="BR67" s="106"/>
      <c r="BS67" s="106"/>
      <c r="BT67" s="106"/>
      <c r="BU67" s="106"/>
      <c r="BV67" s="106"/>
      <c r="BW67" s="106"/>
      <c r="BX67" s="106"/>
      <c r="CW67" s="106"/>
      <c r="CX67" s="106"/>
      <c r="CY67" s="106"/>
      <c r="CZ67" s="106"/>
      <c r="DA67" s="106"/>
      <c r="DB67" s="106"/>
      <c r="DC67" s="106"/>
      <c r="DD67" s="106"/>
      <c r="DE67" s="106"/>
      <c r="DF67" s="106"/>
      <c r="DG67" s="106"/>
      <c r="DR67" s="106"/>
      <c r="DS67" s="106"/>
      <c r="DT67" s="106"/>
      <c r="DU67" s="106"/>
      <c r="DV67" s="106"/>
      <c r="DW67" s="106"/>
      <c r="DX67" s="106"/>
      <c r="DY67" s="106"/>
      <c r="DZ67" s="106"/>
      <c r="EA67" s="106"/>
      <c r="EB67" s="106"/>
      <c r="EC67" s="106"/>
      <c r="ED67" s="106"/>
      <c r="EE67" s="106"/>
      <c r="EF67" s="106"/>
      <c r="EG67" s="106"/>
      <c r="EH67" s="106"/>
      <c r="EI67" s="106"/>
      <c r="EJ67" s="106"/>
      <c r="EK67" s="106"/>
      <c r="EL67" s="106"/>
      <c r="EM67" s="106"/>
      <c r="EN67" s="106"/>
      <c r="EO67" s="106"/>
      <c r="EP67" s="106"/>
      <c r="EQ67" s="106"/>
      <c r="ER67" s="106"/>
      <c r="ES67" s="106"/>
      <c r="ET67" s="106"/>
      <c r="EU67" s="106"/>
      <c r="EV67" s="106"/>
      <c r="EW67" s="106"/>
      <c r="EX67" s="106"/>
      <c r="EY67" s="106"/>
      <c r="EZ67" s="106"/>
      <c r="FA67" s="106"/>
      <c r="FB67" s="106"/>
      <c r="FO67" s="106"/>
      <c r="FP67" s="106"/>
      <c r="FQ67" s="106"/>
      <c r="FR67" s="106"/>
      <c r="FS67" s="106"/>
      <c r="FT67" s="106"/>
      <c r="FU67" s="106"/>
      <c r="FV67" s="106"/>
      <c r="FW67" s="106"/>
      <c r="FX67" s="106"/>
      <c r="FY67" s="106"/>
      <c r="FZ67" s="106"/>
      <c r="GA67" s="106"/>
      <c r="GB67" s="106"/>
      <c r="GC67" s="106"/>
      <c r="GD67" s="106"/>
      <c r="GE67" s="106"/>
      <c r="GF67" s="106"/>
      <c r="GG67" s="106"/>
      <c r="GH67" s="106"/>
      <c r="GI67" s="106"/>
      <c r="GJ67" s="106"/>
      <c r="GK67" s="106"/>
      <c r="GL67" s="106"/>
      <c r="GM67" s="106"/>
      <c r="GN67" s="106"/>
      <c r="GO67" s="106"/>
      <c r="GP67" s="106"/>
      <c r="GQ67" s="106"/>
      <c r="GR67" s="106"/>
      <c r="GS67" s="106"/>
      <c r="GT67" s="106"/>
      <c r="GU67" s="106"/>
      <c r="GV67" s="106"/>
      <c r="GW67" s="106"/>
      <c r="GX67" s="106"/>
      <c r="GY67" s="106"/>
      <c r="GZ67" s="106"/>
      <c r="HA67" s="106"/>
      <c r="HM67" s="106"/>
      <c r="HN67" s="106"/>
      <c r="HO67" s="106"/>
      <c r="HP67" s="106"/>
      <c r="HQ67" s="106"/>
      <c r="HR67" s="106"/>
      <c r="HS67" s="106"/>
      <c r="HT67" s="106"/>
      <c r="HU67" s="106"/>
      <c r="HV67" s="106"/>
      <c r="HW67" s="106"/>
      <c r="HX67" s="106"/>
      <c r="HY67" s="106"/>
      <c r="HZ67" s="106"/>
      <c r="IA67" s="106"/>
      <c r="IB67" s="106"/>
      <c r="IC67" s="106"/>
      <c r="ID67" s="106"/>
      <c r="IE67" s="106"/>
      <c r="IF67" s="106"/>
      <c r="IG67" s="106"/>
      <c r="IH67" s="106"/>
      <c r="II67" s="106"/>
      <c r="IJ67" s="106"/>
      <c r="IK67" s="106"/>
      <c r="IL67" s="106"/>
      <c r="IM67" s="106"/>
      <c r="IN67" s="106"/>
      <c r="IO67" s="106"/>
      <c r="IP67" s="106"/>
      <c r="IQ67" s="106"/>
      <c r="IR67" s="106"/>
      <c r="IS67" s="106"/>
      <c r="IT67" s="106"/>
      <c r="IU67" s="106"/>
      <c r="IV67" s="106"/>
      <c r="IW67" s="106"/>
      <c r="IX67" s="106"/>
      <c r="IY67" s="106"/>
      <c r="IZ67" s="106"/>
      <c r="JA67" s="106"/>
      <c r="JB67" s="106"/>
      <c r="JC67" s="106"/>
      <c r="JD67" s="106"/>
      <c r="JE67" s="106"/>
      <c r="JF67" s="106"/>
      <c r="JG67" s="106"/>
      <c r="JH67" s="106"/>
      <c r="JI67" s="106"/>
      <c r="JJ67" s="106"/>
      <c r="JK67" s="106"/>
      <c r="JL67" s="106"/>
      <c r="JM67" s="106"/>
      <c r="JN67" s="106"/>
    </row>
    <row r="68" spans="1:274" x14ac:dyDescent="0.25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BB68" s="106"/>
      <c r="BC68" s="106"/>
      <c r="BD68" s="106"/>
      <c r="BE68" s="106"/>
      <c r="BQ68" s="106"/>
      <c r="BR68" s="106"/>
      <c r="BS68" s="106"/>
      <c r="BT68" s="106"/>
      <c r="BU68" s="106"/>
      <c r="BV68" s="106"/>
      <c r="BW68" s="106"/>
      <c r="BX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6"/>
      <c r="DG68" s="106"/>
      <c r="DR68" s="106"/>
      <c r="DS68" s="106"/>
      <c r="DT68" s="106"/>
      <c r="DU68" s="106"/>
      <c r="DV68" s="106"/>
      <c r="DW68" s="106"/>
      <c r="DX68" s="106"/>
      <c r="DY68" s="106"/>
      <c r="DZ68" s="106"/>
      <c r="EA68" s="106"/>
      <c r="EB68" s="106"/>
      <c r="EC68" s="106"/>
      <c r="ED68" s="106"/>
      <c r="EE68" s="106"/>
      <c r="EF68" s="106"/>
      <c r="EG68" s="106"/>
      <c r="EH68" s="106"/>
      <c r="EI68" s="106"/>
      <c r="EJ68" s="106"/>
      <c r="EK68" s="106"/>
      <c r="EL68" s="106"/>
      <c r="EM68" s="106"/>
      <c r="EN68" s="106"/>
      <c r="EO68" s="106"/>
      <c r="EP68" s="106"/>
      <c r="EQ68" s="106"/>
      <c r="ER68" s="106"/>
      <c r="ES68" s="106"/>
      <c r="ET68" s="106"/>
      <c r="EU68" s="106"/>
      <c r="EV68" s="106"/>
      <c r="EW68" s="106"/>
      <c r="EX68" s="106"/>
      <c r="EY68" s="106"/>
      <c r="EZ68" s="106"/>
      <c r="FA68" s="106"/>
      <c r="FB68" s="106"/>
      <c r="FO68" s="106"/>
      <c r="FP68" s="106"/>
      <c r="FQ68" s="106"/>
      <c r="FR68" s="106"/>
      <c r="FS68" s="106"/>
      <c r="FT68" s="106"/>
      <c r="FU68" s="106"/>
      <c r="FV68" s="106"/>
      <c r="FW68" s="106"/>
      <c r="FX68" s="106"/>
      <c r="FY68" s="106"/>
      <c r="FZ68" s="106"/>
      <c r="GA68" s="106"/>
      <c r="GB68" s="106"/>
      <c r="GC68" s="106"/>
      <c r="GD68" s="106"/>
      <c r="GE68" s="106"/>
      <c r="GF68" s="106"/>
      <c r="GG68" s="106"/>
      <c r="GH68" s="106"/>
      <c r="GI68" s="106"/>
      <c r="GJ68" s="106"/>
      <c r="GK68" s="106"/>
      <c r="GL68" s="106"/>
      <c r="GM68" s="106"/>
      <c r="GN68" s="106"/>
      <c r="GO68" s="106"/>
      <c r="GP68" s="106"/>
      <c r="GQ68" s="106"/>
      <c r="GR68" s="106"/>
      <c r="GS68" s="106"/>
      <c r="GT68" s="106"/>
      <c r="GU68" s="106"/>
      <c r="GV68" s="106"/>
      <c r="GW68" s="106"/>
      <c r="GX68" s="106"/>
      <c r="GY68" s="106"/>
      <c r="GZ68" s="106"/>
      <c r="HA68" s="106"/>
      <c r="HM68" s="106"/>
      <c r="HN68" s="106"/>
      <c r="HO68" s="106"/>
      <c r="HP68" s="106"/>
      <c r="HQ68" s="106"/>
      <c r="HR68" s="106"/>
      <c r="HS68" s="106"/>
      <c r="HT68" s="106"/>
      <c r="HU68" s="106"/>
      <c r="HV68" s="106"/>
      <c r="HW68" s="106"/>
      <c r="HX68" s="106"/>
      <c r="HY68" s="106"/>
      <c r="HZ68" s="106"/>
      <c r="IA68" s="106"/>
      <c r="IB68" s="106"/>
      <c r="IC68" s="106"/>
      <c r="ID68" s="106"/>
      <c r="IE68" s="106"/>
      <c r="IF68" s="106"/>
      <c r="IG68" s="106"/>
      <c r="IH68" s="106"/>
      <c r="II68" s="106"/>
      <c r="IJ68" s="106"/>
      <c r="IK68" s="106"/>
      <c r="IL68" s="106"/>
      <c r="IM68" s="106"/>
      <c r="IN68" s="106"/>
      <c r="IO68" s="106"/>
      <c r="IP68" s="106"/>
      <c r="IQ68" s="106"/>
      <c r="IR68" s="106"/>
      <c r="IS68" s="106"/>
      <c r="IT68" s="106"/>
      <c r="IU68" s="106"/>
      <c r="IV68" s="106"/>
      <c r="IW68" s="106"/>
      <c r="IX68" s="106"/>
      <c r="IY68" s="106"/>
      <c r="IZ68" s="106"/>
      <c r="JA68" s="106"/>
      <c r="JB68" s="106"/>
      <c r="JC68" s="106"/>
      <c r="JD68" s="106"/>
      <c r="JE68" s="106"/>
      <c r="JF68" s="106"/>
      <c r="JG68" s="106"/>
      <c r="JH68" s="106"/>
      <c r="JI68" s="106"/>
      <c r="JJ68" s="106"/>
      <c r="JK68" s="106"/>
      <c r="JL68" s="106"/>
      <c r="JM68" s="106"/>
      <c r="JN68" s="106"/>
    </row>
    <row r="69" spans="1:274" x14ac:dyDescent="0.2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BB69" s="106"/>
      <c r="BC69" s="106"/>
      <c r="BD69" s="106"/>
      <c r="BE69" s="106"/>
      <c r="BQ69" s="106"/>
      <c r="BR69" s="106"/>
      <c r="BS69" s="106"/>
      <c r="BT69" s="106"/>
      <c r="BU69" s="106"/>
      <c r="BV69" s="106"/>
      <c r="BW69" s="106"/>
      <c r="BX69" s="106"/>
      <c r="CW69" s="106"/>
      <c r="CX69" s="106"/>
      <c r="CY69" s="106"/>
      <c r="CZ69" s="106"/>
      <c r="DA69" s="106"/>
      <c r="DB69" s="106"/>
      <c r="DC69" s="106"/>
      <c r="DD69" s="106"/>
      <c r="DE69" s="106"/>
      <c r="DF69" s="106"/>
      <c r="DG69" s="106"/>
      <c r="DR69" s="106"/>
      <c r="DS69" s="106"/>
      <c r="DT69" s="106"/>
      <c r="DU69" s="106"/>
      <c r="DV69" s="106"/>
      <c r="DW69" s="106"/>
      <c r="DX69" s="106"/>
      <c r="DY69" s="106"/>
      <c r="DZ69" s="106"/>
      <c r="EA69" s="106"/>
      <c r="EB69" s="106"/>
      <c r="EC69" s="106"/>
      <c r="ED69" s="106"/>
      <c r="EE69" s="106"/>
      <c r="EF69" s="106"/>
      <c r="EG69" s="106"/>
      <c r="EH69" s="106"/>
      <c r="EI69" s="106"/>
      <c r="EJ69" s="106"/>
      <c r="EK69" s="106"/>
      <c r="EL69" s="106"/>
      <c r="EM69" s="106"/>
      <c r="EN69" s="106"/>
      <c r="EO69" s="106"/>
      <c r="EP69" s="106"/>
      <c r="EQ69" s="106"/>
      <c r="ER69" s="106"/>
      <c r="ES69" s="106"/>
      <c r="ET69" s="106"/>
      <c r="EU69" s="106"/>
      <c r="EV69" s="106"/>
      <c r="EW69" s="106"/>
      <c r="EX69" s="106"/>
      <c r="EY69" s="106"/>
      <c r="EZ69" s="106"/>
      <c r="FA69" s="106"/>
      <c r="FB69" s="106"/>
      <c r="FO69" s="106"/>
      <c r="FP69" s="106"/>
      <c r="FQ69" s="106"/>
      <c r="FR69" s="106"/>
      <c r="FS69" s="106"/>
      <c r="FT69" s="106"/>
      <c r="FU69" s="106"/>
      <c r="FV69" s="106"/>
      <c r="FW69" s="106"/>
      <c r="FX69" s="106"/>
      <c r="FY69" s="106"/>
      <c r="FZ69" s="106"/>
      <c r="GA69" s="106"/>
      <c r="GB69" s="106"/>
      <c r="GC69" s="106"/>
      <c r="GD69" s="106"/>
      <c r="GE69" s="106"/>
      <c r="GF69" s="106"/>
      <c r="GG69" s="106"/>
      <c r="GH69" s="106"/>
      <c r="GI69" s="106"/>
      <c r="GJ69" s="106"/>
      <c r="GK69" s="106"/>
      <c r="GL69" s="106"/>
      <c r="GM69" s="106"/>
      <c r="GN69" s="106"/>
      <c r="GO69" s="106"/>
      <c r="GP69" s="106"/>
      <c r="GQ69" s="106"/>
      <c r="GR69" s="106"/>
      <c r="GS69" s="106"/>
      <c r="GT69" s="106"/>
      <c r="GU69" s="106"/>
      <c r="GV69" s="106"/>
      <c r="GW69" s="106"/>
      <c r="GX69" s="106"/>
      <c r="GY69" s="106"/>
      <c r="GZ69" s="106"/>
      <c r="HA69" s="106"/>
      <c r="HM69" s="106"/>
      <c r="HN69" s="106"/>
      <c r="HO69" s="106"/>
      <c r="HP69" s="106"/>
      <c r="HQ69" s="106"/>
      <c r="HR69" s="106"/>
      <c r="HS69" s="106"/>
      <c r="HT69" s="106"/>
      <c r="HU69" s="106"/>
      <c r="HV69" s="106"/>
      <c r="HW69" s="106"/>
      <c r="HX69" s="106"/>
      <c r="HY69" s="106"/>
      <c r="HZ69" s="106"/>
      <c r="IA69" s="106"/>
      <c r="IB69" s="106"/>
      <c r="IC69" s="106"/>
      <c r="ID69" s="106"/>
      <c r="IE69" s="106"/>
      <c r="IF69" s="106"/>
      <c r="IG69" s="106"/>
      <c r="IH69" s="106"/>
      <c r="II69" s="106"/>
      <c r="IJ69" s="106"/>
      <c r="IK69" s="106"/>
      <c r="IL69" s="106"/>
      <c r="IM69" s="106"/>
      <c r="IN69" s="106"/>
      <c r="IO69" s="106"/>
      <c r="IP69" s="106"/>
      <c r="IQ69" s="106"/>
      <c r="IR69" s="106"/>
      <c r="IS69" s="106"/>
      <c r="IT69" s="106"/>
      <c r="IU69" s="106"/>
      <c r="IV69" s="106"/>
      <c r="IW69" s="106"/>
      <c r="IX69" s="106"/>
      <c r="IY69" s="106"/>
      <c r="IZ69" s="106"/>
      <c r="JA69" s="106"/>
      <c r="JB69" s="106"/>
      <c r="JC69" s="106"/>
      <c r="JD69" s="106"/>
      <c r="JE69" s="106"/>
      <c r="JF69" s="106"/>
      <c r="JG69" s="106"/>
      <c r="JH69" s="106"/>
      <c r="JI69" s="106"/>
      <c r="JJ69" s="106"/>
      <c r="JK69" s="106"/>
      <c r="JL69" s="106"/>
      <c r="JM69" s="106"/>
      <c r="JN69" s="106"/>
    </row>
    <row r="70" spans="1:274" x14ac:dyDescent="0.2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BB70" s="106"/>
      <c r="BC70" s="106"/>
      <c r="BD70" s="106"/>
      <c r="BE70" s="106"/>
      <c r="BQ70" s="106"/>
      <c r="BR70" s="106"/>
      <c r="BS70" s="106"/>
      <c r="BT70" s="106"/>
      <c r="BU70" s="106"/>
      <c r="BV70" s="106"/>
      <c r="BW70" s="106"/>
      <c r="BX70" s="106"/>
      <c r="CW70" s="106"/>
      <c r="CX70" s="106"/>
      <c r="CY70" s="106"/>
      <c r="CZ70" s="106"/>
      <c r="DA70" s="106"/>
      <c r="DB70" s="106"/>
      <c r="DC70" s="106"/>
      <c r="DD70" s="106"/>
      <c r="DE70" s="106"/>
      <c r="DF70" s="106"/>
      <c r="DG70" s="106"/>
      <c r="DR70" s="106"/>
      <c r="DS70" s="106"/>
      <c r="DT70" s="106"/>
      <c r="DU70" s="106"/>
      <c r="DV70" s="106"/>
      <c r="DW70" s="106"/>
      <c r="DX70" s="106"/>
      <c r="DY70" s="106"/>
      <c r="DZ70" s="106"/>
      <c r="EA70" s="106"/>
      <c r="EB70" s="106"/>
      <c r="EC70" s="106"/>
      <c r="ED70" s="106"/>
      <c r="EE70" s="106"/>
      <c r="EF70" s="106"/>
      <c r="EG70" s="106"/>
      <c r="EH70" s="106"/>
      <c r="EI70" s="106"/>
      <c r="EJ70" s="106"/>
      <c r="EK70" s="106"/>
      <c r="EL70" s="106"/>
      <c r="EM70" s="106"/>
      <c r="EN70" s="106"/>
      <c r="EO70" s="106"/>
      <c r="EP70" s="106"/>
      <c r="EQ70" s="106"/>
      <c r="ER70" s="106"/>
      <c r="ES70" s="106"/>
      <c r="ET70" s="106"/>
      <c r="EU70" s="106"/>
      <c r="EV70" s="106"/>
      <c r="EW70" s="106"/>
      <c r="EX70" s="106"/>
      <c r="EY70" s="106"/>
      <c r="EZ70" s="106"/>
      <c r="FA70" s="106"/>
      <c r="FB70" s="106"/>
      <c r="FO70" s="106"/>
      <c r="FP70" s="106"/>
      <c r="FQ70" s="106"/>
      <c r="FR70" s="106"/>
      <c r="FS70" s="106"/>
      <c r="FT70" s="106"/>
      <c r="FU70" s="106"/>
      <c r="FV70" s="106"/>
      <c r="FW70" s="106"/>
      <c r="FX70" s="106"/>
      <c r="FY70" s="106"/>
      <c r="FZ70" s="106"/>
      <c r="GA70" s="106"/>
      <c r="GB70" s="106"/>
      <c r="GC70" s="106"/>
      <c r="GD70" s="106"/>
      <c r="GE70" s="106"/>
      <c r="GF70" s="106"/>
      <c r="GG70" s="106"/>
      <c r="GH70" s="106"/>
      <c r="GI70" s="106"/>
      <c r="GJ70" s="106"/>
      <c r="GK70" s="106"/>
      <c r="GL70" s="106"/>
      <c r="GM70" s="106"/>
      <c r="GN70" s="106"/>
      <c r="GO70" s="106"/>
      <c r="GP70" s="106"/>
      <c r="GQ70" s="106"/>
      <c r="GR70" s="106"/>
      <c r="GS70" s="106"/>
      <c r="GT70" s="106"/>
      <c r="GU70" s="106"/>
      <c r="GV70" s="106"/>
      <c r="GW70" s="106"/>
      <c r="GX70" s="106"/>
      <c r="GY70" s="106"/>
      <c r="GZ70" s="106"/>
      <c r="HA70" s="106"/>
      <c r="HM70" s="106"/>
      <c r="HN70" s="106"/>
      <c r="HO70" s="106"/>
      <c r="HP70" s="106"/>
      <c r="HQ70" s="106"/>
      <c r="HR70" s="106"/>
      <c r="HS70" s="106"/>
      <c r="HT70" s="106"/>
      <c r="HU70" s="106"/>
      <c r="HV70" s="106"/>
      <c r="HW70" s="106"/>
      <c r="HX70" s="106"/>
      <c r="HY70" s="106"/>
      <c r="HZ70" s="106"/>
      <c r="IA70" s="106"/>
      <c r="IB70" s="106"/>
      <c r="IC70" s="106"/>
      <c r="ID70" s="106"/>
      <c r="IE70" s="106"/>
      <c r="IF70" s="106"/>
      <c r="IG70" s="106"/>
      <c r="IH70" s="106"/>
      <c r="II70" s="106"/>
      <c r="IJ70" s="106"/>
      <c r="IK70" s="106"/>
      <c r="IL70" s="106"/>
      <c r="IM70" s="106"/>
      <c r="IN70" s="106"/>
      <c r="IO70" s="106"/>
      <c r="IP70" s="106"/>
      <c r="IQ70" s="106"/>
      <c r="IR70" s="106"/>
      <c r="IS70" s="106"/>
      <c r="IT70" s="106"/>
      <c r="IU70" s="106"/>
      <c r="IV70" s="106"/>
      <c r="IW70" s="106"/>
      <c r="IX70" s="106"/>
      <c r="IY70" s="106"/>
      <c r="IZ70" s="106"/>
      <c r="JA70" s="106"/>
      <c r="JB70" s="106"/>
      <c r="JC70" s="106"/>
      <c r="JD70" s="106"/>
      <c r="JE70" s="106"/>
      <c r="JF70" s="106"/>
      <c r="JG70" s="106"/>
      <c r="JH70" s="106"/>
      <c r="JI70" s="106"/>
      <c r="JJ70" s="106"/>
      <c r="JK70" s="106"/>
      <c r="JL70" s="106"/>
      <c r="JM70" s="106"/>
      <c r="JN70" s="106"/>
    </row>
    <row r="71" spans="1:274" x14ac:dyDescent="0.2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BB71" s="106"/>
      <c r="BC71" s="106"/>
      <c r="BD71" s="106"/>
      <c r="BE71" s="106"/>
      <c r="BQ71" s="106"/>
      <c r="BR71" s="106"/>
      <c r="BS71" s="106"/>
      <c r="BT71" s="106"/>
      <c r="BU71" s="106"/>
      <c r="BV71" s="106"/>
      <c r="BW71" s="106"/>
      <c r="BX71" s="106"/>
      <c r="CW71" s="106"/>
      <c r="CX71" s="106"/>
      <c r="CY71" s="106"/>
      <c r="CZ71" s="106"/>
      <c r="DA71" s="106"/>
      <c r="DB71" s="106"/>
      <c r="DC71" s="106"/>
      <c r="DD71" s="106"/>
      <c r="DE71" s="106"/>
      <c r="DF71" s="106"/>
      <c r="DG71" s="106"/>
      <c r="DR71" s="106"/>
      <c r="DS71" s="106"/>
      <c r="DT71" s="106"/>
      <c r="DU71" s="106"/>
      <c r="DV71" s="106"/>
      <c r="DW71" s="106"/>
      <c r="DX71" s="106"/>
      <c r="DY71" s="106"/>
      <c r="DZ71" s="106"/>
      <c r="EA71" s="106"/>
      <c r="EB71" s="106"/>
      <c r="EC71" s="106"/>
      <c r="ED71" s="106"/>
      <c r="EE71" s="106"/>
      <c r="EF71" s="106"/>
      <c r="EG71" s="106"/>
      <c r="EH71" s="106"/>
      <c r="EI71" s="106"/>
      <c r="EJ71" s="106"/>
      <c r="EK71" s="106"/>
      <c r="EL71" s="106"/>
      <c r="EM71" s="106"/>
      <c r="EN71" s="106"/>
      <c r="EO71" s="106"/>
      <c r="EP71" s="106"/>
      <c r="EQ71" s="106"/>
      <c r="ER71" s="106"/>
      <c r="ES71" s="106"/>
      <c r="ET71" s="106"/>
      <c r="EU71" s="106"/>
      <c r="EV71" s="106"/>
      <c r="EW71" s="106"/>
      <c r="EX71" s="106"/>
      <c r="EY71" s="106"/>
      <c r="EZ71" s="106"/>
      <c r="FA71" s="106"/>
      <c r="FB71" s="106"/>
      <c r="FO71" s="106"/>
      <c r="FP71" s="106"/>
      <c r="FQ71" s="106"/>
      <c r="FR71" s="106"/>
      <c r="FS71" s="106"/>
      <c r="FT71" s="106"/>
      <c r="FU71" s="106"/>
      <c r="FV71" s="106"/>
      <c r="FW71" s="106"/>
      <c r="FX71" s="106"/>
      <c r="FY71" s="106"/>
      <c r="FZ71" s="106"/>
      <c r="GA71" s="106"/>
      <c r="GB71" s="106"/>
      <c r="GC71" s="106"/>
      <c r="GD71" s="106"/>
      <c r="GE71" s="106"/>
      <c r="GF71" s="106"/>
      <c r="GG71" s="106"/>
      <c r="GH71" s="106"/>
      <c r="GI71" s="106"/>
      <c r="GJ71" s="106"/>
      <c r="GK71" s="106"/>
      <c r="GL71" s="106"/>
      <c r="GM71" s="106"/>
      <c r="GN71" s="106"/>
      <c r="GO71" s="106"/>
      <c r="GP71" s="106"/>
      <c r="GQ71" s="106"/>
      <c r="GR71" s="106"/>
      <c r="GS71" s="106"/>
      <c r="GT71" s="106"/>
      <c r="GU71" s="106"/>
      <c r="GV71" s="106"/>
      <c r="GW71" s="106"/>
      <c r="GX71" s="106"/>
      <c r="GY71" s="106"/>
      <c r="GZ71" s="106"/>
      <c r="HA71" s="106"/>
      <c r="HM71" s="106"/>
      <c r="HN71" s="106"/>
      <c r="HO71" s="106"/>
      <c r="HP71" s="106"/>
      <c r="HQ71" s="106"/>
      <c r="HR71" s="106"/>
      <c r="HS71" s="106"/>
      <c r="HT71" s="106"/>
      <c r="HU71" s="106"/>
      <c r="HV71" s="106"/>
      <c r="HW71" s="106"/>
      <c r="HX71" s="106"/>
      <c r="HY71" s="106"/>
      <c r="HZ71" s="106"/>
      <c r="IA71" s="106"/>
      <c r="IB71" s="106"/>
      <c r="IC71" s="106"/>
      <c r="ID71" s="106"/>
      <c r="IE71" s="106"/>
      <c r="IF71" s="106"/>
      <c r="IG71" s="106"/>
      <c r="IH71" s="106"/>
      <c r="II71" s="106"/>
      <c r="IJ71" s="106"/>
      <c r="IK71" s="106"/>
      <c r="IL71" s="106"/>
      <c r="IM71" s="106"/>
      <c r="IN71" s="106"/>
      <c r="IO71" s="106"/>
      <c r="IP71" s="106"/>
      <c r="IQ71" s="106"/>
      <c r="IR71" s="106"/>
      <c r="IS71" s="106"/>
      <c r="IT71" s="106"/>
      <c r="IU71" s="106"/>
      <c r="IV71" s="106"/>
      <c r="IW71" s="106"/>
      <c r="IX71" s="106"/>
      <c r="IY71" s="106"/>
      <c r="IZ71" s="106"/>
      <c r="JA71" s="106"/>
      <c r="JB71" s="106"/>
      <c r="JC71" s="106"/>
      <c r="JD71" s="106"/>
      <c r="JE71" s="106"/>
      <c r="JF71" s="106"/>
      <c r="JG71" s="106"/>
      <c r="JH71" s="106"/>
      <c r="JI71" s="106"/>
      <c r="JJ71" s="106"/>
      <c r="JK71" s="106"/>
      <c r="JL71" s="106"/>
      <c r="JM71" s="106"/>
      <c r="JN71" s="106"/>
    </row>
    <row r="72" spans="1:274" x14ac:dyDescent="0.2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BB72" s="106"/>
      <c r="BC72" s="106"/>
      <c r="BD72" s="106"/>
      <c r="BE72" s="106"/>
      <c r="BQ72" s="106"/>
      <c r="BR72" s="106"/>
      <c r="BS72" s="106"/>
      <c r="BT72" s="106"/>
      <c r="BU72" s="106"/>
      <c r="BV72" s="106"/>
      <c r="BW72" s="106"/>
      <c r="BX72" s="106"/>
      <c r="CW72" s="106"/>
      <c r="CX72" s="106"/>
      <c r="CY72" s="106"/>
      <c r="CZ72" s="106"/>
      <c r="DA72" s="106"/>
      <c r="DB72" s="106"/>
      <c r="DC72" s="106"/>
      <c r="DD72" s="106"/>
      <c r="DE72" s="106"/>
      <c r="DF72" s="106"/>
      <c r="DG72" s="106"/>
      <c r="DR72" s="106"/>
      <c r="DS72" s="106"/>
      <c r="DT72" s="106"/>
      <c r="DU72" s="106"/>
      <c r="DV72" s="106"/>
      <c r="DW72" s="106"/>
      <c r="DX72" s="106"/>
      <c r="DY72" s="106"/>
      <c r="DZ72" s="106"/>
      <c r="EA72" s="106"/>
      <c r="EB72" s="106"/>
      <c r="EC72" s="106"/>
      <c r="ED72" s="106"/>
      <c r="EE72" s="106"/>
      <c r="EF72" s="106"/>
      <c r="EG72" s="106"/>
      <c r="EH72" s="106"/>
      <c r="EI72" s="106"/>
      <c r="EJ72" s="106"/>
      <c r="EK72" s="106"/>
      <c r="EL72" s="106"/>
      <c r="EM72" s="106"/>
      <c r="EN72" s="106"/>
      <c r="EO72" s="106"/>
      <c r="EP72" s="106"/>
      <c r="EQ72" s="106"/>
      <c r="ER72" s="106"/>
      <c r="ES72" s="106"/>
      <c r="ET72" s="106"/>
      <c r="EU72" s="106"/>
      <c r="EV72" s="106"/>
      <c r="EW72" s="106"/>
      <c r="EX72" s="106"/>
      <c r="EY72" s="106"/>
      <c r="EZ72" s="106"/>
      <c r="FA72" s="106"/>
      <c r="FB72" s="106"/>
      <c r="FO72" s="106"/>
      <c r="FP72" s="106"/>
      <c r="FQ72" s="106"/>
      <c r="FR72" s="106"/>
      <c r="FS72" s="106"/>
      <c r="FT72" s="106"/>
      <c r="FU72" s="106"/>
      <c r="FV72" s="106"/>
      <c r="FW72" s="106"/>
      <c r="FX72" s="106"/>
      <c r="FY72" s="106"/>
      <c r="FZ72" s="106"/>
      <c r="GA72" s="106"/>
      <c r="GB72" s="106"/>
      <c r="GC72" s="106"/>
      <c r="GD72" s="106"/>
      <c r="GE72" s="106"/>
      <c r="GF72" s="106"/>
      <c r="GG72" s="106"/>
      <c r="GH72" s="106"/>
      <c r="GI72" s="106"/>
      <c r="GJ72" s="106"/>
      <c r="GK72" s="106"/>
      <c r="GL72" s="106"/>
      <c r="GM72" s="106"/>
      <c r="GN72" s="106"/>
      <c r="GO72" s="106"/>
      <c r="GP72" s="106"/>
      <c r="GQ72" s="106"/>
      <c r="GR72" s="106"/>
      <c r="GS72" s="106"/>
      <c r="GT72" s="106"/>
      <c r="GU72" s="106"/>
      <c r="GV72" s="106"/>
      <c r="GW72" s="106"/>
      <c r="GX72" s="106"/>
      <c r="GY72" s="106"/>
      <c r="GZ72" s="106"/>
      <c r="HA72" s="106"/>
      <c r="HM72" s="106"/>
      <c r="HN72" s="106"/>
      <c r="HO72" s="106"/>
      <c r="HP72" s="106"/>
      <c r="HQ72" s="106"/>
      <c r="HR72" s="106"/>
      <c r="HS72" s="106"/>
      <c r="HT72" s="106"/>
      <c r="HU72" s="106"/>
      <c r="HV72" s="106"/>
      <c r="HW72" s="106"/>
      <c r="HX72" s="106"/>
      <c r="HY72" s="106"/>
      <c r="HZ72" s="106"/>
      <c r="IA72" s="106"/>
      <c r="IB72" s="106"/>
      <c r="IC72" s="106"/>
      <c r="ID72" s="106"/>
      <c r="IE72" s="106"/>
      <c r="IF72" s="106"/>
      <c r="IG72" s="106"/>
      <c r="IH72" s="106"/>
      <c r="II72" s="106"/>
      <c r="IJ72" s="106"/>
      <c r="IK72" s="106"/>
      <c r="IL72" s="106"/>
      <c r="IM72" s="106"/>
      <c r="IN72" s="106"/>
      <c r="IO72" s="106"/>
      <c r="IP72" s="106"/>
      <c r="IQ72" s="106"/>
      <c r="IR72" s="106"/>
      <c r="IS72" s="106"/>
      <c r="IT72" s="106"/>
      <c r="IU72" s="106"/>
      <c r="IV72" s="106"/>
      <c r="IW72" s="106"/>
      <c r="IX72" s="106"/>
      <c r="IY72" s="106"/>
      <c r="IZ72" s="106"/>
      <c r="JA72" s="106"/>
      <c r="JB72" s="106"/>
      <c r="JC72" s="106"/>
      <c r="JD72" s="106"/>
      <c r="JE72" s="106"/>
      <c r="JF72" s="106"/>
      <c r="JG72" s="106"/>
      <c r="JH72" s="106"/>
      <c r="JI72" s="106"/>
      <c r="JJ72" s="106"/>
      <c r="JK72" s="106"/>
      <c r="JL72" s="106"/>
      <c r="JM72" s="106"/>
      <c r="JN72" s="106"/>
    </row>
    <row r="73" spans="1:274" x14ac:dyDescent="0.2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BB73" s="106"/>
      <c r="BC73" s="106"/>
      <c r="BD73" s="106"/>
      <c r="BE73" s="106"/>
      <c r="BQ73" s="106"/>
      <c r="BR73" s="106"/>
      <c r="BS73" s="106"/>
      <c r="BT73" s="106"/>
      <c r="BU73" s="106"/>
      <c r="BV73" s="106"/>
      <c r="BW73" s="106"/>
      <c r="BX73" s="106"/>
      <c r="CW73" s="106"/>
      <c r="CX73" s="106"/>
      <c r="CY73" s="106"/>
      <c r="CZ73" s="106"/>
      <c r="DA73" s="106"/>
      <c r="DB73" s="106"/>
      <c r="DC73" s="106"/>
      <c r="DD73" s="106"/>
      <c r="DE73" s="106"/>
      <c r="DF73" s="106"/>
      <c r="DG73" s="106"/>
      <c r="DR73" s="106"/>
      <c r="DS73" s="106"/>
      <c r="DT73" s="106"/>
      <c r="DU73" s="106"/>
      <c r="DV73" s="106"/>
      <c r="DW73" s="106"/>
      <c r="DX73" s="106"/>
      <c r="DY73" s="106"/>
      <c r="DZ73" s="106"/>
      <c r="EA73" s="106"/>
      <c r="EB73" s="106"/>
      <c r="EC73" s="106"/>
      <c r="ED73" s="106"/>
      <c r="EE73" s="106"/>
      <c r="EF73" s="106"/>
      <c r="EG73" s="106"/>
      <c r="EH73" s="106"/>
      <c r="EI73" s="106"/>
      <c r="EJ73" s="106"/>
      <c r="EK73" s="106"/>
      <c r="EL73" s="106"/>
      <c r="EM73" s="106"/>
      <c r="EN73" s="106"/>
      <c r="EO73" s="106"/>
      <c r="EP73" s="106"/>
      <c r="EQ73" s="106"/>
      <c r="ER73" s="106"/>
      <c r="ES73" s="106"/>
      <c r="ET73" s="106"/>
      <c r="EU73" s="106"/>
      <c r="EV73" s="106"/>
      <c r="EW73" s="106"/>
      <c r="EX73" s="106"/>
      <c r="EY73" s="106"/>
      <c r="EZ73" s="106"/>
      <c r="FA73" s="106"/>
      <c r="FB73" s="106"/>
      <c r="FO73" s="106"/>
      <c r="FP73" s="106"/>
      <c r="FQ73" s="106"/>
      <c r="FR73" s="106"/>
      <c r="FS73" s="106"/>
      <c r="FT73" s="106"/>
      <c r="FU73" s="106"/>
      <c r="FV73" s="106"/>
      <c r="FW73" s="106"/>
      <c r="FX73" s="106"/>
      <c r="FY73" s="106"/>
      <c r="FZ73" s="106"/>
      <c r="GA73" s="106"/>
      <c r="GB73" s="106"/>
      <c r="GC73" s="106"/>
      <c r="GD73" s="106"/>
      <c r="GE73" s="106"/>
      <c r="GF73" s="106"/>
      <c r="GG73" s="106"/>
      <c r="GH73" s="106"/>
      <c r="GI73" s="106"/>
      <c r="GJ73" s="106"/>
      <c r="GK73" s="106"/>
      <c r="GL73" s="106"/>
      <c r="GM73" s="106"/>
      <c r="GN73" s="106"/>
      <c r="GO73" s="106"/>
      <c r="GP73" s="106"/>
      <c r="GQ73" s="106"/>
      <c r="GR73" s="106"/>
      <c r="GS73" s="106"/>
      <c r="GT73" s="106"/>
      <c r="GU73" s="106"/>
      <c r="GV73" s="106"/>
      <c r="GW73" s="106"/>
      <c r="GX73" s="106"/>
      <c r="GY73" s="106"/>
      <c r="GZ73" s="106"/>
      <c r="HA73" s="106"/>
      <c r="HM73" s="106"/>
      <c r="HN73" s="106"/>
      <c r="HO73" s="106"/>
      <c r="HP73" s="106"/>
      <c r="HQ73" s="106"/>
      <c r="HR73" s="106"/>
      <c r="HS73" s="106"/>
      <c r="HT73" s="106"/>
      <c r="HU73" s="106"/>
      <c r="HV73" s="106"/>
      <c r="HW73" s="106"/>
      <c r="HX73" s="106"/>
      <c r="HY73" s="106"/>
      <c r="HZ73" s="106"/>
      <c r="IA73" s="106"/>
      <c r="IB73" s="106"/>
      <c r="IC73" s="106"/>
      <c r="ID73" s="106"/>
      <c r="IE73" s="106"/>
      <c r="IF73" s="106"/>
      <c r="IG73" s="106"/>
      <c r="IH73" s="106"/>
      <c r="II73" s="106"/>
      <c r="IJ73" s="106"/>
      <c r="IK73" s="106"/>
      <c r="IL73" s="106"/>
      <c r="IM73" s="106"/>
      <c r="IN73" s="106"/>
      <c r="IO73" s="106"/>
      <c r="IP73" s="106"/>
      <c r="IQ73" s="106"/>
      <c r="IR73" s="106"/>
      <c r="IS73" s="106"/>
      <c r="IT73" s="106"/>
      <c r="IU73" s="106"/>
      <c r="IV73" s="106"/>
      <c r="IW73" s="106"/>
      <c r="IX73" s="106"/>
      <c r="IY73" s="106"/>
      <c r="IZ73" s="106"/>
      <c r="JA73" s="106"/>
      <c r="JB73" s="106"/>
      <c r="JC73" s="106"/>
      <c r="JD73" s="106"/>
      <c r="JE73" s="106"/>
      <c r="JF73" s="106"/>
      <c r="JG73" s="106"/>
      <c r="JH73" s="106"/>
      <c r="JI73" s="106"/>
      <c r="JJ73" s="106"/>
      <c r="JK73" s="106"/>
      <c r="JL73" s="106"/>
      <c r="JM73" s="106"/>
      <c r="JN73" s="106"/>
    </row>
    <row r="74" spans="1:274" x14ac:dyDescent="0.2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BB74" s="106"/>
      <c r="BC74" s="106"/>
      <c r="BD74" s="106"/>
      <c r="BE74" s="106"/>
      <c r="BQ74" s="106"/>
      <c r="BR74" s="106"/>
      <c r="BS74" s="106"/>
      <c r="BT74" s="106"/>
      <c r="BU74" s="106"/>
      <c r="BV74" s="106"/>
      <c r="BW74" s="106"/>
      <c r="BX74" s="106"/>
      <c r="CW74" s="106"/>
      <c r="CX74" s="106"/>
      <c r="CY74" s="106"/>
      <c r="CZ74" s="106"/>
      <c r="DA74" s="106"/>
      <c r="DB74" s="106"/>
      <c r="DC74" s="106"/>
      <c r="DD74" s="106"/>
      <c r="DE74" s="106"/>
      <c r="DF74" s="106"/>
      <c r="DG74" s="106"/>
      <c r="DR74" s="106"/>
      <c r="DS74" s="106"/>
      <c r="DT74" s="106"/>
      <c r="DU74" s="106"/>
      <c r="DV74" s="106"/>
      <c r="DW74" s="106"/>
      <c r="DX74" s="106"/>
      <c r="DY74" s="106"/>
      <c r="DZ74" s="106"/>
      <c r="EA74" s="106"/>
      <c r="EB74" s="106"/>
      <c r="EC74" s="106"/>
      <c r="ED74" s="106"/>
      <c r="EE74" s="106"/>
      <c r="EF74" s="106"/>
      <c r="EG74" s="106"/>
      <c r="EH74" s="106"/>
      <c r="EI74" s="106"/>
      <c r="EJ74" s="106"/>
      <c r="EK74" s="106"/>
      <c r="EL74" s="106"/>
      <c r="EM74" s="106"/>
      <c r="EN74" s="106"/>
      <c r="EO74" s="106"/>
      <c r="EP74" s="106"/>
      <c r="EQ74" s="106"/>
      <c r="ER74" s="106"/>
      <c r="ES74" s="106"/>
      <c r="ET74" s="106"/>
      <c r="EU74" s="106"/>
      <c r="EV74" s="106"/>
      <c r="EW74" s="106"/>
      <c r="EX74" s="106"/>
      <c r="EY74" s="106"/>
      <c r="EZ74" s="106"/>
      <c r="FA74" s="106"/>
      <c r="FB74" s="106"/>
      <c r="FO74" s="106"/>
      <c r="FP74" s="106"/>
      <c r="FQ74" s="106"/>
      <c r="FR74" s="106"/>
      <c r="FS74" s="106"/>
      <c r="FT74" s="106"/>
      <c r="FU74" s="106"/>
      <c r="FV74" s="106"/>
      <c r="FW74" s="106"/>
      <c r="FX74" s="106"/>
      <c r="FY74" s="106"/>
      <c r="FZ74" s="106"/>
      <c r="GA74" s="106"/>
      <c r="GB74" s="106"/>
      <c r="GC74" s="106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6"/>
      <c r="GR74" s="106"/>
      <c r="GS74" s="106"/>
      <c r="GT74" s="106"/>
      <c r="GU74" s="106"/>
      <c r="GV74" s="106"/>
      <c r="GW74" s="106"/>
      <c r="GX74" s="106"/>
      <c r="GY74" s="106"/>
      <c r="GZ74" s="106"/>
      <c r="HA74" s="106"/>
      <c r="HM74" s="106"/>
      <c r="HN74" s="106"/>
      <c r="HO74" s="106"/>
      <c r="HP74" s="106"/>
      <c r="HQ74" s="106"/>
      <c r="HR74" s="106"/>
      <c r="HS74" s="106"/>
      <c r="HT74" s="106"/>
      <c r="HU74" s="106"/>
      <c r="HV74" s="106"/>
      <c r="HW74" s="106"/>
      <c r="HX74" s="106"/>
      <c r="HY74" s="106"/>
      <c r="HZ74" s="106"/>
      <c r="IA74" s="106"/>
      <c r="IB74" s="106"/>
      <c r="IC74" s="106"/>
      <c r="ID74" s="106"/>
      <c r="IE74" s="106"/>
      <c r="IF74" s="106"/>
      <c r="IG74" s="106"/>
      <c r="IH74" s="106"/>
      <c r="II74" s="106"/>
      <c r="IJ74" s="106"/>
      <c r="IK74" s="106"/>
      <c r="IL74" s="106"/>
      <c r="IM74" s="106"/>
      <c r="IN74" s="106"/>
      <c r="IO74" s="106"/>
      <c r="IP74" s="106"/>
      <c r="IQ74" s="106"/>
      <c r="IR74" s="106"/>
      <c r="IS74" s="106"/>
      <c r="IT74" s="106"/>
      <c r="IU74" s="106"/>
      <c r="IV74" s="106"/>
      <c r="IW74" s="106"/>
      <c r="IX74" s="106"/>
      <c r="IY74" s="106"/>
      <c r="IZ74" s="106"/>
      <c r="JA74" s="106"/>
      <c r="JB74" s="106"/>
      <c r="JC74" s="106"/>
      <c r="JD74" s="106"/>
      <c r="JE74" s="106"/>
      <c r="JF74" s="106"/>
      <c r="JG74" s="106"/>
      <c r="JH74" s="106"/>
      <c r="JI74" s="106"/>
      <c r="JJ74" s="106"/>
      <c r="JK74" s="106"/>
      <c r="JL74" s="106"/>
      <c r="JM74" s="106"/>
      <c r="JN74" s="106"/>
    </row>
    <row r="75" spans="1:274" x14ac:dyDescent="0.2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BB75" s="106"/>
      <c r="BC75" s="106"/>
      <c r="BD75" s="106"/>
      <c r="BE75" s="106"/>
      <c r="BQ75" s="106"/>
      <c r="BR75" s="106"/>
      <c r="BS75" s="106"/>
      <c r="BT75" s="106"/>
      <c r="BU75" s="106"/>
      <c r="BV75" s="106"/>
      <c r="BW75" s="106"/>
      <c r="BX75" s="106"/>
      <c r="CW75" s="106"/>
      <c r="CX75" s="106"/>
      <c r="CY75" s="106"/>
      <c r="CZ75" s="106"/>
      <c r="DA75" s="106"/>
      <c r="DB75" s="106"/>
      <c r="DC75" s="106"/>
      <c r="DD75" s="106"/>
      <c r="DE75" s="106"/>
      <c r="DF75" s="106"/>
      <c r="DG75" s="106"/>
      <c r="DR75" s="106"/>
      <c r="DS75" s="106"/>
      <c r="DT75" s="106"/>
      <c r="DU75" s="106"/>
      <c r="DV75" s="106"/>
      <c r="DW75" s="106"/>
      <c r="DX75" s="106"/>
      <c r="DY75" s="106"/>
      <c r="DZ75" s="106"/>
      <c r="EA75" s="106"/>
      <c r="EB75" s="106"/>
      <c r="EC75" s="106"/>
      <c r="ED75" s="106"/>
      <c r="EE75" s="106"/>
      <c r="EF75" s="106"/>
      <c r="EG75" s="106"/>
      <c r="EH75" s="106"/>
      <c r="EI75" s="106"/>
      <c r="EJ75" s="106"/>
      <c r="EK75" s="106"/>
      <c r="EL75" s="106"/>
      <c r="EM75" s="106"/>
      <c r="EN75" s="106"/>
      <c r="EO75" s="106"/>
      <c r="EP75" s="106"/>
      <c r="EQ75" s="106"/>
      <c r="ER75" s="106"/>
      <c r="ES75" s="106"/>
      <c r="ET75" s="106"/>
      <c r="EU75" s="106"/>
      <c r="EV75" s="106"/>
      <c r="EW75" s="106"/>
      <c r="EX75" s="106"/>
      <c r="EY75" s="106"/>
      <c r="EZ75" s="106"/>
      <c r="FA75" s="106"/>
      <c r="FB75" s="106"/>
      <c r="FO75" s="106"/>
      <c r="FP75" s="106"/>
      <c r="FQ75" s="106"/>
      <c r="FR75" s="106"/>
      <c r="FS75" s="106"/>
      <c r="FT75" s="106"/>
      <c r="FU75" s="106"/>
      <c r="FV75" s="106"/>
      <c r="FW75" s="106"/>
      <c r="FX75" s="106"/>
      <c r="FY75" s="106"/>
      <c r="FZ75" s="106"/>
      <c r="GA75" s="106"/>
      <c r="GB75" s="106"/>
      <c r="GC75" s="106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6"/>
      <c r="GR75" s="106"/>
      <c r="GS75" s="106"/>
      <c r="GT75" s="106"/>
      <c r="GU75" s="106"/>
      <c r="GV75" s="106"/>
      <c r="GW75" s="106"/>
      <c r="GX75" s="106"/>
      <c r="GY75" s="106"/>
      <c r="GZ75" s="106"/>
      <c r="HA75" s="106"/>
      <c r="HM75" s="106"/>
      <c r="HN75" s="106"/>
      <c r="HO75" s="106"/>
      <c r="HP75" s="106"/>
      <c r="HQ75" s="106"/>
      <c r="HR75" s="106"/>
      <c r="HS75" s="106"/>
      <c r="HT75" s="106"/>
      <c r="HU75" s="106"/>
      <c r="HV75" s="106"/>
      <c r="HW75" s="106"/>
      <c r="HX75" s="106"/>
      <c r="HY75" s="106"/>
      <c r="HZ75" s="106"/>
      <c r="IA75" s="106"/>
      <c r="IB75" s="106"/>
      <c r="IC75" s="106"/>
      <c r="ID75" s="106"/>
      <c r="IE75" s="106"/>
      <c r="IF75" s="106"/>
      <c r="IG75" s="106"/>
      <c r="IH75" s="106"/>
      <c r="II75" s="106"/>
      <c r="IJ75" s="106"/>
      <c r="IK75" s="106"/>
      <c r="IL75" s="106"/>
      <c r="IM75" s="106"/>
      <c r="IN75" s="106"/>
      <c r="IO75" s="106"/>
      <c r="IP75" s="106"/>
      <c r="IQ75" s="106"/>
      <c r="IR75" s="106"/>
      <c r="IS75" s="106"/>
      <c r="IT75" s="106"/>
      <c r="IU75" s="106"/>
      <c r="IV75" s="106"/>
      <c r="IW75" s="106"/>
      <c r="IX75" s="106"/>
      <c r="IY75" s="106"/>
      <c r="IZ75" s="106"/>
      <c r="JA75" s="106"/>
      <c r="JB75" s="106"/>
      <c r="JC75" s="106"/>
      <c r="JD75" s="106"/>
      <c r="JE75" s="106"/>
      <c r="JF75" s="106"/>
      <c r="JG75" s="106"/>
      <c r="JH75" s="106"/>
      <c r="JI75" s="106"/>
      <c r="JJ75" s="106"/>
      <c r="JK75" s="106"/>
      <c r="JL75" s="106"/>
      <c r="JM75" s="106"/>
      <c r="JN75" s="106"/>
    </row>
    <row r="76" spans="1:274" x14ac:dyDescent="0.2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BB76" s="106"/>
      <c r="BC76" s="106"/>
      <c r="BD76" s="106"/>
      <c r="BE76" s="106"/>
      <c r="BQ76" s="106"/>
      <c r="BR76" s="106"/>
      <c r="BS76" s="106"/>
      <c r="BT76" s="106"/>
      <c r="BU76" s="106"/>
      <c r="BV76" s="106"/>
      <c r="BW76" s="106"/>
      <c r="BX76" s="106"/>
      <c r="CW76" s="106"/>
      <c r="CX76" s="106"/>
      <c r="CY76" s="106"/>
      <c r="CZ76" s="106"/>
      <c r="DA76" s="106"/>
      <c r="DB76" s="106"/>
      <c r="DC76" s="106"/>
      <c r="DD76" s="106"/>
      <c r="DE76" s="106"/>
      <c r="DF76" s="106"/>
      <c r="DG76" s="106"/>
      <c r="DR76" s="106"/>
      <c r="DS76" s="106"/>
      <c r="DT76" s="106"/>
      <c r="DU76" s="106"/>
      <c r="DV76" s="106"/>
      <c r="DW76" s="106"/>
      <c r="DX76" s="106"/>
      <c r="DY76" s="106"/>
      <c r="DZ76" s="106"/>
      <c r="EA76" s="106"/>
      <c r="EB76" s="106"/>
      <c r="EC76" s="106"/>
      <c r="ED76" s="106"/>
      <c r="EE76" s="106"/>
      <c r="EF76" s="106"/>
      <c r="EG76" s="106"/>
      <c r="EH76" s="106"/>
      <c r="EI76" s="106"/>
      <c r="EJ76" s="106"/>
      <c r="EK76" s="106"/>
      <c r="EL76" s="106"/>
      <c r="EM76" s="106"/>
      <c r="EN76" s="106"/>
      <c r="EO76" s="106"/>
      <c r="EP76" s="106"/>
      <c r="EQ76" s="106"/>
      <c r="ER76" s="106"/>
      <c r="ES76" s="106"/>
      <c r="ET76" s="106"/>
      <c r="EU76" s="106"/>
      <c r="EV76" s="106"/>
      <c r="EW76" s="106"/>
      <c r="EX76" s="106"/>
      <c r="EY76" s="106"/>
      <c r="EZ76" s="106"/>
      <c r="FA76" s="106"/>
      <c r="FB76" s="106"/>
      <c r="FO76" s="106"/>
      <c r="FP76" s="106"/>
      <c r="FQ76" s="106"/>
      <c r="FR76" s="106"/>
      <c r="FS76" s="106"/>
      <c r="FT76" s="106"/>
      <c r="FU76" s="106"/>
      <c r="FV76" s="106"/>
      <c r="FW76" s="106"/>
      <c r="FX76" s="106"/>
      <c r="FY76" s="106"/>
      <c r="FZ76" s="106"/>
      <c r="GA76" s="106"/>
      <c r="GB76" s="106"/>
      <c r="GC76" s="106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6"/>
      <c r="GR76" s="106"/>
      <c r="GS76" s="106"/>
      <c r="GT76" s="106"/>
      <c r="GU76" s="106"/>
      <c r="GV76" s="106"/>
      <c r="GW76" s="106"/>
      <c r="GX76" s="106"/>
      <c r="GY76" s="106"/>
      <c r="GZ76" s="106"/>
      <c r="HA76" s="106"/>
      <c r="HM76" s="106"/>
      <c r="HN76" s="106"/>
      <c r="HO76" s="106"/>
      <c r="HP76" s="106"/>
      <c r="HQ76" s="106"/>
      <c r="HR76" s="106"/>
      <c r="HS76" s="106"/>
      <c r="HT76" s="106"/>
      <c r="HU76" s="106"/>
      <c r="HV76" s="106"/>
      <c r="HW76" s="106"/>
      <c r="HX76" s="106"/>
      <c r="HY76" s="106"/>
      <c r="HZ76" s="106"/>
      <c r="IA76" s="106"/>
      <c r="IB76" s="106"/>
      <c r="IC76" s="106"/>
      <c r="ID76" s="106"/>
      <c r="IE76" s="106"/>
      <c r="IF76" s="106"/>
      <c r="IG76" s="106"/>
      <c r="IH76" s="106"/>
      <c r="II76" s="106"/>
      <c r="IJ76" s="106"/>
      <c r="IK76" s="106"/>
      <c r="IL76" s="106"/>
      <c r="IM76" s="106"/>
      <c r="IN76" s="106"/>
      <c r="IO76" s="106"/>
      <c r="IP76" s="106"/>
      <c r="IQ76" s="106"/>
      <c r="IR76" s="106"/>
      <c r="IS76" s="106"/>
      <c r="IT76" s="106"/>
      <c r="IU76" s="106"/>
      <c r="IV76" s="106"/>
      <c r="IW76" s="106"/>
      <c r="IX76" s="106"/>
      <c r="IY76" s="106"/>
      <c r="IZ76" s="106"/>
      <c r="JA76" s="106"/>
      <c r="JB76" s="106"/>
      <c r="JC76" s="106"/>
      <c r="JD76" s="106"/>
      <c r="JE76" s="106"/>
      <c r="JF76" s="106"/>
      <c r="JG76" s="106"/>
      <c r="JH76" s="106"/>
      <c r="JI76" s="106"/>
      <c r="JJ76" s="106"/>
      <c r="JK76" s="106"/>
      <c r="JL76" s="106"/>
      <c r="JM76" s="106"/>
      <c r="JN76" s="106"/>
    </row>
    <row r="77" spans="1:274" x14ac:dyDescent="0.25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BB77" s="106"/>
      <c r="BC77" s="106"/>
      <c r="BD77" s="106"/>
      <c r="BE77" s="106"/>
      <c r="BQ77" s="106"/>
      <c r="BR77" s="106"/>
      <c r="BS77" s="106"/>
      <c r="BT77" s="106"/>
      <c r="BU77" s="106"/>
      <c r="BV77" s="106"/>
      <c r="BW77" s="106"/>
      <c r="BX77" s="106"/>
      <c r="CW77" s="106"/>
      <c r="CX77" s="106"/>
      <c r="CY77" s="106"/>
      <c r="CZ77" s="106"/>
      <c r="DA77" s="106"/>
      <c r="DB77" s="106"/>
      <c r="DC77" s="106"/>
      <c r="DD77" s="106"/>
      <c r="DE77" s="106"/>
      <c r="DF77" s="106"/>
      <c r="DG77" s="106"/>
      <c r="DR77" s="106"/>
      <c r="DS77" s="106"/>
      <c r="DT77" s="106"/>
      <c r="DU77" s="106"/>
      <c r="DV77" s="106"/>
      <c r="DW77" s="106"/>
      <c r="DX77" s="106"/>
      <c r="DY77" s="106"/>
      <c r="DZ77" s="106"/>
      <c r="EA77" s="106"/>
      <c r="EB77" s="106"/>
      <c r="EC77" s="106"/>
      <c r="ED77" s="106"/>
      <c r="EE77" s="106"/>
      <c r="EF77" s="106"/>
      <c r="EG77" s="106"/>
      <c r="EH77" s="106"/>
      <c r="EI77" s="106"/>
      <c r="EJ77" s="106"/>
      <c r="EK77" s="106"/>
      <c r="EL77" s="106"/>
      <c r="EM77" s="106"/>
      <c r="EN77" s="106"/>
      <c r="EO77" s="106"/>
      <c r="EP77" s="106"/>
      <c r="EQ77" s="106"/>
      <c r="ER77" s="106"/>
      <c r="ES77" s="106"/>
      <c r="ET77" s="106"/>
      <c r="EU77" s="106"/>
      <c r="EV77" s="106"/>
      <c r="EW77" s="106"/>
      <c r="EX77" s="106"/>
      <c r="EY77" s="106"/>
      <c r="EZ77" s="106"/>
      <c r="FA77" s="106"/>
      <c r="FB77" s="106"/>
      <c r="FO77" s="106"/>
      <c r="FP77" s="106"/>
      <c r="FQ77" s="106"/>
      <c r="FR77" s="106"/>
      <c r="FS77" s="106"/>
      <c r="FT77" s="106"/>
      <c r="FU77" s="106"/>
      <c r="FV77" s="106"/>
      <c r="FW77" s="106"/>
      <c r="FX77" s="106"/>
      <c r="FY77" s="106"/>
      <c r="FZ77" s="106"/>
      <c r="GA77" s="106"/>
      <c r="GB77" s="106"/>
      <c r="GC77" s="106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6"/>
      <c r="GR77" s="106"/>
      <c r="GS77" s="106"/>
      <c r="GT77" s="106"/>
      <c r="GU77" s="106"/>
      <c r="GV77" s="106"/>
      <c r="GW77" s="106"/>
      <c r="GX77" s="106"/>
      <c r="GY77" s="106"/>
      <c r="GZ77" s="106"/>
      <c r="HA77" s="106"/>
      <c r="HM77" s="106"/>
      <c r="HN77" s="106"/>
      <c r="HO77" s="106"/>
      <c r="HP77" s="106"/>
      <c r="HQ77" s="106"/>
      <c r="HR77" s="106"/>
      <c r="HS77" s="106"/>
      <c r="HT77" s="106"/>
      <c r="HU77" s="106"/>
      <c r="HV77" s="106"/>
      <c r="HW77" s="106"/>
      <c r="HX77" s="106"/>
      <c r="HY77" s="106"/>
      <c r="HZ77" s="106"/>
      <c r="IA77" s="106"/>
      <c r="IB77" s="106"/>
      <c r="IC77" s="106"/>
      <c r="ID77" s="106"/>
      <c r="IE77" s="106"/>
      <c r="IF77" s="106"/>
      <c r="IG77" s="106"/>
      <c r="IH77" s="106"/>
      <c r="II77" s="106"/>
      <c r="IJ77" s="106"/>
      <c r="IK77" s="106"/>
      <c r="IL77" s="106"/>
      <c r="IM77" s="106"/>
      <c r="IN77" s="106"/>
      <c r="IO77" s="106"/>
      <c r="IP77" s="106"/>
      <c r="IQ77" s="106"/>
      <c r="IR77" s="106"/>
      <c r="IS77" s="106"/>
      <c r="IT77" s="106"/>
      <c r="IU77" s="106"/>
      <c r="IV77" s="106"/>
      <c r="IW77" s="106"/>
      <c r="IX77" s="106"/>
      <c r="IY77" s="106"/>
      <c r="IZ77" s="106"/>
      <c r="JA77" s="106"/>
      <c r="JB77" s="106"/>
      <c r="JC77" s="106"/>
      <c r="JD77" s="106"/>
      <c r="JE77" s="106"/>
      <c r="JF77" s="106"/>
      <c r="JG77" s="106"/>
      <c r="JH77" s="106"/>
      <c r="JI77" s="106"/>
      <c r="JJ77" s="106"/>
      <c r="JK77" s="106"/>
      <c r="JL77" s="106"/>
      <c r="JM77" s="106"/>
      <c r="JN77" s="106"/>
    </row>
    <row r="78" spans="1:274" x14ac:dyDescent="0.25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BB78" s="106"/>
      <c r="BC78" s="106"/>
      <c r="BD78" s="106"/>
      <c r="BE78" s="106"/>
      <c r="BQ78" s="106"/>
      <c r="BR78" s="106"/>
      <c r="BS78" s="106"/>
      <c r="BT78" s="106"/>
      <c r="BU78" s="106"/>
      <c r="BV78" s="106"/>
      <c r="BW78" s="106"/>
      <c r="BX78" s="106"/>
      <c r="CW78" s="106"/>
      <c r="CX78" s="106"/>
      <c r="CY78" s="106"/>
      <c r="CZ78" s="106"/>
      <c r="DA78" s="106"/>
      <c r="DB78" s="106"/>
      <c r="DC78" s="106"/>
      <c r="DD78" s="106"/>
      <c r="DE78" s="106"/>
      <c r="DF78" s="106"/>
      <c r="DG78" s="106"/>
      <c r="DR78" s="106"/>
      <c r="DS78" s="106"/>
      <c r="DT78" s="106"/>
      <c r="DU78" s="106"/>
      <c r="DV78" s="106"/>
      <c r="DW78" s="106"/>
      <c r="DX78" s="106"/>
      <c r="DY78" s="106"/>
      <c r="DZ78" s="106"/>
      <c r="EA78" s="106"/>
      <c r="EB78" s="106"/>
      <c r="EC78" s="106"/>
      <c r="ED78" s="106"/>
      <c r="EE78" s="106"/>
      <c r="EF78" s="106"/>
      <c r="EG78" s="106"/>
      <c r="EH78" s="106"/>
      <c r="EI78" s="106"/>
      <c r="EJ78" s="106"/>
      <c r="EK78" s="106"/>
      <c r="EL78" s="106"/>
      <c r="EM78" s="106"/>
      <c r="EN78" s="106"/>
      <c r="EO78" s="106"/>
      <c r="EP78" s="106"/>
      <c r="EQ78" s="106"/>
      <c r="ER78" s="106"/>
      <c r="ES78" s="106"/>
      <c r="ET78" s="106"/>
      <c r="EU78" s="106"/>
      <c r="EV78" s="106"/>
      <c r="EW78" s="106"/>
      <c r="EX78" s="106"/>
      <c r="EY78" s="106"/>
      <c r="EZ78" s="106"/>
      <c r="FA78" s="106"/>
      <c r="FB78" s="106"/>
      <c r="FO78" s="106"/>
      <c r="FP78" s="106"/>
      <c r="FQ78" s="106"/>
      <c r="FR78" s="106"/>
      <c r="FS78" s="106"/>
      <c r="FT78" s="106"/>
      <c r="FU78" s="106"/>
      <c r="FV78" s="106"/>
      <c r="FW78" s="106"/>
      <c r="FX78" s="106"/>
      <c r="FY78" s="106"/>
      <c r="FZ78" s="106"/>
      <c r="GA78" s="106"/>
      <c r="GB78" s="106"/>
      <c r="GC78" s="106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6"/>
      <c r="GR78" s="106"/>
      <c r="GS78" s="106"/>
      <c r="GT78" s="106"/>
      <c r="GU78" s="106"/>
      <c r="GV78" s="106"/>
      <c r="GW78" s="106"/>
      <c r="GX78" s="106"/>
      <c r="GY78" s="106"/>
      <c r="GZ78" s="106"/>
      <c r="HA78" s="106"/>
      <c r="HM78" s="106"/>
      <c r="HN78" s="106"/>
      <c r="HO78" s="106"/>
      <c r="HP78" s="106"/>
      <c r="HQ78" s="106"/>
      <c r="HR78" s="106"/>
      <c r="HS78" s="106"/>
      <c r="HT78" s="106"/>
      <c r="HU78" s="106"/>
      <c r="HV78" s="106"/>
      <c r="HW78" s="106"/>
      <c r="HX78" s="106"/>
      <c r="HY78" s="106"/>
      <c r="HZ78" s="106"/>
      <c r="IA78" s="106"/>
      <c r="IB78" s="106"/>
      <c r="IC78" s="106"/>
      <c r="ID78" s="106"/>
      <c r="IE78" s="106"/>
      <c r="IF78" s="106"/>
      <c r="IG78" s="106"/>
      <c r="IH78" s="106"/>
      <c r="II78" s="106"/>
      <c r="IJ78" s="106"/>
      <c r="IK78" s="106"/>
      <c r="IL78" s="106"/>
      <c r="IM78" s="106"/>
      <c r="IN78" s="106"/>
      <c r="IO78" s="106"/>
      <c r="IP78" s="106"/>
      <c r="IQ78" s="106"/>
      <c r="IR78" s="106"/>
      <c r="IS78" s="106"/>
      <c r="IT78" s="106"/>
      <c r="IU78" s="106"/>
      <c r="IV78" s="106"/>
      <c r="IW78" s="106"/>
      <c r="IX78" s="106"/>
      <c r="IY78" s="106"/>
      <c r="IZ78" s="106"/>
      <c r="JA78" s="106"/>
      <c r="JB78" s="106"/>
      <c r="JC78" s="106"/>
      <c r="JD78" s="106"/>
      <c r="JE78" s="106"/>
      <c r="JF78" s="106"/>
      <c r="JG78" s="106"/>
      <c r="JH78" s="106"/>
      <c r="JI78" s="106"/>
      <c r="JJ78" s="106"/>
      <c r="JK78" s="106"/>
      <c r="JL78" s="106"/>
      <c r="JM78" s="106"/>
      <c r="JN78" s="106"/>
    </row>
    <row r="79" spans="1:274" x14ac:dyDescent="0.25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BB79" s="106"/>
      <c r="BC79" s="106"/>
      <c r="BD79" s="106"/>
      <c r="BE79" s="106"/>
      <c r="BQ79" s="106"/>
      <c r="BR79" s="106"/>
      <c r="BS79" s="106"/>
      <c r="BT79" s="106"/>
      <c r="BU79" s="106"/>
      <c r="BV79" s="106"/>
      <c r="BW79" s="106"/>
      <c r="BX79" s="106"/>
      <c r="CW79" s="106"/>
      <c r="CX79" s="106"/>
      <c r="CY79" s="106"/>
      <c r="CZ79" s="106"/>
      <c r="DA79" s="106"/>
      <c r="DB79" s="106"/>
      <c r="DC79" s="106"/>
      <c r="DD79" s="106"/>
      <c r="DE79" s="106"/>
      <c r="DF79" s="106"/>
      <c r="DG79" s="106"/>
      <c r="DR79" s="106"/>
      <c r="DS79" s="106"/>
      <c r="DT79" s="106"/>
      <c r="DU79" s="106"/>
      <c r="DV79" s="106"/>
      <c r="DW79" s="106"/>
      <c r="DX79" s="106"/>
      <c r="DY79" s="106"/>
      <c r="DZ79" s="106"/>
      <c r="EA79" s="106"/>
      <c r="EB79" s="106"/>
      <c r="EC79" s="106"/>
      <c r="ED79" s="106"/>
      <c r="EE79" s="106"/>
      <c r="EF79" s="106"/>
      <c r="EG79" s="106"/>
      <c r="EH79" s="106"/>
      <c r="EI79" s="106"/>
      <c r="EJ79" s="106"/>
      <c r="EK79" s="106"/>
      <c r="EL79" s="106"/>
      <c r="EM79" s="106"/>
      <c r="EN79" s="106"/>
      <c r="EO79" s="106"/>
      <c r="EP79" s="106"/>
      <c r="EQ79" s="106"/>
      <c r="ER79" s="106"/>
      <c r="ES79" s="106"/>
      <c r="ET79" s="106"/>
      <c r="EU79" s="106"/>
      <c r="EV79" s="106"/>
      <c r="EW79" s="106"/>
      <c r="EX79" s="106"/>
      <c r="EY79" s="106"/>
      <c r="EZ79" s="106"/>
      <c r="FA79" s="106"/>
      <c r="FB79" s="106"/>
      <c r="FO79" s="106"/>
      <c r="FP79" s="106"/>
      <c r="FQ79" s="106"/>
      <c r="FR79" s="106"/>
      <c r="FS79" s="106"/>
      <c r="FT79" s="106"/>
      <c r="FU79" s="106"/>
      <c r="FV79" s="106"/>
      <c r="FW79" s="106"/>
      <c r="FX79" s="106"/>
      <c r="FY79" s="106"/>
      <c r="FZ79" s="106"/>
      <c r="GA79" s="106"/>
      <c r="GB79" s="106"/>
      <c r="GC79" s="106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6"/>
      <c r="GR79" s="106"/>
      <c r="GS79" s="106"/>
      <c r="GT79" s="106"/>
      <c r="GU79" s="106"/>
      <c r="GV79" s="106"/>
      <c r="GW79" s="106"/>
      <c r="GX79" s="106"/>
      <c r="GY79" s="106"/>
      <c r="GZ79" s="106"/>
      <c r="HA79" s="106"/>
      <c r="HM79" s="106"/>
      <c r="HN79" s="106"/>
      <c r="HO79" s="106"/>
      <c r="HP79" s="106"/>
      <c r="HQ79" s="106"/>
      <c r="HR79" s="106"/>
      <c r="HS79" s="106"/>
      <c r="HT79" s="106"/>
      <c r="HU79" s="106"/>
      <c r="HV79" s="106"/>
      <c r="HW79" s="106"/>
      <c r="HX79" s="106"/>
      <c r="HY79" s="106"/>
      <c r="HZ79" s="106"/>
      <c r="IA79" s="106"/>
      <c r="IB79" s="106"/>
      <c r="IC79" s="106"/>
      <c r="ID79" s="106"/>
      <c r="IE79" s="106"/>
      <c r="IF79" s="106"/>
      <c r="IG79" s="106"/>
      <c r="IH79" s="106"/>
      <c r="II79" s="106"/>
      <c r="IJ79" s="106"/>
      <c r="IK79" s="106"/>
      <c r="IL79" s="106"/>
      <c r="IM79" s="106"/>
      <c r="IN79" s="106"/>
      <c r="IO79" s="106"/>
      <c r="IP79" s="106"/>
      <c r="IQ79" s="106"/>
      <c r="IR79" s="106"/>
      <c r="IS79" s="106"/>
      <c r="IT79" s="106"/>
      <c r="IU79" s="106"/>
      <c r="IV79" s="106"/>
      <c r="IW79" s="106"/>
      <c r="IX79" s="106"/>
      <c r="IY79" s="106"/>
      <c r="IZ79" s="106"/>
      <c r="JA79" s="106"/>
      <c r="JB79" s="106"/>
      <c r="JC79" s="106"/>
      <c r="JD79" s="106"/>
      <c r="JE79" s="106"/>
      <c r="JF79" s="106"/>
      <c r="JG79" s="106"/>
      <c r="JH79" s="106"/>
      <c r="JI79" s="106"/>
      <c r="JJ79" s="106"/>
      <c r="JK79" s="106"/>
      <c r="JL79" s="106"/>
      <c r="JM79" s="106"/>
      <c r="JN79" s="106"/>
    </row>
    <row r="80" spans="1:274" x14ac:dyDescent="0.25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BB80" s="106"/>
      <c r="BC80" s="106"/>
      <c r="BD80" s="106"/>
      <c r="BE80" s="106"/>
      <c r="BQ80" s="106"/>
      <c r="BR80" s="106"/>
      <c r="BS80" s="106"/>
      <c r="BT80" s="106"/>
      <c r="BU80" s="106"/>
      <c r="BV80" s="106"/>
      <c r="BW80" s="106"/>
      <c r="BX80" s="106"/>
      <c r="CW80" s="106"/>
      <c r="CX80" s="106"/>
      <c r="CY80" s="106"/>
      <c r="CZ80" s="106"/>
      <c r="DA80" s="106"/>
      <c r="DB80" s="106"/>
      <c r="DC80" s="106"/>
      <c r="DD80" s="106"/>
      <c r="DE80" s="106"/>
      <c r="DF80" s="106"/>
      <c r="DG80" s="106"/>
      <c r="DR80" s="106"/>
      <c r="DS80" s="106"/>
      <c r="DT80" s="106"/>
      <c r="DU80" s="106"/>
      <c r="DV80" s="106"/>
      <c r="DW80" s="106"/>
      <c r="DX80" s="106"/>
      <c r="DY80" s="106"/>
      <c r="DZ80" s="106"/>
      <c r="EA80" s="106"/>
      <c r="EB80" s="106"/>
      <c r="EC80" s="106"/>
      <c r="ED80" s="106"/>
      <c r="EE80" s="106"/>
      <c r="EF80" s="106"/>
      <c r="EG80" s="106"/>
      <c r="EH80" s="106"/>
      <c r="EI80" s="106"/>
      <c r="EJ80" s="106"/>
      <c r="EK80" s="106"/>
      <c r="EL80" s="106"/>
      <c r="EM80" s="106"/>
      <c r="EN80" s="106"/>
      <c r="EO80" s="106"/>
      <c r="EP80" s="106"/>
      <c r="EQ80" s="106"/>
      <c r="ER80" s="106"/>
      <c r="ES80" s="106"/>
      <c r="ET80" s="106"/>
      <c r="EU80" s="106"/>
      <c r="EV80" s="106"/>
      <c r="EW80" s="106"/>
      <c r="EX80" s="106"/>
      <c r="EY80" s="106"/>
      <c r="EZ80" s="106"/>
      <c r="FA80" s="106"/>
      <c r="FB80" s="106"/>
      <c r="FO80" s="106"/>
      <c r="FP80" s="106"/>
      <c r="FQ80" s="106"/>
      <c r="FR80" s="106"/>
      <c r="FS80" s="106"/>
      <c r="FT80" s="106"/>
      <c r="FU80" s="106"/>
      <c r="FV80" s="106"/>
      <c r="FW80" s="106"/>
      <c r="FX80" s="106"/>
      <c r="FY80" s="106"/>
      <c r="FZ80" s="106"/>
      <c r="GA80" s="106"/>
      <c r="GB80" s="106"/>
      <c r="GC80" s="106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6"/>
      <c r="GR80" s="106"/>
      <c r="GS80" s="106"/>
      <c r="GT80" s="106"/>
      <c r="GU80" s="106"/>
      <c r="GV80" s="106"/>
      <c r="GW80" s="106"/>
      <c r="GX80" s="106"/>
      <c r="GY80" s="106"/>
      <c r="GZ80" s="106"/>
      <c r="HA80" s="106"/>
      <c r="HM80" s="106"/>
      <c r="HN80" s="106"/>
      <c r="HO80" s="106"/>
      <c r="HP80" s="106"/>
      <c r="HQ80" s="106"/>
      <c r="HR80" s="106"/>
      <c r="HS80" s="106"/>
      <c r="HT80" s="106"/>
      <c r="HU80" s="106"/>
      <c r="HV80" s="106"/>
      <c r="HW80" s="106"/>
      <c r="HX80" s="106"/>
      <c r="HY80" s="106"/>
      <c r="HZ80" s="106"/>
      <c r="IA80" s="106"/>
      <c r="IB80" s="106"/>
      <c r="IC80" s="106"/>
      <c r="ID80" s="106"/>
      <c r="IE80" s="106"/>
      <c r="IF80" s="106"/>
      <c r="IG80" s="106"/>
      <c r="IH80" s="106"/>
      <c r="II80" s="106"/>
      <c r="IJ80" s="106"/>
      <c r="IK80" s="106"/>
      <c r="IL80" s="106"/>
      <c r="IM80" s="106"/>
      <c r="IN80" s="106"/>
      <c r="IO80" s="106"/>
      <c r="IP80" s="106"/>
      <c r="IQ80" s="106"/>
      <c r="IR80" s="106"/>
      <c r="IS80" s="106"/>
      <c r="IT80" s="106"/>
      <c r="IU80" s="106"/>
      <c r="IV80" s="106"/>
      <c r="IW80" s="106"/>
      <c r="IX80" s="106"/>
      <c r="IY80" s="106"/>
      <c r="IZ80" s="106"/>
      <c r="JA80" s="106"/>
      <c r="JB80" s="106"/>
      <c r="JC80" s="106"/>
      <c r="JD80" s="106"/>
      <c r="JE80" s="106"/>
      <c r="JF80" s="106"/>
      <c r="JG80" s="106"/>
      <c r="JH80" s="106"/>
      <c r="JI80" s="106"/>
      <c r="JJ80" s="106"/>
      <c r="JK80" s="106"/>
      <c r="JL80" s="106"/>
      <c r="JM80" s="106"/>
      <c r="JN80" s="106"/>
    </row>
    <row r="81" spans="1:274" x14ac:dyDescent="0.25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BB81" s="106"/>
      <c r="BC81" s="106"/>
      <c r="BD81" s="106"/>
      <c r="BE81" s="106"/>
      <c r="BQ81" s="106"/>
      <c r="BR81" s="106"/>
      <c r="BS81" s="106"/>
      <c r="BT81" s="106"/>
      <c r="BU81" s="106"/>
      <c r="BV81" s="106"/>
      <c r="BW81" s="106"/>
      <c r="BX81" s="106"/>
      <c r="CW81" s="106"/>
      <c r="CX81" s="106"/>
      <c r="CY81" s="106"/>
      <c r="CZ81" s="106"/>
      <c r="DA81" s="106"/>
      <c r="DB81" s="106"/>
      <c r="DC81" s="106"/>
      <c r="DD81" s="106"/>
      <c r="DE81" s="106"/>
      <c r="DF81" s="106"/>
      <c r="DG81" s="106"/>
      <c r="DR81" s="106"/>
      <c r="DS81" s="106"/>
      <c r="DT81" s="106"/>
      <c r="DU81" s="106"/>
      <c r="DV81" s="106"/>
      <c r="DW81" s="106"/>
      <c r="DX81" s="106"/>
      <c r="DY81" s="106"/>
      <c r="DZ81" s="106"/>
      <c r="EA81" s="106"/>
      <c r="EB81" s="106"/>
      <c r="EC81" s="106"/>
      <c r="ED81" s="106"/>
      <c r="EE81" s="106"/>
      <c r="EF81" s="106"/>
      <c r="EG81" s="106"/>
      <c r="EH81" s="106"/>
      <c r="EI81" s="106"/>
      <c r="EJ81" s="106"/>
      <c r="EK81" s="106"/>
      <c r="EL81" s="106"/>
      <c r="EM81" s="106"/>
      <c r="EN81" s="106"/>
      <c r="EO81" s="106"/>
      <c r="EP81" s="106"/>
      <c r="EQ81" s="106"/>
      <c r="ER81" s="106"/>
      <c r="ES81" s="106"/>
      <c r="ET81" s="106"/>
      <c r="EU81" s="106"/>
      <c r="EV81" s="106"/>
      <c r="EW81" s="106"/>
      <c r="EX81" s="106"/>
      <c r="EY81" s="106"/>
      <c r="EZ81" s="106"/>
      <c r="FA81" s="106"/>
      <c r="FB81" s="106"/>
      <c r="FO81" s="106"/>
      <c r="FP81" s="106"/>
      <c r="FQ81" s="106"/>
      <c r="FR81" s="106"/>
      <c r="FS81" s="106"/>
      <c r="FT81" s="106"/>
      <c r="FU81" s="106"/>
      <c r="FV81" s="106"/>
      <c r="FW81" s="106"/>
      <c r="FX81" s="106"/>
      <c r="FY81" s="106"/>
      <c r="FZ81" s="106"/>
      <c r="GA81" s="106"/>
      <c r="GB81" s="106"/>
      <c r="GC81" s="106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6"/>
      <c r="GR81" s="106"/>
      <c r="GS81" s="106"/>
      <c r="GT81" s="106"/>
      <c r="GU81" s="106"/>
      <c r="GV81" s="106"/>
      <c r="GW81" s="106"/>
      <c r="GX81" s="106"/>
      <c r="GY81" s="106"/>
      <c r="GZ81" s="106"/>
      <c r="HA81" s="106"/>
      <c r="HM81" s="106"/>
      <c r="HN81" s="106"/>
      <c r="HO81" s="106"/>
      <c r="HP81" s="106"/>
      <c r="HQ81" s="106"/>
      <c r="HR81" s="106"/>
      <c r="HS81" s="106"/>
      <c r="HT81" s="106"/>
      <c r="HU81" s="106"/>
      <c r="HV81" s="106"/>
      <c r="HW81" s="106"/>
      <c r="HX81" s="106"/>
      <c r="HY81" s="106"/>
      <c r="HZ81" s="106"/>
      <c r="IA81" s="106"/>
      <c r="IB81" s="106"/>
      <c r="IC81" s="106"/>
      <c r="ID81" s="106"/>
      <c r="IE81" s="106"/>
      <c r="IF81" s="106"/>
      <c r="IG81" s="106"/>
      <c r="IH81" s="106"/>
      <c r="II81" s="106"/>
      <c r="IJ81" s="106"/>
      <c r="IK81" s="106"/>
      <c r="IL81" s="106"/>
      <c r="IM81" s="106"/>
      <c r="IN81" s="106"/>
      <c r="IO81" s="106"/>
      <c r="IP81" s="106"/>
      <c r="IQ81" s="106"/>
      <c r="IR81" s="106"/>
      <c r="IS81" s="106"/>
      <c r="IT81" s="106"/>
      <c r="IU81" s="106"/>
      <c r="IV81" s="106"/>
      <c r="IW81" s="106"/>
      <c r="IX81" s="106"/>
      <c r="IY81" s="106"/>
      <c r="IZ81" s="106"/>
      <c r="JA81" s="106"/>
      <c r="JB81" s="106"/>
      <c r="JC81" s="106"/>
      <c r="JD81" s="106"/>
      <c r="JE81" s="106"/>
      <c r="JF81" s="106"/>
      <c r="JG81" s="106"/>
      <c r="JH81" s="106"/>
      <c r="JI81" s="106"/>
      <c r="JJ81" s="106"/>
      <c r="JK81" s="106"/>
      <c r="JL81" s="106"/>
      <c r="JM81" s="106"/>
      <c r="JN81" s="106"/>
    </row>
    <row r="82" spans="1:274" x14ac:dyDescent="0.25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BB82" s="106"/>
      <c r="BC82" s="106"/>
      <c r="BD82" s="106"/>
      <c r="BE82" s="106"/>
      <c r="BQ82" s="106"/>
      <c r="BR82" s="106"/>
      <c r="BS82" s="106"/>
      <c r="BT82" s="106"/>
      <c r="BU82" s="106"/>
      <c r="BV82" s="106"/>
      <c r="BW82" s="106"/>
      <c r="BX82" s="106"/>
      <c r="CW82" s="106"/>
      <c r="CX82" s="106"/>
      <c r="CY82" s="106"/>
      <c r="CZ82" s="106"/>
      <c r="DA82" s="106"/>
      <c r="DB82" s="106"/>
      <c r="DC82" s="106"/>
      <c r="DD82" s="106"/>
      <c r="DE82" s="106"/>
      <c r="DF82" s="106"/>
      <c r="DG82" s="106"/>
      <c r="DR82" s="106"/>
      <c r="DS82" s="106"/>
      <c r="DT82" s="106"/>
      <c r="DU82" s="106"/>
      <c r="DV82" s="106"/>
      <c r="DW82" s="106"/>
      <c r="DX82" s="106"/>
      <c r="DY82" s="106"/>
      <c r="DZ82" s="106"/>
      <c r="EA82" s="106"/>
      <c r="EB82" s="106"/>
      <c r="EC82" s="106"/>
      <c r="ED82" s="106"/>
      <c r="EE82" s="106"/>
      <c r="EF82" s="106"/>
      <c r="EG82" s="106"/>
      <c r="EH82" s="106"/>
      <c r="EI82" s="106"/>
      <c r="EJ82" s="106"/>
      <c r="EK82" s="106"/>
      <c r="EL82" s="106"/>
      <c r="EM82" s="106"/>
      <c r="EN82" s="106"/>
      <c r="EO82" s="106"/>
      <c r="EP82" s="106"/>
      <c r="EQ82" s="106"/>
      <c r="ER82" s="106"/>
      <c r="ES82" s="106"/>
      <c r="ET82" s="106"/>
      <c r="EU82" s="106"/>
      <c r="EV82" s="106"/>
      <c r="EW82" s="106"/>
      <c r="EX82" s="106"/>
      <c r="EY82" s="106"/>
      <c r="EZ82" s="106"/>
      <c r="FA82" s="106"/>
      <c r="FB82" s="106"/>
      <c r="FO82" s="106"/>
      <c r="FP82" s="106"/>
      <c r="FQ82" s="106"/>
      <c r="FR82" s="106"/>
      <c r="FS82" s="106"/>
      <c r="FT82" s="106"/>
      <c r="FU82" s="106"/>
      <c r="FV82" s="106"/>
      <c r="FW82" s="106"/>
      <c r="FX82" s="106"/>
      <c r="FY82" s="106"/>
      <c r="FZ82" s="106"/>
      <c r="GA82" s="106"/>
      <c r="GB82" s="106"/>
      <c r="GC82" s="106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6"/>
      <c r="GR82" s="106"/>
      <c r="GS82" s="106"/>
      <c r="GT82" s="106"/>
      <c r="GU82" s="106"/>
      <c r="GV82" s="106"/>
      <c r="GW82" s="106"/>
      <c r="GX82" s="106"/>
      <c r="GY82" s="106"/>
      <c r="GZ82" s="106"/>
      <c r="HA82" s="106"/>
      <c r="HM82" s="106"/>
      <c r="HN82" s="106"/>
      <c r="HO82" s="106"/>
      <c r="HP82" s="106"/>
      <c r="HQ82" s="106"/>
      <c r="HR82" s="106"/>
      <c r="HS82" s="106"/>
      <c r="HT82" s="106"/>
      <c r="HU82" s="106"/>
      <c r="HV82" s="106"/>
      <c r="HW82" s="106"/>
      <c r="HX82" s="106"/>
      <c r="HY82" s="106"/>
      <c r="HZ82" s="106"/>
      <c r="IA82" s="106"/>
      <c r="IB82" s="106"/>
      <c r="IC82" s="106"/>
      <c r="ID82" s="106"/>
      <c r="IE82" s="106"/>
      <c r="IF82" s="106"/>
      <c r="IG82" s="106"/>
      <c r="IH82" s="106"/>
      <c r="II82" s="106"/>
      <c r="IJ82" s="106"/>
      <c r="IK82" s="106"/>
      <c r="IL82" s="106"/>
      <c r="IM82" s="106"/>
      <c r="IN82" s="106"/>
      <c r="IO82" s="106"/>
      <c r="IP82" s="106"/>
      <c r="IQ82" s="106"/>
      <c r="IR82" s="106"/>
      <c r="IS82" s="106"/>
      <c r="IT82" s="106"/>
      <c r="IU82" s="106"/>
      <c r="IV82" s="106"/>
      <c r="IW82" s="106"/>
      <c r="IX82" s="106"/>
      <c r="IY82" s="106"/>
      <c r="IZ82" s="106"/>
      <c r="JA82" s="106"/>
      <c r="JB82" s="106"/>
      <c r="JC82" s="106"/>
      <c r="JD82" s="106"/>
      <c r="JE82" s="106"/>
      <c r="JF82" s="106"/>
      <c r="JG82" s="106"/>
      <c r="JH82" s="106"/>
      <c r="JI82" s="106"/>
      <c r="JJ82" s="106"/>
      <c r="JK82" s="106"/>
      <c r="JL82" s="106"/>
      <c r="JM82" s="106"/>
      <c r="JN82" s="106"/>
    </row>
    <row r="83" spans="1:274" x14ac:dyDescent="0.25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BB83" s="106"/>
      <c r="BC83" s="106"/>
      <c r="BD83" s="106"/>
      <c r="BE83" s="106"/>
      <c r="BQ83" s="106"/>
      <c r="BR83" s="106"/>
      <c r="BS83" s="106"/>
      <c r="BT83" s="106"/>
      <c r="BU83" s="106"/>
      <c r="BV83" s="106"/>
      <c r="BW83" s="106"/>
      <c r="BX83" s="106"/>
      <c r="CW83" s="106"/>
      <c r="CX83" s="106"/>
      <c r="CY83" s="106"/>
      <c r="CZ83" s="106"/>
      <c r="DA83" s="106"/>
      <c r="DB83" s="106"/>
      <c r="DC83" s="106"/>
      <c r="DD83" s="106"/>
      <c r="DE83" s="106"/>
      <c r="DF83" s="106"/>
      <c r="DG83" s="106"/>
      <c r="DR83" s="106"/>
      <c r="DS83" s="106"/>
      <c r="DT83" s="106"/>
      <c r="DU83" s="106"/>
      <c r="DV83" s="106"/>
      <c r="DW83" s="106"/>
      <c r="DX83" s="106"/>
      <c r="DY83" s="106"/>
      <c r="DZ83" s="106"/>
      <c r="EA83" s="106"/>
      <c r="EB83" s="106"/>
      <c r="EC83" s="106"/>
      <c r="ED83" s="106"/>
      <c r="EE83" s="106"/>
      <c r="EF83" s="106"/>
      <c r="EG83" s="106"/>
      <c r="EH83" s="106"/>
      <c r="EI83" s="106"/>
      <c r="EJ83" s="106"/>
      <c r="EK83" s="106"/>
      <c r="EL83" s="106"/>
      <c r="EM83" s="106"/>
      <c r="EN83" s="106"/>
      <c r="EO83" s="106"/>
      <c r="EP83" s="106"/>
      <c r="EQ83" s="106"/>
      <c r="ER83" s="106"/>
      <c r="ES83" s="106"/>
      <c r="ET83" s="106"/>
      <c r="EU83" s="106"/>
      <c r="EV83" s="106"/>
      <c r="EW83" s="106"/>
      <c r="EX83" s="106"/>
      <c r="EY83" s="106"/>
      <c r="EZ83" s="106"/>
      <c r="FA83" s="106"/>
      <c r="FB83" s="106"/>
      <c r="FO83" s="106"/>
      <c r="FP83" s="106"/>
      <c r="FQ83" s="106"/>
      <c r="FR83" s="106"/>
      <c r="FS83" s="106"/>
      <c r="FT83" s="106"/>
      <c r="FU83" s="106"/>
      <c r="FV83" s="106"/>
      <c r="FW83" s="106"/>
      <c r="FX83" s="106"/>
      <c r="FY83" s="106"/>
      <c r="FZ83" s="106"/>
      <c r="GA83" s="106"/>
      <c r="GB83" s="106"/>
      <c r="GC83" s="106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6"/>
      <c r="GR83" s="106"/>
      <c r="GS83" s="106"/>
      <c r="GT83" s="106"/>
      <c r="GU83" s="106"/>
      <c r="GV83" s="106"/>
      <c r="GW83" s="106"/>
      <c r="GX83" s="106"/>
      <c r="GY83" s="106"/>
      <c r="GZ83" s="106"/>
      <c r="HA83" s="106"/>
      <c r="HM83" s="106"/>
      <c r="HN83" s="106"/>
      <c r="HO83" s="106"/>
      <c r="HP83" s="106"/>
      <c r="HQ83" s="106"/>
      <c r="HR83" s="106"/>
      <c r="HS83" s="106"/>
      <c r="HT83" s="106"/>
      <c r="HU83" s="106"/>
      <c r="HV83" s="106"/>
      <c r="HW83" s="106"/>
      <c r="HX83" s="106"/>
      <c r="HY83" s="106"/>
      <c r="HZ83" s="106"/>
      <c r="IA83" s="106"/>
      <c r="IB83" s="106"/>
      <c r="IC83" s="106"/>
      <c r="ID83" s="106"/>
      <c r="IE83" s="106"/>
      <c r="IF83" s="106"/>
      <c r="IG83" s="106"/>
      <c r="IH83" s="106"/>
      <c r="II83" s="106"/>
      <c r="IJ83" s="106"/>
      <c r="IK83" s="106"/>
      <c r="IL83" s="106"/>
      <c r="IM83" s="106"/>
      <c r="IN83" s="106"/>
      <c r="IO83" s="106"/>
      <c r="IP83" s="106"/>
      <c r="IQ83" s="106"/>
      <c r="IR83" s="106"/>
      <c r="IS83" s="106"/>
      <c r="IT83" s="106"/>
      <c r="IU83" s="106"/>
      <c r="IV83" s="106"/>
      <c r="IW83" s="106"/>
      <c r="IX83" s="106"/>
      <c r="IY83" s="106"/>
      <c r="IZ83" s="106"/>
      <c r="JA83" s="106"/>
      <c r="JB83" s="106"/>
      <c r="JC83" s="106"/>
      <c r="JD83" s="106"/>
      <c r="JE83" s="106"/>
      <c r="JF83" s="106"/>
      <c r="JG83" s="106"/>
      <c r="JH83" s="106"/>
      <c r="JI83" s="106"/>
      <c r="JJ83" s="106"/>
      <c r="JK83" s="106"/>
      <c r="JL83" s="106"/>
      <c r="JM83" s="106"/>
      <c r="JN83" s="106"/>
    </row>
    <row r="84" spans="1:274" x14ac:dyDescent="0.25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BB84" s="106"/>
      <c r="BC84" s="106"/>
      <c r="BD84" s="106"/>
      <c r="BE84" s="106"/>
      <c r="BQ84" s="106"/>
      <c r="BR84" s="106"/>
      <c r="BS84" s="106"/>
      <c r="BT84" s="106"/>
      <c r="BU84" s="106"/>
      <c r="BV84" s="106"/>
      <c r="BW84" s="106"/>
      <c r="BX84" s="106"/>
      <c r="CW84" s="106"/>
      <c r="CX84" s="106"/>
      <c r="CY84" s="106"/>
      <c r="CZ84" s="106"/>
      <c r="DA84" s="106"/>
      <c r="DB84" s="106"/>
      <c r="DC84" s="106"/>
      <c r="DD84" s="106"/>
      <c r="DE84" s="106"/>
      <c r="DF84" s="106"/>
      <c r="DG84" s="106"/>
      <c r="DR84" s="106"/>
      <c r="DS84" s="106"/>
      <c r="DT84" s="106"/>
      <c r="DU84" s="106"/>
      <c r="DV84" s="106"/>
      <c r="DW84" s="106"/>
      <c r="DX84" s="106"/>
      <c r="DY84" s="106"/>
      <c r="DZ84" s="106"/>
      <c r="EA84" s="106"/>
      <c r="EB84" s="106"/>
      <c r="EC84" s="106"/>
      <c r="ED84" s="106"/>
      <c r="EE84" s="106"/>
      <c r="EF84" s="106"/>
      <c r="EG84" s="106"/>
      <c r="EH84" s="106"/>
      <c r="EI84" s="106"/>
      <c r="EJ84" s="106"/>
      <c r="EK84" s="106"/>
      <c r="EL84" s="106"/>
      <c r="EM84" s="106"/>
      <c r="EN84" s="106"/>
      <c r="EO84" s="106"/>
      <c r="EP84" s="106"/>
      <c r="EQ84" s="106"/>
      <c r="ER84" s="106"/>
      <c r="ES84" s="106"/>
      <c r="ET84" s="106"/>
      <c r="EU84" s="106"/>
      <c r="EV84" s="106"/>
      <c r="EW84" s="106"/>
      <c r="EX84" s="106"/>
      <c r="EY84" s="106"/>
      <c r="EZ84" s="106"/>
      <c r="FA84" s="106"/>
      <c r="FB84" s="106"/>
      <c r="FO84" s="106"/>
      <c r="FP84" s="106"/>
      <c r="FQ84" s="106"/>
      <c r="FR84" s="106"/>
      <c r="FS84" s="106"/>
      <c r="FT84" s="106"/>
      <c r="FU84" s="106"/>
      <c r="FV84" s="106"/>
      <c r="FW84" s="106"/>
      <c r="FX84" s="106"/>
      <c r="FY84" s="106"/>
      <c r="FZ84" s="106"/>
      <c r="GA84" s="106"/>
      <c r="GB84" s="106"/>
      <c r="GC84" s="106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6"/>
      <c r="GR84" s="106"/>
      <c r="GS84" s="106"/>
      <c r="GT84" s="106"/>
      <c r="GU84" s="106"/>
      <c r="GV84" s="106"/>
      <c r="GW84" s="106"/>
      <c r="GX84" s="106"/>
      <c r="GY84" s="106"/>
      <c r="GZ84" s="106"/>
      <c r="HA84" s="106"/>
      <c r="HM84" s="106"/>
      <c r="HN84" s="106"/>
      <c r="HO84" s="106"/>
      <c r="HP84" s="106"/>
      <c r="HQ84" s="106"/>
      <c r="HR84" s="106"/>
      <c r="HS84" s="106"/>
      <c r="HT84" s="106"/>
      <c r="HU84" s="106"/>
      <c r="HV84" s="106"/>
      <c r="HW84" s="106"/>
      <c r="HX84" s="106"/>
      <c r="HY84" s="106"/>
      <c r="HZ84" s="106"/>
      <c r="IA84" s="106"/>
      <c r="IB84" s="106"/>
      <c r="IC84" s="106"/>
      <c r="ID84" s="106"/>
      <c r="IE84" s="106"/>
      <c r="IF84" s="106"/>
      <c r="IG84" s="106"/>
      <c r="IH84" s="106"/>
      <c r="II84" s="106"/>
      <c r="IJ84" s="106"/>
      <c r="IK84" s="106"/>
      <c r="IL84" s="106"/>
      <c r="IM84" s="106"/>
      <c r="IN84" s="106"/>
      <c r="IO84" s="106"/>
      <c r="IP84" s="106"/>
      <c r="IQ84" s="106"/>
      <c r="IR84" s="106"/>
      <c r="IS84" s="106"/>
      <c r="IT84" s="106"/>
      <c r="IU84" s="106"/>
      <c r="IV84" s="106"/>
      <c r="IW84" s="106"/>
      <c r="IX84" s="106"/>
      <c r="IY84" s="106"/>
      <c r="IZ84" s="106"/>
      <c r="JA84" s="106"/>
      <c r="JB84" s="106"/>
      <c r="JC84" s="106"/>
      <c r="JD84" s="106"/>
      <c r="JE84" s="106"/>
      <c r="JF84" s="106"/>
      <c r="JG84" s="106"/>
      <c r="JH84" s="106"/>
      <c r="JI84" s="106"/>
      <c r="JJ84" s="106"/>
      <c r="JK84" s="106"/>
      <c r="JL84" s="106"/>
      <c r="JM84" s="106"/>
      <c r="JN84" s="106"/>
    </row>
    <row r="85" spans="1:274" x14ac:dyDescent="0.2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BB85" s="106"/>
      <c r="BC85" s="106"/>
      <c r="BD85" s="106"/>
      <c r="BE85" s="106"/>
      <c r="BQ85" s="106"/>
      <c r="BR85" s="106"/>
      <c r="BS85" s="106"/>
      <c r="BT85" s="106"/>
      <c r="BU85" s="106"/>
      <c r="BV85" s="106"/>
      <c r="BW85" s="106"/>
      <c r="BX85" s="106"/>
      <c r="CW85" s="106"/>
      <c r="CX85" s="106"/>
      <c r="CY85" s="106"/>
      <c r="CZ85" s="106"/>
      <c r="DA85" s="106"/>
      <c r="DB85" s="106"/>
      <c r="DC85" s="106"/>
      <c r="DD85" s="106"/>
      <c r="DE85" s="106"/>
      <c r="DF85" s="106"/>
      <c r="DG85" s="106"/>
      <c r="DR85" s="106"/>
      <c r="DS85" s="106"/>
      <c r="DT85" s="106"/>
      <c r="DU85" s="106"/>
      <c r="DV85" s="106"/>
      <c r="DW85" s="106"/>
      <c r="DX85" s="106"/>
      <c r="DY85" s="106"/>
      <c r="DZ85" s="106"/>
      <c r="EA85" s="106"/>
      <c r="EB85" s="106"/>
      <c r="EC85" s="106"/>
      <c r="ED85" s="106"/>
      <c r="EE85" s="106"/>
      <c r="EF85" s="106"/>
      <c r="EG85" s="106"/>
      <c r="EH85" s="106"/>
      <c r="EI85" s="106"/>
      <c r="EJ85" s="106"/>
      <c r="EK85" s="106"/>
      <c r="EL85" s="106"/>
      <c r="EM85" s="106"/>
      <c r="EN85" s="106"/>
      <c r="EO85" s="106"/>
      <c r="EP85" s="106"/>
      <c r="EQ85" s="106"/>
      <c r="ER85" s="106"/>
      <c r="ES85" s="106"/>
      <c r="ET85" s="106"/>
      <c r="EU85" s="106"/>
      <c r="EV85" s="106"/>
      <c r="EW85" s="106"/>
      <c r="EX85" s="106"/>
      <c r="EY85" s="106"/>
      <c r="EZ85" s="106"/>
      <c r="FA85" s="106"/>
      <c r="FB85" s="106"/>
      <c r="FO85" s="106"/>
      <c r="FP85" s="106"/>
      <c r="FQ85" s="106"/>
      <c r="FR85" s="106"/>
      <c r="FS85" s="106"/>
      <c r="FT85" s="106"/>
      <c r="FU85" s="106"/>
      <c r="FV85" s="106"/>
      <c r="FW85" s="106"/>
      <c r="FX85" s="106"/>
      <c r="FY85" s="106"/>
      <c r="FZ85" s="106"/>
      <c r="GA85" s="106"/>
      <c r="GB85" s="106"/>
      <c r="GC85" s="106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6"/>
      <c r="GR85" s="106"/>
      <c r="GS85" s="106"/>
      <c r="GT85" s="106"/>
      <c r="GU85" s="106"/>
      <c r="GV85" s="106"/>
      <c r="GW85" s="106"/>
      <c r="GX85" s="106"/>
      <c r="GY85" s="106"/>
      <c r="GZ85" s="106"/>
      <c r="HA85" s="106"/>
      <c r="HM85" s="106"/>
      <c r="HN85" s="106"/>
      <c r="HO85" s="106"/>
      <c r="HP85" s="106"/>
      <c r="HQ85" s="106"/>
      <c r="HR85" s="106"/>
      <c r="HS85" s="106"/>
      <c r="HT85" s="106"/>
      <c r="HU85" s="106"/>
      <c r="HV85" s="106"/>
      <c r="HW85" s="106"/>
      <c r="HX85" s="106"/>
      <c r="HY85" s="106"/>
      <c r="HZ85" s="106"/>
      <c r="IA85" s="106"/>
      <c r="IB85" s="106"/>
      <c r="IC85" s="106"/>
      <c r="ID85" s="106"/>
      <c r="IE85" s="106"/>
      <c r="IF85" s="106"/>
      <c r="IG85" s="106"/>
      <c r="IH85" s="106"/>
      <c r="II85" s="106"/>
      <c r="IJ85" s="106"/>
      <c r="IK85" s="106"/>
      <c r="IL85" s="106"/>
      <c r="IM85" s="106"/>
      <c r="IN85" s="106"/>
      <c r="IO85" s="106"/>
      <c r="IP85" s="106"/>
      <c r="IQ85" s="106"/>
      <c r="IR85" s="106"/>
      <c r="IS85" s="106"/>
      <c r="IT85" s="106"/>
      <c r="IU85" s="106"/>
      <c r="IV85" s="106"/>
      <c r="IW85" s="106"/>
      <c r="IX85" s="106"/>
      <c r="IY85" s="106"/>
      <c r="IZ85" s="106"/>
      <c r="JA85" s="106"/>
      <c r="JB85" s="106"/>
      <c r="JC85" s="106"/>
      <c r="JD85" s="106"/>
      <c r="JE85" s="106"/>
      <c r="JF85" s="106"/>
      <c r="JG85" s="106"/>
      <c r="JH85" s="106"/>
      <c r="JI85" s="106"/>
      <c r="JJ85" s="106"/>
      <c r="JK85" s="106"/>
      <c r="JL85" s="106"/>
      <c r="JM85" s="106"/>
      <c r="JN85" s="106"/>
    </row>
    <row r="86" spans="1:274" x14ac:dyDescent="0.25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BB86" s="106"/>
      <c r="BC86" s="106"/>
      <c r="BD86" s="106"/>
      <c r="BE86" s="106"/>
      <c r="BQ86" s="106"/>
      <c r="BR86" s="106"/>
      <c r="BS86" s="106"/>
      <c r="BT86" s="106"/>
      <c r="BU86" s="106"/>
      <c r="BV86" s="106"/>
      <c r="BW86" s="106"/>
      <c r="BX86" s="106"/>
      <c r="CW86" s="106"/>
      <c r="CX86" s="106"/>
      <c r="CY86" s="106"/>
      <c r="CZ86" s="106"/>
      <c r="DA86" s="106"/>
      <c r="DB86" s="106"/>
      <c r="DC86" s="106"/>
      <c r="DD86" s="106"/>
      <c r="DE86" s="106"/>
      <c r="DF86" s="106"/>
      <c r="DG86" s="106"/>
      <c r="DR86" s="106"/>
      <c r="DS86" s="106"/>
      <c r="DT86" s="106"/>
      <c r="DU86" s="106"/>
      <c r="DV86" s="106"/>
      <c r="DW86" s="106"/>
      <c r="DX86" s="106"/>
      <c r="DY86" s="106"/>
      <c r="DZ86" s="106"/>
      <c r="EA86" s="106"/>
      <c r="EB86" s="106"/>
      <c r="EC86" s="106"/>
      <c r="ED86" s="106"/>
      <c r="EE86" s="106"/>
      <c r="EF86" s="106"/>
      <c r="EG86" s="106"/>
      <c r="EH86" s="106"/>
      <c r="EI86" s="106"/>
      <c r="EJ86" s="106"/>
      <c r="EK86" s="106"/>
      <c r="EL86" s="106"/>
      <c r="EM86" s="106"/>
      <c r="EN86" s="106"/>
      <c r="EO86" s="106"/>
      <c r="EP86" s="106"/>
      <c r="EQ86" s="106"/>
      <c r="ER86" s="106"/>
      <c r="ES86" s="106"/>
      <c r="ET86" s="106"/>
      <c r="EU86" s="106"/>
      <c r="EV86" s="106"/>
      <c r="EW86" s="106"/>
      <c r="EX86" s="106"/>
      <c r="EY86" s="106"/>
      <c r="EZ86" s="106"/>
      <c r="FA86" s="106"/>
      <c r="FB86" s="106"/>
      <c r="FO86" s="106"/>
      <c r="FP86" s="106"/>
      <c r="FQ86" s="106"/>
      <c r="FR86" s="106"/>
      <c r="FS86" s="106"/>
      <c r="FT86" s="106"/>
      <c r="FU86" s="106"/>
      <c r="FV86" s="106"/>
      <c r="FW86" s="106"/>
      <c r="FX86" s="106"/>
      <c r="FY86" s="106"/>
      <c r="FZ86" s="106"/>
      <c r="GA86" s="106"/>
      <c r="GB86" s="106"/>
      <c r="GC86" s="106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6"/>
      <c r="GR86" s="106"/>
      <c r="GS86" s="106"/>
      <c r="GT86" s="106"/>
      <c r="GU86" s="106"/>
      <c r="GV86" s="106"/>
      <c r="GW86" s="106"/>
      <c r="GX86" s="106"/>
      <c r="GY86" s="106"/>
      <c r="GZ86" s="106"/>
      <c r="HA86" s="106"/>
      <c r="HM86" s="106"/>
      <c r="HN86" s="106"/>
      <c r="HO86" s="106"/>
      <c r="HP86" s="106"/>
      <c r="HQ86" s="106"/>
      <c r="HR86" s="106"/>
      <c r="HS86" s="106"/>
      <c r="HT86" s="106"/>
      <c r="HU86" s="106"/>
      <c r="HV86" s="106"/>
      <c r="HW86" s="106"/>
      <c r="HX86" s="106"/>
      <c r="HY86" s="106"/>
      <c r="HZ86" s="106"/>
      <c r="IA86" s="106"/>
      <c r="IB86" s="106"/>
      <c r="IC86" s="106"/>
      <c r="ID86" s="106"/>
      <c r="IE86" s="106"/>
      <c r="IF86" s="106"/>
      <c r="IG86" s="106"/>
      <c r="IH86" s="106"/>
      <c r="II86" s="106"/>
      <c r="IJ86" s="106"/>
      <c r="IK86" s="106"/>
      <c r="IL86" s="106"/>
      <c r="IM86" s="106"/>
      <c r="IN86" s="106"/>
      <c r="IO86" s="106"/>
      <c r="IP86" s="106"/>
      <c r="IQ86" s="106"/>
      <c r="IR86" s="106"/>
      <c r="IS86" s="106"/>
      <c r="IT86" s="106"/>
      <c r="IU86" s="106"/>
      <c r="IV86" s="106"/>
      <c r="IW86" s="106"/>
      <c r="IX86" s="106"/>
      <c r="IY86" s="106"/>
      <c r="IZ86" s="106"/>
      <c r="JA86" s="106"/>
      <c r="JB86" s="106"/>
      <c r="JC86" s="106"/>
      <c r="JD86" s="106"/>
      <c r="JE86" s="106"/>
      <c r="JF86" s="106"/>
      <c r="JG86" s="106"/>
      <c r="JH86" s="106"/>
      <c r="JI86" s="106"/>
      <c r="JJ86" s="106"/>
      <c r="JK86" s="106"/>
      <c r="JL86" s="106"/>
      <c r="JM86" s="106"/>
      <c r="JN86" s="106"/>
    </row>
    <row r="87" spans="1:274" x14ac:dyDescent="0.25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BB87" s="106"/>
      <c r="BC87" s="106"/>
      <c r="BD87" s="106"/>
      <c r="BE87" s="106"/>
      <c r="BQ87" s="106"/>
      <c r="BR87" s="106"/>
      <c r="BS87" s="106"/>
      <c r="BT87" s="106"/>
      <c r="BU87" s="106"/>
      <c r="BV87" s="106"/>
      <c r="BW87" s="106"/>
      <c r="BX87" s="106"/>
      <c r="CW87" s="106"/>
      <c r="CX87" s="106"/>
      <c r="CY87" s="106"/>
      <c r="CZ87" s="106"/>
      <c r="DA87" s="106"/>
      <c r="DB87" s="106"/>
      <c r="DC87" s="106"/>
      <c r="DD87" s="106"/>
      <c r="DE87" s="106"/>
      <c r="DF87" s="106"/>
      <c r="DG87" s="106"/>
      <c r="DR87" s="106"/>
      <c r="DS87" s="106"/>
      <c r="DT87" s="106"/>
      <c r="DU87" s="106"/>
      <c r="DV87" s="106"/>
      <c r="DW87" s="106"/>
      <c r="DX87" s="106"/>
      <c r="DY87" s="106"/>
      <c r="DZ87" s="106"/>
      <c r="EA87" s="106"/>
      <c r="EB87" s="106"/>
      <c r="EC87" s="106"/>
      <c r="ED87" s="106"/>
      <c r="EE87" s="106"/>
      <c r="EF87" s="106"/>
      <c r="EG87" s="106"/>
      <c r="EH87" s="106"/>
      <c r="EI87" s="106"/>
      <c r="EJ87" s="106"/>
      <c r="EK87" s="106"/>
      <c r="EL87" s="106"/>
      <c r="EM87" s="106"/>
      <c r="EN87" s="106"/>
      <c r="EO87" s="106"/>
      <c r="EP87" s="106"/>
      <c r="EQ87" s="106"/>
      <c r="ER87" s="106"/>
      <c r="ES87" s="106"/>
      <c r="ET87" s="106"/>
      <c r="EU87" s="106"/>
      <c r="EV87" s="106"/>
      <c r="EW87" s="106"/>
      <c r="EX87" s="106"/>
      <c r="EY87" s="106"/>
      <c r="EZ87" s="106"/>
      <c r="FA87" s="106"/>
      <c r="FB87" s="106"/>
      <c r="FO87" s="106"/>
      <c r="FP87" s="106"/>
      <c r="FQ87" s="106"/>
      <c r="FR87" s="106"/>
      <c r="FS87" s="106"/>
      <c r="FT87" s="106"/>
      <c r="FU87" s="106"/>
      <c r="FV87" s="106"/>
      <c r="FW87" s="106"/>
      <c r="FX87" s="106"/>
      <c r="FY87" s="106"/>
      <c r="FZ87" s="106"/>
      <c r="GA87" s="106"/>
      <c r="GB87" s="106"/>
      <c r="GC87" s="106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6"/>
      <c r="GR87" s="106"/>
      <c r="GS87" s="106"/>
      <c r="GT87" s="106"/>
      <c r="GU87" s="106"/>
      <c r="GV87" s="106"/>
      <c r="GW87" s="106"/>
      <c r="GX87" s="106"/>
      <c r="GY87" s="106"/>
      <c r="GZ87" s="106"/>
      <c r="HA87" s="106"/>
      <c r="HM87" s="106"/>
      <c r="HN87" s="106"/>
      <c r="HO87" s="106"/>
      <c r="HP87" s="106"/>
      <c r="HQ87" s="106"/>
      <c r="HR87" s="106"/>
      <c r="HS87" s="106"/>
      <c r="HT87" s="106"/>
      <c r="HU87" s="106"/>
      <c r="HV87" s="106"/>
      <c r="HW87" s="106"/>
      <c r="HX87" s="106"/>
      <c r="HY87" s="106"/>
      <c r="HZ87" s="106"/>
      <c r="IA87" s="106"/>
      <c r="IB87" s="106"/>
      <c r="IC87" s="106"/>
      <c r="ID87" s="106"/>
      <c r="IE87" s="106"/>
      <c r="IF87" s="106"/>
      <c r="IG87" s="106"/>
      <c r="IH87" s="106"/>
      <c r="II87" s="106"/>
      <c r="IJ87" s="106"/>
      <c r="IK87" s="106"/>
      <c r="IL87" s="106"/>
      <c r="IM87" s="106"/>
      <c r="IN87" s="106"/>
      <c r="IO87" s="106"/>
      <c r="IP87" s="106"/>
      <c r="IQ87" s="106"/>
      <c r="IR87" s="106"/>
      <c r="IS87" s="106"/>
      <c r="IT87" s="106"/>
      <c r="IU87" s="106"/>
      <c r="IV87" s="106"/>
      <c r="IW87" s="106"/>
      <c r="IX87" s="106"/>
      <c r="IY87" s="106"/>
      <c r="IZ87" s="106"/>
      <c r="JA87" s="106"/>
      <c r="JB87" s="106"/>
      <c r="JC87" s="106"/>
      <c r="JD87" s="106"/>
      <c r="JE87" s="106"/>
      <c r="JF87" s="106"/>
      <c r="JG87" s="106"/>
      <c r="JH87" s="106"/>
      <c r="JI87" s="106"/>
      <c r="JJ87" s="106"/>
      <c r="JK87" s="106"/>
      <c r="JL87" s="106"/>
      <c r="JM87" s="106"/>
      <c r="JN87" s="106"/>
    </row>
    <row r="88" spans="1:274" x14ac:dyDescent="0.25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BB88" s="106"/>
      <c r="BC88" s="106"/>
      <c r="BD88" s="106"/>
      <c r="BE88" s="106"/>
      <c r="BQ88" s="106"/>
      <c r="BR88" s="106"/>
      <c r="BS88" s="106"/>
      <c r="BT88" s="106"/>
      <c r="BU88" s="106"/>
      <c r="BV88" s="106"/>
      <c r="BW88" s="106"/>
      <c r="BX88" s="106"/>
      <c r="CW88" s="106"/>
      <c r="CX88" s="106"/>
      <c r="CY88" s="106"/>
      <c r="CZ88" s="106"/>
      <c r="DA88" s="106"/>
      <c r="DB88" s="106"/>
      <c r="DC88" s="106"/>
      <c r="DD88" s="106"/>
      <c r="DE88" s="106"/>
      <c r="DF88" s="106"/>
      <c r="DG88" s="106"/>
      <c r="DR88" s="106"/>
      <c r="DS88" s="106"/>
      <c r="DT88" s="106"/>
      <c r="DU88" s="106"/>
      <c r="DV88" s="106"/>
      <c r="DW88" s="106"/>
      <c r="DX88" s="106"/>
      <c r="DY88" s="106"/>
      <c r="DZ88" s="106"/>
      <c r="EA88" s="106"/>
      <c r="EB88" s="106"/>
      <c r="EC88" s="106"/>
      <c r="ED88" s="106"/>
      <c r="EE88" s="106"/>
      <c r="EF88" s="106"/>
      <c r="EG88" s="106"/>
      <c r="EH88" s="106"/>
      <c r="EI88" s="106"/>
      <c r="EJ88" s="106"/>
      <c r="EK88" s="106"/>
      <c r="EL88" s="106"/>
      <c r="EM88" s="106"/>
      <c r="EN88" s="106"/>
      <c r="EO88" s="106"/>
      <c r="EP88" s="106"/>
      <c r="EQ88" s="106"/>
      <c r="ER88" s="106"/>
      <c r="ES88" s="106"/>
      <c r="ET88" s="106"/>
      <c r="EU88" s="106"/>
      <c r="EV88" s="106"/>
      <c r="EW88" s="106"/>
      <c r="EX88" s="106"/>
      <c r="EY88" s="106"/>
      <c r="EZ88" s="106"/>
      <c r="FA88" s="106"/>
      <c r="FB88" s="106"/>
      <c r="FO88" s="106"/>
      <c r="FP88" s="106"/>
      <c r="FQ88" s="106"/>
      <c r="FR88" s="106"/>
      <c r="FS88" s="106"/>
      <c r="FT88" s="106"/>
      <c r="FU88" s="106"/>
      <c r="FV88" s="106"/>
      <c r="FW88" s="106"/>
      <c r="FX88" s="106"/>
      <c r="FY88" s="106"/>
      <c r="FZ88" s="106"/>
      <c r="GA88" s="106"/>
      <c r="GB88" s="106"/>
      <c r="GC88" s="106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6"/>
      <c r="GR88" s="106"/>
      <c r="GS88" s="106"/>
      <c r="GT88" s="106"/>
      <c r="GU88" s="106"/>
      <c r="GV88" s="106"/>
      <c r="GW88" s="106"/>
      <c r="GX88" s="106"/>
      <c r="GY88" s="106"/>
      <c r="GZ88" s="106"/>
      <c r="HA88" s="106"/>
      <c r="HM88" s="106"/>
      <c r="HN88" s="106"/>
      <c r="HO88" s="106"/>
      <c r="HP88" s="106"/>
      <c r="HQ88" s="106"/>
      <c r="HR88" s="106"/>
      <c r="HS88" s="106"/>
      <c r="HT88" s="106"/>
      <c r="HU88" s="106"/>
      <c r="HV88" s="106"/>
      <c r="HW88" s="106"/>
      <c r="HX88" s="106"/>
      <c r="HY88" s="106"/>
      <c r="HZ88" s="106"/>
      <c r="IA88" s="106"/>
      <c r="IB88" s="106"/>
      <c r="IC88" s="106"/>
      <c r="ID88" s="106"/>
      <c r="IE88" s="106"/>
      <c r="IF88" s="106"/>
      <c r="IG88" s="106"/>
      <c r="IH88" s="106"/>
      <c r="II88" s="106"/>
      <c r="IJ88" s="106"/>
      <c r="IK88" s="106"/>
      <c r="IL88" s="106"/>
      <c r="IM88" s="106"/>
      <c r="IN88" s="106"/>
      <c r="IO88" s="106"/>
      <c r="IP88" s="106"/>
      <c r="IQ88" s="106"/>
      <c r="IR88" s="106"/>
      <c r="IS88" s="106"/>
      <c r="IT88" s="106"/>
      <c r="IU88" s="106"/>
      <c r="IV88" s="106"/>
      <c r="IW88" s="106"/>
      <c r="IX88" s="106"/>
      <c r="IY88" s="106"/>
      <c r="IZ88" s="106"/>
      <c r="JA88" s="106"/>
      <c r="JB88" s="106"/>
      <c r="JC88" s="106"/>
      <c r="JD88" s="106"/>
      <c r="JE88" s="106"/>
      <c r="JF88" s="106"/>
      <c r="JG88" s="106"/>
      <c r="JH88" s="106"/>
      <c r="JI88" s="106"/>
      <c r="JJ88" s="106"/>
      <c r="JK88" s="106"/>
      <c r="JL88" s="106"/>
      <c r="JM88" s="106"/>
      <c r="JN88" s="106"/>
    </row>
    <row r="89" spans="1:274" x14ac:dyDescent="0.25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BB89" s="106"/>
      <c r="BC89" s="106"/>
      <c r="BD89" s="106"/>
      <c r="BE89" s="106"/>
      <c r="BQ89" s="106"/>
      <c r="BR89" s="106"/>
      <c r="BS89" s="106"/>
      <c r="BT89" s="106"/>
      <c r="BU89" s="106"/>
      <c r="BV89" s="106"/>
      <c r="BW89" s="106"/>
      <c r="BX89" s="106"/>
      <c r="CW89" s="106"/>
      <c r="CX89" s="106"/>
      <c r="CY89" s="106"/>
      <c r="CZ89" s="106"/>
      <c r="DA89" s="106"/>
      <c r="DB89" s="106"/>
      <c r="DC89" s="106"/>
      <c r="DD89" s="106"/>
      <c r="DE89" s="106"/>
      <c r="DF89" s="106"/>
      <c r="DG89" s="106"/>
      <c r="DR89" s="106"/>
      <c r="DS89" s="106"/>
      <c r="DT89" s="106"/>
      <c r="DU89" s="106"/>
      <c r="DV89" s="106"/>
      <c r="DW89" s="106"/>
      <c r="DX89" s="106"/>
      <c r="DY89" s="106"/>
      <c r="DZ89" s="106"/>
      <c r="EA89" s="106"/>
      <c r="EB89" s="106"/>
      <c r="EC89" s="106"/>
      <c r="ED89" s="106"/>
      <c r="EE89" s="106"/>
      <c r="EF89" s="106"/>
      <c r="EG89" s="106"/>
      <c r="EH89" s="106"/>
      <c r="EI89" s="106"/>
      <c r="EJ89" s="106"/>
      <c r="EK89" s="106"/>
      <c r="EL89" s="106"/>
      <c r="EM89" s="106"/>
      <c r="EN89" s="106"/>
      <c r="EO89" s="106"/>
      <c r="EP89" s="106"/>
      <c r="EQ89" s="106"/>
      <c r="ER89" s="106"/>
      <c r="ES89" s="106"/>
      <c r="ET89" s="106"/>
      <c r="EU89" s="106"/>
      <c r="EV89" s="106"/>
      <c r="EW89" s="106"/>
      <c r="EX89" s="106"/>
      <c r="EY89" s="106"/>
      <c r="EZ89" s="106"/>
      <c r="FA89" s="106"/>
      <c r="FB89" s="106"/>
      <c r="FO89" s="106"/>
      <c r="FP89" s="106"/>
      <c r="FQ89" s="106"/>
      <c r="FR89" s="106"/>
      <c r="FS89" s="106"/>
      <c r="FT89" s="106"/>
      <c r="FU89" s="106"/>
      <c r="FV89" s="106"/>
      <c r="FW89" s="106"/>
      <c r="FX89" s="106"/>
      <c r="FY89" s="106"/>
      <c r="FZ89" s="106"/>
      <c r="GA89" s="106"/>
      <c r="GB89" s="106"/>
      <c r="GC89" s="106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6"/>
      <c r="GR89" s="106"/>
      <c r="GS89" s="106"/>
      <c r="GT89" s="106"/>
      <c r="GU89" s="106"/>
      <c r="GV89" s="106"/>
      <c r="GW89" s="106"/>
      <c r="GX89" s="106"/>
      <c r="GY89" s="106"/>
      <c r="GZ89" s="106"/>
      <c r="HA89" s="106"/>
      <c r="HM89" s="106"/>
      <c r="HN89" s="106"/>
      <c r="HO89" s="106"/>
      <c r="HP89" s="106"/>
      <c r="HQ89" s="106"/>
      <c r="HR89" s="106"/>
      <c r="HS89" s="106"/>
      <c r="HT89" s="106"/>
      <c r="HU89" s="106"/>
      <c r="HV89" s="106"/>
      <c r="HW89" s="106"/>
      <c r="HX89" s="106"/>
      <c r="HY89" s="106"/>
      <c r="HZ89" s="106"/>
      <c r="IA89" s="106"/>
      <c r="IB89" s="106"/>
      <c r="IC89" s="106"/>
      <c r="ID89" s="106"/>
      <c r="IE89" s="106"/>
      <c r="IF89" s="106"/>
      <c r="IG89" s="106"/>
      <c r="IH89" s="106"/>
      <c r="II89" s="106"/>
      <c r="IJ89" s="106"/>
      <c r="IK89" s="106"/>
      <c r="IL89" s="106"/>
      <c r="IM89" s="106"/>
      <c r="IN89" s="106"/>
      <c r="IO89" s="106"/>
      <c r="IP89" s="106"/>
      <c r="IQ89" s="106"/>
      <c r="IR89" s="106"/>
      <c r="IS89" s="106"/>
      <c r="IT89" s="106"/>
      <c r="IU89" s="106"/>
      <c r="IV89" s="106"/>
      <c r="IW89" s="106"/>
      <c r="IX89" s="106"/>
      <c r="IY89" s="106"/>
      <c r="IZ89" s="106"/>
      <c r="JA89" s="106"/>
      <c r="JB89" s="106"/>
      <c r="JC89" s="106"/>
      <c r="JD89" s="106"/>
      <c r="JE89" s="106"/>
      <c r="JF89" s="106"/>
      <c r="JG89" s="106"/>
      <c r="JH89" s="106"/>
      <c r="JI89" s="106"/>
      <c r="JJ89" s="106"/>
      <c r="JK89" s="106"/>
      <c r="JL89" s="106"/>
      <c r="JM89" s="106"/>
      <c r="JN89" s="106"/>
    </row>
    <row r="90" spans="1:274" x14ac:dyDescent="0.25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BB90" s="106"/>
      <c r="BC90" s="106"/>
      <c r="BD90" s="106"/>
      <c r="BE90" s="106"/>
      <c r="BQ90" s="106"/>
      <c r="BR90" s="106"/>
      <c r="BS90" s="106"/>
      <c r="BT90" s="106"/>
      <c r="BU90" s="106"/>
      <c r="BV90" s="106"/>
      <c r="BW90" s="106"/>
      <c r="BX90" s="106"/>
      <c r="CW90" s="106"/>
      <c r="CX90" s="106"/>
      <c r="CY90" s="106"/>
      <c r="CZ90" s="106"/>
      <c r="DA90" s="106"/>
      <c r="DB90" s="106"/>
      <c r="DC90" s="106"/>
      <c r="DD90" s="106"/>
      <c r="DE90" s="106"/>
      <c r="DF90" s="106"/>
      <c r="DG90" s="106"/>
      <c r="DR90" s="106"/>
      <c r="DS90" s="106"/>
      <c r="DT90" s="106"/>
      <c r="DU90" s="106"/>
      <c r="DV90" s="106"/>
      <c r="DW90" s="106"/>
      <c r="DX90" s="106"/>
      <c r="DY90" s="106"/>
      <c r="DZ90" s="106"/>
      <c r="EA90" s="106"/>
      <c r="EB90" s="106"/>
      <c r="EC90" s="106"/>
      <c r="ED90" s="106"/>
      <c r="EE90" s="106"/>
      <c r="EF90" s="106"/>
      <c r="EG90" s="106"/>
      <c r="EH90" s="106"/>
      <c r="EI90" s="106"/>
      <c r="EJ90" s="106"/>
      <c r="EK90" s="106"/>
      <c r="EL90" s="106"/>
      <c r="EM90" s="106"/>
      <c r="EN90" s="106"/>
      <c r="EO90" s="106"/>
      <c r="EP90" s="106"/>
      <c r="EQ90" s="106"/>
      <c r="ER90" s="106"/>
      <c r="ES90" s="106"/>
      <c r="ET90" s="106"/>
      <c r="EU90" s="106"/>
      <c r="EV90" s="106"/>
      <c r="EW90" s="106"/>
      <c r="EX90" s="106"/>
      <c r="EY90" s="106"/>
      <c r="EZ90" s="106"/>
      <c r="FA90" s="106"/>
      <c r="FB90" s="106"/>
      <c r="FO90" s="106"/>
      <c r="FP90" s="106"/>
      <c r="FQ90" s="106"/>
      <c r="FR90" s="106"/>
      <c r="FS90" s="106"/>
      <c r="FT90" s="106"/>
      <c r="FU90" s="106"/>
      <c r="FV90" s="106"/>
      <c r="FW90" s="106"/>
      <c r="FX90" s="106"/>
      <c r="FY90" s="106"/>
      <c r="FZ90" s="106"/>
      <c r="GA90" s="106"/>
      <c r="GB90" s="106"/>
      <c r="GC90" s="106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6"/>
      <c r="GR90" s="106"/>
      <c r="GS90" s="106"/>
      <c r="GT90" s="106"/>
      <c r="GU90" s="106"/>
      <c r="GV90" s="106"/>
      <c r="GW90" s="106"/>
      <c r="GX90" s="106"/>
      <c r="GY90" s="106"/>
      <c r="GZ90" s="106"/>
      <c r="HA90" s="106"/>
      <c r="HM90" s="106"/>
      <c r="HN90" s="106"/>
      <c r="HO90" s="106"/>
      <c r="HP90" s="106"/>
      <c r="HQ90" s="106"/>
      <c r="HR90" s="106"/>
      <c r="HS90" s="106"/>
      <c r="HT90" s="106"/>
      <c r="HU90" s="106"/>
      <c r="HV90" s="106"/>
      <c r="HW90" s="106"/>
      <c r="HX90" s="106"/>
      <c r="HY90" s="106"/>
      <c r="HZ90" s="106"/>
      <c r="IA90" s="106"/>
      <c r="IB90" s="106"/>
      <c r="IC90" s="106"/>
      <c r="ID90" s="106"/>
      <c r="IE90" s="106"/>
      <c r="IF90" s="106"/>
      <c r="IG90" s="106"/>
      <c r="IH90" s="106"/>
      <c r="II90" s="106"/>
      <c r="IJ90" s="106"/>
      <c r="IK90" s="106"/>
      <c r="IL90" s="106"/>
      <c r="IM90" s="106"/>
      <c r="IN90" s="106"/>
      <c r="IO90" s="106"/>
      <c r="IP90" s="106"/>
      <c r="IQ90" s="106"/>
      <c r="IR90" s="106"/>
      <c r="IS90" s="106"/>
      <c r="IT90" s="106"/>
      <c r="IU90" s="106"/>
      <c r="IV90" s="106"/>
      <c r="IW90" s="106"/>
      <c r="IX90" s="106"/>
      <c r="IY90" s="106"/>
      <c r="IZ90" s="106"/>
      <c r="JA90" s="106"/>
      <c r="JB90" s="106"/>
      <c r="JC90" s="106"/>
      <c r="JD90" s="106"/>
      <c r="JE90" s="106"/>
      <c r="JF90" s="106"/>
      <c r="JG90" s="106"/>
      <c r="JH90" s="106"/>
      <c r="JI90" s="106"/>
      <c r="JJ90" s="106"/>
      <c r="JK90" s="106"/>
      <c r="JL90" s="106"/>
      <c r="JM90" s="106"/>
      <c r="JN90" s="106"/>
    </row>
    <row r="91" spans="1:274" x14ac:dyDescent="0.25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BB91" s="106"/>
      <c r="BC91" s="106"/>
      <c r="BD91" s="106"/>
      <c r="BE91" s="106"/>
      <c r="BQ91" s="106"/>
      <c r="BR91" s="106"/>
      <c r="BS91" s="106"/>
      <c r="BT91" s="106"/>
      <c r="BU91" s="106"/>
      <c r="BV91" s="106"/>
      <c r="BW91" s="106"/>
      <c r="BX91" s="106"/>
      <c r="CW91" s="106"/>
      <c r="CX91" s="106"/>
      <c r="CY91" s="106"/>
      <c r="CZ91" s="106"/>
      <c r="DA91" s="106"/>
      <c r="DB91" s="106"/>
      <c r="DC91" s="106"/>
      <c r="DD91" s="106"/>
      <c r="DE91" s="106"/>
      <c r="DF91" s="106"/>
      <c r="DG91" s="106"/>
      <c r="DR91" s="106"/>
      <c r="DS91" s="106"/>
      <c r="DT91" s="106"/>
      <c r="DU91" s="106"/>
      <c r="DV91" s="106"/>
      <c r="DW91" s="106"/>
      <c r="DX91" s="106"/>
      <c r="DY91" s="106"/>
      <c r="DZ91" s="106"/>
      <c r="EA91" s="106"/>
      <c r="EB91" s="106"/>
      <c r="EC91" s="106"/>
      <c r="ED91" s="106"/>
      <c r="EE91" s="106"/>
      <c r="EF91" s="106"/>
      <c r="EG91" s="106"/>
      <c r="EH91" s="106"/>
      <c r="EI91" s="106"/>
      <c r="EJ91" s="106"/>
      <c r="EK91" s="106"/>
      <c r="EL91" s="106"/>
      <c r="EM91" s="106"/>
      <c r="EN91" s="106"/>
      <c r="EO91" s="106"/>
      <c r="EP91" s="106"/>
      <c r="EQ91" s="106"/>
      <c r="ER91" s="106"/>
      <c r="ES91" s="106"/>
      <c r="ET91" s="106"/>
      <c r="EU91" s="106"/>
      <c r="EV91" s="106"/>
      <c r="EW91" s="106"/>
      <c r="EX91" s="106"/>
      <c r="EY91" s="106"/>
      <c r="EZ91" s="106"/>
      <c r="FA91" s="106"/>
      <c r="FB91" s="106"/>
      <c r="FO91" s="106"/>
      <c r="FP91" s="106"/>
      <c r="FQ91" s="106"/>
      <c r="FR91" s="106"/>
      <c r="FS91" s="106"/>
      <c r="FT91" s="106"/>
      <c r="FU91" s="106"/>
      <c r="FV91" s="106"/>
      <c r="FW91" s="106"/>
      <c r="FX91" s="106"/>
      <c r="FY91" s="106"/>
      <c r="FZ91" s="106"/>
      <c r="GA91" s="106"/>
      <c r="GB91" s="106"/>
      <c r="GC91" s="106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6"/>
      <c r="GR91" s="106"/>
      <c r="GS91" s="106"/>
      <c r="GT91" s="106"/>
      <c r="GU91" s="106"/>
      <c r="GV91" s="106"/>
      <c r="GW91" s="106"/>
      <c r="GX91" s="106"/>
      <c r="GY91" s="106"/>
      <c r="GZ91" s="106"/>
      <c r="HA91" s="106"/>
      <c r="HM91" s="106"/>
      <c r="HN91" s="106"/>
      <c r="HO91" s="106"/>
      <c r="HP91" s="106"/>
      <c r="HQ91" s="106"/>
      <c r="HR91" s="106"/>
      <c r="HS91" s="106"/>
      <c r="HT91" s="106"/>
      <c r="HU91" s="106"/>
      <c r="HV91" s="106"/>
      <c r="HW91" s="106"/>
      <c r="HX91" s="106"/>
      <c r="HY91" s="106"/>
      <c r="HZ91" s="106"/>
      <c r="IA91" s="106"/>
      <c r="IB91" s="106"/>
      <c r="IC91" s="106"/>
      <c r="ID91" s="106"/>
      <c r="IE91" s="106"/>
      <c r="IF91" s="106"/>
      <c r="IG91" s="106"/>
      <c r="IH91" s="106"/>
      <c r="II91" s="106"/>
      <c r="IJ91" s="106"/>
      <c r="IK91" s="106"/>
      <c r="IL91" s="106"/>
      <c r="IM91" s="106"/>
      <c r="IN91" s="106"/>
      <c r="IO91" s="106"/>
      <c r="IP91" s="106"/>
      <c r="IQ91" s="106"/>
      <c r="IR91" s="106"/>
      <c r="IS91" s="106"/>
      <c r="IT91" s="106"/>
      <c r="IU91" s="106"/>
      <c r="IV91" s="106"/>
      <c r="IW91" s="106"/>
      <c r="IX91" s="106"/>
      <c r="IY91" s="106"/>
      <c r="IZ91" s="106"/>
      <c r="JA91" s="106"/>
      <c r="JB91" s="106"/>
      <c r="JC91" s="106"/>
      <c r="JD91" s="106"/>
      <c r="JE91" s="106"/>
      <c r="JF91" s="106"/>
      <c r="JG91" s="106"/>
      <c r="JH91" s="106"/>
      <c r="JI91" s="106"/>
      <c r="JJ91" s="106"/>
      <c r="JK91" s="106"/>
      <c r="JL91" s="106"/>
      <c r="JM91" s="106"/>
      <c r="JN91" s="106"/>
    </row>
    <row r="92" spans="1:274" x14ac:dyDescent="0.25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BB92" s="106"/>
      <c r="BC92" s="106"/>
      <c r="BD92" s="106"/>
      <c r="BE92" s="106"/>
      <c r="BQ92" s="106"/>
      <c r="BR92" s="106"/>
      <c r="BS92" s="106"/>
      <c r="BT92" s="106"/>
      <c r="BU92" s="106"/>
      <c r="BV92" s="106"/>
      <c r="BW92" s="106"/>
      <c r="BX92" s="106"/>
      <c r="CW92" s="106"/>
      <c r="CX92" s="106"/>
      <c r="CY92" s="106"/>
      <c r="CZ92" s="106"/>
      <c r="DA92" s="106"/>
      <c r="DB92" s="106"/>
      <c r="DC92" s="106"/>
      <c r="DD92" s="106"/>
      <c r="DE92" s="106"/>
      <c r="DF92" s="106"/>
      <c r="DG92" s="106"/>
      <c r="DR92" s="106"/>
      <c r="DS92" s="106"/>
      <c r="DT92" s="106"/>
      <c r="DU92" s="106"/>
      <c r="DV92" s="106"/>
      <c r="DW92" s="106"/>
      <c r="DX92" s="106"/>
      <c r="DY92" s="106"/>
      <c r="DZ92" s="106"/>
      <c r="EA92" s="106"/>
      <c r="EB92" s="106"/>
      <c r="EC92" s="106"/>
      <c r="ED92" s="106"/>
      <c r="EE92" s="106"/>
      <c r="EF92" s="106"/>
      <c r="EG92" s="106"/>
      <c r="EH92" s="106"/>
      <c r="EI92" s="106"/>
      <c r="EJ92" s="106"/>
      <c r="EK92" s="106"/>
      <c r="EL92" s="106"/>
      <c r="EM92" s="106"/>
      <c r="EN92" s="106"/>
      <c r="EO92" s="106"/>
      <c r="EP92" s="106"/>
      <c r="EQ92" s="106"/>
      <c r="ER92" s="106"/>
      <c r="ES92" s="106"/>
      <c r="ET92" s="106"/>
      <c r="EU92" s="106"/>
      <c r="EV92" s="106"/>
      <c r="EW92" s="106"/>
      <c r="EX92" s="106"/>
      <c r="EY92" s="106"/>
      <c r="EZ92" s="106"/>
      <c r="FA92" s="106"/>
      <c r="FB92" s="106"/>
      <c r="FO92" s="106"/>
      <c r="FP92" s="106"/>
      <c r="FQ92" s="106"/>
      <c r="FR92" s="106"/>
      <c r="FS92" s="106"/>
      <c r="FT92" s="106"/>
      <c r="FU92" s="106"/>
      <c r="FV92" s="106"/>
      <c r="FW92" s="106"/>
      <c r="FX92" s="106"/>
      <c r="FY92" s="106"/>
      <c r="FZ92" s="106"/>
      <c r="GA92" s="106"/>
      <c r="GB92" s="106"/>
      <c r="GC92" s="106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6"/>
      <c r="GR92" s="106"/>
      <c r="GS92" s="106"/>
      <c r="GT92" s="106"/>
      <c r="GU92" s="106"/>
      <c r="GV92" s="106"/>
      <c r="GW92" s="106"/>
      <c r="GX92" s="106"/>
      <c r="GY92" s="106"/>
      <c r="GZ92" s="106"/>
      <c r="HA92" s="106"/>
      <c r="HM92" s="106"/>
      <c r="HN92" s="106"/>
      <c r="HO92" s="106"/>
      <c r="HP92" s="106"/>
      <c r="HQ92" s="106"/>
      <c r="HR92" s="106"/>
      <c r="HS92" s="106"/>
      <c r="HT92" s="106"/>
      <c r="HU92" s="106"/>
      <c r="HV92" s="106"/>
      <c r="HW92" s="106"/>
      <c r="HX92" s="106"/>
      <c r="HY92" s="106"/>
      <c r="HZ92" s="106"/>
      <c r="IA92" s="106"/>
      <c r="IB92" s="106"/>
      <c r="IC92" s="106"/>
      <c r="ID92" s="106"/>
      <c r="IE92" s="106"/>
      <c r="IF92" s="106"/>
      <c r="IG92" s="106"/>
      <c r="IH92" s="106"/>
      <c r="II92" s="106"/>
      <c r="IJ92" s="106"/>
      <c r="IK92" s="106"/>
      <c r="IL92" s="106"/>
      <c r="IM92" s="106"/>
      <c r="IN92" s="106"/>
      <c r="IO92" s="106"/>
      <c r="IP92" s="106"/>
      <c r="IQ92" s="106"/>
      <c r="IR92" s="106"/>
      <c r="IS92" s="106"/>
      <c r="IT92" s="106"/>
      <c r="IU92" s="106"/>
      <c r="IV92" s="106"/>
      <c r="IW92" s="106"/>
      <c r="IX92" s="106"/>
      <c r="IY92" s="106"/>
      <c r="IZ92" s="106"/>
      <c r="JA92" s="106"/>
      <c r="JB92" s="106"/>
      <c r="JC92" s="106"/>
      <c r="JD92" s="106"/>
      <c r="JE92" s="106"/>
      <c r="JF92" s="106"/>
      <c r="JG92" s="106"/>
      <c r="JH92" s="106"/>
      <c r="JI92" s="106"/>
      <c r="JJ92" s="106"/>
      <c r="JK92" s="106"/>
      <c r="JL92" s="106"/>
      <c r="JM92" s="106"/>
      <c r="JN92" s="106"/>
    </row>
    <row r="93" spans="1:274" x14ac:dyDescent="0.25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BB93" s="106"/>
      <c r="BC93" s="106"/>
      <c r="BD93" s="106"/>
      <c r="BE93" s="106"/>
      <c r="BQ93" s="106"/>
      <c r="BR93" s="106"/>
      <c r="BS93" s="106"/>
      <c r="BT93" s="106"/>
      <c r="BU93" s="106"/>
      <c r="BV93" s="106"/>
      <c r="BW93" s="106"/>
      <c r="BX93" s="106"/>
      <c r="CW93" s="106"/>
      <c r="CX93" s="106"/>
      <c r="CY93" s="106"/>
      <c r="CZ93" s="106"/>
      <c r="DA93" s="106"/>
      <c r="DB93" s="106"/>
      <c r="DC93" s="106"/>
      <c r="DD93" s="106"/>
      <c r="DE93" s="106"/>
      <c r="DF93" s="106"/>
      <c r="DG93" s="106"/>
      <c r="DR93" s="106"/>
      <c r="DS93" s="106"/>
      <c r="DT93" s="106"/>
      <c r="DU93" s="106"/>
      <c r="DV93" s="106"/>
      <c r="DW93" s="106"/>
      <c r="DX93" s="106"/>
      <c r="DY93" s="106"/>
      <c r="DZ93" s="106"/>
      <c r="EA93" s="106"/>
      <c r="EB93" s="106"/>
      <c r="EC93" s="106"/>
      <c r="ED93" s="106"/>
      <c r="EE93" s="106"/>
      <c r="EF93" s="106"/>
      <c r="EG93" s="106"/>
      <c r="EH93" s="106"/>
      <c r="EI93" s="106"/>
      <c r="EJ93" s="106"/>
      <c r="EK93" s="106"/>
      <c r="EL93" s="106"/>
      <c r="EM93" s="106"/>
      <c r="EN93" s="106"/>
      <c r="EO93" s="106"/>
      <c r="EP93" s="106"/>
      <c r="EQ93" s="106"/>
      <c r="ER93" s="106"/>
      <c r="ES93" s="106"/>
      <c r="ET93" s="106"/>
      <c r="EU93" s="106"/>
      <c r="EV93" s="106"/>
      <c r="EW93" s="106"/>
      <c r="EX93" s="106"/>
      <c r="EY93" s="106"/>
      <c r="EZ93" s="106"/>
      <c r="FA93" s="106"/>
      <c r="FB93" s="106"/>
      <c r="FO93" s="106"/>
      <c r="FP93" s="106"/>
      <c r="FQ93" s="106"/>
      <c r="FR93" s="106"/>
      <c r="FS93" s="106"/>
      <c r="FT93" s="106"/>
      <c r="FU93" s="106"/>
      <c r="FV93" s="106"/>
      <c r="FW93" s="106"/>
      <c r="FX93" s="106"/>
      <c r="FY93" s="106"/>
      <c r="FZ93" s="106"/>
      <c r="GA93" s="106"/>
      <c r="GB93" s="106"/>
      <c r="GC93" s="106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6"/>
      <c r="GR93" s="106"/>
      <c r="GS93" s="106"/>
      <c r="GT93" s="106"/>
      <c r="GU93" s="106"/>
      <c r="GV93" s="106"/>
      <c r="GW93" s="106"/>
      <c r="GX93" s="106"/>
      <c r="GY93" s="106"/>
      <c r="GZ93" s="106"/>
      <c r="HA93" s="106"/>
      <c r="HM93" s="106"/>
      <c r="HN93" s="106"/>
      <c r="HO93" s="106"/>
      <c r="HP93" s="106"/>
      <c r="HQ93" s="106"/>
      <c r="HR93" s="106"/>
      <c r="HS93" s="106"/>
      <c r="HT93" s="106"/>
      <c r="HU93" s="106"/>
      <c r="HV93" s="106"/>
      <c r="HW93" s="106"/>
      <c r="HX93" s="106"/>
      <c r="HY93" s="106"/>
      <c r="HZ93" s="106"/>
      <c r="IA93" s="106"/>
      <c r="IB93" s="106"/>
      <c r="IC93" s="106"/>
      <c r="ID93" s="106"/>
      <c r="IE93" s="106"/>
      <c r="IF93" s="106"/>
      <c r="IG93" s="106"/>
      <c r="IH93" s="106"/>
      <c r="II93" s="106"/>
      <c r="IJ93" s="106"/>
      <c r="IK93" s="106"/>
      <c r="IL93" s="106"/>
      <c r="IM93" s="106"/>
      <c r="IN93" s="106"/>
      <c r="IO93" s="106"/>
      <c r="IP93" s="106"/>
      <c r="IQ93" s="106"/>
      <c r="IR93" s="106"/>
      <c r="IS93" s="106"/>
      <c r="IT93" s="106"/>
      <c r="IU93" s="106"/>
      <c r="IV93" s="106"/>
      <c r="IW93" s="106"/>
      <c r="IX93" s="106"/>
      <c r="IY93" s="106"/>
      <c r="IZ93" s="106"/>
      <c r="JA93" s="106"/>
      <c r="JB93" s="106"/>
      <c r="JC93" s="106"/>
      <c r="JD93" s="106"/>
      <c r="JE93" s="106"/>
      <c r="JF93" s="106"/>
      <c r="JG93" s="106"/>
      <c r="JH93" s="106"/>
      <c r="JI93" s="106"/>
      <c r="JJ93" s="106"/>
      <c r="JK93" s="106"/>
      <c r="JL93" s="106"/>
      <c r="JM93" s="106"/>
      <c r="JN93" s="106"/>
    </row>
    <row r="94" spans="1:274" x14ac:dyDescent="0.25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BB94" s="106"/>
      <c r="BC94" s="106"/>
      <c r="BD94" s="106"/>
      <c r="BE94" s="106"/>
      <c r="BQ94" s="106"/>
      <c r="BR94" s="106"/>
      <c r="BS94" s="106"/>
      <c r="BT94" s="106"/>
      <c r="BU94" s="106"/>
      <c r="BV94" s="106"/>
      <c r="BW94" s="106"/>
      <c r="BX94" s="106"/>
      <c r="CW94" s="106"/>
      <c r="CX94" s="106"/>
      <c r="CY94" s="106"/>
      <c r="CZ94" s="106"/>
      <c r="DA94" s="106"/>
      <c r="DB94" s="106"/>
      <c r="DC94" s="106"/>
      <c r="DD94" s="106"/>
      <c r="DE94" s="106"/>
      <c r="DF94" s="106"/>
      <c r="DG94" s="106"/>
      <c r="DR94" s="106"/>
      <c r="DS94" s="106"/>
      <c r="DT94" s="106"/>
      <c r="DU94" s="106"/>
      <c r="DV94" s="106"/>
      <c r="DW94" s="106"/>
      <c r="DX94" s="106"/>
      <c r="DY94" s="106"/>
      <c r="DZ94" s="106"/>
      <c r="EA94" s="106"/>
      <c r="EB94" s="106"/>
      <c r="EC94" s="106"/>
      <c r="ED94" s="106"/>
      <c r="EE94" s="106"/>
      <c r="EF94" s="106"/>
      <c r="EG94" s="106"/>
      <c r="EH94" s="106"/>
      <c r="EI94" s="106"/>
      <c r="EJ94" s="106"/>
      <c r="EK94" s="106"/>
      <c r="EL94" s="106"/>
      <c r="EM94" s="106"/>
      <c r="EN94" s="106"/>
      <c r="EO94" s="106"/>
      <c r="EP94" s="106"/>
      <c r="EQ94" s="106"/>
      <c r="ER94" s="106"/>
      <c r="ES94" s="106"/>
      <c r="ET94" s="106"/>
      <c r="EU94" s="106"/>
      <c r="EV94" s="106"/>
      <c r="EW94" s="106"/>
      <c r="EX94" s="106"/>
      <c r="EY94" s="106"/>
      <c r="EZ94" s="106"/>
      <c r="FA94" s="106"/>
      <c r="FB94" s="106"/>
      <c r="FO94" s="106"/>
      <c r="FP94" s="106"/>
      <c r="FQ94" s="106"/>
      <c r="FR94" s="106"/>
      <c r="FS94" s="106"/>
      <c r="FT94" s="106"/>
      <c r="FU94" s="106"/>
      <c r="FV94" s="106"/>
      <c r="FW94" s="106"/>
      <c r="FX94" s="106"/>
      <c r="FY94" s="106"/>
      <c r="FZ94" s="106"/>
      <c r="GA94" s="106"/>
      <c r="GB94" s="106"/>
      <c r="GC94" s="106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6"/>
      <c r="GR94" s="106"/>
      <c r="GS94" s="106"/>
      <c r="GT94" s="106"/>
      <c r="GU94" s="106"/>
      <c r="GV94" s="106"/>
      <c r="GW94" s="106"/>
      <c r="GX94" s="106"/>
      <c r="GY94" s="106"/>
      <c r="GZ94" s="106"/>
      <c r="HA94" s="106"/>
      <c r="HM94" s="106"/>
      <c r="HN94" s="106"/>
      <c r="HO94" s="106"/>
      <c r="HP94" s="106"/>
      <c r="HQ94" s="106"/>
      <c r="HR94" s="106"/>
      <c r="HS94" s="106"/>
      <c r="HT94" s="106"/>
      <c r="HU94" s="106"/>
      <c r="HV94" s="106"/>
      <c r="HW94" s="106"/>
      <c r="HX94" s="106"/>
      <c r="HY94" s="106"/>
      <c r="HZ94" s="106"/>
      <c r="IA94" s="106"/>
      <c r="IB94" s="106"/>
      <c r="IC94" s="106"/>
      <c r="ID94" s="106"/>
      <c r="IE94" s="106"/>
      <c r="IF94" s="106"/>
      <c r="IG94" s="106"/>
      <c r="IH94" s="106"/>
      <c r="II94" s="106"/>
      <c r="IJ94" s="106"/>
      <c r="IK94" s="106"/>
      <c r="IL94" s="106"/>
      <c r="IM94" s="106"/>
      <c r="IN94" s="106"/>
      <c r="IO94" s="106"/>
      <c r="IP94" s="106"/>
      <c r="IQ94" s="106"/>
      <c r="IR94" s="106"/>
      <c r="IS94" s="106"/>
      <c r="IT94" s="106"/>
      <c r="IU94" s="106"/>
      <c r="IV94" s="106"/>
      <c r="IW94" s="106"/>
      <c r="IX94" s="106"/>
      <c r="IY94" s="106"/>
      <c r="IZ94" s="106"/>
      <c r="JA94" s="106"/>
      <c r="JB94" s="106"/>
      <c r="JC94" s="106"/>
      <c r="JD94" s="106"/>
      <c r="JE94" s="106"/>
      <c r="JF94" s="106"/>
      <c r="JG94" s="106"/>
      <c r="JH94" s="106"/>
      <c r="JI94" s="106"/>
      <c r="JJ94" s="106"/>
      <c r="JK94" s="106"/>
      <c r="JL94" s="106"/>
      <c r="JM94" s="106"/>
      <c r="JN94" s="106"/>
    </row>
    <row r="95" spans="1:274" x14ac:dyDescent="0.2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BB95" s="106"/>
      <c r="BC95" s="106"/>
      <c r="BD95" s="106"/>
      <c r="BE95" s="106"/>
      <c r="BQ95" s="106"/>
      <c r="BR95" s="106"/>
      <c r="BS95" s="106"/>
      <c r="BT95" s="106"/>
      <c r="BU95" s="106"/>
      <c r="BV95" s="106"/>
      <c r="BW95" s="106"/>
      <c r="BX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6"/>
      <c r="GR95" s="106"/>
      <c r="GS95" s="106"/>
      <c r="GT95" s="106"/>
      <c r="GU95" s="106"/>
      <c r="GV95" s="106"/>
      <c r="GW95" s="106"/>
      <c r="GX95" s="106"/>
      <c r="GY95" s="106"/>
      <c r="GZ95" s="106"/>
      <c r="HA95" s="106"/>
      <c r="HM95" s="106"/>
      <c r="HN95" s="106"/>
      <c r="HO95" s="106"/>
      <c r="HP95" s="106"/>
      <c r="HQ95" s="106"/>
      <c r="HR95" s="106"/>
      <c r="HS95" s="106"/>
      <c r="HT95" s="106"/>
      <c r="HU95" s="106"/>
      <c r="HV95" s="106"/>
      <c r="HW95" s="106"/>
      <c r="HX95" s="106"/>
      <c r="HY95" s="106"/>
      <c r="HZ95" s="106"/>
      <c r="IA95" s="106"/>
      <c r="IB95" s="106"/>
      <c r="IC95" s="106"/>
      <c r="ID95" s="106"/>
      <c r="IE95" s="106"/>
      <c r="IF95" s="106"/>
      <c r="IG95" s="106"/>
      <c r="IH95" s="106"/>
      <c r="II95" s="106"/>
      <c r="IJ95" s="106"/>
      <c r="IK95" s="106"/>
      <c r="IL95" s="106"/>
      <c r="IM95" s="106"/>
      <c r="IN95" s="106"/>
      <c r="IO95" s="106"/>
      <c r="IP95" s="106"/>
      <c r="IQ95" s="106"/>
      <c r="IR95" s="106"/>
      <c r="IS95" s="106"/>
      <c r="IT95" s="106"/>
      <c r="IU95" s="106"/>
      <c r="IV95" s="106"/>
      <c r="IW95" s="106"/>
      <c r="IX95" s="106"/>
      <c r="IY95" s="106"/>
      <c r="IZ95" s="106"/>
      <c r="JA95" s="106"/>
      <c r="JB95" s="106"/>
      <c r="JC95" s="106"/>
      <c r="JD95" s="106"/>
      <c r="JE95" s="106"/>
      <c r="JF95" s="106"/>
      <c r="JG95" s="106"/>
      <c r="JH95" s="106"/>
      <c r="JI95" s="106"/>
      <c r="JJ95" s="106"/>
      <c r="JK95" s="106"/>
      <c r="JL95" s="106"/>
      <c r="JM95" s="106"/>
      <c r="JN95" s="106"/>
    </row>
    <row r="96" spans="1:274" x14ac:dyDescent="0.25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BB96" s="106"/>
      <c r="BC96" s="106"/>
      <c r="BD96" s="106"/>
      <c r="BE96" s="106"/>
      <c r="BQ96" s="106"/>
      <c r="BR96" s="106"/>
      <c r="BS96" s="106"/>
      <c r="BT96" s="106"/>
      <c r="BU96" s="106"/>
      <c r="BV96" s="106"/>
      <c r="BW96" s="106"/>
      <c r="BX96" s="106"/>
      <c r="CW96" s="106"/>
      <c r="CX96" s="106"/>
      <c r="CY96" s="106"/>
      <c r="CZ96" s="106"/>
      <c r="DA96" s="106"/>
      <c r="DB96" s="106"/>
      <c r="DC96" s="106"/>
      <c r="DD96" s="106"/>
      <c r="DE96" s="106"/>
      <c r="DF96" s="106"/>
      <c r="DG96" s="106"/>
      <c r="DR96" s="106"/>
      <c r="DS96" s="106"/>
      <c r="DT96" s="106"/>
      <c r="DU96" s="106"/>
      <c r="DV96" s="106"/>
      <c r="DW96" s="106"/>
      <c r="DX96" s="106"/>
      <c r="DY96" s="106"/>
      <c r="DZ96" s="106"/>
      <c r="EA96" s="106"/>
      <c r="EB96" s="106"/>
      <c r="EC96" s="106"/>
      <c r="ED96" s="106"/>
      <c r="EE96" s="106"/>
      <c r="EF96" s="106"/>
      <c r="EG96" s="106"/>
      <c r="EH96" s="106"/>
      <c r="EI96" s="106"/>
      <c r="EJ96" s="106"/>
      <c r="EK96" s="106"/>
      <c r="EL96" s="106"/>
      <c r="EM96" s="106"/>
      <c r="EN96" s="106"/>
      <c r="EO96" s="106"/>
      <c r="EP96" s="106"/>
      <c r="EQ96" s="106"/>
      <c r="ER96" s="106"/>
      <c r="ES96" s="106"/>
      <c r="ET96" s="106"/>
      <c r="EU96" s="106"/>
      <c r="EV96" s="106"/>
      <c r="EW96" s="106"/>
      <c r="EX96" s="106"/>
      <c r="EY96" s="106"/>
      <c r="EZ96" s="106"/>
      <c r="FA96" s="106"/>
      <c r="FB96" s="106"/>
      <c r="FO96" s="106"/>
      <c r="FP96" s="106"/>
      <c r="FQ96" s="106"/>
      <c r="FR96" s="106"/>
      <c r="FS96" s="106"/>
      <c r="FT96" s="106"/>
      <c r="FU96" s="106"/>
      <c r="FV96" s="106"/>
      <c r="FW96" s="106"/>
      <c r="FX96" s="106"/>
      <c r="FY96" s="106"/>
      <c r="FZ96" s="106"/>
      <c r="GA96" s="106"/>
      <c r="GB96" s="106"/>
      <c r="GC96" s="106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6"/>
      <c r="GR96" s="106"/>
      <c r="GS96" s="106"/>
      <c r="GT96" s="106"/>
      <c r="GU96" s="106"/>
      <c r="GV96" s="106"/>
      <c r="GW96" s="106"/>
      <c r="GX96" s="106"/>
      <c r="GY96" s="106"/>
      <c r="GZ96" s="106"/>
      <c r="HA96" s="106"/>
      <c r="HM96" s="106"/>
      <c r="HN96" s="106"/>
      <c r="HO96" s="106"/>
      <c r="HP96" s="106"/>
      <c r="HQ96" s="106"/>
      <c r="HR96" s="106"/>
      <c r="HS96" s="106"/>
      <c r="HT96" s="106"/>
      <c r="HU96" s="106"/>
      <c r="HV96" s="106"/>
      <c r="HW96" s="106"/>
      <c r="HX96" s="106"/>
      <c r="HY96" s="106"/>
      <c r="HZ96" s="106"/>
      <c r="IA96" s="106"/>
      <c r="IB96" s="106"/>
      <c r="IC96" s="106"/>
      <c r="ID96" s="106"/>
      <c r="IE96" s="106"/>
      <c r="IF96" s="106"/>
      <c r="IG96" s="106"/>
      <c r="IH96" s="106"/>
      <c r="II96" s="106"/>
      <c r="IJ96" s="106"/>
      <c r="IK96" s="106"/>
      <c r="IL96" s="106"/>
      <c r="IM96" s="106"/>
      <c r="IN96" s="106"/>
      <c r="IO96" s="106"/>
      <c r="IP96" s="106"/>
      <c r="IQ96" s="106"/>
      <c r="IR96" s="106"/>
      <c r="IS96" s="106"/>
      <c r="IT96" s="106"/>
      <c r="IU96" s="106"/>
      <c r="IV96" s="106"/>
      <c r="IW96" s="106"/>
      <c r="IX96" s="106"/>
      <c r="IY96" s="106"/>
      <c r="IZ96" s="106"/>
      <c r="JA96" s="106"/>
      <c r="JB96" s="106"/>
      <c r="JC96" s="106"/>
      <c r="JD96" s="106"/>
      <c r="JE96" s="106"/>
      <c r="JF96" s="106"/>
      <c r="JG96" s="106"/>
      <c r="JH96" s="106"/>
      <c r="JI96" s="106"/>
      <c r="JJ96" s="106"/>
      <c r="JK96" s="106"/>
      <c r="JL96" s="106"/>
      <c r="JM96" s="106"/>
      <c r="JN96" s="106"/>
    </row>
    <row r="97" spans="1:274" x14ac:dyDescent="0.25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BB97" s="106"/>
      <c r="BC97" s="106"/>
      <c r="BD97" s="106"/>
      <c r="BE97" s="106"/>
      <c r="BQ97" s="106"/>
      <c r="BR97" s="106"/>
      <c r="BS97" s="106"/>
      <c r="BT97" s="106"/>
      <c r="BU97" s="106"/>
      <c r="BV97" s="106"/>
      <c r="BW97" s="106"/>
      <c r="BX97" s="106"/>
      <c r="CW97" s="106"/>
      <c r="CX97" s="106"/>
      <c r="CY97" s="106"/>
      <c r="CZ97" s="106"/>
      <c r="DA97" s="106"/>
      <c r="DB97" s="106"/>
      <c r="DC97" s="106"/>
      <c r="DD97" s="106"/>
      <c r="DE97" s="106"/>
      <c r="DF97" s="106"/>
      <c r="DG97" s="106"/>
      <c r="DR97" s="106"/>
      <c r="DS97" s="106"/>
      <c r="DT97" s="106"/>
      <c r="DU97" s="106"/>
      <c r="DV97" s="106"/>
      <c r="DW97" s="106"/>
      <c r="DX97" s="106"/>
      <c r="DY97" s="106"/>
      <c r="DZ97" s="106"/>
      <c r="EA97" s="106"/>
      <c r="EB97" s="106"/>
      <c r="EC97" s="106"/>
      <c r="ED97" s="106"/>
      <c r="EE97" s="106"/>
      <c r="EF97" s="106"/>
      <c r="EG97" s="106"/>
      <c r="EH97" s="106"/>
      <c r="EI97" s="106"/>
      <c r="EJ97" s="106"/>
      <c r="EK97" s="106"/>
      <c r="EL97" s="106"/>
      <c r="EM97" s="106"/>
      <c r="EN97" s="106"/>
      <c r="EO97" s="106"/>
      <c r="EP97" s="106"/>
      <c r="EQ97" s="106"/>
      <c r="ER97" s="106"/>
      <c r="ES97" s="106"/>
      <c r="ET97" s="106"/>
      <c r="EU97" s="106"/>
      <c r="EV97" s="106"/>
      <c r="EW97" s="106"/>
      <c r="EX97" s="106"/>
      <c r="EY97" s="106"/>
      <c r="EZ97" s="106"/>
      <c r="FA97" s="106"/>
      <c r="FB97" s="106"/>
      <c r="FO97" s="106"/>
      <c r="FP97" s="106"/>
      <c r="FQ97" s="106"/>
      <c r="FR97" s="106"/>
      <c r="FS97" s="106"/>
      <c r="FT97" s="106"/>
      <c r="FU97" s="106"/>
      <c r="FV97" s="106"/>
      <c r="FW97" s="106"/>
      <c r="FX97" s="106"/>
      <c r="FY97" s="106"/>
      <c r="FZ97" s="106"/>
      <c r="GA97" s="106"/>
      <c r="GB97" s="106"/>
      <c r="GC97" s="106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6"/>
      <c r="GR97" s="106"/>
      <c r="GS97" s="106"/>
      <c r="GT97" s="106"/>
      <c r="GU97" s="106"/>
      <c r="GV97" s="106"/>
      <c r="GW97" s="106"/>
      <c r="GX97" s="106"/>
      <c r="GY97" s="106"/>
      <c r="GZ97" s="106"/>
      <c r="HA97" s="106"/>
      <c r="HM97" s="106"/>
      <c r="HN97" s="106"/>
      <c r="HO97" s="106"/>
      <c r="HP97" s="106"/>
      <c r="HQ97" s="106"/>
      <c r="HR97" s="106"/>
      <c r="HS97" s="106"/>
      <c r="HT97" s="106"/>
      <c r="HU97" s="106"/>
      <c r="HV97" s="106"/>
      <c r="HW97" s="106"/>
      <c r="HX97" s="106"/>
      <c r="HY97" s="106"/>
      <c r="HZ97" s="106"/>
      <c r="IA97" s="106"/>
      <c r="IB97" s="106"/>
      <c r="IC97" s="106"/>
      <c r="ID97" s="106"/>
      <c r="IE97" s="106"/>
      <c r="IF97" s="106"/>
      <c r="IG97" s="106"/>
      <c r="IH97" s="106"/>
      <c r="II97" s="106"/>
      <c r="IJ97" s="106"/>
      <c r="IK97" s="106"/>
      <c r="IL97" s="106"/>
      <c r="IM97" s="106"/>
      <c r="IN97" s="106"/>
      <c r="IO97" s="106"/>
      <c r="IP97" s="106"/>
      <c r="IQ97" s="106"/>
      <c r="IR97" s="106"/>
      <c r="IS97" s="106"/>
      <c r="IT97" s="106"/>
      <c r="IU97" s="106"/>
      <c r="IV97" s="106"/>
      <c r="IW97" s="106"/>
      <c r="IX97" s="106"/>
      <c r="IY97" s="106"/>
      <c r="IZ97" s="106"/>
      <c r="JA97" s="106"/>
      <c r="JB97" s="106"/>
      <c r="JC97" s="106"/>
      <c r="JD97" s="106"/>
      <c r="JE97" s="106"/>
      <c r="JF97" s="106"/>
      <c r="JG97" s="106"/>
      <c r="JH97" s="106"/>
      <c r="JI97" s="106"/>
      <c r="JJ97" s="106"/>
      <c r="JK97" s="106"/>
      <c r="JL97" s="106"/>
      <c r="JM97" s="106"/>
      <c r="JN97" s="106"/>
    </row>
    <row r="98" spans="1:274" x14ac:dyDescent="0.25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BB98" s="106"/>
      <c r="BC98" s="106"/>
      <c r="BD98" s="106"/>
      <c r="BE98" s="106"/>
      <c r="BQ98" s="106"/>
      <c r="BR98" s="106"/>
      <c r="BS98" s="106"/>
      <c r="BT98" s="106"/>
      <c r="BU98" s="106"/>
      <c r="BV98" s="106"/>
      <c r="BW98" s="106"/>
      <c r="BX98" s="106"/>
      <c r="CW98" s="106"/>
      <c r="CX98" s="106"/>
      <c r="CY98" s="106"/>
      <c r="CZ98" s="106"/>
      <c r="DA98" s="106"/>
      <c r="DB98" s="106"/>
      <c r="DC98" s="106"/>
      <c r="DD98" s="106"/>
      <c r="DE98" s="106"/>
      <c r="DF98" s="106"/>
      <c r="DG98" s="106"/>
      <c r="DR98" s="106"/>
      <c r="DS98" s="106"/>
      <c r="DT98" s="106"/>
      <c r="DU98" s="106"/>
      <c r="DV98" s="106"/>
      <c r="DW98" s="106"/>
      <c r="DX98" s="106"/>
      <c r="DY98" s="106"/>
      <c r="DZ98" s="106"/>
      <c r="EA98" s="106"/>
      <c r="EB98" s="106"/>
      <c r="EC98" s="106"/>
      <c r="ED98" s="106"/>
      <c r="EE98" s="106"/>
      <c r="EF98" s="106"/>
      <c r="EG98" s="106"/>
      <c r="EH98" s="106"/>
      <c r="EI98" s="106"/>
      <c r="EJ98" s="106"/>
      <c r="EK98" s="106"/>
      <c r="EL98" s="106"/>
      <c r="EM98" s="106"/>
      <c r="EN98" s="106"/>
      <c r="EO98" s="106"/>
      <c r="EP98" s="106"/>
      <c r="EQ98" s="106"/>
      <c r="ER98" s="106"/>
      <c r="ES98" s="106"/>
      <c r="ET98" s="106"/>
      <c r="EU98" s="106"/>
      <c r="EV98" s="106"/>
      <c r="EW98" s="106"/>
      <c r="EX98" s="106"/>
      <c r="EY98" s="106"/>
      <c r="EZ98" s="106"/>
      <c r="FA98" s="106"/>
      <c r="FB98" s="106"/>
      <c r="FO98" s="106"/>
      <c r="FP98" s="106"/>
      <c r="FQ98" s="106"/>
      <c r="FR98" s="106"/>
      <c r="FS98" s="106"/>
      <c r="FT98" s="106"/>
      <c r="FU98" s="106"/>
      <c r="FV98" s="106"/>
      <c r="FW98" s="106"/>
      <c r="FX98" s="106"/>
      <c r="FY98" s="106"/>
      <c r="FZ98" s="106"/>
      <c r="GA98" s="106"/>
      <c r="GB98" s="106"/>
      <c r="GC98" s="106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6"/>
      <c r="GR98" s="106"/>
      <c r="GS98" s="106"/>
      <c r="GT98" s="106"/>
      <c r="GU98" s="106"/>
      <c r="GV98" s="106"/>
      <c r="GW98" s="106"/>
      <c r="GX98" s="106"/>
      <c r="GY98" s="106"/>
      <c r="GZ98" s="106"/>
      <c r="HA98" s="106"/>
      <c r="HM98" s="106"/>
      <c r="HN98" s="106"/>
      <c r="HO98" s="106"/>
      <c r="HP98" s="106"/>
      <c r="HQ98" s="106"/>
      <c r="HR98" s="106"/>
      <c r="HS98" s="106"/>
      <c r="HT98" s="106"/>
      <c r="HU98" s="106"/>
      <c r="HV98" s="106"/>
      <c r="HW98" s="106"/>
      <c r="HX98" s="106"/>
      <c r="HY98" s="106"/>
      <c r="HZ98" s="106"/>
      <c r="IA98" s="106"/>
      <c r="IB98" s="106"/>
      <c r="IC98" s="106"/>
      <c r="ID98" s="106"/>
      <c r="IE98" s="106"/>
      <c r="IF98" s="106"/>
      <c r="IG98" s="106"/>
      <c r="IH98" s="106"/>
      <c r="II98" s="106"/>
      <c r="IJ98" s="106"/>
      <c r="IK98" s="106"/>
      <c r="IL98" s="106"/>
      <c r="IM98" s="106"/>
      <c r="IN98" s="106"/>
      <c r="IO98" s="106"/>
      <c r="IP98" s="106"/>
      <c r="IQ98" s="106"/>
      <c r="IR98" s="106"/>
      <c r="IS98" s="106"/>
      <c r="IT98" s="106"/>
      <c r="IU98" s="106"/>
      <c r="IV98" s="106"/>
      <c r="IW98" s="106"/>
      <c r="IX98" s="106"/>
      <c r="IY98" s="106"/>
      <c r="IZ98" s="106"/>
      <c r="JA98" s="106"/>
      <c r="JB98" s="106"/>
      <c r="JC98" s="106"/>
      <c r="JD98" s="106"/>
      <c r="JE98" s="106"/>
      <c r="JF98" s="106"/>
      <c r="JG98" s="106"/>
      <c r="JH98" s="106"/>
      <c r="JI98" s="106"/>
      <c r="JJ98" s="106"/>
      <c r="JK98" s="106"/>
      <c r="JL98" s="106"/>
      <c r="JM98" s="106"/>
      <c r="JN98" s="106"/>
    </row>
    <row r="99" spans="1:274" x14ac:dyDescent="0.25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BB99" s="106"/>
      <c r="BC99" s="106"/>
      <c r="BD99" s="106"/>
      <c r="BE99" s="106"/>
      <c r="BQ99" s="106"/>
      <c r="BR99" s="106"/>
      <c r="BS99" s="106"/>
      <c r="BT99" s="106"/>
      <c r="BU99" s="106"/>
      <c r="BV99" s="106"/>
      <c r="BW99" s="106"/>
      <c r="BX99" s="106"/>
      <c r="CW99" s="106"/>
      <c r="CX99" s="106"/>
      <c r="CY99" s="106"/>
      <c r="CZ99" s="106"/>
      <c r="DA99" s="106"/>
      <c r="DB99" s="106"/>
      <c r="DC99" s="106"/>
      <c r="DD99" s="106"/>
      <c r="DE99" s="106"/>
      <c r="DF99" s="106"/>
      <c r="DG99" s="106"/>
      <c r="DR99" s="106"/>
      <c r="DS99" s="106"/>
      <c r="DT99" s="106"/>
      <c r="DU99" s="106"/>
      <c r="DV99" s="106"/>
      <c r="DW99" s="106"/>
      <c r="DX99" s="106"/>
      <c r="DY99" s="106"/>
      <c r="DZ99" s="106"/>
      <c r="EA99" s="106"/>
      <c r="EB99" s="106"/>
      <c r="EC99" s="106"/>
      <c r="ED99" s="106"/>
      <c r="EE99" s="106"/>
      <c r="EF99" s="106"/>
      <c r="EG99" s="106"/>
      <c r="EH99" s="106"/>
      <c r="EI99" s="106"/>
      <c r="EJ99" s="106"/>
      <c r="EK99" s="106"/>
      <c r="EL99" s="106"/>
      <c r="EM99" s="106"/>
      <c r="EN99" s="106"/>
      <c r="EO99" s="106"/>
      <c r="EP99" s="106"/>
      <c r="EQ99" s="106"/>
      <c r="ER99" s="106"/>
      <c r="ES99" s="106"/>
      <c r="ET99" s="106"/>
      <c r="EU99" s="106"/>
      <c r="EV99" s="106"/>
      <c r="EW99" s="106"/>
      <c r="EX99" s="106"/>
      <c r="EY99" s="106"/>
      <c r="EZ99" s="106"/>
      <c r="FA99" s="106"/>
      <c r="FB99" s="106"/>
      <c r="FO99" s="106"/>
      <c r="FP99" s="106"/>
      <c r="FQ99" s="106"/>
      <c r="FR99" s="106"/>
      <c r="FS99" s="106"/>
      <c r="FT99" s="106"/>
      <c r="FU99" s="106"/>
      <c r="FV99" s="106"/>
      <c r="FW99" s="106"/>
      <c r="FX99" s="106"/>
      <c r="FY99" s="106"/>
      <c r="FZ99" s="106"/>
      <c r="GA99" s="106"/>
      <c r="GB99" s="106"/>
      <c r="GC99" s="106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6"/>
      <c r="GR99" s="106"/>
      <c r="GS99" s="106"/>
      <c r="GT99" s="106"/>
      <c r="GU99" s="106"/>
      <c r="GV99" s="106"/>
      <c r="GW99" s="106"/>
      <c r="GX99" s="106"/>
      <c r="GY99" s="106"/>
      <c r="GZ99" s="106"/>
      <c r="HA99" s="106"/>
      <c r="HM99" s="106"/>
      <c r="HN99" s="106"/>
      <c r="HO99" s="106"/>
      <c r="HP99" s="106"/>
      <c r="HQ99" s="106"/>
      <c r="HR99" s="106"/>
      <c r="HS99" s="106"/>
      <c r="HT99" s="106"/>
      <c r="HU99" s="106"/>
      <c r="HV99" s="106"/>
      <c r="HW99" s="106"/>
      <c r="HX99" s="106"/>
      <c r="HY99" s="106"/>
      <c r="HZ99" s="106"/>
      <c r="IA99" s="106"/>
      <c r="IB99" s="106"/>
      <c r="IC99" s="106"/>
      <c r="ID99" s="106"/>
      <c r="IE99" s="106"/>
      <c r="IF99" s="106"/>
      <c r="IG99" s="106"/>
      <c r="IH99" s="106"/>
      <c r="II99" s="106"/>
      <c r="IJ99" s="106"/>
      <c r="IK99" s="106"/>
      <c r="IL99" s="106"/>
      <c r="IM99" s="106"/>
      <c r="IN99" s="106"/>
      <c r="IO99" s="106"/>
      <c r="IP99" s="106"/>
      <c r="IQ99" s="106"/>
      <c r="IR99" s="106"/>
      <c r="IS99" s="106"/>
      <c r="IT99" s="106"/>
      <c r="IU99" s="106"/>
      <c r="IV99" s="106"/>
      <c r="IW99" s="106"/>
      <c r="IX99" s="106"/>
      <c r="IY99" s="106"/>
      <c r="IZ99" s="106"/>
      <c r="JA99" s="106"/>
      <c r="JB99" s="106"/>
      <c r="JC99" s="106"/>
      <c r="JD99" s="106"/>
      <c r="JE99" s="106"/>
      <c r="JF99" s="106"/>
      <c r="JG99" s="106"/>
      <c r="JH99" s="106"/>
      <c r="JI99" s="106"/>
      <c r="JJ99" s="106"/>
      <c r="JK99" s="106"/>
      <c r="JL99" s="106"/>
      <c r="JM99" s="106"/>
      <c r="JN99" s="106"/>
    </row>
    <row r="100" spans="1:274" x14ac:dyDescent="0.25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BB100" s="106"/>
      <c r="BC100" s="106"/>
      <c r="BD100" s="106"/>
      <c r="BE100" s="106"/>
      <c r="BQ100" s="106"/>
      <c r="BR100" s="106"/>
      <c r="BS100" s="106"/>
      <c r="BT100" s="106"/>
      <c r="BU100" s="106"/>
      <c r="BV100" s="106"/>
      <c r="BW100" s="106"/>
      <c r="BX100" s="106"/>
      <c r="CW100" s="106"/>
      <c r="CX100" s="106"/>
      <c r="CY100" s="106"/>
      <c r="CZ100" s="106"/>
      <c r="DA100" s="106"/>
      <c r="DB100" s="106"/>
      <c r="DC100" s="106"/>
      <c r="DD100" s="106"/>
      <c r="DE100" s="106"/>
      <c r="DF100" s="106"/>
      <c r="DG100" s="106"/>
      <c r="DR100" s="106"/>
      <c r="DS100" s="106"/>
      <c r="DT100" s="106"/>
      <c r="DU100" s="106"/>
      <c r="DV100" s="106"/>
      <c r="DW100" s="106"/>
      <c r="DX100" s="106"/>
      <c r="DY100" s="106"/>
      <c r="DZ100" s="106"/>
      <c r="EA100" s="106"/>
      <c r="EB100" s="106"/>
      <c r="EC100" s="106"/>
      <c r="ED100" s="106"/>
      <c r="EE100" s="106"/>
      <c r="EF100" s="106"/>
      <c r="EG100" s="106"/>
      <c r="EH100" s="106"/>
      <c r="EI100" s="106"/>
      <c r="EJ100" s="106"/>
      <c r="EK100" s="106"/>
      <c r="EL100" s="106"/>
      <c r="EM100" s="106"/>
      <c r="EN100" s="106"/>
      <c r="EO100" s="106"/>
      <c r="EP100" s="106"/>
      <c r="EQ100" s="106"/>
      <c r="ER100" s="106"/>
      <c r="ES100" s="106"/>
      <c r="ET100" s="106"/>
      <c r="EU100" s="106"/>
      <c r="EV100" s="106"/>
      <c r="EW100" s="106"/>
      <c r="EX100" s="106"/>
      <c r="EY100" s="106"/>
      <c r="EZ100" s="106"/>
      <c r="FA100" s="106"/>
      <c r="FB100" s="106"/>
      <c r="FO100" s="106"/>
      <c r="FP100" s="106"/>
      <c r="FQ100" s="106"/>
      <c r="FR100" s="106"/>
      <c r="FS100" s="106"/>
      <c r="FT100" s="106"/>
      <c r="FU100" s="106"/>
      <c r="FV100" s="106"/>
      <c r="FW100" s="106"/>
      <c r="FX100" s="106"/>
      <c r="FY100" s="106"/>
      <c r="FZ100" s="106"/>
      <c r="GA100" s="106"/>
      <c r="GB100" s="106"/>
      <c r="GC100" s="106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6"/>
      <c r="GR100" s="106"/>
      <c r="GS100" s="106"/>
      <c r="GT100" s="106"/>
      <c r="GU100" s="106"/>
      <c r="GV100" s="106"/>
      <c r="GW100" s="106"/>
      <c r="GX100" s="106"/>
      <c r="GY100" s="106"/>
      <c r="GZ100" s="106"/>
      <c r="HA100" s="106"/>
      <c r="HM100" s="106"/>
      <c r="HN100" s="106"/>
      <c r="HO100" s="106"/>
      <c r="HP100" s="106"/>
      <c r="HQ100" s="106"/>
      <c r="HR100" s="106"/>
      <c r="HS100" s="106"/>
      <c r="HT100" s="106"/>
      <c r="HU100" s="106"/>
      <c r="HV100" s="106"/>
      <c r="HW100" s="106"/>
      <c r="HX100" s="106"/>
      <c r="HY100" s="106"/>
      <c r="HZ100" s="106"/>
      <c r="IA100" s="106"/>
      <c r="IB100" s="106"/>
      <c r="IC100" s="106"/>
      <c r="ID100" s="106"/>
      <c r="IE100" s="106"/>
      <c r="IF100" s="106"/>
      <c r="IG100" s="106"/>
      <c r="IH100" s="106"/>
      <c r="II100" s="106"/>
      <c r="IJ100" s="106"/>
      <c r="IK100" s="106"/>
      <c r="IL100" s="106"/>
      <c r="IM100" s="106"/>
      <c r="IN100" s="106"/>
      <c r="IO100" s="106"/>
      <c r="IP100" s="106"/>
      <c r="IQ100" s="106"/>
      <c r="IR100" s="106"/>
      <c r="IS100" s="106"/>
      <c r="IT100" s="106"/>
      <c r="IU100" s="106"/>
      <c r="IV100" s="106"/>
      <c r="IW100" s="106"/>
      <c r="IX100" s="106"/>
      <c r="IY100" s="106"/>
      <c r="IZ100" s="106"/>
      <c r="JA100" s="106"/>
      <c r="JB100" s="106"/>
      <c r="JC100" s="106"/>
      <c r="JD100" s="106"/>
      <c r="JE100" s="106"/>
      <c r="JF100" s="106"/>
      <c r="JG100" s="106"/>
      <c r="JH100" s="106"/>
      <c r="JI100" s="106"/>
      <c r="JJ100" s="106"/>
      <c r="JK100" s="106"/>
      <c r="JL100" s="106"/>
      <c r="JM100" s="106"/>
      <c r="JN100" s="106"/>
    </row>
    <row r="101" spans="1:274" x14ac:dyDescent="0.25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BB101" s="106"/>
      <c r="BC101" s="106"/>
      <c r="BD101" s="106"/>
      <c r="BE101" s="106"/>
      <c r="BQ101" s="106"/>
      <c r="BR101" s="106"/>
      <c r="BS101" s="106"/>
      <c r="BT101" s="106"/>
      <c r="BU101" s="106"/>
      <c r="BV101" s="106"/>
      <c r="BW101" s="106"/>
      <c r="BX101" s="106"/>
      <c r="CW101" s="106"/>
      <c r="CX101" s="106"/>
      <c r="CY101" s="106"/>
      <c r="CZ101" s="106"/>
      <c r="DA101" s="106"/>
      <c r="DB101" s="106"/>
      <c r="DC101" s="106"/>
      <c r="DD101" s="106"/>
      <c r="DE101" s="106"/>
      <c r="DF101" s="106"/>
      <c r="DG101" s="106"/>
      <c r="DR101" s="106"/>
      <c r="DS101" s="106"/>
      <c r="DT101" s="106"/>
      <c r="DU101" s="106"/>
      <c r="DV101" s="106"/>
      <c r="DW101" s="106"/>
      <c r="DX101" s="106"/>
      <c r="DY101" s="106"/>
      <c r="DZ101" s="106"/>
      <c r="EA101" s="106"/>
      <c r="EB101" s="106"/>
      <c r="EC101" s="106"/>
      <c r="ED101" s="106"/>
      <c r="EE101" s="106"/>
      <c r="EF101" s="106"/>
      <c r="EG101" s="106"/>
      <c r="EH101" s="106"/>
      <c r="EI101" s="106"/>
      <c r="EJ101" s="106"/>
      <c r="EK101" s="106"/>
      <c r="EL101" s="106"/>
      <c r="EM101" s="106"/>
      <c r="EN101" s="106"/>
      <c r="EO101" s="106"/>
      <c r="EP101" s="106"/>
      <c r="EQ101" s="106"/>
      <c r="ER101" s="106"/>
      <c r="ES101" s="106"/>
      <c r="ET101" s="106"/>
      <c r="EU101" s="106"/>
      <c r="EV101" s="106"/>
      <c r="EW101" s="106"/>
      <c r="EX101" s="106"/>
      <c r="EY101" s="106"/>
      <c r="EZ101" s="106"/>
      <c r="FA101" s="106"/>
      <c r="FB101" s="106"/>
      <c r="FO101" s="106"/>
      <c r="FP101" s="106"/>
      <c r="FQ101" s="106"/>
      <c r="FR101" s="106"/>
      <c r="FS101" s="106"/>
      <c r="FT101" s="106"/>
      <c r="FU101" s="106"/>
      <c r="FV101" s="106"/>
      <c r="FW101" s="106"/>
      <c r="FX101" s="106"/>
      <c r="FY101" s="106"/>
      <c r="FZ101" s="106"/>
      <c r="GA101" s="106"/>
      <c r="GB101" s="106"/>
      <c r="GC101" s="106"/>
      <c r="GD101" s="106"/>
      <c r="GE101" s="106"/>
      <c r="GF101" s="106"/>
      <c r="GG101" s="106"/>
      <c r="GH101" s="106"/>
      <c r="GI101" s="106"/>
      <c r="GJ101" s="106"/>
      <c r="GK101" s="106"/>
      <c r="GL101" s="106"/>
      <c r="GM101" s="106"/>
      <c r="GN101" s="106"/>
      <c r="GO101" s="106"/>
      <c r="GP101" s="106"/>
      <c r="GQ101" s="106"/>
      <c r="GR101" s="106"/>
      <c r="GS101" s="106"/>
      <c r="GT101" s="106"/>
      <c r="GU101" s="106"/>
      <c r="GV101" s="106"/>
      <c r="GW101" s="106"/>
      <c r="GX101" s="106"/>
      <c r="GY101" s="106"/>
      <c r="GZ101" s="106"/>
      <c r="HA101" s="106"/>
      <c r="HM101" s="106"/>
      <c r="HN101" s="106"/>
      <c r="HO101" s="106"/>
      <c r="HP101" s="106"/>
      <c r="HQ101" s="106"/>
      <c r="HR101" s="106"/>
      <c r="HS101" s="106"/>
      <c r="HT101" s="106"/>
      <c r="HU101" s="106"/>
      <c r="HV101" s="106"/>
      <c r="HW101" s="106"/>
      <c r="HX101" s="106"/>
      <c r="HY101" s="106"/>
      <c r="HZ101" s="106"/>
      <c r="IA101" s="106"/>
      <c r="IB101" s="106"/>
      <c r="IC101" s="106"/>
      <c r="ID101" s="106"/>
      <c r="IE101" s="106"/>
      <c r="IF101" s="106"/>
      <c r="IG101" s="106"/>
      <c r="IH101" s="106"/>
      <c r="II101" s="106"/>
      <c r="IJ101" s="106"/>
      <c r="IK101" s="106"/>
      <c r="IL101" s="106"/>
      <c r="IM101" s="106"/>
      <c r="IN101" s="106"/>
      <c r="IO101" s="106"/>
      <c r="IP101" s="106"/>
      <c r="IQ101" s="106"/>
      <c r="IR101" s="106"/>
      <c r="IS101" s="106"/>
      <c r="IT101" s="106"/>
      <c r="IU101" s="106"/>
      <c r="IV101" s="106"/>
      <c r="IW101" s="106"/>
      <c r="IX101" s="106"/>
      <c r="IY101" s="106"/>
      <c r="IZ101" s="106"/>
      <c r="JA101" s="106"/>
      <c r="JB101" s="106"/>
      <c r="JC101" s="106"/>
      <c r="JD101" s="106"/>
      <c r="JE101" s="106"/>
      <c r="JF101" s="106"/>
      <c r="JG101" s="106"/>
      <c r="JH101" s="106"/>
      <c r="JI101" s="106"/>
      <c r="JJ101" s="106"/>
      <c r="JK101" s="106"/>
      <c r="JL101" s="106"/>
      <c r="JM101" s="106"/>
      <c r="JN101" s="106"/>
    </row>
    <row r="102" spans="1:274" x14ac:dyDescent="0.25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BB102" s="106"/>
      <c r="BC102" s="106"/>
      <c r="BD102" s="106"/>
      <c r="BE102" s="106"/>
      <c r="BQ102" s="106"/>
      <c r="BR102" s="106"/>
      <c r="BS102" s="106"/>
      <c r="BT102" s="106"/>
      <c r="BU102" s="106"/>
      <c r="BV102" s="106"/>
      <c r="BW102" s="106"/>
      <c r="BX102" s="106"/>
      <c r="CW102" s="106"/>
      <c r="CX102" s="106"/>
      <c r="CY102" s="106"/>
      <c r="CZ102" s="106"/>
      <c r="DA102" s="106"/>
      <c r="DB102" s="106"/>
      <c r="DC102" s="106"/>
      <c r="DD102" s="106"/>
      <c r="DE102" s="106"/>
      <c r="DF102" s="106"/>
      <c r="DG102" s="106"/>
      <c r="DR102" s="106"/>
      <c r="DS102" s="106"/>
      <c r="DT102" s="106"/>
      <c r="DU102" s="106"/>
      <c r="DV102" s="106"/>
      <c r="DW102" s="106"/>
      <c r="DX102" s="106"/>
      <c r="DY102" s="106"/>
      <c r="DZ102" s="106"/>
      <c r="EA102" s="106"/>
      <c r="EB102" s="106"/>
      <c r="EC102" s="106"/>
      <c r="ED102" s="106"/>
      <c r="EE102" s="106"/>
      <c r="EF102" s="106"/>
      <c r="EG102" s="106"/>
      <c r="EH102" s="106"/>
      <c r="EI102" s="106"/>
      <c r="EJ102" s="106"/>
      <c r="EK102" s="106"/>
      <c r="EL102" s="106"/>
      <c r="EM102" s="106"/>
      <c r="EN102" s="106"/>
      <c r="EO102" s="106"/>
      <c r="EP102" s="106"/>
      <c r="EQ102" s="106"/>
      <c r="ER102" s="106"/>
      <c r="ES102" s="106"/>
      <c r="ET102" s="106"/>
      <c r="EU102" s="106"/>
      <c r="EV102" s="106"/>
      <c r="EW102" s="106"/>
      <c r="EX102" s="106"/>
      <c r="EY102" s="106"/>
      <c r="EZ102" s="106"/>
      <c r="FA102" s="106"/>
      <c r="FB102" s="106"/>
      <c r="FO102" s="106"/>
      <c r="FP102" s="106"/>
      <c r="FQ102" s="106"/>
      <c r="FR102" s="106"/>
      <c r="FS102" s="106"/>
      <c r="FT102" s="106"/>
      <c r="FU102" s="106"/>
      <c r="FV102" s="106"/>
      <c r="FW102" s="106"/>
      <c r="FX102" s="106"/>
      <c r="FY102" s="106"/>
      <c r="FZ102" s="106"/>
      <c r="GA102" s="106"/>
      <c r="GB102" s="106"/>
      <c r="GC102" s="106"/>
      <c r="GD102" s="106"/>
      <c r="GE102" s="106"/>
      <c r="GF102" s="106"/>
      <c r="GG102" s="106"/>
      <c r="GH102" s="106"/>
      <c r="GI102" s="106"/>
      <c r="GJ102" s="106"/>
      <c r="GK102" s="106"/>
      <c r="GL102" s="106"/>
      <c r="GM102" s="106"/>
      <c r="GN102" s="106"/>
      <c r="GO102" s="106"/>
      <c r="GP102" s="106"/>
      <c r="GQ102" s="106"/>
      <c r="GR102" s="106"/>
      <c r="GS102" s="106"/>
      <c r="GT102" s="106"/>
      <c r="GU102" s="106"/>
      <c r="GV102" s="106"/>
      <c r="GW102" s="106"/>
      <c r="GX102" s="106"/>
      <c r="GY102" s="106"/>
      <c r="GZ102" s="106"/>
      <c r="HA102" s="106"/>
      <c r="HM102" s="106"/>
      <c r="HN102" s="106"/>
      <c r="HO102" s="106"/>
      <c r="HP102" s="106"/>
      <c r="HQ102" s="106"/>
      <c r="HR102" s="106"/>
      <c r="HS102" s="106"/>
      <c r="HT102" s="106"/>
      <c r="HU102" s="106"/>
      <c r="HV102" s="106"/>
      <c r="HW102" s="106"/>
      <c r="HX102" s="106"/>
      <c r="HY102" s="106"/>
      <c r="HZ102" s="106"/>
      <c r="IA102" s="106"/>
      <c r="IB102" s="106"/>
      <c r="IC102" s="106"/>
      <c r="ID102" s="106"/>
      <c r="IE102" s="106"/>
      <c r="IF102" s="106"/>
      <c r="IG102" s="106"/>
      <c r="IH102" s="106"/>
      <c r="II102" s="106"/>
      <c r="IJ102" s="106"/>
      <c r="IK102" s="106"/>
      <c r="IL102" s="106"/>
      <c r="IM102" s="106"/>
      <c r="IN102" s="106"/>
      <c r="IO102" s="106"/>
      <c r="IP102" s="106"/>
      <c r="IQ102" s="106"/>
      <c r="IR102" s="106"/>
      <c r="IS102" s="106"/>
      <c r="IT102" s="106"/>
      <c r="IU102" s="106"/>
      <c r="IV102" s="106"/>
      <c r="IW102" s="106"/>
      <c r="IX102" s="106"/>
      <c r="IY102" s="106"/>
      <c r="IZ102" s="106"/>
      <c r="JA102" s="106"/>
      <c r="JB102" s="106"/>
      <c r="JC102" s="106"/>
      <c r="JD102" s="106"/>
      <c r="JE102" s="106"/>
      <c r="JF102" s="106"/>
      <c r="JG102" s="106"/>
      <c r="JH102" s="106"/>
      <c r="JI102" s="106"/>
      <c r="JJ102" s="106"/>
      <c r="JK102" s="106"/>
      <c r="JL102" s="106"/>
      <c r="JM102" s="106"/>
      <c r="JN102" s="106"/>
    </row>
    <row r="103" spans="1:274" x14ac:dyDescent="0.25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BB103" s="106"/>
      <c r="BC103" s="106"/>
      <c r="BD103" s="106"/>
      <c r="BE103" s="106"/>
      <c r="BQ103" s="106"/>
      <c r="BR103" s="106"/>
      <c r="BS103" s="106"/>
      <c r="BT103" s="106"/>
      <c r="BU103" s="106"/>
      <c r="BV103" s="106"/>
      <c r="BW103" s="106"/>
      <c r="BX103" s="106"/>
      <c r="CW103" s="106"/>
      <c r="CX103" s="106"/>
      <c r="CY103" s="106"/>
      <c r="CZ103" s="106"/>
      <c r="DA103" s="106"/>
      <c r="DB103" s="106"/>
      <c r="DC103" s="106"/>
      <c r="DD103" s="106"/>
      <c r="DE103" s="106"/>
      <c r="DF103" s="106"/>
      <c r="DG103" s="106"/>
      <c r="DR103" s="106"/>
      <c r="DS103" s="106"/>
      <c r="DT103" s="106"/>
      <c r="DU103" s="106"/>
      <c r="DV103" s="106"/>
      <c r="DW103" s="106"/>
      <c r="DX103" s="106"/>
      <c r="DY103" s="106"/>
      <c r="DZ103" s="106"/>
      <c r="EA103" s="106"/>
      <c r="EB103" s="106"/>
      <c r="EC103" s="106"/>
      <c r="ED103" s="106"/>
      <c r="EE103" s="106"/>
      <c r="EF103" s="106"/>
      <c r="EG103" s="106"/>
      <c r="EH103" s="106"/>
      <c r="EI103" s="106"/>
      <c r="EJ103" s="106"/>
      <c r="EK103" s="106"/>
      <c r="EL103" s="106"/>
      <c r="EM103" s="106"/>
      <c r="EN103" s="106"/>
      <c r="EO103" s="106"/>
      <c r="EP103" s="106"/>
      <c r="EQ103" s="106"/>
      <c r="ER103" s="106"/>
      <c r="ES103" s="106"/>
      <c r="ET103" s="106"/>
      <c r="EU103" s="106"/>
      <c r="EV103" s="106"/>
      <c r="EW103" s="106"/>
      <c r="EX103" s="106"/>
      <c r="EY103" s="106"/>
      <c r="EZ103" s="106"/>
      <c r="FA103" s="106"/>
      <c r="FB103" s="106"/>
      <c r="FO103" s="106"/>
      <c r="FP103" s="106"/>
      <c r="FQ103" s="106"/>
      <c r="FR103" s="106"/>
      <c r="FS103" s="106"/>
      <c r="FT103" s="106"/>
      <c r="FU103" s="106"/>
      <c r="FV103" s="106"/>
      <c r="FW103" s="106"/>
      <c r="FX103" s="106"/>
      <c r="FY103" s="106"/>
      <c r="FZ103" s="106"/>
      <c r="GA103" s="106"/>
      <c r="GB103" s="106"/>
      <c r="GC103" s="106"/>
      <c r="GD103" s="106"/>
      <c r="GE103" s="106"/>
      <c r="GF103" s="106"/>
      <c r="GG103" s="106"/>
      <c r="GH103" s="106"/>
      <c r="GI103" s="106"/>
      <c r="GJ103" s="106"/>
      <c r="GK103" s="106"/>
      <c r="GL103" s="106"/>
      <c r="GM103" s="106"/>
      <c r="GN103" s="106"/>
      <c r="GO103" s="106"/>
      <c r="GP103" s="106"/>
      <c r="GQ103" s="106"/>
      <c r="GR103" s="106"/>
      <c r="GS103" s="106"/>
      <c r="GT103" s="106"/>
      <c r="GU103" s="106"/>
      <c r="GV103" s="106"/>
      <c r="GW103" s="106"/>
      <c r="GX103" s="106"/>
      <c r="GY103" s="106"/>
      <c r="GZ103" s="106"/>
      <c r="HA103" s="106"/>
      <c r="HM103" s="106"/>
      <c r="HN103" s="106"/>
      <c r="HO103" s="106"/>
      <c r="HP103" s="106"/>
      <c r="HQ103" s="106"/>
      <c r="HR103" s="106"/>
      <c r="HS103" s="106"/>
      <c r="HT103" s="106"/>
      <c r="HU103" s="106"/>
      <c r="HV103" s="106"/>
      <c r="HW103" s="106"/>
      <c r="HX103" s="106"/>
      <c r="HY103" s="106"/>
      <c r="HZ103" s="106"/>
      <c r="IA103" s="106"/>
      <c r="IB103" s="106"/>
      <c r="IC103" s="106"/>
      <c r="ID103" s="106"/>
      <c r="IE103" s="106"/>
      <c r="IF103" s="106"/>
      <c r="IG103" s="106"/>
      <c r="IH103" s="106"/>
      <c r="II103" s="106"/>
      <c r="IJ103" s="106"/>
      <c r="IK103" s="106"/>
      <c r="IL103" s="106"/>
      <c r="IM103" s="106"/>
      <c r="IN103" s="106"/>
      <c r="IO103" s="106"/>
      <c r="IP103" s="106"/>
      <c r="IQ103" s="106"/>
      <c r="IR103" s="106"/>
      <c r="IS103" s="106"/>
      <c r="IT103" s="106"/>
      <c r="IU103" s="106"/>
      <c r="IV103" s="106"/>
      <c r="IW103" s="106"/>
      <c r="IX103" s="106"/>
      <c r="IY103" s="106"/>
      <c r="IZ103" s="106"/>
      <c r="JA103" s="106"/>
      <c r="JB103" s="106"/>
      <c r="JC103" s="106"/>
      <c r="JD103" s="106"/>
      <c r="JE103" s="106"/>
      <c r="JF103" s="106"/>
      <c r="JG103" s="106"/>
      <c r="JH103" s="106"/>
      <c r="JI103" s="106"/>
      <c r="JJ103" s="106"/>
      <c r="JK103" s="106"/>
      <c r="JL103" s="106"/>
      <c r="JM103" s="106"/>
      <c r="JN103" s="106"/>
    </row>
    <row r="104" spans="1:274" x14ac:dyDescent="0.25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BB104" s="106"/>
      <c r="BC104" s="106"/>
      <c r="BD104" s="106"/>
      <c r="BE104" s="106"/>
      <c r="BQ104" s="106"/>
      <c r="BR104" s="106"/>
      <c r="BS104" s="106"/>
      <c r="BT104" s="106"/>
      <c r="BU104" s="106"/>
      <c r="BV104" s="106"/>
      <c r="BW104" s="106"/>
      <c r="BX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06"/>
      <c r="EM104" s="106"/>
      <c r="EN104" s="106"/>
      <c r="EO104" s="106"/>
      <c r="EP104" s="106"/>
      <c r="EQ104" s="106"/>
      <c r="ER104" s="106"/>
      <c r="ES104" s="106"/>
      <c r="ET104" s="106"/>
      <c r="EU104" s="106"/>
      <c r="EV104" s="106"/>
      <c r="EW104" s="106"/>
      <c r="EX104" s="106"/>
      <c r="EY104" s="106"/>
      <c r="EZ104" s="106"/>
      <c r="FA104" s="106"/>
      <c r="FB104" s="106"/>
      <c r="FO104" s="106"/>
      <c r="FP104" s="106"/>
      <c r="FQ104" s="106"/>
      <c r="FR104" s="106"/>
      <c r="FS104" s="106"/>
      <c r="FT104" s="106"/>
      <c r="FU104" s="106"/>
      <c r="FV104" s="106"/>
      <c r="FW104" s="106"/>
      <c r="FX104" s="106"/>
      <c r="FY104" s="106"/>
      <c r="FZ104" s="106"/>
      <c r="GA104" s="106"/>
      <c r="GB104" s="106"/>
      <c r="GC104" s="106"/>
      <c r="GD104" s="106"/>
      <c r="GE104" s="106"/>
      <c r="GF104" s="106"/>
      <c r="GG104" s="106"/>
      <c r="GH104" s="106"/>
      <c r="GI104" s="106"/>
      <c r="GJ104" s="106"/>
      <c r="GK104" s="106"/>
      <c r="GL104" s="106"/>
      <c r="GM104" s="106"/>
      <c r="GN104" s="106"/>
      <c r="GO104" s="106"/>
      <c r="GP104" s="106"/>
      <c r="GQ104" s="106"/>
      <c r="GR104" s="106"/>
      <c r="GS104" s="106"/>
      <c r="GT104" s="106"/>
      <c r="GU104" s="106"/>
      <c r="GV104" s="106"/>
      <c r="GW104" s="106"/>
      <c r="GX104" s="106"/>
      <c r="GY104" s="106"/>
      <c r="GZ104" s="106"/>
      <c r="HA104" s="106"/>
      <c r="HM104" s="106"/>
      <c r="HN104" s="106"/>
      <c r="HO104" s="106"/>
      <c r="HP104" s="106"/>
      <c r="HQ104" s="106"/>
      <c r="HR104" s="106"/>
      <c r="HS104" s="106"/>
      <c r="HT104" s="106"/>
      <c r="HU104" s="106"/>
      <c r="HV104" s="106"/>
      <c r="HW104" s="106"/>
      <c r="HX104" s="106"/>
      <c r="HY104" s="106"/>
      <c r="HZ104" s="106"/>
      <c r="IA104" s="106"/>
      <c r="IB104" s="106"/>
      <c r="IC104" s="106"/>
      <c r="ID104" s="106"/>
      <c r="IE104" s="106"/>
      <c r="IF104" s="106"/>
      <c r="IG104" s="106"/>
      <c r="IH104" s="106"/>
      <c r="II104" s="106"/>
      <c r="IJ104" s="106"/>
      <c r="IK104" s="106"/>
      <c r="IL104" s="106"/>
      <c r="IM104" s="106"/>
      <c r="IN104" s="106"/>
      <c r="IO104" s="106"/>
      <c r="IP104" s="106"/>
      <c r="IQ104" s="106"/>
      <c r="IR104" s="106"/>
      <c r="IS104" s="106"/>
      <c r="IT104" s="106"/>
      <c r="IU104" s="106"/>
      <c r="IV104" s="106"/>
      <c r="IW104" s="106"/>
      <c r="IX104" s="106"/>
      <c r="IY104" s="106"/>
      <c r="IZ104" s="106"/>
      <c r="JA104" s="106"/>
      <c r="JB104" s="106"/>
      <c r="JC104" s="106"/>
      <c r="JD104" s="106"/>
      <c r="JE104" s="106"/>
      <c r="JF104" s="106"/>
      <c r="JG104" s="106"/>
      <c r="JH104" s="106"/>
      <c r="JI104" s="106"/>
      <c r="JJ104" s="106"/>
      <c r="JK104" s="106"/>
      <c r="JL104" s="106"/>
      <c r="JM104" s="106"/>
      <c r="JN104" s="106"/>
    </row>
    <row r="105" spans="1:274" x14ac:dyDescent="0.2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BB105" s="106"/>
      <c r="BC105" s="106"/>
      <c r="BD105" s="106"/>
      <c r="BE105" s="106"/>
      <c r="BQ105" s="106"/>
      <c r="BR105" s="106"/>
      <c r="BS105" s="106"/>
      <c r="BT105" s="106"/>
      <c r="BU105" s="106"/>
      <c r="BV105" s="106"/>
      <c r="BW105" s="106"/>
      <c r="BX105" s="106"/>
      <c r="CW105" s="106"/>
      <c r="CX105" s="106"/>
      <c r="CY105" s="106"/>
      <c r="CZ105" s="106"/>
      <c r="DA105" s="106"/>
      <c r="DB105" s="106"/>
      <c r="DC105" s="106"/>
      <c r="DD105" s="106"/>
      <c r="DE105" s="106"/>
      <c r="DF105" s="106"/>
      <c r="DG105" s="106"/>
      <c r="DR105" s="106"/>
      <c r="DS105" s="106"/>
      <c r="DT105" s="106"/>
      <c r="DU105" s="106"/>
      <c r="DV105" s="106"/>
      <c r="DW105" s="106"/>
      <c r="DX105" s="106"/>
      <c r="DY105" s="106"/>
      <c r="DZ105" s="106"/>
      <c r="EA105" s="106"/>
      <c r="EB105" s="106"/>
      <c r="EC105" s="106"/>
      <c r="ED105" s="106"/>
      <c r="EE105" s="106"/>
      <c r="EF105" s="106"/>
      <c r="EG105" s="106"/>
      <c r="EH105" s="106"/>
      <c r="EI105" s="106"/>
      <c r="EJ105" s="106"/>
      <c r="EK105" s="106"/>
      <c r="EL105" s="106"/>
      <c r="EM105" s="106"/>
      <c r="EN105" s="106"/>
      <c r="EO105" s="106"/>
      <c r="EP105" s="106"/>
      <c r="EQ105" s="106"/>
      <c r="ER105" s="106"/>
      <c r="ES105" s="106"/>
      <c r="ET105" s="106"/>
      <c r="EU105" s="106"/>
      <c r="EV105" s="106"/>
      <c r="EW105" s="106"/>
      <c r="EX105" s="106"/>
      <c r="EY105" s="106"/>
      <c r="EZ105" s="106"/>
      <c r="FA105" s="106"/>
      <c r="FB105" s="106"/>
      <c r="FO105" s="106"/>
      <c r="FP105" s="106"/>
      <c r="FQ105" s="106"/>
      <c r="FR105" s="106"/>
      <c r="FS105" s="106"/>
      <c r="FT105" s="106"/>
      <c r="FU105" s="106"/>
      <c r="FV105" s="106"/>
      <c r="FW105" s="106"/>
      <c r="FX105" s="106"/>
      <c r="FY105" s="106"/>
      <c r="FZ105" s="106"/>
      <c r="GA105" s="106"/>
      <c r="GB105" s="106"/>
      <c r="GC105" s="106"/>
      <c r="GD105" s="106"/>
      <c r="GE105" s="106"/>
      <c r="GF105" s="106"/>
      <c r="GG105" s="106"/>
      <c r="GH105" s="106"/>
      <c r="GI105" s="106"/>
      <c r="GJ105" s="106"/>
      <c r="GK105" s="106"/>
      <c r="GL105" s="106"/>
      <c r="GM105" s="106"/>
      <c r="GN105" s="106"/>
      <c r="GO105" s="106"/>
      <c r="GP105" s="106"/>
      <c r="GQ105" s="106"/>
      <c r="GR105" s="106"/>
      <c r="GS105" s="106"/>
      <c r="GT105" s="106"/>
      <c r="GU105" s="106"/>
      <c r="GV105" s="106"/>
      <c r="GW105" s="106"/>
      <c r="GX105" s="106"/>
      <c r="GY105" s="106"/>
      <c r="GZ105" s="106"/>
      <c r="HA105" s="106"/>
      <c r="HM105" s="106"/>
      <c r="HN105" s="106"/>
      <c r="HO105" s="106"/>
      <c r="HP105" s="106"/>
      <c r="HQ105" s="106"/>
      <c r="HR105" s="106"/>
      <c r="HS105" s="106"/>
      <c r="HT105" s="106"/>
      <c r="HU105" s="106"/>
      <c r="HV105" s="106"/>
      <c r="HW105" s="106"/>
      <c r="HX105" s="106"/>
      <c r="HY105" s="106"/>
      <c r="HZ105" s="106"/>
      <c r="IA105" s="106"/>
      <c r="IB105" s="106"/>
      <c r="IC105" s="106"/>
      <c r="ID105" s="106"/>
      <c r="IE105" s="106"/>
      <c r="IF105" s="106"/>
      <c r="IG105" s="106"/>
      <c r="IH105" s="106"/>
      <c r="II105" s="106"/>
      <c r="IJ105" s="106"/>
      <c r="IK105" s="106"/>
      <c r="IL105" s="106"/>
      <c r="IM105" s="106"/>
      <c r="IN105" s="106"/>
      <c r="IO105" s="106"/>
      <c r="IP105" s="106"/>
      <c r="IQ105" s="106"/>
      <c r="IR105" s="106"/>
      <c r="IS105" s="106"/>
      <c r="IT105" s="106"/>
      <c r="IU105" s="106"/>
      <c r="IV105" s="106"/>
      <c r="IW105" s="106"/>
      <c r="IX105" s="106"/>
      <c r="IY105" s="106"/>
      <c r="IZ105" s="106"/>
      <c r="JA105" s="106"/>
      <c r="JB105" s="106"/>
      <c r="JC105" s="106"/>
      <c r="JD105" s="106"/>
      <c r="JE105" s="106"/>
      <c r="JF105" s="106"/>
      <c r="JG105" s="106"/>
      <c r="JH105" s="106"/>
      <c r="JI105" s="106"/>
      <c r="JJ105" s="106"/>
      <c r="JK105" s="106"/>
      <c r="JL105" s="106"/>
      <c r="JM105" s="106"/>
      <c r="JN105" s="106"/>
    </row>
  </sheetData>
  <phoneticPr fontId="11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8"/>
  <sheetViews>
    <sheetView zoomScale="107" zoomScaleNormal="70" workbookViewId="0">
      <selection activeCell="C1" sqref="C1:H57"/>
    </sheetView>
  </sheetViews>
  <sheetFormatPr defaultColWidth="8.85546875" defaultRowHeight="15" x14ac:dyDescent="0.25"/>
  <cols>
    <col min="2" max="2" width="17.7109375" bestFit="1" customWidth="1"/>
    <col min="3" max="3" width="10" bestFit="1" customWidth="1"/>
    <col min="4" max="7" width="9.140625" bestFit="1" customWidth="1"/>
    <col min="8" max="8" width="12.7109375" bestFit="1" customWidth="1"/>
    <col min="9" max="9" width="11.85546875" customWidth="1"/>
    <col min="10" max="14" width="9.140625" bestFit="1" customWidth="1"/>
    <col min="16" max="16" width="10" bestFit="1" customWidth="1"/>
    <col min="17" max="17" width="9.140625" bestFit="1" customWidth="1"/>
  </cols>
  <sheetData>
    <row r="3" spans="2:9" x14ac:dyDescent="0.25">
      <c r="B3" s="65" t="s">
        <v>25</v>
      </c>
      <c r="I3" s="2"/>
    </row>
    <row r="4" spans="2:9" x14ac:dyDescent="0.25">
      <c r="B4" s="65" t="s">
        <v>26</v>
      </c>
      <c r="I4" s="2"/>
    </row>
    <row r="5" spans="2:9" x14ac:dyDescent="0.25">
      <c r="B5" s="65" t="s">
        <v>27</v>
      </c>
      <c r="I5" s="2"/>
    </row>
    <row r="6" spans="2:9" x14ac:dyDescent="0.25">
      <c r="B6" s="65" t="s">
        <v>28</v>
      </c>
      <c r="I6" s="2"/>
    </row>
    <row r="7" spans="2:9" x14ac:dyDescent="0.25">
      <c r="B7" s="65" t="s">
        <v>29</v>
      </c>
      <c r="I7" s="2"/>
    </row>
    <row r="8" spans="2:9" x14ac:dyDescent="0.25">
      <c r="B8" s="65" t="s">
        <v>30</v>
      </c>
      <c r="I8" s="2"/>
    </row>
    <row r="9" spans="2:9" x14ac:dyDescent="0.25">
      <c r="B9" s="65" t="s">
        <v>31</v>
      </c>
      <c r="I9" s="2"/>
    </row>
    <row r="10" spans="2:9" x14ac:dyDescent="0.25">
      <c r="B10" s="65" t="s">
        <v>32</v>
      </c>
      <c r="I10" s="2"/>
    </row>
    <row r="11" spans="2:9" x14ac:dyDescent="0.25">
      <c r="B11" s="65" t="s">
        <v>33</v>
      </c>
      <c r="I11" s="2"/>
    </row>
    <row r="12" spans="2:9" x14ac:dyDescent="0.25">
      <c r="B12" s="65" t="s">
        <v>17</v>
      </c>
      <c r="I12" s="2"/>
    </row>
    <row r="13" spans="2:9" x14ac:dyDescent="0.25">
      <c r="B13" s="65" t="s">
        <v>18</v>
      </c>
      <c r="I13" s="2"/>
    </row>
    <row r="14" spans="2:9" x14ac:dyDescent="0.25">
      <c r="B14" s="65" t="s">
        <v>19</v>
      </c>
      <c r="I14" s="2"/>
    </row>
    <row r="15" spans="2:9" x14ac:dyDescent="0.25">
      <c r="B15" s="65" t="s">
        <v>20</v>
      </c>
      <c r="I15" s="2"/>
    </row>
    <row r="16" spans="2:9" x14ac:dyDescent="0.25">
      <c r="B16" s="65" t="s">
        <v>21</v>
      </c>
      <c r="I16" s="2"/>
    </row>
    <row r="17" spans="2:9" x14ac:dyDescent="0.25">
      <c r="B17" s="65" t="s">
        <v>22</v>
      </c>
      <c r="I17" s="2"/>
    </row>
    <row r="18" spans="2:9" x14ac:dyDescent="0.25">
      <c r="B18" s="65" t="s">
        <v>23</v>
      </c>
      <c r="I18" s="2"/>
    </row>
    <row r="19" spans="2:9" x14ac:dyDescent="0.25">
      <c r="B19" s="65" t="s">
        <v>24</v>
      </c>
      <c r="I19" s="2"/>
    </row>
    <row r="20" spans="2:9" x14ac:dyDescent="0.25">
      <c r="B20" s="65" t="s">
        <v>8</v>
      </c>
      <c r="I20" s="2"/>
    </row>
    <row r="21" spans="2:9" x14ac:dyDescent="0.25">
      <c r="B21" s="65" t="s">
        <v>9</v>
      </c>
      <c r="I21" s="2"/>
    </row>
    <row r="22" spans="2:9" x14ac:dyDescent="0.25">
      <c r="B22" s="65" t="s">
        <v>10</v>
      </c>
      <c r="I22" s="2"/>
    </row>
    <row r="23" spans="2:9" x14ac:dyDescent="0.25">
      <c r="B23" s="65" t="s">
        <v>11</v>
      </c>
      <c r="I23" s="2"/>
    </row>
    <row r="24" spans="2:9" x14ac:dyDescent="0.25">
      <c r="B24" s="65" t="s">
        <v>12</v>
      </c>
      <c r="I24" s="2"/>
    </row>
    <row r="25" spans="2:9" x14ac:dyDescent="0.25">
      <c r="B25" s="65" t="s">
        <v>13</v>
      </c>
      <c r="I25" s="2"/>
    </row>
    <row r="26" spans="2:9" x14ac:dyDescent="0.25">
      <c r="B26" s="65" t="s">
        <v>14</v>
      </c>
      <c r="I26" s="2"/>
    </row>
    <row r="27" spans="2:9" x14ac:dyDescent="0.25">
      <c r="B27" s="65" t="s">
        <v>15</v>
      </c>
      <c r="I27" s="2"/>
    </row>
    <row r="28" spans="2:9" x14ac:dyDescent="0.25">
      <c r="B28" s="65" t="s">
        <v>16</v>
      </c>
      <c r="I28" s="2"/>
    </row>
    <row r="29" spans="2:9" x14ac:dyDescent="0.25">
      <c r="B29" s="65" t="s">
        <v>0</v>
      </c>
      <c r="I29" s="2"/>
    </row>
    <row r="30" spans="2:9" x14ac:dyDescent="0.25">
      <c r="B30" s="65" t="s">
        <v>1</v>
      </c>
      <c r="I30" s="2"/>
    </row>
    <row r="31" spans="2:9" x14ac:dyDescent="0.25">
      <c r="B31" s="65" t="s">
        <v>2</v>
      </c>
      <c r="I31" s="2"/>
    </row>
    <row r="32" spans="2:9" x14ac:dyDescent="0.25">
      <c r="B32" s="65" t="s">
        <v>3</v>
      </c>
      <c r="I32" s="2"/>
    </row>
    <row r="33" spans="2:9" x14ac:dyDescent="0.25">
      <c r="B33" s="65" t="s">
        <v>4</v>
      </c>
      <c r="I33" s="2"/>
    </row>
    <row r="34" spans="2:9" x14ac:dyDescent="0.25">
      <c r="B34" s="65" t="s">
        <v>5</v>
      </c>
      <c r="I34" s="2"/>
    </row>
    <row r="35" spans="2:9" x14ac:dyDescent="0.25">
      <c r="B35" s="65" t="s">
        <v>6</v>
      </c>
      <c r="I35" s="2"/>
    </row>
    <row r="36" spans="2:9" x14ac:dyDescent="0.25">
      <c r="B36" s="65" t="s">
        <v>7</v>
      </c>
      <c r="I36" s="2"/>
    </row>
    <row r="37" spans="2:9" x14ac:dyDescent="0.25">
      <c r="B37" s="65" t="s">
        <v>42</v>
      </c>
      <c r="I37" s="2"/>
    </row>
    <row r="38" spans="2:9" x14ac:dyDescent="0.25">
      <c r="B38" s="65" t="s">
        <v>43</v>
      </c>
      <c r="I38" s="2"/>
    </row>
    <row r="39" spans="2:9" x14ac:dyDescent="0.25">
      <c r="B39" s="65" t="s">
        <v>44</v>
      </c>
      <c r="I39" s="2"/>
    </row>
    <row r="40" spans="2:9" x14ac:dyDescent="0.25">
      <c r="B40" s="65" t="s">
        <v>45</v>
      </c>
      <c r="I40" s="2"/>
    </row>
    <row r="41" spans="2:9" x14ac:dyDescent="0.25">
      <c r="B41" s="65" t="s">
        <v>46</v>
      </c>
      <c r="I41" s="2"/>
    </row>
    <row r="42" spans="2:9" x14ac:dyDescent="0.25">
      <c r="B42" s="65" t="s">
        <v>47</v>
      </c>
      <c r="I42" s="2"/>
    </row>
    <row r="43" spans="2:9" x14ac:dyDescent="0.25">
      <c r="B43" s="65" t="s">
        <v>48</v>
      </c>
      <c r="I43" s="2"/>
    </row>
    <row r="44" spans="2:9" x14ac:dyDescent="0.25">
      <c r="B44" s="65" t="s">
        <v>49</v>
      </c>
      <c r="I44" s="2"/>
    </row>
    <row r="45" spans="2:9" x14ac:dyDescent="0.25">
      <c r="B45" s="65" t="s">
        <v>50</v>
      </c>
      <c r="I45" s="2"/>
    </row>
    <row r="46" spans="2:9" x14ac:dyDescent="0.25">
      <c r="B46" s="65" t="s">
        <v>34</v>
      </c>
      <c r="I46" s="2"/>
    </row>
    <row r="47" spans="2:9" x14ac:dyDescent="0.25">
      <c r="B47" s="65" t="s">
        <v>35</v>
      </c>
      <c r="I47" s="2"/>
    </row>
    <row r="48" spans="2:9" x14ac:dyDescent="0.25">
      <c r="B48" s="65" t="s">
        <v>36</v>
      </c>
      <c r="I48" s="2"/>
    </row>
    <row r="49" spans="2:9" x14ac:dyDescent="0.25">
      <c r="B49" s="65" t="s">
        <v>37</v>
      </c>
      <c r="I49" s="2"/>
    </row>
    <row r="50" spans="2:9" x14ac:dyDescent="0.25">
      <c r="B50" s="65" t="s">
        <v>38</v>
      </c>
      <c r="I50" s="2"/>
    </row>
    <row r="51" spans="2:9" x14ac:dyDescent="0.25">
      <c r="B51" s="65" t="s">
        <v>39</v>
      </c>
      <c r="I51" s="2"/>
    </row>
    <row r="52" spans="2:9" x14ac:dyDescent="0.25">
      <c r="B52" s="65" t="s">
        <v>40</v>
      </c>
      <c r="I52" s="2"/>
    </row>
    <row r="53" spans="2:9" x14ac:dyDescent="0.25">
      <c r="B53" s="65" t="s">
        <v>41</v>
      </c>
      <c r="I53" s="2"/>
    </row>
    <row r="54" spans="2:9" x14ac:dyDescent="0.25">
      <c r="B54" s="65" t="s">
        <v>51</v>
      </c>
      <c r="I54" s="2"/>
    </row>
    <row r="55" spans="2:9" x14ac:dyDescent="0.25">
      <c r="B55" s="65" t="s">
        <v>52</v>
      </c>
      <c r="I55" s="2"/>
    </row>
    <row r="56" spans="2:9" x14ac:dyDescent="0.25">
      <c r="B56" s="65" t="s">
        <v>53</v>
      </c>
      <c r="I56" s="2"/>
    </row>
    <row r="57" spans="2:9" x14ac:dyDescent="0.25">
      <c r="B57" s="65" t="s">
        <v>54</v>
      </c>
      <c r="I57" s="2"/>
    </row>
    <row r="58" spans="2:9" x14ac:dyDescent="0.25">
      <c r="I5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58"/>
  <sheetViews>
    <sheetView zoomScaleNormal="100" workbookViewId="0">
      <selection activeCell="Q25" sqref="Q25"/>
    </sheetView>
  </sheetViews>
  <sheetFormatPr defaultColWidth="8.85546875" defaultRowHeight="15" x14ac:dyDescent="0.25"/>
  <cols>
    <col min="2" max="2" width="17.7109375" bestFit="1" customWidth="1"/>
    <col min="3" max="3" width="10" bestFit="1" customWidth="1"/>
    <col min="4" max="7" width="9.140625" bestFit="1" customWidth="1"/>
    <col min="8" max="8" width="10" bestFit="1" customWidth="1"/>
    <col min="9" max="13" width="9.140625" bestFit="1" customWidth="1"/>
    <col min="14" max="14" width="12.140625" bestFit="1" customWidth="1"/>
    <col min="16" max="17" width="9.140625" bestFit="1" customWidth="1"/>
  </cols>
  <sheetData>
    <row r="3" spans="2:14" x14ac:dyDescent="0.25">
      <c r="B3" s="14" t="s">
        <v>25</v>
      </c>
      <c r="C3" s="13">
        <v>66293769.797391601</v>
      </c>
      <c r="D3" s="13">
        <v>11639142.460999301</v>
      </c>
      <c r="E3" s="13">
        <v>5698800.3064996405</v>
      </c>
      <c r="F3" s="13">
        <v>397524.48200000799</v>
      </c>
      <c r="G3" s="13">
        <v>378915.96949999698</v>
      </c>
      <c r="H3" s="13">
        <v>38065146.866604798</v>
      </c>
      <c r="I3" s="13">
        <v>7324851.7621786604</v>
      </c>
      <c r="J3" s="13">
        <v>5964799.0079100803</v>
      </c>
      <c r="K3" s="13">
        <v>1015644.15224881</v>
      </c>
      <c r="L3" s="13">
        <v>380565.15849998803</v>
      </c>
      <c r="M3" s="13">
        <v>39125.483386205502</v>
      </c>
      <c r="N3" s="2"/>
    </row>
    <row r="4" spans="2:14" x14ac:dyDescent="0.25">
      <c r="B4" s="1" t="s">
        <v>26</v>
      </c>
      <c r="C4" s="3">
        <v>133078742.15249901</v>
      </c>
      <c r="D4" s="4">
        <v>25997655.051999699</v>
      </c>
      <c r="E4" s="5">
        <v>10689094.3604999</v>
      </c>
      <c r="F4" s="6">
        <v>558189.56000002997</v>
      </c>
      <c r="G4" s="7">
        <v>607076.76549997902</v>
      </c>
      <c r="H4" s="8">
        <v>75901961.302795395</v>
      </c>
      <c r="I4" s="9">
        <v>15386645.892165201</v>
      </c>
      <c r="J4" s="10">
        <v>12489524.198775601</v>
      </c>
      <c r="K4" s="11">
        <v>1662130.79843378</v>
      </c>
      <c r="L4" s="12">
        <v>515651.73599997303</v>
      </c>
      <c r="M4" s="13">
        <v>85274.891596938294</v>
      </c>
      <c r="N4" s="2"/>
    </row>
    <row r="5" spans="2:14" x14ac:dyDescent="0.25">
      <c r="B5" s="1" t="s">
        <v>27</v>
      </c>
      <c r="C5" s="3">
        <v>9782.7165000002005</v>
      </c>
      <c r="D5" s="4">
        <v>7298.8797500002202</v>
      </c>
      <c r="E5" s="5">
        <v>10908.3660000003</v>
      </c>
      <c r="F5" s="6">
        <v>6717.8273000004801</v>
      </c>
      <c r="G5" s="7">
        <v>10661.8910000041</v>
      </c>
      <c r="H5" s="8">
        <v>6071.0242921947902</v>
      </c>
      <c r="I5" s="9">
        <v>3749.1766499457999</v>
      </c>
      <c r="J5" s="10">
        <v>7892.5814266910802</v>
      </c>
      <c r="K5" s="11">
        <v>7185.2127951952598</v>
      </c>
      <c r="L5" s="12">
        <v>40004.1330000011</v>
      </c>
      <c r="M5" s="13" t="s">
        <v>55</v>
      </c>
      <c r="N5" s="2"/>
    </row>
    <row r="6" spans="2:14" x14ac:dyDescent="0.25">
      <c r="B6" s="1" t="s">
        <v>28</v>
      </c>
      <c r="C6" s="3">
        <v>65217694.199000299</v>
      </c>
      <c r="D6" s="4">
        <v>13108352.461999999</v>
      </c>
      <c r="E6" s="5">
        <v>7227127.4124998804</v>
      </c>
      <c r="F6" s="6">
        <v>328838.756000022</v>
      </c>
      <c r="G6" s="7" t="s">
        <v>55</v>
      </c>
      <c r="H6" s="8">
        <v>37309286.051485799</v>
      </c>
      <c r="I6" s="9">
        <v>7965041.1633880297</v>
      </c>
      <c r="J6" s="10">
        <v>7377596.9478723602</v>
      </c>
      <c r="K6" s="11">
        <v>1386301.98669665</v>
      </c>
      <c r="L6" s="12">
        <v>644186.57450000197</v>
      </c>
      <c r="M6" s="13">
        <v>97593.298704632602</v>
      </c>
      <c r="N6" s="2"/>
    </row>
    <row r="7" spans="2:14" x14ac:dyDescent="0.25">
      <c r="B7" s="1" t="s">
        <v>29</v>
      </c>
      <c r="C7" s="3">
        <v>87894479.229942799</v>
      </c>
      <c r="D7" s="4">
        <v>18304324.374499101</v>
      </c>
      <c r="E7" s="5">
        <v>10138704.3189994</v>
      </c>
      <c r="F7" s="6">
        <v>1784954.0674999801</v>
      </c>
      <c r="G7" s="7">
        <v>634630.91599999706</v>
      </c>
      <c r="H7" s="8">
        <v>49120102.865582801</v>
      </c>
      <c r="I7" s="9">
        <v>11740659.861814201</v>
      </c>
      <c r="J7" s="10">
        <v>10080372.552327</v>
      </c>
      <c r="K7" s="11">
        <v>1775366.66779707</v>
      </c>
      <c r="L7" s="12">
        <v>818574.06149996899</v>
      </c>
      <c r="M7" s="13">
        <v>133583.902989975</v>
      </c>
      <c r="N7" s="2"/>
    </row>
    <row r="8" spans="2:14" x14ac:dyDescent="0.25">
      <c r="B8" s="1" t="s">
        <v>30</v>
      </c>
      <c r="C8" s="3">
        <v>155423870.96600699</v>
      </c>
      <c r="D8" s="4">
        <v>37016079.858501397</v>
      </c>
      <c r="E8" s="5">
        <v>19538939.408000398</v>
      </c>
      <c r="F8" s="6">
        <v>2904645.8570000399</v>
      </c>
      <c r="G8" s="7">
        <v>1578329.0419999999</v>
      </c>
      <c r="H8" s="8">
        <v>95702528.100422099</v>
      </c>
      <c r="I8" s="9">
        <v>23048660.5747003</v>
      </c>
      <c r="J8" s="10">
        <v>19069116.851870898</v>
      </c>
      <c r="K8" s="11">
        <v>3027298.1668220302</v>
      </c>
      <c r="L8" s="12">
        <v>2060184.3904999299</v>
      </c>
      <c r="M8" s="13">
        <v>151290.08173888401</v>
      </c>
      <c r="N8" s="2"/>
    </row>
    <row r="9" spans="2:14" x14ac:dyDescent="0.25">
      <c r="B9" s="1" t="s">
        <v>31</v>
      </c>
      <c r="C9" s="3">
        <v>34056656.521205202</v>
      </c>
      <c r="D9" s="4">
        <v>8333602.2510002302</v>
      </c>
      <c r="E9" s="5">
        <v>4158133.9245000798</v>
      </c>
      <c r="F9" s="6">
        <v>226332.067999955</v>
      </c>
      <c r="G9" s="7">
        <v>155180.944500018</v>
      </c>
      <c r="H9" s="8">
        <v>19943293.444475301</v>
      </c>
      <c r="I9" s="9">
        <v>3828282.4122863598</v>
      </c>
      <c r="J9" s="10">
        <v>4717023.1637092102</v>
      </c>
      <c r="K9" s="11">
        <v>676767.23491307802</v>
      </c>
      <c r="L9" s="12">
        <v>297617.09199999901</v>
      </c>
      <c r="M9" s="13">
        <v>91718.426980319695</v>
      </c>
      <c r="N9" s="2"/>
    </row>
    <row r="10" spans="2:14" x14ac:dyDescent="0.25">
      <c r="B10" s="1" t="s">
        <v>32</v>
      </c>
      <c r="C10" s="3">
        <v>149866086.50099501</v>
      </c>
      <c r="D10" s="4">
        <v>39915082.179998897</v>
      </c>
      <c r="E10" s="5">
        <v>20338863.456499498</v>
      </c>
      <c r="F10" s="6">
        <v>3726529.5911249202</v>
      </c>
      <c r="G10" s="7">
        <v>1772395.91249992</v>
      </c>
      <c r="H10" s="8">
        <v>96027826.979688495</v>
      </c>
      <c r="I10" s="9">
        <v>22135611.5146139</v>
      </c>
      <c r="J10" s="10">
        <v>20244128.262887798</v>
      </c>
      <c r="K10" s="11">
        <v>4679614.8601810299</v>
      </c>
      <c r="L10" s="12">
        <v>2013253.0740886</v>
      </c>
      <c r="M10" s="13">
        <v>190948.385778355</v>
      </c>
      <c r="N10" s="2"/>
    </row>
    <row r="11" spans="2:14" x14ac:dyDescent="0.25">
      <c r="B11" s="1" t="s">
        <v>33</v>
      </c>
      <c r="C11" s="3">
        <v>81201251.255002499</v>
      </c>
      <c r="D11" s="4">
        <v>20094088.648000602</v>
      </c>
      <c r="E11" s="5">
        <v>12197711.471000399</v>
      </c>
      <c r="F11" s="6">
        <v>1944232.2590000699</v>
      </c>
      <c r="G11" s="7">
        <v>701488.97450002702</v>
      </c>
      <c r="H11" s="8">
        <v>46298650.092541099</v>
      </c>
      <c r="I11" s="9">
        <v>11873432.9247461</v>
      </c>
      <c r="J11" s="10">
        <v>9982065.0317485705</v>
      </c>
      <c r="K11" s="11">
        <v>2467910.7056319499</v>
      </c>
      <c r="L11" s="12">
        <v>1163877.2535000099</v>
      </c>
      <c r="M11" s="13">
        <v>183353.737127703</v>
      </c>
      <c r="N11" s="2"/>
    </row>
    <row r="12" spans="2:14" x14ac:dyDescent="0.25">
      <c r="B12" s="1" t="s">
        <v>17</v>
      </c>
      <c r="C12" s="3">
        <v>49065376.851989701</v>
      </c>
      <c r="D12" s="4">
        <v>14044937.8349995</v>
      </c>
      <c r="E12" s="5">
        <v>7549760.1279998003</v>
      </c>
      <c r="F12" s="6">
        <v>946774.26249992801</v>
      </c>
      <c r="G12" s="7">
        <v>432709.51150000101</v>
      </c>
      <c r="H12" s="8">
        <v>28520057.0992884</v>
      </c>
      <c r="I12" s="9">
        <v>6797290.2949216804</v>
      </c>
      <c r="J12" s="10">
        <v>6407848.1770732803</v>
      </c>
      <c r="K12" s="11">
        <v>1388805.3251483401</v>
      </c>
      <c r="L12" s="12">
        <v>735761.43999999098</v>
      </c>
      <c r="M12" s="13">
        <v>187640.96582352</v>
      </c>
      <c r="N12" s="2"/>
    </row>
    <row r="13" spans="2:14" x14ac:dyDescent="0.25">
      <c r="B13" s="1" t="s">
        <v>18</v>
      </c>
      <c r="C13" s="3">
        <v>111464391.260001</v>
      </c>
      <c r="D13" s="4">
        <v>29660794.9927724</v>
      </c>
      <c r="E13" s="5">
        <v>16420235.5335001</v>
      </c>
      <c r="F13" s="6">
        <v>3042556.3275000099</v>
      </c>
      <c r="G13" s="7">
        <v>1466308.57699999</v>
      </c>
      <c r="H13" s="8">
        <v>70933626.626343295</v>
      </c>
      <c r="I13" s="9">
        <v>16344274.0605685</v>
      </c>
      <c r="J13" s="10">
        <v>15424891.189800801</v>
      </c>
      <c r="K13" s="11">
        <v>3944508.62248029</v>
      </c>
      <c r="L13" s="12">
        <v>2162292.3670000401</v>
      </c>
      <c r="M13" s="13">
        <v>390112.76101872802</v>
      </c>
      <c r="N13" s="2"/>
    </row>
    <row r="14" spans="2:14" x14ac:dyDescent="0.25">
      <c r="B14" s="1" t="s">
        <v>19</v>
      </c>
      <c r="C14" s="3">
        <v>107369874.389231</v>
      </c>
      <c r="D14" s="4">
        <v>29282646.323499002</v>
      </c>
      <c r="E14" s="5">
        <v>15775766.296999499</v>
      </c>
      <c r="F14" s="6">
        <v>2887031.78999981</v>
      </c>
      <c r="G14" s="7">
        <v>1485141.8494999299</v>
      </c>
      <c r="H14" s="8">
        <v>61219339.340680897</v>
      </c>
      <c r="I14" s="9">
        <v>17070695.822159201</v>
      </c>
      <c r="J14" s="10">
        <v>16005932.937318901</v>
      </c>
      <c r="K14" s="11">
        <v>3717726.6444511502</v>
      </c>
      <c r="L14" s="12">
        <v>1895445.5053224899</v>
      </c>
      <c r="M14" s="13">
        <v>413965.21930794499</v>
      </c>
      <c r="N14" s="2"/>
    </row>
    <row r="15" spans="2:14" x14ac:dyDescent="0.25">
      <c r="B15" s="1" t="s">
        <v>20</v>
      </c>
      <c r="C15" s="3">
        <v>42826340.0070002</v>
      </c>
      <c r="D15" s="4">
        <v>12272675.279500101</v>
      </c>
      <c r="E15" s="5">
        <v>6830610.4160001203</v>
      </c>
      <c r="F15" s="6">
        <v>1441705.52250002</v>
      </c>
      <c r="G15" s="7">
        <v>538080.32848288899</v>
      </c>
      <c r="H15" s="8">
        <v>24152283.439157899</v>
      </c>
      <c r="I15" s="9">
        <v>6038241.1056602504</v>
      </c>
      <c r="J15" s="10">
        <v>6377818.4676265297</v>
      </c>
      <c r="K15" s="11">
        <v>1538780.44791426</v>
      </c>
      <c r="L15" s="12">
        <v>835374.04250001302</v>
      </c>
      <c r="M15" s="13">
        <v>104164.57224264101</v>
      </c>
      <c r="N15" s="2"/>
    </row>
    <row r="16" spans="2:14" x14ac:dyDescent="0.25">
      <c r="B16" s="1" t="s">
        <v>21</v>
      </c>
      <c r="C16" s="3">
        <v>70052858.894933999</v>
      </c>
      <c r="D16" s="4">
        <v>20609843.4454991</v>
      </c>
      <c r="E16" s="5">
        <v>11991951.647999501</v>
      </c>
      <c r="F16" s="6">
        <v>2623156.5774999699</v>
      </c>
      <c r="G16" s="7">
        <v>1130245.9838620401</v>
      </c>
      <c r="H16" s="8">
        <v>39659680.515968703</v>
      </c>
      <c r="I16" s="9">
        <v>11254479.7374277</v>
      </c>
      <c r="J16" s="10">
        <v>11156104.342654901</v>
      </c>
      <c r="K16" s="11">
        <v>3056613.5868443898</v>
      </c>
      <c r="L16" s="12">
        <v>1183574.2124999401</v>
      </c>
      <c r="M16" s="13">
        <v>112977.067764942</v>
      </c>
      <c r="N16" s="2"/>
    </row>
    <row r="17" spans="2:14" x14ac:dyDescent="0.25">
      <c r="B17" s="1" t="s">
        <v>22</v>
      </c>
      <c r="C17" s="3">
        <v>62994961.584703997</v>
      </c>
      <c r="D17" s="4">
        <v>23491723.018000599</v>
      </c>
      <c r="E17" s="5">
        <v>13756328.143205401</v>
      </c>
      <c r="F17" s="6">
        <v>3070752.5975000798</v>
      </c>
      <c r="G17" s="7">
        <v>1600914.5630000299</v>
      </c>
      <c r="H17" s="8">
        <v>43033118.1040143</v>
      </c>
      <c r="I17" s="9">
        <v>13054766.095888499</v>
      </c>
      <c r="J17" s="10">
        <v>11812335.828543499</v>
      </c>
      <c r="K17" s="11">
        <v>3270577.5395787102</v>
      </c>
      <c r="L17" s="12">
        <v>1572839.6225000501</v>
      </c>
      <c r="M17" s="13">
        <v>425422.07041626802</v>
      </c>
      <c r="N17" s="2"/>
    </row>
    <row r="18" spans="2:14" x14ac:dyDescent="0.25">
      <c r="B18" s="1" t="s">
        <v>23</v>
      </c>
      <c r="C18" s="3">
        <v>49577611.366499603</v>
      </c>
      <c r="D18" s="4">
        <v>17199897.938499901</v>
      </c>
      <c r="E18" s="5">
        <v>11912906.059499901</v>
      </c>
      <c r="F18" s="6">
        <v>3243353.9399999501</v>
      </c>
      <c r="G18" s="7">
        <v>1348274.58399998</v>
      </c>
      <c r="H18" s="8">
        <v>32365540.082505502</v>
      </c>
      <c r="I18" s="9">
        <v>10173773.0763031</v>
      </c>
      <c r="J18" s="10">
        <v>9331561.3128967695</v>
      </c>
      <c r="K18" s="11">
        <v>3399678.9533776599</v>
      </c>
      <c r="L18" s="12">
        <v>1309226.72380252</v>
      </c>
      <c r="M18" s="13">
        <v>428385.96662942099</v>
      </c>
      <c r="N18" s="2"/>
    </row>
    <row r="19" spans="2:14" x14ac:dyDescent="0.25">
      <c r="B19" s="1" t="s">
        <v>24</v>
      </c>
      <c r="C19" s="3">
        <v>44527791.1119982</v>
      </c>
      <c r="D19" s="4">
        <v>18461964.818498999</v>
      </c>
      <c r="E19" s="5">
        <v>10721874.812347399</v>
      </c>
      <c r="F19" s="6">
        <v>2953723.2919999398</v>
      </c>
      <c r="G19" s="7">
        <v>1193769.4324999601</v>
      </c>
      <c r="H19" s="8">
        <v>23627777.077456001</v>
      </c>
      <c r="I19" s="9">
        <v>8678432.8117334805</v>
      </c>
      <c r="J19" s="10">
        <v>8916034.8174513504</v>
      </c>
      <c r="K19" s="11">
        <v>3291370.0857102401</v>
      </c>
      <c r="L19" s="12">
        <v>1516778.13249997</v>
      </c>
      <c r="M19" s="13">
        <v>270207.53195162502</v>
      </c>
      <c r="N19" s="2"/>
    </row>
    <row r="20" spans="2:14" x14ac:dyDescent="0.25">
      <c r="B20" s="1" t="s">
        <v>8</v>
      </c>
      <c r="C20" s="3">
        <v>73786274.738500997</v>
      </c>
      <c r="D20" s="4">
        <v>13654861.7845002</v>
      </c>
      <c r="E20" s="5">
        <v>6579182.2565000104</v>
      </c>
      <c r="F20" s="6">
        <v>648200.84899999294</v>
      </c>
      <c r="G20" s="7">
        <v>402829.16700001102</v>
      </c>
      <c r="H20" s="8">
        <v>46986855.416130804</v>
      </c>
      <c r="I20" s="9">
        <v>7547643.0994218001</v>
      </c>
      <c r="J20" s="10">
        <v>6997031.9426242402</v>
      </c>
      <c r="K20" s="11">
        <v>981492.980544177</v>
      </c>
      <c r="L20" s="12">
        <v>429157.12483333802</v>
      </c>
      <c r="M20" s="13" t="s">
        <v>55</v>
      </c>
      <c r="N20" s="2"/>
    </row>
    <row r="21" spans="2:14" x14ac:dyDescent="0.25">
      <c r="B21" s="1" t="s">
        <v>9</v>
      </c>
      <c r="C21" s="3">
        <v>85226849.407000899</v>
      </c>
      <c r="D21" s="4">
        <v>15091461.377750199</v>
      </c>
      <c r="E21" s="5">
        <v>6905541.94506153</v>
      </c>
      <c r="F21" s="6">
        <v>601309.34800000396</v>
      </c>
      <c r="G21" s="7">
        <v>542439.00250000996</v>
      </c>
      <c r="H21" s="8">
        <v>46524579.164484397</v>
      </c>
      <c r="I21" s="9">
        <v>9681410.0752866305</v>
      </c>
      <c r="J21" s="10">
        <v>7469981.6419677604</v>
      </c>
      <c r="K21" s="11">
        <v>1090645.5156896899</v>
      </c>
      <c r="L21" s="12">
        <v>242421.32225001801</v>
      </c>
      <c r="M21" s="13">
        <v>52924.690230156302</v>
      </c>
      <c r="N21" s="2"/>
    </row>
    <row r="22" spans="2:14" x14ac:dyDescent="0.25">
      <c r="B22" s="1" t="s">
        <v>10</v>
      </c>
      <c r="C22" s="3">
        <v>36836367.233498402</v>
      </c>
      <c r="D22" s="4">
        <v>6663059.5679996004</v>
      </c>
      <c r="E22" s="5">
        <v>3194185.4029998798</v>
      </c>
      <c r="F22" s="6">
        <v>201551.88399999501</v>
      </c>
      <c r="G22" s="7">
        <v>346629.165000004</v>
      </c>
      <c r="H22" s="8">
        <v>21637124.7843596</v>
      </c>
      <c r="I22" s="9">
        <v>3808627.6674983902</v>
      </c>
      <c r="J22" s="10">
        <v>2938752.8330284599</v>
      </c>
      <c r="K22" s="11">
        <v>419688.60298996401</v>
      </c>
      <c r="L22" s="12">
        <v>284237.76349998498</v>
      </c>
      <c r="M22" s="13">
        <v>53509.8819836529</v>
      </c>
      <c r="N22" s="2"/>
    </row>
    <row r="23" spans="2:14" x14ac:dyDescent="0.25">
      <c r="B23" s="1" t="s">
        <v>11</v>
      </c>
      <c r="C23" s="3">
        <v>59362341.061762601</v>
      </c>
      <c r="D23" s="4">
        <v>10759628.854499901</v>
      </c>
      <c r="E23" s="5">
        <v>4762655.67899998</v>
      </c>
      <c r="F23" s="6">
        <v>498668.66549999302</v>
      </c>
      <c r="G23" s="7">
        <v>153548.43900000199</v>
      </c>
      <c r="H23" s="8">
        <v>32817438.098787799</v>
      </c>
      <c r="I23" s="9">
        <v>7469673.2565789698</v>
      </c>
      <c r="J23" s="10">
        <v>6035774.6111081596</v>
      </c>
      <c r="K23" s="11">
        <v>791415.23367186298</v>
      </c>
      <c r="L23" s="12">
        <v>414135.10449998698</v>
      </c>
      <c r="M23" s="13">
        <v>17584.660068505102</v>
      </c>
      <c r="N23" s="2"/>
    </row>
    <row r="24" spans="2:14" x14ac:dyDescent="0.25">
      <c r="B24" s="1" t="s">
        <v>12</v>
      </c>
      <c r="C24" s="3">
        <v>97211184.151499793</v>
      </c>
      <c r="D24" s="4">
        <v>18426174.660499901</v>
      </c>
      <c r="E24" s="5">
        <v>8888247.7764999103</v>
      </c>
      <c r="F24" s="6">
        <v>1346751.7395000099</v>
      </c>
      <c r="G24" s="7">
        <v>573534.70799999905</v>
      </c>
      <c r="H24" s="8">
        <v>59956106.6476551</v>
      </c>
      <c r="I24" s="9">
        <v>11994684.906864099</v>
      </c>
      <c r="J24" s="10">
        <v>9226708.0474682804</v>
      </c>
      <c r="K24" s="11">
        <v>1459176.0961981299</v>
      </c>
      <c r="L24" s="12">
        <v>694963.78050000698</v>
      </c>
      <c r="M24" s="13">
        <v>29642.625958968001</v>
      </c>
      <c r="N24" s="2"/>
    </row>
    <row r="25" spans="2:14" x14ac:dyDescent="0.25">
      <c r="B25" s="1" t="s">
        <v>13</v>
      </c>
      <c r="C25" s="3">
        <v>56989944.809040204</v>
      </c>
      <c r="D25" s="4">
        <v>10402993.1134996</v>
      </c>
      <c r="E25" s="5">
        <v>5434263.6304998603</v>
      </c>
      <c r="F25" s="6">
        <v>854990.77099994302</v>
      </c>
      <c r="G25" s="7">
        <v>328341.24299999501</v>
      </c>
      <c r="H25" s="8">
        <v>34409677.710563198</v>
      </c>
      <c r="I25" s="9">
        <v>7327522.0240833396</v>
      </c>
      <c r="J25" s="10">
        <v>5888680.9169090297</v>
      </c>
      <c r="K25" s="11">
        <v>940484.58454694599</v>
      </c>
      <c r="L25" s="12">
        <v>311320.61749998899</v>
      </c>
      <c r="M25" s="13">
        <v>44213.2042309221</v>
      </c>
      <c r="N25" s="2"/>
    </row>
    <row r="26" spans="2:14" x14ac:dyDescent="0.25">
      <c r="B26" s="1" t="s">
        <v>14</v>
      </c>
      <c r="C26" s="3">
        <v>42691096.576498702</v>
      </c>
      <c r="D26" s="4">
        <v>6412512.2909997096</v>
      </c>
      <c r="E26" s="5">
        <v>3527542.6744999099</v>
      </c>
      <c r="F26" s="6">
        <v>349262.18949998397</v>
      </c>
      <c r="G26" s="7">
        <v>373929.489999999</v>
      </c>
      <c r="H26" s="8">
        <v>22385821.3690239</v>
      </c>
      <c r="I26" s="9">
        <v>5136864.5293884901</v>
      </c>
      <c r="J26" s="10">
        <v>4237360.0803267099</v>
      </c>
      <c r="K26" s="11">
        <v>708586.94574656803</v>
      </c>
      <c r="L26" s="12">
        <v>510220.71849999402</v>
      </c>
      <c r="M26" s="13">
        <v>35693.899083353499</v>
      </c>
      <c r="N26" s="2"/>
    </row>
    <row r="27" spans="2:14" x14ac:dyDescent="0.25">
      <c r="B27" s="1" t="s">
        <v>15</v>
      </c>
      <c r="C27" s="3">
        <v>46285595.252998598</v>
      </c>
      <c r="D27" s="4">
        <v>10208187.9594997</v>
      </c>
      <c r="E27" s="5">
        <v>5171788.6874999404</v>
      </c>
      <c r="F27" s="6">
        <v>384530.859999976</v>
      </c>
      <c r="G27" s="7">
        <v>459500.36699999101</v>
      </c>
      <c r="H27" s="8">
        <v>30199905.094771001</v>
      </c>
      <c r="I27" s="9">
        <v>6320544.3750418201</v>
      </c>
      <c r="J27" s="10">
        <v>4539877.2890481204</v>
      </c>
      <c r="K27" s="11">
        <v>860330.48063928005</v>
      </c>
      <c r="L27" s="12">
        <v>282062.88999997801</v>
      </c>
      <c r="M27" s="13">
        <v>20684.6397120607</v>
      </c>
      <c r="N27" s="2"/>
    </row>
    <row r="28" spans="2:14" x14ac:dyDescent="0.25">
      <c r="B28" s="1" t="s">
        <v>16</v>
      </c>
      <c r="C28" s="3">
        <v>44088071.005533099</v>
      </c>
      <c r="D28" s="4">
        <v>8606325.1559998505</v>
      </c>
      <c r="E28" s="5">
        <v>4391917.1144999499</v>
      </c>
      <c r="F28" s="6">
        <v>682477.85350000905</v>
      </c>
      <c r="G28" s="7">
        <v>290608.14950000198</v>
      </c>
      <c r="H28" s="8">
        <v>25249571.369096801</v>
      </c>
      <c r="I28" s="9">
        <v>5628155.2008560803</v>
      </c>
      <c r="J28" s="10">
        <v>4477104.2296698103</v>
      </c>
      <c r="K28" s="11">
        <v>767880.341607971</v>
      </c>
      <c r="L28" s="12">
        <v>218306.23000001899</v>
      </c>
      <c r="M28" s="13">
        <v>56815.717085525299</v>
      </c>
      <c r="N28" s="2"/>
    </row>
    <row r="29" spans="2:14" x14ac:dyDescent="0.25">
      <c r="B29" s="1" t="s">
        <v>0</v>
      </c>
      <c r="C29" s="3">
        <v>37452669.002554797</v>
      </c>
      <c r="D29" s="4">
        <v>8043043.0330002103</v>
      </c>
      <c r="E29" s="5">
        <v>3949310.1345001599</v>
      </c>
      <c r="F29" s="6">
        <v>396403.07300003001</v>
      </c>
      <c r="G29" s="7">
        <v>348979.90299999702</v>
      </c>
      <c r="H29" s="8">
        <v>21187594.910618</v>
      </c>
      <c r="I29" s="9">
        <v>5190029.6787646897</v>
      </c>
      <c r="J29" s="10">
        <v>3797936.35431269</v>
      </c>
      <c r="K29" s="11">
        <v>761807.51981162501</v>
      </c>
      <c r="L29" s="12">
        <v>335201.20200000802</v>
      </c>
      <c r="M29" s="13">
        <v>84197.756127972301</v>
      </c>
      <c r="N29" s="2"/>
    </row>
    <row r="30" spans="2:14" x14ac:dyDescent="0.25">
      <c r="B30" s="1" t="s">
        <v>1</v>
      </c>
      <c r="C30" s="3">
        <v>32371226.5325002</v>
      </c>
      <c r="D30" s="4">
        <v>6657607.9649997698</v>
      </c>
      <c r="E30" s="5">
        <v>3558335.5629999302</v>
      </c>
      <c r="F30" s="6">
        <v>566429.20100001001</v>
      </c>
      <c r="G30" s="7">
        <v>335961.86089029303</v>
      </c>
      <c r="H30" s="8">
        <v>19670910.149029601</v>
      </c>
      <c r="I30" s="9">
        <v>4153207.5300378902</v>
      </c>
      <c r="J30" s="10">
        <v>4140742.6159302602</v>
      </c>
      <c r="K30" s="11">
        <v>699854.02682994795</v>
      </c>
      <c r="L30" s="12">
        <v>379140.23899999802</v>
      </c>
      <c r="M30" s="13" t="s">
        <v>55</v>
      </c>
      <c r="N30" s="2"/>
    </row>
    <row r="31" spans="2:14" x14ac:dyDescent="0.25">
      <c r="B31" s="1" t="s">
        <v>2</v>
      </c>
      <c r="C31" s="3">
        <v>36046924.850498602</v>
      </c>
      <c r="D31" s="4">
        <v>7748774.1599997599</v>
      </c>
      <c r="E31" s="5">
        <v>3760226.9079998699</v>
      </c>
      <c r="F31" s="6">
        <v>672949.49549996899</v>
      </c>
      <c r="G31" s="7">
        <v>240292.76199999501</v>
      </c>
      <c r="H31" s="8">
        <v>21860049.7577083</v>
      </c>
      <c r="I31" s="9">
        <v>4144886.3055481999</v>
      </c>
      <c r="J31" s="10">
        <v>4337621.1495847302</v>
      </c>
      <c r="K31" s="11">
        <v>688345.73412390903</v>
      </c>
      <c r="L31" s="12">
        <v>389297.25149997801</v>
      </c>
      <c r="M31" s="13">
        <v>64398.719466920702</v>
      </c>
      <c r="N31" s="2"/>
    </row>
    <row r="32" spans="2:14" x14ac:dyDescent="0.25">
      <c r="B32" s="1" t="s">
        <v>3</v>
      </c>
      <c r="C32" s="3">
        <v>34223618.020999499</v>
      </c>
      <c r="D32" s="4">
        <v>7972701.1409998396</v>
      </c>
      <c r="E32" s="5">
        <v>3803897.4954999099</v>
      </c>
      <c r="F32" s="6">
        <v>616907.08049997501</v>
      </c>
      <c r="G32" s="7">
        <v>214788.501500004</v>
      </c>
      <c r="H32" s="8">
        <v>21329550.6393991</v>
      </c>
      <c r="I32" s="9">
        <v>4807443.2168953996</v>
      </c>
      <c r="J32" s="10">
        <v>4022849.3190389802</v>
      </c>
      <c r="K32" s="11">
        <v>809419.27282002603</v>
      </c>
      <c r="L32" s="12">
        <v>347596.20899997099</v>
      </c>
      <c r="M32" s="13">
        <v>97501.409231532103</v>
      </c>
      <c r="N32" s="2"/>
    </row>
    <row r="33" spans="2:14" x14ac:dyDescent="0.25">
      <c r="B33" s="1" t="s">
        <v>4</v>
      </c>
      <c r="C33" s="3">
        <v>80354899.276001796</v>
      </c>
      <c r="D33" s="4">
        <v>19805360.364500798</v>
      </c>
      <c r="E33" s="5">
        <v>10248964.030500401</v>
      </c>
      <c r="F33" s="6">
        <v>1434983.4335000201</v>
      </c>
      <c r="G33" s="7">
        <v>858008.69750002399</v>
      </c>
      <c r="H33" s="8">
        <v>49265890.742158502</v>
      </c>
      <c r="I33" s="9">
        <v>10343047.9871883</v>
      </c>
      <c r="J33" s="10">
        <v>9864926.8569869194</v>
      </c>
      <c r="K33" s="11">
        <v>1936435.1278140601</v>
      </c>
      <c r="L33" s="12">
        <v>747700.03400002106</v>
      </c>
      <c r="M33" s="13">
        <v>159794.50853814601</v>
      </c>
      <c r="N33" s="2"/>
    </row>
    <row r="34" spans="2:14" x14ac:dyDescent="0.25">
      <c r="B34" s="1" t="s">
        <v>5</v>
      </c>
      <c r="C34" s="3">
        <v>33417458.402500398</v>
      </c>
      <c r="D34" s="4">
        <v>8406808.6325001698</v>
      </c>
      <c r="E34" s="5">
        <v>4305318.01950006</v>
      </c>
      <c r="F34" s="6">
        <v>806057.75837500603</v>
      </c>
      <c r="G34" s="7">
        <v>663898.84950002597</v>
      </c>
      <c r="H34" s="8">
        <v>19276838.917241801</v>
      </c>
      <c r="I34" s="9">
        <v>4773653.93304828</v>
      </c>
      <c r="J34" s="10">
        <v>4056706.70828983</v>
      </c>
      <c r="K34" s="11">
        <v>1137309.90564737</v>
      </c>
      <c r="L34" s="12">
        <v>517769.32799999701</v>
      </c>
      <c r="M34" s="13">
        <v>116873.756109485</v>
      </c>
      <c r="N34" s="2"/>
    </row>
    <row r="35" spans="2:14" x14ac:dyDescent="0.25">
      <c r="B35" s="1" t="s">
        <v>6</v>
      </c>
      <c r="C35" s="3">
        <v>31782185.047500901</v>
      </c>
      <c r="D35" s="4">
        <v>7647535.2505002199</v>
      </c>
      <c r="E35" s="5">
        <v>4435596.7149265204</v>
      </c>
      <c r="F35" s="6">
        <v>458977.02400001499</v>
      </c>
      <c r="G35" s="7">
        <v>392616.01599999802</v>
      </c>
      <c r="H35" s="8">
        <v>22165479.211022001</v>
      </c>
      <c r="I35" s="9">
        <v>4907051.3192597805</v>
      </c>
      <c r="J35" s="10">
        <v>4508951.3545665303</v>
      </c>
      <c r="K35" s="11">
        <v>587652.58129227103</v>
      </c>
      <c r="L35" s="12">
        <v>553348.82500001695</v>
      </c>
      <c r="M35" s="13">
        <v>103444.189055421</v>
      </c>
      <c r="N35" s="2"/>
    </row>
    <row r="36" spans="2:14" x14ac:dyDescent="0.25">
      <c r="B36" s="1" t="s">
        <v>7</v>
      </c>
      <c r="C36" s="3">
        <v>32616848.544001099</v>
      </c>
      <c r="D36" s="4">
        <v>7303833.4755001701</v>
      </c>
      <c r="E36" s="5">
        <v>4056771.0420000302</v>
      </c>
      <c r="F36" s="6">
        <v>807531.86749999202</v>
      </c>
      <c r="G36" s="7">
        <v>290765.56900002202</v>
      </c>
      <c r="H36" s="8">
        <v>18900805.807487201</v>
      </c>
      <c r="I36" s="9">
        <v>4384930.8515388304</v>
      </c>
      <c r="J36" s="10">
        <v>4344273.4022958605</v>
      </c>
      <c r="K36" s="11">
        <v>850017.80243223102</v>
      </c>
      <c r="L36" s="12">
        <v>557444.14350000594</v>
      </c>
      <c r="M36" s="13">
        <v>89730.105057251101</v>
      </c>
      <c r="N36" s="2"/>
    </row>
    <row r="37" spans="2:14" x14ac:dyDescent="0.25">
      <c r="B37" s="1" t="s">
        <v>42</v>
      </c>
      <c r="C37" s="3">
        <v>123664827.330503</v>
      </c>
      <c r="D37" s="4">
        <v>22964429.432302698</v>
      </c>
      <c r="E37" s="5">
        <v>11813377.7980002</v>
      </c>
      <c r="F37" s="6">
        <v>648071.26150003099</v>
      </c>
      <c r="G37" s="7">
        <v>385919.92899999802</v>
      </c>
      <c r="H37" s="8">
        <v>79692942.100800395</v>
      </c>
      <c r="I37" s="9">
        <v>15337080.723303201</v>
      </c>
      <c r="J37" s="10">
        <v>11864434.9939595</v>
      </c>
      <c r="K37" s="11">
        <v>1858570.9225828501</v>
      </c>
      <c r="L37" s="12">
        <v>454999.83900002099</v>
      </c>
      <c r="M37" s="13">
        <v>77885.884203239897</v>
      </c>
      <c r="N37" s="2"/>
    </row>
    <row r="38" spans="2:14" x14ac:dyDescent="0.25">
      <c r="B38" s="1" t="s">
        <v>43</v>
      </c>
      <c r="C38" s="3">
        <v>111023010.661002</v>
      </c>
      <c r="D38" s="4">
        <v>21944477.0835003</v>
      </c>
      <c r="E38" s="5">
        <v>10029653.132631401</v>
      </c>
      <c r="F38" s="6">
        <v>1290947.2375000401</v>
      </c>
      <c r="G38" s="7">
        <v>383194.549500013</v>
      </c>
      <c r="H38" s="8">
        <v>71245801.649580702</v>
      </c>
      <c r="I38" s="9">
        <v>13645860.4679811</v>
      </c>
      <c r="J38" s="10">
        <v>9916233.5959376693</v>
      </c>
      <c r="K38" s="11">
        <v>1596804.24556266</v>
      </c>
      <c r="L38" s="12">
        <v>410211.259999995</v>
      </c>
      <c r="M38" s="13">
        <v>42497.112059836298</v>
      </c>
      <c r="N38" s="2"/>
    </row>
    <row r="39" spans="2:14" x14ac:dyDescent="0.25">
      <c r="B39" s="1" t="s">
        <v>44</v>
      </c>
      <c r="C39" s="3">
        <v>169371856.094006</v>
      </c>
      <c r="D39" s="4">
        <v>34214333.582001299</v>
      </c>
      <c r="E39" s="5">
        <v>19644867.845000699</v>
      </c>
      <c r="F39" s="6">
        <v>4549661.5985001996</v>
      </c>
      <c r="G39" s="7">
        <v>1478563.2638107999</v>
      </c>
      <c r="H39" s="8">
        <v>101320283.505776</v>
      </c>
      <c r="I39" s="9">
        <v>20716348.0240312</v>
      </c>
      <c r="J39" s="10">
        <v>18722968.713151</v>
      </c>
      <c r="K39" s="11">
        <v>5323874.5461462401</v>
      </c>
      <c r="L39" s="12">
        <v>1478233.6225000599</v>
      </c>
      <c r="M39" s="13">
        <v>462564.86512583302</v>
      </c>
      <c r="N39" s="2"/>
    </row>
    <row r="40" spans="2:14" x14ac:dyDescent="0.25">
      <c r="B40" s="1" t="s">
        <v>45</v>
      </c>
      <c r="C40" s="3">
        <v>106569590.255495</v>
      </c>
      <c r="D40" s="4">
        <v>24570484.339499</v>
      </c>
      <c r="E40" s="5">
        <v>15762634.0779991</v>
      </c>
      <c r="F40" s="6">
        <v>4452646.2314998303</v>
      </c>
      <c r="G40" s="7">
        <v>767670.74849993095</v>
      </c>
      <c r="H40" s="8">
        <v>64928241.493533999</v>
      </c>
      <c r="I40" s="9">
        <v>15379256.534297301</v>
      </c>
      <c r="J40" s="10">
        <v>12341452.405901199</v>
      </c>
      <c r="K40" s="11">
        <v>4575474.7071076697</v>
      </c>
      <c r="L40" s="12">
        <v>1639482.6864998899</v>
      </c>
      <c r="M40" s="13">
        <v>432296.90350586001</v>
      </c>
      <c r="N40" s="2"/>
    </row>
    <row r="41" spans="2:14" x14ac:dyDescent="0.25">
      <c r="B41" s="1" t="s">
        <v>46</v>
      </c>
      <c r="C41" s="3">
        <v>68877360.612996995</v>
      </c>
      <c r="D41" s="4">
        <v>17149498.118999399</v>
      </c>
      <c r="E41" s="5">
        <v>12121088.4014995</v>
      </c>
      <c r="F41" s="6">
        <v>2758179.93049982</v>
      </c>
      <c r="G41" s="7">
        <v>1042267.52199996</v>
      </c>
      <c r="H41" s="8">
        <v>51521811.935240597</v>
      </c>
      <c r="I41" s="9">
        <v>9187542.3015732598</v>
      </c>
      <c r="J41" s="10">
        <v>9664861.1816996299</v>
      </c>
      <c r="K41" s="11">
        <v>3776671.6450564102</v>
      </c>
      <c r="L41" s="12">
        <v>1013263.95899998</v>
      </c>
      <c r="M41" s="13">
        <v>377021.84187899</v>
      </c>
      <c r="N41" s="2"/>
    </row>
    <row r="42" spans="2:14" x14ac:dyDescent="0.25">
      <c r="B42" s="1" t="s">
        <v>47</v>
      </c>
      <c r="C42" s="3">
        <v>130060029.287238</v>
      </c>
      <c r="D42" s="4">
        <v>31034521.5085008</v>
      </c>
      <c r="E42" s="5">
        <v>20564928.356736101</v>
      </c>
      <c r="F42" s="6">
        <v>6798945.2480001897</v>
      </c>
      <c r="G42" s="7">
        <v>1845212.3245000499</v>
      </c>
      <c r="H42" s="8">
        <v>73940826.2101776</v>
      </c>
      <c r="I42" s="9">
        <v>20012382.927641898</v>
      </c>
      <c r="J42" s="10">
        <v>16984522.445959501</v>
      </c>
      <c r="K42" s="11">
        <v>6789446.4919350399</v>
      </c>
      <c r="L42" s="12">
        <v>2488328.1995000802</v>
      </c>
      <c r="M42" s="13">
        <v>730981.62981536903</v>
      </c>
      <c r="N42" s="2"/>
    </row>
    <row r="43" spans="2:14" x14ac:dyDescent="0.25">
      <c r="B43" s="1" t="s">
        <v>48</v>
      </c>
      <c r="C43" s="3">
        <v>105248593.421496</v>
      </c>
      <c r="D43" s="4">
        <v>26376079.358498599</v>
      </c>
      <c r="E43" s="5">
        <v>18926862.477499299</v>
      </c>
      <c r="F43" s="6">
        <v>5959731.9664998697</v>
      </c>
      <c r="G43" s="7">
        <v>1635251.68349996</v>
      </c>
      <c r="H43" s="8">
        <v>59223165.868247502</v>
      </c>
      <c r="I43" s="9">
        <v>15782102.3808844</v>
      </c>
      <c r="J43" s="10">
        <v>14734740.267533399</v>
      </c>
      <c r="K43" s="11">
        <v>6617636.75281657</v>
      </c>
      <c r="L43" s="12">
        <v>1998279.31899987</v>
      </c>
      <c r="M43" s="13">
        <v>710429.51591288799</v>
      </c>
      <c r="N43" s="2"/>
    </row>
    <row r="44" spans="2:14" x14ac:dyDescent="0.25">
      <c r="B44" s="1" t="s">
        <v>49</v>
      </c>
      <c r="C44" s="3">
        <v>85080346.671999395</v>
      </c>
      <c r="D44" s="4">
        <v>22976803.269499999</v>
      </c>
      <c r="E44" s="5">
        <v>15082394.9259998</v>
      </c>
      <c r="F44" s="6">
        <v>5265354.5</v>
      </c>
      <c r="G44" s="7">
        <v>760738.28500002902</v>
      </c>
      <c r="H44" s="8">
        <v>47306727.4588857</v>
      </c>
      <c r="I44" s="9">
        <v>13073959.8454332</v>
      </c>
      <c r="J44" s="10">
        <v>12510361.1783925</v>
      </c>
      <c r="K44" s="11">
        <v>5152031.8009914504</v>
      </c>
      <c r="L44" s="12">
        <v>1925349.6659999799</v>
      </c>
      <c r="M44" s="13">
        <v>627423.385953438</v>
      </c>
      <c r="N44" s="2"/>
    </row>
    <row r="45" spans="2:14" x14ac:dyDescent="0.25">
      <c r="B45" s="1" t="s">
        <v>50</v>
      </c>
      <c r="C45" s="3">
        <v>65442789.433502801</v>
      </c>
      <c r="D45" s="4">
        <v>18838432.192500599</v>
      </c>
      <c r="E45" s="5">
        <v>13290699.7230005</v>
      </c>
      <c r="F45" s="6">
        <v>4273588.20850024</v>
      </c>
      <c r="G45" s="7">
        <v>1354865.6100000399</v>
      </c>
      <c r="H45" s="8">
        <v>39930531.310577698</v>
      </c>
      <c r="I45" s="9">
        <v>10495693.9207644</v>
      </c>
      <c r="J45" s="10">
        <v>9826250.4696309604</v>
      </c>
      <c r="K45" s="11">
        <v>4696105.3101870203</v>
      </c>
      <c r="L45" s="12">
        <v>1644284.72233338</v>
      </c>
      <c r="M45" s="13">
        <v>496219.18895403098</v>
      </c>
      <c r="N45" s="2"/>
    </row>
    <row r="46" spans="2:14" x14ac:dyDescent="0.25">
      <c r="B46" s="1" t="s">
        <v>34</v>
      </c>
      <c r="C46" s="3">
        <v>129826212.315505</v>
      </c>
      <c r="D46" s="4">
        <v>39977433.869501598</v>
      </c>
      <c r="E46" s="5">
        <v>26989774.076466098</v>
      </c>
      <c r="F46" s="6">
        <v>9708650.9110004399</v>
      </c>
      <c r="G46" s="7">
        <v>2490509.4007577002</v>
      </c>
      <c r="H46" s="8">
        <v>78483639.844648495</v>
      </c>
      <c r="I46" s="9">
        <v>21234386.286214001</v>
      </c>
      <c r="J46" s="10">
        <v>21658599.087278798</v>
      </c>
      <c r="K46" s="11">
        <v>9906843.5045538396</v>
      </c>
      <c r="L46" s="12">
        <v>3644439.48600017</v>
      </c>
      <c r="M46" s="13">
        <v>952846.11151933903</v>
      </c>
      <c r="N46" s="2"/>
    </row>
    <row r="47" spans="2:14" x14ac:dyDescent="0.25">
      <c r="B47" s="1" t="s">
        <v>35</v>
      </c>
      <c r="C47" s="3">
        <v>65337458.799495198</v>
      </c>
      <c r="D47" s="4">
        <v>21765080.053998601</v>
      </c>
      <c r="E47" s="5">
        <v>14274049.3799992</v>
      </c>
      <c r="F47" s="6">
        <v>4991137.4094997197</v>
      </c>
      <c r="G47" s="7">
        <v>1036309.47899999</v>
      </c>
      <c r="H47" s="8">
        <v>37193133.797355801</v>
      </c>
      <c r="I47" s="9">
        <v>11583067.1665312</v>
      </c>
      <c r="J47" s="10">
        <v>12147460.2635142</v>
      </c>
      <c r="K47" s="11">
        <v>5151690.8342688596</v>
      </c>
      <c r="L47" s="12">
        <v>1954805.7174999299</v>
      </c>
      <c r="M47" s="13">
        <v>541749.16736525099</v>
      </c>
      <c r="N47" s="2"/>
    </row>
    <row r="48" spans="2:14" x14ac:dyDescent="0.25">
      <c r="B48" s="1" t="s">
        <v>36</v>
      </c>
      <c r="C48" s="3">
        <v>54652519.272500299</v>
      </c>
      <c r="D48" s="4">
        <v>18758666.393500101</v>
      </c>
      <c r="E48" s="5">
        <v>12805765.9015001</v>
      </c>
      <c r="F48" s="6">
        <v>4425684.0921666902</v>
      </c>
      <c r="G48" s="7">
        <v>1322192.4714999699</v>
      </c>
      <c r="H48" s="8">
        <v>30999981.1872028</v>
      </c>
      <c r="I48" s="9">
        <v>9540048.2035127804</v>
      </c>
      <c r="J48" s="10">
        <v>10309085.761482</v>
      </c>
      <c r="K48" s="11">
        <v>4948234.0701685399</v>
      </c>
      <c r="L48" s="12">
        <v>1631852.68150005</v>
      </c>
      <c r="M48" s="13">
        <v>569234.18839976494</v>
      </c>
      <c r="N48" s="2"/>
    </row>
    <row r="49" spans="2:14" x14ac:dyDescent="0.25">
      <c r="B49" s="1" t="s">
        <v>37</v>
      </c>
      <c r="C49" s="3">
        <v>56660371.407001004</v>
      </c>
      <c r="D49" s="4">
        <v>19463209.8415002</v>
      </c>
      <c r="E49" s="5">
        <v>14837717.312643301</v>
      </c>
      <c r="F49" s="6">
        <v>5257148.5060001304</v>
      </c>
      <c r="G49" s="7">
        <v>1681073.08100003</v>
      </c>
      <c r="H49" s="8">
        <v>30927722.881349999</v>
      </c>
      <c r="I49" s="9">
        <v>10108793.9517051</v>
      </c>
      <c r="J49" s="10">
        <v>10639307.7223919</v>
      </c>
      <c r="K49" s="11">
        <v>4923039.3031799104</v>
      </c>
      <c r="L49" s="12">
        <v>1264956.4720000201</v>
      </c>
      <c r="M49" s="13">
        <v>593049.19188374095</v>
      </c>
      <c r="N49" s="2"/>
    </row>
    <row r="50" spans="2:14" x14ac:dyDescent="0.25">
      <c r="B50" s="1" t="s">
        <v>38</v>
      </c>
      <c r="C50" s="3">
        <v>65040709.713001601</v>
      </c>
      <c r="D50" s="4">
        <v>23601666.493000701</v>
      </c>
      <c r="E50" s="5">
        <v>20138303.533500399</v>
      </c>
      <c r="F50" s="6">
        <v>7545915.9810001301</v>
      </c>
      <c r="G50" s="7">
        <v>2022745.72250005</v>
      </c>
      <c r="H50" s="8">
        <v>35990080.933467098</v>
      </c>
      <c r="I50" s="9">
        <v>13747622.894301999</v>
      </c>
      <c r="J50" s="10">
        <v>13948512.0157493</v>
      </c>
      <c r="K50" s="11">
        <v>6480700.1781081399</v>
      </c>
      <c r="L50" s="12">
        <v>2891022.1741192001</v>
      </c>
      <c r="M50" s="13">
        <v>760486.07766549406</v>
      </c>
      <c r="N50" s="2"/>
    </row>
    <row r="51" spans="2:14" x14ac:dyDescent="0.25">
      <c r="B51" s="1" t="s">
        <v>39</v>
      </c>
      <c r="C51" s="3">
        <v>54246372.308999099</v>
      </c>
      <c r="D51" s="4">
        <v>22133534.597999498</v>
      </c>
      <c r="E51" s="5">
        <v>14849077.573999699</v>
      </c>
      <c r="F51" s="6">
        <v>6071876.6665000096</v>
      </c>
      <c r="G51" s="7">
        <v>1771842.1765034101</v>
      </c>
      <c r="H51" s="8">
        <v>30394075.4643634</v>
      </c>
      <c r="I51" s="9">
        <v>10388893.7641997</v>
      </c>
      <c r="J51" s="10">
        <v>12310652.3759462</v>
      </c>
      <c r="K51" s="11">
        <v>6042752.86322024</v>
      </c>
      <c r="L51" s="12">
        <v>1876748.5209998901</v>
      </c>
      <c r="M51" s="13">
        <v>739715.78999743797</v>
      </c>
      <c r="N51" s="2"/>
    </row>
    <row r="52" spans="2:14" x14ac:dyDescent="0.25">
      <c r="B52" s="1" t="s">
        <v>40</v>
      </c>
      <c r="C52" s="3">
        <v>36521685.077001102</v>
      </c>
      <c r="D52" s="4">
        <v>15277075.925000399</v>
      </c>
      <c r="E52" s="5">
        <v>11610517.6625004</v>
      </c>
      <c r="F52" s="6">
        <v>4730291.8084170297</v>
      </c>
      <c r="G52" s="7">
        <v>1261543.77250003</v>
      </c>
      <c r="H52" s="8">
        <v>20940526.810956001</v>
      </c>
      <c r="I52" s="9">
        <v>7906691.2262119101</v>
      </c>
      <c r="J52" s="10">
        <v>8593314.8185073994</v>
      </c>
      <c r="K52" s="11">
        <v>4707028.79641206</v>
      </c>
      <c r="L52" s="12">
        <v>1706880.60753486</v>
      </c>
      <c r="M52" s="13">
        <v>675057.165096123</v>
      </c>
      <c r="N52" s="2"/>
    </row>
    <row r="53" spans="2:14" x14ac:dyDescent="0.25">
      <c r="B53" s="1" t="s">
        <v>41</v>
      </c>
      <c r="C53" s="3">
        <v>19907413.938602999</v>
      </c>
      <c r="D53" s="4">
        <v>8971371.02349988</v>
      </c>
      <c r="E53" s="5">
        <v>7268835.90521714</v>
      </c>
      <c r="F53" s="6">
        <v>2708430.7199998698</v>
      </c>
      <c r="G53" s="7">
        <v>776036.74849994294</v>
      </c>
      <c r="H53" s="8">
        <v>11315335.5226945</v>
      </c>
      <c r="I53" s="9">
        <v>4632798.6437327303</v>
      </c>
      <c r="J53" s="10">
        <v>5114698.2531199297</v>
      </c>
      <c r="K53" s="11">
        <v>2789840.1704256199</v>
      </c>
      <c r="L53" s="12">
        <v>1099636.71499996</v>
      </c>
      <c r="M53" s="13">
        <v>333013.09663317603</v>
      </c>
      <c r="N53" s="2"/>
    </row>
    <row r="54" spans="2:14" x14ac:dyDescent="0.25">
      <c r="B54" s="1" t="s">
        <v>54</v>
      </c>
      <c r="C54" s="3">
        <v>277545346.05550599</v>
      </c>
      <c r="D54" s="4">
        <v>53206391.296000503</v>
      </c>
      <c r="E54" s="5">
        <v>24335837.7055001</v>
      </c>
      <c r="F54" s="6">
        <v>859166.16700004297</v>
      </c>
      <c r="G54" s="7">
        <v>984177.14650002902</v>
      </c>
      <c r="H54" s="8">
        <v>165750876.08010301</v>
      </c>
      <c r="I54" s="9">
        <v>31898735.091998301</v>
      </c>
      <c r="J54" s="10">
        <v>25588023.908698399</v>
      </c>
      <c r="K54" s="11">
        <v>2692324.60606643</v>
      </c>
      <c r="L54" s="12">
        <v>1495485.46100005</v>
      </c>
      <c r="M54" s="13">
        <v>91924.272355257897</v>
      </c>
      <c r="N54" s="2"/>
    </row>
    <row r="55" spans="2:14" x14ac:dyDescent="0.25">
      <c r="B55" s="1" t="s">
        <v>51</v>
      </c>
      <c r="C55" s="3">
        <v>456828900.67311299</v>
      </c>
      <c r="D55" s="4">
        <v>81524171.120502904</v>
      </c>
      <c r="E55" s="5">
        <v>46589623.776001297</v>
      </c>
      <c r="F55" s="6">
        <v>2381816.6365001099</v>
      </c>
      <c r="G55" s="7">
        <v>1515620.76650009</v>
      </c>
      <c r="H55" s="8">
        <v>283141079.78658801</v>
      </c>
      <c r="I55" s="9">
        <v>56806979.727029003</v>
      </c>
      <c r="J55" s="10">
        <v>42278962.2946724</v>
      </c>
      <c r="K55" s="11">
        <v>3662915.9260020298</v>
      </c>
      <c r="L55" s="12">
        <v>2856476.7076294501</v>
      </c>
      <c r="M55" s="13">
        <v>116055.590220442</v>
      </c>
      <c r="N55" s="2"/>
    </row>
    <row r="56" spans="2:14" x14ac:dyDescent="0.25">
      <c r="B56" s="1" t="s">
        <v>52</v>
      </c>
      <c r="C56" s="3">
        <v>341353387.26049203</v>
      </c>
      <c r="D56" s="4">
        <v>58697270.8709995</v>
      </c>
      <c r="E56" s="5">
        <v>27120287.321999699</v>
      </c>
      <c r="F56" s="6">
        <v>1746983.0009997999</v>
      </c>
      <c r="G56" s="7">
        <v>1234668.1248713799</v>
      </c>
      <c r="H56" s="8">
        <v>199663535.879022</v>
      </c>
      <c r="I56" s="9">
        <v>43445295.738088198</v>
      </c>
      <c r="J56" s="10">
        <v>31994225.047733899</v>
      </c>
      <c r="K56" s="11">
        <v>3960240.5396115598</v>
      </c>
      <c r="L56" s="12">
        <v>1789907.6639161201</v>
      </c>
      <c r="M56" s="13">
        <v>60659.057532016603</v>
      </c>
      <c r="N56" s="2"/>
    </row>
    <row r="57" spans="2:14" x14ac:dyDescent="0.25">
      <c r="B57" s="1" t="s">
        <v>53</v>
      </c>
      <c r="C57" s="3">
        <v>444257920.15699399</v>
      </c>
      <c r="D57" s="4">
        <v>87368441.196499303</v>
      </c>
      <c r="E57" s="5">
        <v>37587116.0039993</v>
      </c>
      <c r="F57" s="6">
        <v>2149951.1415001098</v>
      </c>
      <c r="G57" s="7">
        <v>1893404.4139999701</v>
      </c>
      <c r="H57" s="8">
        <v>282820232.88576198</v>
      </c>
      <c r="I57" s="9">
        <v>53797368.525974698</v>
      </c>
      <c r="J57" s="10">
        <v>37509156.278851502</v>
      </c>
      <c r="K57" s="11">
        <v>5042663.8371272897</v>
      </c>
      <c r="L57" s="12">
        <v>2299485.2529999502</v>
      </c>
      <c r="M57" s="13">
        <v>101754.90725610701</v>
      </c>
      <c r="N57" s="2"/>
    </row>
    <row r="58" spans="2:14" x14ac:dyDescent="0.25">
      <c r="C58">
        <v>233</v>
      </c>
      <c r="D58">
        <v>234</v>
      </c>
      <c r="E58">
        <v>235</v>
      </c>
      <c r="F58">
        <v>236</v>
      </c>
      <c r="G58">
        <v>237</v>
      </c>
      <c r="H58">
        <v>245</v>
      </c>
      <c r="I58">
        <v>246</v>
      </c>
      <c r="J58">
        <v>247</v>
      </c>
      <c r="K58">
        <v>248</v>
      </c>
      <c r="L58">
        <v>249</v>
      </c>
      <c r="M58">
        <v>250</v>
      </c>
    </row>
  </sheetData>
  <sortState xmlns:xlrd2="http://schemas.microsoft.com/office/spreadsheetml/2017/richdata2" ref="B2:U57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58"/>
  <sheetViews>
    <sheetView zoomScale="146" zoomScaleNormal="146" workbookViewId="0">
      <selection activeCell="I1" sqref="C1:I57"/>
    </sheetView>
  </sheetViews>
  <sheetFormatPr defaultColWidth="8.85546875" defaultRowHeight="15" x14ac:dyDescent="0.25"/>
  <cols>
    <col min="2" max="2" width="17.7109375" bestFit="1" customWidth="1"/>
    <col min="3" max="3" width="10" bestFit="1" customWidth="1"/>
    <col min="4" max="7" width="9.140625" bestFit="1" customWidth="1"/>
    <col min="8" max="8" width="12.7109375" bestFit="1" customWidth="1"/>
    <col min="9" max="9" width="11.85546875" customWidth="1"/>
    <col min="10" max="10" width="12.140625" customWidth="1"/>
    <col min="11" max="14" width="9.140625" bestFit="1" customWidth="1"/>
    <col min="16" max="16" width="10" bestFit="1" customWidth="1"/>
    <col min="17" max="18" width="9.140625" bestFit="1" customWidth="1"/>
  </cols>
  <sheetData>
    <row r="1" spans="2:10" x14ac:dyDescent="0.25">
      <c r="C1" t="str">
        <f>_xlfn.CONCAT("akg",C2)</f>
        <v>akg304</v>
      </c>
      <c r="D1" t="str">
        <f>C1</f>
        <v>akg304</v>
      </c>
      <c r="E1" t="str">
        <f t="shared" ref="E1:I1" si="0">D1</f>
        <v>akg304</v>
      </c>
      <c r="F1" t="str">
        <f t="shared" si="0"/>
        <v>akg304</v>
      </c>
      <c r="G1" t="str">
        <f t="shared" si="0"/>
        <v>akg304</v>
      </c>
      <c r="H1" t="str">
        <f t="shared" si="0"/>
        <v>akg304</v>
      </c>
      <c r="I1" t="str">
        <f t="shared" si="0"/>
        <v>akg304</v>
      </c>
    </row>
    <row r="2" spans="2:10" x14ac:dyDescent="0.25">
      <c r="C2">
        <v>304</v>
      </c>
      <c r="D2">
        <v>305</v>
      </c>
      <c r="E2">
        <v>306</v>
      </c>
      <c r="F2">
        <v>307</v>
      </c>
      <c r="G2">
        <v>308</v>
      </c>
      <c r="H2">
        <v>309</v>
      </c>
      <c r="I2">
        <v>310</v>
      </c>
    </row>
    <row r="3" spans="2:10" x14ac:dyDescent="0.25">
      <c r="B3" s="74" t="s">
        <v>25</v>
      </c>
      <c r="C3" s="75">
        <v>392204.019780414</v>
      </c>
      <c r="D3" s="76">
        <v>41333.344000000303</v>
      </c>
      <c r="E3" s="77">
        <v>36428.023328534502</v>
      </c>
      <c r="F3" s="78">
        <v>3387.3822419518901</v>
      </c>
      <c r="G3" s="79">
        <v>5442.8915595277103</v>
      </c>
      <c r="H3" s="80" t="s">
        <v>55</v>
      </c>
      <c r="I3" s="81" t="s">
        <v>55</v>
      </c>
      <c r="J3" s="2"/>
    </row>
    <row r="4" spans="2:10" x14ac:dyDescent="0.25">
      <c r="B4" s="74" t="s">
        <v>26</v>
      </c>
      <c r="C4" s="75">
        <v>1078442.64684415</v>
      </c>
      <c r="D4" s="76">
        <v>63497.398500012001</v>
      </c>
      <c r="E4" s="77">
        <v>173810.21336108801</v>
      </c>
      <c r="F4" s="78">
        <v>29320.365235515499</v>
      </c>
      <c r="G4" s="79">
        <v>16385.246636029398</v>
      </c>
      <c r="H4" s="80" t="s">
        <v>55</v>
      </c>
      <c r="I4" s="81" t="s">
        <v>55</v>
      </c>
      <c r="J4" s="2"/>
    </row>
    <row r="5" spans="2:10" x14ac:dyDescent="0.25">
      <c r="B5" s="74" t="s">
        <v>27</v>
      </c>
      <c r="C5" s="75">
        <v>1241.90189268723</v>
      </c>
      <c r="D5" s="76" t="s">
        <v>55</v>
      </c>
      <c r="E5" s="77">
        <v>1716.71777503826</v>
      </c>
      <c r="F5" s="78">
        <v>1334.27694759773</v>
      </c>
      <c r="G5" s="79">
        <v>6433.4945034119701</v>
      </c>
      <c r="H5" s="80" t="s">
        <v>55</v>
      </c>
      <c r="I5" s="81" t="s">
        <v>55</v>
      </c>
      <c r="J5" s="2"/>
    </row>
    <row r="6" spans="2:10" x14ac:dyDescent="0.25">
      <c r="B6" s="74" t="s">
        <v>28</v>
      </c>
      <c r="C6" s="75">
        <v>773443.65594608197</v>
      </c>
      <c r="D6" s="76">
        <v>57541.005499999803</v>
      </c>
      <c r="E6" s="77">
        <v>97962.036148149695</v>
      </c>
      <c r="F6" s="78">
        <v>38096.153815937701</v>
      </c>
      <c r="G6" s="79">
        <v>6899.8317773652097</v>
      </c>
      <c r="H6" s="80" t="s">
        <v>55</v>
      </c>
      <c r="I6" s="81" t="s">
        <v>55</v>
      </c>
      <c r="J6" s="2"/>
    </row>
    <row r="7" spans="2:10" x14ac:dyDescent="0.25">
      <c r="B7" s="74" t="s">
        <v>29</v>
      </c>
      <c r="C7" s="75">
        <v>962641.22706940898</v>
      </c>
      <c r="D7" s="76">
        <v>90911.790000011897</v>
      </c>
      <c r="E7" s="77">
        <v>247851.72543808</v>
      </c>
      <c r="F7" s="78">
        <v>41017.238059495197</v>
      </c>
      <c r="G7" s="79">
        <v>34645.6023266927</v>
      </c>
      <c r="H7" s="80" t="s">
        <v>55</v>
      </c>
      <c r="I7" s="81" t="s">
        <v>55</v>
      </c>
      <c r="J7" s="2"/>
    </row>
    <row r="8" spans="2:10" x14ac:dyDescent="0.25">
      <c r="B8" s="74" t="s">
        <v>30</v>
      </c>
      <c r="C8" s="75">
        <v>1120501.1183290801</v>
      </c>
      <c r="D8" s="76">
        <v>315204.39900001697</v>
      </c>
      <c r="E8" s="77">
        <v>250660.55458675799</v>
      </c>
      <c r="F8" s="78">
        <v>73156.537196647594</v>
      </c>
      <c r="G8" s="79">
        <v>8593.7637118629791</v>
      </c>
      <c r="H8" s="80">
        <v>55404.933500000901</v>
      </c>
      <c r="I8" s="81" t="s">
        <v>55</v>
      </c>
      <c r="J8" s="2"/>
    </row>
    <row r="9" spans="2:10" x14ac:dyDescent="0.25">
      <c r="B9" s="74" t="s">
        <v>31</v>
      </c>
      <c r="C9" s="75">
        <v>80544.899557147102</v>
      </c>
      <c r="D9" s="76">
        <v>25408.732500000398</v>
      </c>
      <c r="E9" s="77">
        <v>27647.571908285499</v>
      </c>
      <c r="F9" s="78">
        <v>2960.6659239218902</v>
      </c>
      <c r="G9" s="79">
        <v>3322.3520021375598</v>
      </c>
      <c r="H9" s="80" t="s">
        <v>55</v>
      </c>
      <c r="I9" s="81" t="s">
        <v>55</v>
      </c>
      <c r="J9" s="2"/>
    </row>
    <row r="10" spans="2:10" x14ac:dyDescent="0.25">
      <c r="B10" s="74" t="s">
        <v>32</v>
      </c>
      <c r="C10" s="75">
        <v>1093465.9853736099</v>
      </c>
      <c r="D10" s="76">
        <v>121130.54649999901</v>
      </c>
      <c r="E10" s="77">
        <v>185876.50340174299</v>
      </c>
      <c r="F10" s="78">
        <v>46397.502821678398</v>
      </c>
      <c r="G10" s="79">
        <v>40426.4968750384</v>
      </c>
      <c r="H10" s="80">
        <v>31544.590999995999</v>
      </c>
      <c r="I10" s="81" t="s">
        <v>55</v>
      </c>
      <c r="J10" s="2"/>
    </row>
    <row r="11" spans="2:10" x14ac:dyDescent="0.25">
      <c r="B11" s="74" t="s">
        <v>33</v>
      </c>
      <c r="C11" s="75">
        <v>545298.99897868396</v>
      </c>
      <c r="D11" s="76">
        <v>151317.77199999499</v>
      </c>
      <c r="E11" s="77">
        <v>68787.155184990304</v>
      </c>
      <c r="F11" s="78">
        <v>103483.814149097</v>
      </c>
      <c r="G11" s="79">
        <v>6259.5137474255198</v>
      </c>
      <c r="H11" s="80" t="s">
        <v>55</v>
      </c>
      <c r="I11" s="81" t="s">
        <v>55</v>
      </c>
      <c r="J11" s="2"/>
    </row>
    <row r="12" spans="2:10" x14ac:dyDescent="0.25">
      <c r="B12" s="74" t="s">
        <v>17</v>
      </c>
      <c r="C12" s="75">
        <v>259739.587091366</v>
      </c>
      <c r="D12" s="76">
        <v>44188.061000004302</v>
      </c>
      <c r="E12" s="77">
        <v>39233.3862266004</v>
      </c>
      <c r="F12" s="78">
        <v>20849.202377448499</v>
      </c>
      <c r="G12" s="79">
        <v>15359.684768238099</v>
      </c>
      <c r="H12" s="80" t="s">
        <v>55</v>
      </c>
      <c r="I12" s="81" t="s">
        <v>55</v>
      </c>
      <c r="J12" s="2"/>
    </row>
    <row r="13" spans="2:10" x14ac:dyDescent="0.25">
      <c r="B13" s="74" t="s">
        <v>18</v>
      </c>
      <c r="C13" s="75">
        <v>840007.37284284399</v>
      </c>
      <c r="D13" s="76">
        <v>242537.77550001699</v>
      </c>
      <c r="E13" s="77">
        <v>282310.37737921299</v>
      </c>
      <c r="F13" s="78">
        <v>115155.055385143</v>
      </c>
      <c r="G13" s="79">
        <v>37452.749703513102</v>
      </c>
      <c r="H13" s="80" t="s">
        <v>55</v>
      </c>
      <c r="I13" s="81" t="s">
        <v>55</v>
      </c>
      <c r="J13" s="2"/>
    </row>
    <row r="14" spans="2:10" x14ac:dyDescent="0.25">
      <c r="B14" s="74" t="s">
        <v>19</v>
      </c>
      <c r="C14" s="75">
        <v>802018.26493390801</v>
      </c>
      <c r="D14" s="76">
        <v>105477.335999984</v>
      </c>
      <c r="E14" s="77">
        <v>214192.31087614299</v>
      </c>
      <c r="F14" s="78">
        <v>81327.647979339104</v>
      </c>
      <c r="G14" s="79">
        <v>19338.006793428001</v>
      </c>
      <c r="H14" s="80">
        <v>27529.417999997699</v>
      </c>
      <c r="I14" s="81" t="s">
        <v>55</v>
      </c>
      <c r="J14" s="2"/>
    </row>
    <row r="15" spans="2:10" x14ac:dyDescent="0.25">
      <c r="B15" s="74" t="s">
        <v>20</v>
      </c>
      <c r="C15" s="75">
        <v>193815.59428141799</v>
      </c>
      <c r="D15" s="76">
        <v>50236.432499999697</v>
      </c>
      <c r="E15" s="77">
        <v>55700.216887421397</v>
      </c>
      <c r="F15" s="78">
        <v>23397.221911787601</v>
      </c>
      <c r="G15" s="79">
        <v>25099.5924910789</v>
      </c>
      <c r="H15" s="80" t="s">
        <v>55</v>
      </c>
      <c r="I15" s="81" t="s">
        <v>55</v>
      </c>
      <c r="J15" s="2"/>
    </row>
    <row r="16" spans="2:10" x14ac:dyDescent="0.25">
      <c r="B16" s="74" t="s">
        <v>21</v>
      </c>
      <c r="C16" s="75">
        <v>493403.881664065</v>
      </c>
      <c r="D16" s="76">
        <v>203265.953500006</v>
      </c>
      <c r="E16" s="77">
        <v>138722.06797291501</v>
      </c>
      <c r="F16" s="78">
        <v>55621.181570782101</v>
      </c>
      <c r="G16" s="79">
        <v>43331.587253567297</v>
      </c>
      <c r="H16" s="80">
        <v>25106.548999999999</v>
      </c>
      <c r="I16" s="81" t="s">
        <v>55</v>
      </c>
      <c r="J16" s="2"/>
    </row>
    <row r="17" spans="2:10" x14ac:dyDescent="0.25">
      <c r="B17" s="74" t="s">
        <v>22</v>
      </c>
      <c r="C17" s="75">
        <v>604468.02559275704</v>
      </c>
      <c r="D17" s="76">
        <v>92220.762499999793</v>
      </c>
      <c r="E17" s="77">
        <v>231544.172298586</v>
      </c>
      <c r="F17" s="78">
        <v>131575.56827140599</v>
      </c>
      <c r="G17" s="79">
        <v>60199.555695188203</v>
      </c>
      <c r="H17" s="80" t="s">
        <v>55</v>
      </c>
      <c r="I17" s="81" t="s">
        <v>55</v>
      </c>
      <c r="J17" s="2"/>
    </row>
    <row r="18" spans="2:10" x14ac:dyDescent="0.25">
      <c r="B18" s="74" t="s">
        <v>23</v>
      </c>
      <c r="C18" s="75">
        <v>405352.27221666701</v>
      </c>
      <c r="D18" s="76">
        <v>23985.543000001398</v>
      </c>
      <c r="E18" s="77">
        <v>162806.44186098999</v>
      </c>
      <c r="F18" s="78">
        <v>145633.16570079399</v>
      </c>
      <c r="G18" s="79">
        <v>47135.498606437002</v>
      </c>
      <c r="H18" s="80" t="s">
        <v>55</v>
      </c>
      <c r="I18" s="81">
        <v>27282.939166664601</v>
      </c>
      <c r="J18" s="2"/>
    </row>
    <row r="19" spans="2:10" x14ac:dyDescent="0.25">
      <c r="B19" s="74" t="s">
        <v>24</v>
      </c>
      <c r="C19" s="75">
        <v>307810.18573452299</v>
      </c>
      <c r="D19" s="76">
        <v>50753.162500000297</v>
      </c>
      <c r="E19" s="77">
        <v>139579.576862949</v>
      </c>
      <c r="F19" s="78">
        <v>46152.874789085203</v>
      </c>
      <c r="G19" s="79">
        <v>30765.852935883799</v>
      </c>
      <c r="H19" s="80">
        <v>56896.513000001803</v>
      </c>
      <c r="I19" s="81" t="s">
        <v>55</v>
      </c>
      <c r="J19" s="2"/>
    </row>
    <row r="20" spans="2:10" x14ac:dyDescent="0.25">
      <c r="B20" s="74" t="s">
        <v>8</v>
      </c>
      <c r="C20" s="75">
        <v>699219.03299257101</v>
      </c>
      <c r="D20" s="76">
        <v>52611.841500001297</v>
      </c>
      <c r="E20" s="77">
        <v>53781.1625959706</v>
      </c>
      <c r="F20" s="78">
        <v>24001.964129832599</v>
      </c>
      <c r="G20" s="79">
        <v>6624.65779055033</v>
      </c>
      <c r="H20" s="80" t="s">
        <v>55</v>
      </c>
      <c r="I20" s="81" t="s">
        <v>55</v>
      </c>
      <c r="J20" s="2"/>
    </row>
    <row r="21" spans="2:10" x14ac:dyDescent="0.25">
      <c r="B21" s="74" t="s">
        <v>9</v>
      </c>
      <c r="C21" s="75">
        <v>1162213.27343373</v>
      </c>
      <c r="D21" s="76">
        <v>195557.797500004</v>
      </c>
      <c r="E21" s="77">
        <v>150064.74856859</v>
      </c>
      <c r="F21" s="78">
        <v>34636.312118258102</v>
      </c>
      <c r="G21" s="79">
        <v>4657.7154969057501</v>
      </c>
      <c r="H21" s="80" t="s">
        <v>55</v>
      </c>
      <c r="I21" s="81" t="s">
        <v>55</v>
      </c>
      <c r="J21" s="2"/>
    </row>
    <row r="22" spans="2:10" x14ac:dyDescent="0.25">
      <c r="B22" s="74" t="s">
        <v>10</v>
      </c>
      <c r="C22" s="75">
        <v>317414.14172424999</v>
      </c>
      <c r="D22" s="76">
        <v>44611.910000006697</v>
      </c>
      <c r="E22" s="77">
        <v>40182.339635795099</v>
      </c>
      <c r="F22" s="78">
        <v>8648.4037697739404</v>
      </c>
      <c r="G22" s="79">
        <v>5551.9625188108903</v>
      </c>
      <c r="H22" s="80" t="s">
        <v>55</v>
      </c>
      <c r="I22" s="81" t="s">
        <v>55</v>
      </c>
      <c r="J22" s="2"/>
    </row>
    <row r="23" spans="2:10" x14ac:dyDescent="0.25">
      <c r="B23" s="74" t="s">
        <v>11</v>
      </c>
      <c r="C23" s="75">
        <v>458812.74359739601</v>
      </c>
      <c r="D23" s="76">
        <v>40285.323000003402</v>
      </c>
      <c r="E23" s="77">
        <v>79088.108016531201</v>
      </c>
      <c r="F23" s="78">
        <v>32531.669286900102</v>
      </c>
      <c r="G23" s="79">
        <v>7379.2687541180503</v>
      </c>
      <c r="H23" s="80" t="s">
        <v>55</v>
      </c>
      <c r="I23" s="81" t="s">
        <v>55</v>
      </c>
      <c r="J23" s="2"/>
    </row>
    <row r="24" spans="2:10" x14ac:dyDescent="0.25">
      <c r="B24" s="74" t="s">
        <v>12</v>
      </c>
      <c r="C24" s="75">
        <v>885961.36920826195</v>
      </c>
      <c r="D24" s="76">
        <v>134599.893499989</v>
      </c>
      <c r="E24" s="77">
        <v>118439.286583975</v>
      </c>
      <c r="F24" s="78">
        <v>31188.832130470098</v>
      </c>
      <c r="G24" s="79">
        <v>3976.8833143392999</v>
      </c>
      <c r="H24" s="80" t="s">
        <v>55</v>
      </c>
      <c r="I24" s="81" t="s">
        <v>55</v>
      </c>
      <c r="J24" s="2"/>
    </row>
    <row r="25" spans="2:10" x14ac:dyDescent="0.25">
      <c r="B25" s="74" t="s">
        <v>13</v>
      </c>
      <c r="C25" s="75">
        <v>492783.877264057</v>
      </c>
      <c r="D25" s="76">
        <v>50041.951500001203</v>
      </c>
      <c r="E25" s="77">
        <v>78419.037077714005</v>
      </c>
      <c r="F25" s="78">
        <v>4643.1057978594499</v>
      </c>
      <c r="G25" s="79">
        <v>6977.4049676455097</v>
      </c>
      <c r="H25" s="80" t="s">
        <v>55</v>
      </c>
      <c r="I25" s="81" t="s">
        <v>55</v>
      </c>
      <c r="J25" s="2"/>
    </row>
    <row r="26" spans="2:10" x14ac:dyDescent="0.25">
      <c r="B26" s="74" t="s">
        <v>14</v>
      </c>
      <c r="C26" s="75">
        <v>378115.338378941</v>
      </c>
      <c r="D26" s="76">
        <v>73913.251500000202</v>
      </c>
      <c r="E26" s="77">
        <v>6346.01695735059</v>
      </c>
      <c r="F26" s="78">
        <v>14811.7010464463</v>
      </c>
      <c r="G26" s="79">
        <v>5455.5576890331404</v>
      </c>
      <c r="H26" s="80" t="s">
        <v>55</v>
      </c>
      <c r="I26" s="81" t="s">
        <v>55</v>
      </c>
      <c r="J26" s="2"/>
    </row>
    <row r="27" spans="2:10" x14ac:dyDescent="0.25">
      <c r="B27" s="74" t="s">
        <v>15</v>
      </c>
      <c r="C27" s="75">
        <v>363919.24227110599</v>
      </c>
      <c r="D27" s="76">
        <v>40348.103499994701</v>
      </c>
      <c r="E27" s="77">
        <v>70648.130085383906</v>
      </c>
      <c r="F27" s="78">
        <v>12733.5546033562</v>
      </c>
      <c r="G27" s="79">
        <v>11880.5484418421</v>
      </c>
      <c r="H27" s="80" t="s">
        <v>55</v>
      </c>
      <c r="I27" s="81" t="s">
        <v>55</v>
      </c>
      <c r="J27" s="2"/>
    </row>
    <row r="28" spans="2:10" x14ac:dyDescent="0.25">
      <c r="B28" s="74" t="s">
        <v>16</v>
      </c>
      <c r="C28" s="75">
        <v>336560.84908115701</v>
      </c>
      <c r="D28" s="76">
        <v>48303.109000000797</v>
      </c>
      <c r="E28" s="77">
        <v>86044.649103262898</v>
      </c>
      <c r="F28" s="78">
        <v>8711.6613390061193</v>
      </c>
      <c r="G28" s="79">
        <v>2702.9140929884602</v>
      </c>
      <c r="H28" s="80" t="s">
        <v>55</v>
      </c>
      <c r="I28" s="81" t="s">
        <v>55</v>
      </c>
      <c r="J28" s="2"/>
    </row>
    <row r="29" spans="2:10" x14ac:dyDescent="0.25">
      <c r="B29" s="74" t="s">
        <v>0</v>
      </c>
      <c r="C29" s="75">
        <v>282868.01783529401</v>
      </c>
      <c r="D29" s="76">
        <v>91444.640500000794</v>
      </c>
      <c r="E29" s="77">
        <v>75864.0362137997</v>
      </c>
      <c r="F29" s="78">
        <v>17943.574385590899</v>
      </c>
      <c r="G29" s="79">
        <v>10223.785410566299</v>
      </c>
      <c r="H29" s="80" t="s">
        <v>55</v>
      </c>
      <c r="I29" s="81" t="s">
        <v>55</v>
      </c>
      <c r="J29" s="2"/>
    </row>
    <row r="30" spans="2:10" x14ac:dyDescent="0.25">
      <c r="B30" s="74" t="s">
        <v>1</v>
      </c>
      <c r="C30" s="75">
        <v>356224.75498038001</v>
      </c>
      <c r="D30" s="76">
        <v>81470.202500003506</v>
      </c>
      <c r="E30" s="77">
        <v>60081.666426904798</v>
      </c>
      <c r="F30" s="78">
        <v>22314.449221827199</v>
      </c>
      <c r="G30" s="79">
        <v>5629.0128199768496</v>
      </c>
      <c r="H30" s="80" t="s">
        <v>55</v>
      </c>
      <c r="I30" s="81" t="s">
        <v>55</v>
      </c>
      <c r="J30" s="2"/>
    </row>
    <row r="31" spans="2:10" x14ac:dyDescent="0.25">
      <c r="B31" s="74" t="s">
        <v>2</v>
      </c>
      <c r="C31" s="75">
        <v>272429.79935672402</v>
      </c>
      <c r="D31" s="76">
        <v>27199.674500003501</v>
      </c>
      <c r="E31" s="77">
        <v>58550.537036718903</v>
      </c>
      <c r="F31" s="78">
        <v>22187.474123927699</v>
      </c>
      <c r="G31" s="79">
        <v>3203.3122973179502</v>
      </c>
      <c r="H31" s="80" t="s">
        <v>55</v>
      </c>
      <c r="I31" s="81" t="s">
        <v>55</v>
      </c>
      <c r="J31" s="2"/>
    </row>
    <row r="32" spans="2:10" x14ac:dyDescent="0.25">
      <c r="B32" s="74" t="s">
        <v>3</v>
      </c>
      <c r="C32" s="75">
        <v>212290.042177011</v>
      </c>
      <c r="D32" s="76">
        <v>25389.020000001601</v>
      </c>
      <c r="E32" s="77">
        <v>73816.513381722398</v>
      </c>
      <c r="F32" s="78">
        <v>12841.9415866942</v>
      </c>
      <c r="G32" s="79">
        <v>11077.3180038838</v>
      </c>
      <c r="H32" s="80" t="s">
        <v>55</v>
      </c>
      <c r="I32" s="81" t="s">
        <v>55</v>
      </c>
      <c r="J32" s="2"/>
    </row>
    <row r="33" spans="2:10" x14ac:dyDescent="0.25">
      <c r="B33" s="74" t="s">
        <v>4</v>
      </c>
      <c r="C33" s="75">
        <v>490795.44481568201</v>
      </c>
      <c r="D33" s="76">
        <v>195345.14399999901</v>
      </c>
      <c r="E33" s="77">
        <v>90277.496318546706</v>
      </c>
      <c r="F33" s="78">
        <v>38432.872601779898</v>
      </c>
      <c r="G33" s="79">
        <v>37657.705446143198</v>
      </c>
      <c r="H33" s="80" t="s">
        <v>55</v>
      </c>
      <c r="I33" s="81" t="s">
        <v>55</v>
      </c>
      <c r="J33" s="2"/>
    </row>
    <row r="34" spans="2:10" x14ac:dyDescent="0.25">
      <c r="B34" s="74" t="s">
        <v>5</v>
      </c>
      <c r="C34" s="75">
        <v>388559.00112981099</v>
      </c>
      <c r="D34" s="76">
        <v>57581.542500004201</v>
      </c>
      <c r="E34" s="77">
        <v>6825.1654965974903</v>
      </c>
      <c r="F34" s="78">
        <v>13350.275734558199</v>
      </c>
      <c r="G34" s="79">
        <v>12522.723383827501</v>
      </c>
      <c r="H34" s="80" t="s">
        <v>55</v>
      </c>
      <c r="I34" s="81" t="s">
        <v>55</v>
      </c>
      <c r="J34" s="2"/>
    </row>
    <row r="35" spans="2:10" x14ac:dyDescent="0.25">
      <c r="B35" s="74" t="s">
        <v>6</v>
      </c>
      <c r="C35" s="75">
        <v>234810.542060045</v>
      </c>
      <c r="D35" s="76">
        <v>66092.515500002002</v>
      </c>
      <c r="E35" s="77">
        <v>49640.4867900315</v>
      </c>
      <c r="F35" s="78">
        <v>20413.597800462099</v>
      </c>
      <c r="G35" s="79">
        <v>11069.9668599458</v>
      </c>
      <c r="H35" s="80" t="s">
        <v>55</v>
      </c>
      <c r="I35" s="81" t="s">
        <v>55</v>
      </c>
      <c r="J35" s="2"/>
    </row>
    <row r="36" spans="2:10" x14ac:dyDescent="0.25">
      <c r="B36" s="74" t="s">
        <v>7</v>
      </c>
      <c r="C36" s="75">
        <v>274423.25337371102</v>
      </c>
      <c r="D36" s="76">
        <v>35715.2855000032</v>
      </c>
      <c r="E36" s="77">
        <v>53998.618903622897</v>
      </c>
      <c r="F36" s="78">
        <v>13058.5964965405</v>
      </c>
      <c r="G36" s="79">
        <v>6260.2891689488397</v>
      </c>
      <c r="H36" s="80" t="s">
        <v>55</v>
      </c>
      <c r="I36" s="81" t="s">
        <v>55</v>
      </c>
      <c r="J36" s="2"/>
    </row>
    <row r="37" spans="2:10" x14ac:dyDescent="0.25">
      <c r="B37" s="74" t="s">
        <v>42</v>
      </c>
      <c r="C37" s="75">
        <v>411190.68982143799</v>
      </c>
      <c r="D37" s="76">
        <v>106656.373333339</v>
      </c>
      <c r="E37" s="77">
        <v>42027.277405283603</v>
      </c>
      <c r="F37" s="78">
        <v>7380.2948356847701</v>
      </c>
      <c r="G37" s="79">
        <v>9631.5012194952706</v>
      </c>
      <c r="H37" s="80" t="s">
        <v>55</v>
      </c>
      <c r="I37" s="81" t="s">
        <v>55</v>
      </c>
      <c r="J37" s="2"/>
    </row>
    <row r="38" spans="2:10" x14ac:dyDescent="0.25">
      <c r="B38" s="74" t="s">
        <v>43</v>
      </c>
      <c r="C38" s="75">
        <v>585583.414236526</v>
      </c>
      <c r="D38" s="76">
        <v>168372.29249999599</v>
      </c>
      <c r="E38" s="77">
        <v>75009.714876596903</v>
      </c>
      <c r="F38" s="78">
        <v>18567.4972184449</v>
      </c>
      <c r="G38" s="79">
        <v>10348.7731058355</v>
      </c>
      <c r="H38" s="80" t="s">
        <v>55</v>
      </c>
      <c r="I38" s="81" t="s">
        <v>55</v>
      </c>
      <c r="J38" s="2"/>
    </row>
    <row r="39" spans="2:10" x14ac:dyDescent="0.25">
      <c r="B39" s="74" t="s">
        <v>44</v>
      </c>
      <c r="C39" s="75">
        <v>706178.27365032898</v>
      </c>
      <c r="D39" s="76">
        <v>171559.834500005</v>
      </c>
      <c r="E39" s="77">
        <v>95308.769450363601</v>
      </c>
      <c r="F39" s="78">
        <v>24551.9082945802</v>
      </c>
      <c r="G39" s="79">
        <v>46613.179732352299</v>
      </c>
      <c r="H39" s="80" t="s">
        <v>55</v>
      </c>
      <c r="I39" s="81" t="s">
        <v>55</v>
      </c>
      <c r="J39" s="2"/>
    </row>
    <row r="40" spans="2:10" x14ac:dyDescent="0.25">
      <c r="B40" s="74" t="s">
        <v>45</v>
      </c>
      <c r="C40" s="75">
        <v>405984.71045266802</v>
      </c>
      <c r="D40" s="76">
        <v>59359.362499994299</v>
      </c>
      <c r="E40" s="77">
        <v>79796.379902303903</v>
      </c>
      <c r="F40" s="78">
        <v>34264.170890995898</v>
      </c>
      <c r="G40" s="79">
        <v>18526.366950703999</v>
      </c>
      <c r="H40" s="80" t="s">
        <v>55</v>
      </c>
      <c r="I40" s="81" t="s">
        <v>55</v>
      </c>
      <c r="J40" s="2"/>
    </row>
    <row r="41" spans="2:10" x14ac:dyDescent="0.25">
      <c r="B41" s="74" t="s">
        <v>46</v>
      </c>
      <c r="C41" s="75">
        <v>271807.88590035099</v>
      </c>
      <c r="D41" s="76">
        <v>48367.554500001897</v>
      </c>
      <c r="E41" s="77">
        <v>65579.586970448494</v>
      </c>
      <c r="F41" s="78">
        <v>10847.118820014</v>
      </c>
      <c r="G41" s="79">
        <v>12081.1859088613</v>
      </c>
      <c r="H41" s="80" t="s">
        <v>55</v>
      </c>
      <c r="I41" s="81" t="s">
        <v>55</v>
      </c>
      <c r="J41" s="2"/>
    </row>
    <row r="42" spans="2:10" x14ac:dyDescent="0.25">
      <c r="B42" s="74" t="s">
        <v>47</v>
      </c>
      <c r="C42" s="75">
        <v>588606.74480579596</v>
      </c>
      <c r="D42" s="76">
        <v>186560.960166659</v>
      </c>
      <c r="E42" s="77">
        <v>174252.95411749199</v>
      </c>
      <c r="F42" s="78">
        <v>59373.248831773002</v>
      </c>
      <c r="G42" s="79">
        <v>7602.83207196283</v>
      </c>
      <c r="H42" s="80" t="s">
        <v>55</v>
      </c>
      <c r="I42" s="81" t="s">
        <v>55</v>
      </c>
      <c r="J42" s="2"/>
    </row>
    <row r="43" spans="2:10" x14ac:dyDescent="0.25">
      <c r="B43" s="74" t="s">
        <v>48</v>
      </c>
      <c r="C43" s="75">
        <v>466231.689644164</v>
      </c>
      <c r="D43" s="76">
        <v>87054.130000004094</v>
      </c>
      <c r="E43" s="77">
        <v>104159.745495518</v>
      </c>
      <c r="F43" s="78">
        <v>40749.930443943202</v>
      </c>
      <c r="G43" s="79">
        <v>18376.350585702901</v>
      </c>
      <c r="H43" s="80" t="s">
        <v>55</v>
      </c>
      <c r="I43" s="81" t="s">
        <v>55</v>
      </c>
      <c r="J43" s="2"/>
    </row>
    <row r="44" spans="2:10" x14ac:dyDescent="0.25">
      <c r="B44" s="74" t="s">
        <v>49</v>
      </c>
      <c r="C44" s="75">
        <v>341233.05835374299</v>
      </c>
      <c r="D44" s="76">
        <v>52297.413000000102</v>
      </c>
      <c r="E44" s="77">
        <v>88297.364364442794</v>
      </c>
      <c r="F44" s="78">
        <v>40614.414761385502</v>
      </c>
      <c r="G44" s="79">
        <v>5305.6536395563098</v>
      </c>
      <c r="H44" s="80" t="s">
        <v>55</v>
      </c>
      <c r="I44" s="81" t="s">
        <v>55</v>
      </c>
      <c r="J44" s="2"/>
    </row>
    <row r="45" spans="2:10" x14ac:dyDescent="0.25">
      <c r="B45" s="74" t="s">
        <v>50</v>
      </c>
      <c r="C45" s="75">
        <v>259279.728663382</v>
      </c>
      <c r="D45" s="76">
        <v>41994.461999994797</v>
      </c>
      <c r="E45" s="77">
        <v>82563.330087326001</v>
      </c>
      <c r="F45" s="78">
        <v>17721.9909352586</v>
      </c>
      <c r="G45" s="79">
        <v>11711.8673680415</v>
      </c>
      <c r="H45" s="80" t="s">
        <v>55</v>
      </c>
      <c r="I45" s="81" t="s">
        <v>55</v>
      </c>
      <c r="J45" s="2"/>
    </row>
    <row r="46" spans="2:10" x14ac:dyDescent="0.25">
      <c r="B46" s="74" t="s">
        <v>34</v>
      </c>
      <c r="C46" s="75">
        <v>766377.91303795902</v>
      </c>
      <c r="D46" s="76">
        <v>157507.88999999201</v>
      </c>
      <c r="E46" s="77">
        <v>167858.26312517701</v>
      </c>
      <c r="F46" s="78">
        <v>109356.01664191</v>
      </c>
      <c r="G46" s="79">
        <v>21285.854508847198</v>
      </c>
      <c r="H46" s="80" t="s">
        <v>55</v>
      </c>
      <c r="I46" s="81" t="s">
        <v>55</v>
      </c>
      <c r="J46" s="2"/>
    </row>
    <row r="47" spans="2:10" x14ac:dyDescent="0.25">
      <c r="B47" s="74" t="s">
        <v>35</v>
      </c>
      <c r="C47" s="75">
        <v>352028.69651921198</v>
      </c>
      <c r="D47" s="76">
        <v>75608.716999997996</v>
      </c>
      <c r="E47" s="77">
        <v>150753.958165438</v>
      </c>
      <c r="F47" s="78">
        <v>24390.995924274001</v>
      </c>
      <c r="G47" s="79">
        <v>24348.444878766299</v>
      </c>
      <c r="H47" s="80" t="s">
        <v>55</v>
      </c>
      <c r="I47" s="81" t="s">
        <v>55</v>
      </c>
      <c r="J47" s="2"/>
    </row>
    <row r="48" spans="2:10" x14ac:dyDescent="0.25">
      <c r="B48" s="74" t="s">
        <v>36</v>
      </c>
      <c r="C48" s="75">
        <v>275206.224349792</v>
      </c>
      <c r="D48" s="76">
        <v>48254.447499990602</v>
      </c>
      <c r="E48" s="77">
        <v>166150.78891607799</v>
      </c>
      <c r="F48" s="78">
        <v>17997.4221076002</v>
      </c>
      <c r="G48" s="79">
        <v>20553.640487234799</v>
      </c>
      <c r="H48" s="80" t="s">
        <v>55</v>
      </c>
      <c r="I48" s="81" t="s">
        <v>55</v>
      </c>
      <c r="J48" s="2"/>
    </row>
    <row r="49" spans="2:10" x14ac:dyDescent="0.25">
      <c r="B49" s="74" t="s">
        <v>37</v>
      </c>
      <c r="C49" s="75">
        <v>398582.79928359197</v>
      </c>
      <c r="D49" s="76">
        <v>89392.086999987398</v>
      </c>
      <c r="E49" s="77">
        <v>129527.128681962</v>
      </c>
      <c r="F49" s="78">
        <v>74286.8473321848</v>
      </c>
      <c r="G49" s="79">
        <v>39543.043668958999</v>
      </c>
      <c r="H49" s="80" t="s">
        <v>55</v>
      </c>
      <c r="I49" s="81" t="s">
        <v>55</v>
      </c>
      <c r="J49" s="2"/>
    </row>
    <row r="50" spans="2:10" x14ac:dyDescent="0.25">
      <c r="B50" s="74" t="s">
        <v>38</v>
      </c>
      <c r="C50" s="75">
        <v>369635.53099546098</v>
      </c>
      <c r="D50" s="76">
        <v>78210.111500002502</v>
      </c>
      <c r="E50" s="77">
        <v>152833.33499001901</v>
      </c>
      <c r="F50" s="78">
        <v>75717.217045333498</v>
      </c>
      <c r="G50" s="79">
        <v>15500.8316089197</v>
      </c>
      <c r="H50" s="80" t="s">
        <v>55</v>
      </c>
      <c r="I50" s="81" t="s">
        <v>55</v>
      </c>
      <c r="J50" s="2"/>
    </row>
    <row r="51" spans="2:10" x14ac:dyDescent="0.25">
      <c r="B51" s="74" t="s">
        <v>39</v>
      </c>
      <c r="C51" s="75">
        <v>439020.10767886898</v>
      </c>
      <c r="D51" s="76">
        <v>159624.49808333299</v>
      </c>
      <c r="E51" s="77">
        <v>185455.30711476601</v>
      </c>
      <c r="F51" s="78">
        <v>116325.51227961</v>
      </c>
      <c r="G51" s="79">
        <v>72633.023702038103</v>
      </c>
      <c r="H51" s="80" t="s">
        <v>55</v>
      </c>
      <c r="I51" s="81" t="s">
        <v>55</v>
      </c>
      <c r="J51" s="2"/>
    </row>
    <row r="52" spans="2:10" x14ac:dyDescent="0.25">
      <c r="B52" s="74" t="s">
        <v>40</v>
      </c>
      <c r="C52" s="75">
        <v>359601.30175261799</v>
      </c>
      <c r="D52" s="76">
        <v>142024.08600000199</v>
      </c>
      <c r="E52" s="77">
        <v>187751.259577424</v>
      </c>
      <c r="F52" s="78">
        <v>85734.0818029933</v>
      </c>
      <c r="G52" s="79">
        <v>45474.095284985597</v>
      </c>
      <c r="H52" s="80" t="s">
        <v>55</v>
      </c>
      <c r="I52" s="81" t="s">
        <v>55</v>
      </c>
      <c r="J52" s="2"/>
    </row>
    <row r="53" spans="2:10" x14ac:dyDescent="0.25">
      <c r="B53" s="74" t="s">
        <v>41</v>
      </c>
      <c r="C53" s="75">
        <v>107520.45207378799</v>
      </c>
      <c r="D53" s="76">
        <v>36982.640499996101</v>
      </c>
      <c r="E53" s="77">
        <v>77500.605807899003</v>
      </c>
      <c r="F53" s="78">
        <v>19829.4632175324</v>
      </c>
      <c r="G53" s="79">
        <v>19158.2686199577</v>
      </c>
      <c r="H53" s="80" t="s">
        <v>55</v>
      </c>
      <c r="I53" s="81" t="s">
        <v>55</v>
      </c>
      <c r="J53" s="2"/>
    </row>
    <row r="54" spans="2:10" x14ac:dyDescent="0.25">
      <c r="B54" s="74" t="s">
        <v>51</v>
      </c>
      <c r="C54" s="75">
        <v>80908262.970807895</v>
      </c>
      <c r="D54" s="76">
        <v>17479012.795000698</v>
      </c>
      <c r="E54" s="77">
        <v>7792042.6276578</v>
      </c>
      <c r="F54" s="78">
        <v>638976.36326354905</v>
      </c>
      <c r="G54" s="79">
        <v>175489.16159721999</v>
      </c>
      <c r="H54" s="80" t="s">
        <v>55</v>
      </c>
      <c r="I54" s="81" t="s">
        <v>55</v>
      </c>
      <c r="J54" s="2"/>
    </row>
    <row r="55" spans="2:10" x14ac:dyDescent="0.25">
      <c r="B55" s="74" t="s">
        <v>52</v>
      </c>
      <c r="C55" s="75">
        <v>72640230.531267405</v>
      </c>
      <c r="D55" s="76">
        <v>7295903.2990001701</v>
      </c>
      <c r="E55" s="77">
        <v>6668764.87116032</v>
      </c>
      <c r="F55" s="78">
        <v>806920.75692591502</v>
      </c>
      <c r="G55" s="79">
        <v>20295.284452455599</v>
      </c>
      <c r="H55" s="80" t="s">
        <v>55</v>
      </c>
      <c r="I55" s="81" t="s">
        <v>55</v>
      </c>
      <c r="J55" s="2"/>
    </row>
    <row r="56" spans="2:10" x14ac:dyDescent="0.25">
      <c r="B56" s="74" t="s">
        <v>53</v>
      </c>
      <c r="C56" s="75">
        <v>47003917.047325701</v>
      </c>
      <c r="D56" s="76">
        <v>2949934.16399991</v>
      </c>
      <c r="E56" s="77">
        <v>4676758.2276252899</v>
      </c>
      <c r="F56" s="78">
        <v>86720.055848227494</v>
      </c>
      <c r="G56" s="79">
        <v>184030.79572719699</v>
      </c>
      <c r="H56" s="80" t="s">
        <v>55</v>
      </c>
      <c r="I56" s="81" t="s">
        <v>55</v>
      </c>
      <c r="J56" s="2"/>
    </row>
    <row r="57" spans="2:10" x14ac:dyDescent="0.25">
      <c r="B57" s="74" t="s">
        <v>54</v>
      </c>
      <c r="C57" s="75">
        <v>41531810.5937545</v>
      </c>
      <c r="D57" s="76">
        <v>5222217.0109999897</v>
      </c>
      <c r="E57" s="77">
        <v>3986311.01947778</v>
      </c>
      <c r="F57" s="78">
        <v>646601.27133182797</v>
      </c>
      <c r="G57" s="79">
        <v>92449.239448131499</v>
      </c>
      <c r="H57" s="80" t="s">
        <v>55</v>
      </c>
      <c r="I57" s="81" t="s">
        <v>55</v>
      </c>
      <c r="J57" s="2"/>
    </row>
    <row r="58" spans="2:10" x14ac:dyDescent="0.25">
      <c r="J5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58"/>
  <sheetViews>
    <sheetView zoomScale="80" zoomScaleNormal="55" workbookViewId="0">
      <selection activeCell="C1" sqref="C1:G57"/>
    </sheetView>
  </sheetViews>
  <sheetFormatPr defaultColWidth="8.85546875" defaultRowHeight="15" x14ac:dyDescent="0.25"/>
  <cols>
    <col min="2" max="2" width="17.7109375" bestFit="1" customWidth="1"/>
    <col min="3" max="3" width="10" bestFit="1" customWidth="1"/>
    <col min="4" max="7" width="9.140625" bestFit="1" customWidth="1"/>
    <col min="8" max="8" width="12.7109375" bestFit="1" customWidth="1"/>
    <col min="9" max="9" width="11.85546875" customWidth="1"/>
    <col min="10" max="10" width="12.140625" customWidth="1"/>
    <col min="11" max="14" width="9.140625" bestFit="1" customWidth="1"/>
    <col min="16" max="16" width="10" bestFit="1" customWidth="1"/>
    <col min="17" max="18" width="9.140625" bestFit="1" customWidth="1"/>
  </cols>
  <sheetData>
    <row r="1" spans="2:16" x14ac:dyDescent="0.25">
      <c r="C1" t="str">
        <f>_xlfn.CONCAT("pep",C2)</f>
        <v>pep369</v>
      </c>
      <c r="D1" t="str">
        <f>C1</f>
        <v>pep369</v>
      </c>
      <c r="E1" t="str">
        <f t="shared" ref="E1:G1" si="0">D1</f>
        <v>pep369</v>
      </c>
      <c r="F1" t="str">
        <f t="shared" si="0"/>
        <v>pep369</v>
      </c>
      <c r="G1" t="str">
        <f t="shared" si="0"/>
        <v>pep369</v>
      </c>
    </row>
    <row r="2" spans="2:16" x14ac:dyDescent="0.25">
      <c r="C2">
        <v>369</v>
      </c>
      <c r="D2">
        <v>370</v>
      </c>
      <c r="E2">
        <v>371</v>
      </c>
      <c r="F2">
        <v>372</v>
      </c>
      <c r="G2">
        <v>373</v>
      </c>
      <c r="H2" t="s">
        <v>56</v>
      </c>
      <c r="I2" t="s">
        <v>57</v>
      </c>
      <c r="J2">
        <v>369</v>
      </c>
      <c r="K2">
        <v>370</v>
      </c>
      <c r="L2">
        <v>371</v>
      </c>
      <c r="M2">
        <v>372</v>
      </c>
      <c r="N2">
        <v>373</v>
      </c>
      <c r="O2">
        <v>310</v>
      </c>
      <c r="P2">
        <v>310</v>
      </c>
    </row>
    <row r="3" spans="2:16" x14ac:dyDescent="0.25">
      <c r="B3" s="82" t="s">
        <v>25</v>
      </c>
      <c r="C3" s="83">
        <v>28826.727537756102</v>
      </c>
      <c r="D3" s="84">
        <v>2607.90963973002</v>
      </c>
      <c r="E3" s="85">
        <v>4998.88534138459</v>
      </c>
      <c r="F3" s="86">
        <v>6120.00531496658</v>
      </c>
      <c r="G3" s="87">
        <v>160457.45849999</v>
      </c>
      <c r="H3" s="2">
        <f t="shared" ref="H3:H57" si="1">SUM(C3:G3)</f>
        <v>203010.98633382728</v>
      </c>
      <c r="J3">
        <f t="shared" ref="J3:N4" si="2">C3/$H3</f>
        <v>0.14199589913007957</v>
      </c>
      <c r="K3">
        <f t="shared" si="2"/>
        <v>1.2846150283914313E-2</v>
      </c>
      <c r="L3">
        <f t="shared" si="2"/>
        <v>2.4623718310321004E-2</v>
      </c>
      <c r="M3">
        <f t="shared" si="2"/>
        <v>3.0146177926070283E-2</v>
      </c>
      <c r="N3">
        <f t="shared" si="2"/>
        <v>0.7903880543496149</v>
      </c>
      <c r="O3" t="e">
        <f>#REF!/$H3</f>
        <v>#REF!</v>
      </c>
      <c r="P3" t="e">
        <f>#REF!/$H3</f>
        <v>#REF!</v>
      </c>
    </row>
    <row r="4" spans="2:16" x14ac:dyDescent="0.25">
      <c r="B4" s="82" t="s">
        <v>26</v>
      </c>
      <c r="C4" s="83">
        <v>10509.275494765399</v>
      </c>
      <c r="D4" s="84">
        <v>2639.7974764462101</v>
      </c>
      <c r="E4" s="85">
        <v>2527.2838049378702</v>
      </c>
      <c r="F4" s="86">
        <v>4342.5285381487201</v>
      </c>
      <c r="G4" s="87">
        <v>315441.84050000203</v>
      </c>
      <c r="H4" s="2">
        <f t="shared" si="1"/>
        <v>335460.72581430024</v>
      </c>
      <c r="J4">
        <f t="shared" si="2"/>
        <v>3.1327886354669668E-2</v>
      </c>
      <c r="K4">
        <f t="shared" si="2"/>
        <v>7.8691699901332502E-3</v>
      </c>
      <c r="L4">
        <f t="shared" si="2"/>
        <v>7.5337695606635313E-3</v>
      </c>
      <c r="M4">
        <f t="shared" si="2"/>
        <v>1.2944968528305748E-2</v>
      </c>
      <c r="N4">
        <f t="shared" si="2"/>
        <v>0.94032420556622776</v>
      </c>
      <c r="O4" t="e">
        <f>#REF!/$H4</f>
        <v>#REF!</v>
      </c>
      <c r="P4" t="e">
        <f>#REF!/$H4</f>
        <v>#REF!</v>
      </c>
    </row>
    <row r="5" spans="2:16" x14ac:dyDescent="0.25">
      <c r="B5" s="82" t="s">
        <v>27</v>
      </c>
      <c r="C5" s="83" t="s">
        <v>55</v>
      </c>
      <c r="D5" s="84">
        <v>1296.51421927758</v>
      </c>
      <c r="E5" s="85">
        <v>14853.438212756</v>
      </c>
      <c r="F5" s="86">
        <v>6350.8979516612499</v>
      </c>
      <c r="G5" s="87" t="s">
        <v>55</v>
      </c>
      <c r="H5" s="2">
        <f t="shared" si="1"/>
        <v>22500.850383694829</v>
      </c>
    </row>
    <row r="6" spans="2:16" x14ac:dyDescent="0.25">
      <c r="B6" s="82" t="s">
        <v>28</v>
      </c>
      <c r="C6" s="83">
        <v>6613.4743417570899</v>
      </c>
      <c r="D6" s="84">
        <v>2697.5151272446801</v>
      </c>
      <c r="E6" s="85">
        <v>10938.292969723399</v>
      </c>
      <c r="F6" s="86">
        <v>3282.1402167259198</v>
      </c>
      <c r="G6" s="87">
        <v>106659.98996259899</v>
      </c>
      <c r="H6" s="2">
        <f t="shared" si="1"/>
        <v>130191.41261805008</v>
      </c>
      <c r="J6">
        <f t="shared" ref="J6:J16" si="3">C6/$H6</f>
        <v>5.0798084211279085E-2</v>
      </c>
      <c r="K6">
        <f t="shared" ref="K6:K16" si="4">D6/$H6</f>
        <v>2.0719608713045713E-2</v>
      </c>
      <c r="L6">
        <f t="shared" ref="L6:L16" si="5">E6/$H6</f>
        <v>8.4017008109541672E-2</v>
      </c>
      <c r="M6">
        <f t="shared" ref="M6:M16" si="6">F6/$H6</f>
        <v>2.5210112946196541E-2</v>
      </c>
      <c r="N6">
        <f t="shared" ref="N6:N16" si="7">G6/$H6</f>
        <v>0.81925518601993708</v>
      </c>
      <c r="O6" t="e">
        <f>#REF!/$H6</f>
        <v>#REF!</v>
      </c>
      <c r="P6" t="e">
        <f>#REF!/$H6</f>
        <v>#REF!</v>
      </c>
    </row>
    <row r="7" spans="2:16" x14ac:dyDescent="0.25">
      <c r="B7" s="82" t="s">
        <v>29</v>
      </c>
      <c r="C7" s="83">
        <v>40538.165292595797</v>
      </c>
      <c r="D7" s="84">
        <v>10630.0782173892</v>
      </c>
      <c r="E7" s="85">
        <v>31682.567670226101</v>
      </c>
      <c r="F7" s="86">
        <v>8092.9923030889404</v>
      </c>
      <c r="G7" s="87">
        <v>299126.62800000201</v>
      </c>
      <c r="H7" s="2">
        <f t="shared" si="1"/>
        <v>390070.43148330203</v>
      </c>
      <c r="J7">
        <f t="shared" si="3"/>
        <v>0.10392524534208673</v>
      </c>
      <c r="K7">
        <f t="shared" si="4"/>
        <v>2.7251689334581743E-2</v>
      </c>
      <c r="L7">
        <f t="shared" si="5"/>
        <v>8.1222684707857318E-2</v>
      </c>
      <c r="M7">
        <f t="shared" si="6"/>
        <v>2.0747515448207927E-2</v>
      </c>
      <c r="N7">
        <f t="shared" si="7"/>
        <v>0.76685286516726636</v>
      </c>
      <c r="O7" t="e">
        <f>#REF!/$H7</f>
        <v>#REF!</v>
      </c>
      <c r="P7" t="e">
        <f>#REF!/$H7</f>
        <v>#REF!</v>
      </c>
    </row>
    <row r="8" spans="2:16" x14ac:dyDescent="0.25">
      <c r="B8" s="82" t="s">
        <v>30</v>
      </c>
      <c r="C8" s="83">
        <v>43540.661783465002</v>
      </c>
      <c r="D8" s="84">
        <v>12602.140461935</v>
      </c>
      <c r="E8" s="85">
        <v>41394.907730770603</v>
      </c>
      <c r="F8" s="86">
        <v>22675.579532593001</v>
      </c>
      <c r="G8" s="87">
        <v>129535.9975</v>
      </c>
      <c r="H8" s="2">
        <f t="shared" si="1"/>
        <v>249749.28700876361</v>
      </c>
      <c r="J8">
        <f t="shared" si="3"/>
        <v>0.17433748182006692</v>
      </c>
      <c r="K8">
        <f t="shared" si="4"/>
        <v>5.0459164920429962E-2</v>
      </c>
      <c r="L8">
        <f t="shared" si="5"/>
        <v>0.16574584947390889</v>
      </c>
      <c r="M8">
        <f t="shared" si="6"/>
        <v>9.079337044032211E-2</v>
      </c>
      <c r="N8">
        <f t="shared" si="7"/>
        <v>0.51866413334527206</v>
      </c>
      <c r="O8" t="e">
        <f>#REF!/$H8</f>
        <v>#REF!</v>
      </c>
      <c r="P8" t="e">
        <f>#REF!/$H8</f>
        <v>#REF!</v>
      </c>
    </row>
    <row r="9" spans="2:16" x14ac:dyDescent="0.25">
      <c r="B9" s="82" t="s">
        <v>31</v>
      </c>
      <c r="C9" s="83">
        <v>6374.5742846521598</v>
      </c>
      <c r="D9" s="84">
        <v>1678.2178997239901</v>
      </c>
      <c r="E9" s="85">
        <v>7031.2137949931002</v>
      </c>
      <c r="F9" s="86">
        <v>2333.3234645447201</v>
      </c>
      <c r="G9" s="87">
        <v>71440.583692685104</v>
      </c>
      <c r="H9" s="2">
        <f t="shared" si="1"/>
        <v>88857.913136599076</v>
      </c>
      <c r="J9">
        <f t="shared" si="3"/>
        <v>7.1738960095232979E-2</v>
      </c>
      <c r="K9">
        <f t="shared" si="4"/>
        <v>1.8886532898247418E-2</v>
      </c>
      <c r="L9">
        <f t="shared" si="5"/>
        <v>7.9128729752905511E-2</v>
      </c>
      <c r="M9">
        <f t="shared" si="6"/>
        <v>2.6259039653089303E-2</v>
      </c>
      <c r="N9">
        <f t="shared" si="7"/>
        <v>0.80398673760052475</v>
      </c>
      <c r="O9" t="e">
        <f>#REF!/$H9</f>
        <v>#REF!</v>
      </c>
      <c r="P9" t="e">
        <f>#REF!/$H9</f>
        <v>#REF!</v>
      </c>
    </row>
    <row r="10" spans="2:16" x14ac:dyDescent="0.25">
      <c r="B10" s="82" t="s">
        <v>32</v>
      </c>
      <c r="C10" s="83">
        <v>22673.348910468401</v>
      </c>
      <c r="D10" s="84">
        <v>5626.2407320803204</v>
      </c>
      <c r="E10" s="85">
        <v>21370.140494528001</v>
      </c>
      <c r="F10" s="86">
        <v>14869.4226810172</v>
      </c>
      <c r="G10" s="87">
        <v>79749.2945000037</v>
      </c>
      <c r="H10" s="2">
        <f t="shared" si="1"/>
        <v>144288.44731809763</v>
      </c>
      <c r="J10">
        <f t="shared" si="3"/>
        <v>0.15713904565403522</v>
      </c>
      <c r="K10">
        <f t="shared" si="4"/>
        <v>3.8993009049967366E-2</v>
      </c>
      <c r="L10">
        <f t="shared" si="5"/>
        <v>0.14810707919959448</v>
      </c>
      <c r="M10">
        <f t="shared" si="6"/>
        <v>0.10305345270114481</v>
      </c>
      <c r="N10">
        <f t="shared" si="7"/>
        <v>0.55270741339525808</v>
      </c>
      <c r="O10" t="e">
        <f>#REF!/$H10</f>
        <v>#REF!</v>
      </c>
      <c r="P10" t="e">
        <f>#REF!/$H10</f>
        <v>#REF!</v>
      </c>
    </row>
    <row r="11" spans="2:16" x14ac:dyDescent="0.25">
      <c r="B11" s="82" t="s">
        <v>33</v>
      </c>
      <c r="C11" s="83">
        <v>65601.525491722496</v>
      </c>
      <c r="D11" s="84">
        <v>4585.8873115064998</v>
      </c>
      <c r="E11" s="85">
        <v>32158.3341703283</v>
      </c>
      <c r="F11" s="86">
        <v>7982.1057186246398</v>
      </c>
      <c r="G11" s="87">
        <v>36097.738500001899</v>
      </c>
      <c r="H11" s="2">
        <f t="shared" si="1"/>
        <v>146425.59119218384</v>
      </c>
      <c r="J11">
        <f t="shared" si="3"/>
        <v>0.4480195364594457</v>
      </c>
      <c r="K11">
        <f t="shared" si="4"/>
        <v>3.1318892238498902E-2</v>
      </c>
      <c r="L11">
        <f t="shared" si="5"/>
        <v>0.21962236183236872</v>
      </c>
      <c r="M11">
        <f t="shared" si="6"/>
        <v>5.4513050988116638E-2</v>
      </c>
      <c r="N11">
        <f t="shared" si="7"/>
        <v>0.24652615848157003</v>
      </c>
      <c r="O11" t="e">
        <f>#REF!/$H11</f>
        <v>#REF!</v>
      </c>
      <c r="P11" t="e">
        <f>#REF!/$H11</f>
        <v>#REF!</v>
      </c>
    </row>
    <row r="12" spans="2:16" x14ac:dyDescent="0.25">
      <c r="B12" s="82" t="s">
        <v>17</v>
      </c>
      <c r="C12" s="83">
        <v>2439.94057903876</v>
      </c>
      <c r="D12" s="84">
        <v>2504.2831230584902</v>
      </c>
      <c r="E12" s="85">
        <v>3153.5679418561299</v>
      </c>
      <c r="F12" s="86">
        <v>6517.7724044898496</v>
      </c>
      <c r="G12" s="87">
        <v>142405.64650000201</v>
      </c>
      <c r="H12" s="2">
        <f t="shared" ref="H12:H36" si="8">SUM(C12:G12)</f>
        <v>157021.21054844523</v>
      </c>
      <c r="J12">
        <f t="shared" si="3"/>
        <v>1.5538923502859974E-2</v>
      </c>
      <c r="K12">
        <f t="shared" si="4"/>
        <v>1.5948693264505511E-2</v>
      </c>
      <c r="L12">
        <f t="shared" si="5"/>
        <v>2.0083706722431427E-2</v>
      </c>
      <c r="M12">
        <f t="shared" si="6"/>
        <v>4.1508866106206355E-2</v>
      </c>
      <c r="N12">
        <f t="shared" si="7"/>
        <v>0.90691981040399683</v>
      </c>
      <c r="O12" t="e">
        <f>#REF!/$H12</f>
        <v>#REF!</v>
      </c>
      <c r="P12" t="e">
        <f>#REF!/$H12</f>
        <v>#REF!</v>
      </c>
    </row>
    <row r="13" spans="2:16" x14ac:dyDescent="0.25">
      <c r="B13" s="82" t="s">
        <v>18</v>
      </c>
      <c r="C13" s="83">
        <v>60703.885192040303</v>
      </c>
      <c r="D13" s="84">
        <v>47073.187169308498</v>
      </c>
      <c r="E13" s="85">
        <v>23822.689415975899</v>
      </c>
      <c r="F13" s="86">
        <v>14312.6156860384</v>
      </c>
      <c r="G13" s="87">
        <v>218488.46999999601</v>
      </c>
      <c r="H13" s="2">
        <f t="shared" si="8"/>
        <v>364400.84746335912</v>
      </c>
      <c r="J13">
        <f t="shared" si="3"/>
        <v>0.16658546656685297</v>
      </c>
      <c r="K13">
        <f t="shared" si="4"/>
        <v>0.12917968631794072</v>
      </c>
      <c r="L13">
        <f t="shared" si="5"/>
        <v>6.5374956128144826E-2</v>
      </c>
      <c r="M13">
        <f t="shared" si="6"/>
        <v>3.927711964906324E-2</v>
      </c>
      <c r="N13">
        <f t="shared" si="7"/>
        <v>0.5995827713379982</v>
      </c>
      <c r="O13" t="e">
        <f>#REF!/$H13</f>
        <v>#REF!</v>
      </c>
      <c r="P13" t="e">
        <f>#REF!/$H13</f>
        <v>#REF!</v>
      </c>
    </row>
    <row r="14" spans="2:16" x14ac:dyDescent="0.25">
      <c r="B14" s="82" t="s">
        <v>19</v>
      </c>
      <c r="C14" s="83">
        <v>12469.963967755901</v>
      </c>
      <c r="D14" s="84">
        <v>13130.128442990301</v>
      </c>
      <c r="E14" s="85">
        <v>29890.0961235059</v>
      </c>
      <c r="F14" s="86">
        <v>3140.6648926256398</v>
      </c>
      <c r="G14" s="87">
        <v>128016.119500007</v>
      </c>
      <c r="H14" s="2">
        <f t="shared" si="8"/>
        <v>186646.97292688474</v>
      </c>
      <c r="J14">
        <f t="shared" si="3"/>
        <v>6.6810427044218731E-2</v>
      </c>
      <c r="K14">
        <f t="shared" si="4"/>
        <v>7.0347395605144733E-2</v>
      </c>
      <c r="L14">
        <f t="shared" si="5"/>
        <v>0.16014241032033641</v>
      </c>
      <c r="M14">
        <f t="shared" si="6"/>
        <v>1.6826765756634762E-2</v>
      </c>
      <c r="N14">
        <f t="shared" si="7"/>
        <v>0.68587300127366535</v>
      </c>
      <c r="O14" t="e">
        <f>#REF!/$H14</f>
        <v>#REF!</v>
      </c>
      <c r="P14" t="e">
        <f>#REF!/$H14</f>
        <v>#REF!</v>
      </c>
    </row>
    <row r="15" spans="2:16" x14ac:dyDescent="0.25">
      <c r="B15" s="82" t="s">
        <v>20</v>
      </c>
      <c r="C15" s="83">
        <v>7943.5092898819903</v>
      </c>
      <c r="D15" s="84">
        <v>3289.7081723659799</v>
      </c>
      <c r="E15" s="85">
        <v>5922.1547082218003</v>
      </c>
      <c r="F15" s="86">
        <v>11639.802891794699</v>
      </c>
      <c r="G15" s="87">
        <v>155323.66099998701</v>
      </c>
      <c r="H15" s="2">
        <f t="shared" si="8"/>
        <v>184118.83606225147</v>
      </c>
      <c r="J15">
        <f t="shared" si="3"/>
        <v>4.3143382066548865E-2</v>
      </c>
      <c r="K15">
        <f t="shared" si="4"/>
        <v>1.7867309194012682E-2</v>
      </c>
      <c r="L15">
        <f t="shared" si="5"/>
        <v>3.2164849805043798E-2</v>
      </c>
      <c r="M15">
        <f t="shared" si="6"/>
        <v>6.3218968470228787E-2</v>
      </c>
      <c r="N15">
        <f t="shared" si="7"/>
        <v>0.84360549046416589</v>
      </c>
      <c r="O15" t="e">
        <f>#REF!/$H15</f>
        <v>#REF!</v>
      </c>
      <c r="P15" t="e">
        <f>#REF!/$H15</f>
        <v>#REF!</v>
      </c>
    </row>
    <row r="16" spans="2:16" x14ac:dyDescent="0.25">
      <c r="B16" s="82" t="s">
        <v>21</v>
      </c>
      <c r="C16" s="83">
        <v>22620.887576528399</v>
      </c>
      <c r="D16" s="84">
        <v>9115.06484694559</v>
      </c>
      <c r="E16" s="85">
        <v>12262.5216041603</v>
      </c>
      <c r="F16" s="86">
        <v>12702.6695900667</v>
      </c>
      <c r="G16" s="87">
        <v>79705.568102947494</v>
      </c>
      <c r="H16" s="2">
        <f t="shared" si="8"/>
        <v>136406.71172064848</v>
      </c>
      <c r="J16">
        <f t="shared" si="3"/>
        <v>0.16583412422443269</v>
      </c>
      <c r="K16">
        <f t="shared" si="4"/>
        <v>6.6822700525268966E-2</v>
      </c>
      <c r="L16">
        <f t="shared" si="5"/>
        <v>8.9896761306533776E-2</v>
      </c>
      <c r="M16">
        <f t="shared" si="6"/>
        <v>9.3123493923677955E-2</v>
      </c>
      <c r="N16">
        <f t="shared" si="7"/>
        <v>0.58432292002008657</v>
      </c>
      <c r="O16" t="e">
        <f>#REF!/$H16</f>
        <v>#REF!</v>
      </c>
      <c r="P16" t="e">
        <f>#REF!/$H16</f>
        <v>#REF!</v>
      </c>
    </row>
    <row r="17" spans="2:16" x14ac:dyDescent="0.25">
      <c r="B17" s="82" t="s">
        <v>22</v>
      </c>
      <c r="C17" s="83" t="s">
        <v>55</v>
      </c>
      <c r="D17" s="84">
        <v>44608.033944166396</v>
      </c>
      <c r="E17" s="85" t="s">
        <v>55</v>
      </c>
      <c r="F17" s="86">
        <v>5069.7132956998003</v>
      </c>
      <c r="G17" s="87">
        <v>29075.489517950002</v>
      </c>
      <c r="H17" s="2">
        <f t="shared" si="8"/>
        <v>78753.236757816194</v>
      </c>
    </row>
    <row r="18" spans="2:16" x14ac:dyDescent="0.25">
      <c r="B18" s="82" t="s">
        <v>23</v>
      </c>
      <c r="C18" s="83">
        <v>15967.376835359</v>
      </c>
      <c r="D18" s="84">
        <v>19770.0574830119</v>
      </c>
      <c r="E18" s="85">
        <v>16921.969715711199</v>
      </c>
      <c r="F18" s="86">
        <v>19938.457211467499</v>
      </c>
      <c r="G18" s="87">
        <v>85920.344500000399</v>
      </c>
      <c r="H18" s="2">
        <f t="shared" si="8"/>
        <v>158518.20574554999</v>
      </c>
      <c r="J18">
        <f t="shared" ref="J18:N21" si="9">C18/$H18</f>
        <v>0.10072897784996059</v>
      </c>
      <c r="K18">
        <f t="shared" si="9"/>
        <v>0.12471789842705115</v>
      </c>
      <c r="L18">
        <f t="shared" si="9"/>
        <v>0.10675095416405343</v>
      </c>
      <c r="M18">
        <f t="shared" si="9"/>
        <v>0.12578023525873289</v>
      </c>
      <c r="N18">
        <f t="shared" si="9"/>
        <v>0.54202193430020196</v>
      </c>
      <c r="O18" t="e">
        <f>#REF!/$H18</f>
        <v>#REF!</v>
      </c>
      <c r="P18" t="e">
        <f>#REF!/$H18</f>
        <v>#REF!</v>
      </c>
    </row>
    <row r="19" spans="2:16" x14ac:dyDescent="0.25">
      <c r="B19" s="82" t="s">
        <v>24</v>
      </c>
      <c r="C19" s="83">
        <v>20543.3621169986</v>
      </c>
      <c r="D19" s="84">
        <v>23375.932059366802</v>
      </c>
      <c r="E19" s="85" t="s">
        <v>55</v>
      </c>
      <c r="F19" s="86">
        <v>6765.49556208378</v>
      </c>
      <c r="G19" s="87">
        <v>154652.99299999999</v>
      </c>
      <c r="H19" s="2">
        <f t="shared" si="8"/>
        <v>205337.78273844917</v>
      </c>
      <c r="J19">
        <f t="shared" si="9"/>
        <v>0.10004667354943582</v>
      </c>
      <c r="K19">
        <f t="shared" si="9"/>
        <v>0.11384135811548186</v>
      </c>
      <c r="L19" t="e">
        <f t="shared" si="9"/>
        <v>#VALUE!</v>
      </c>
      <c r="M19">
        <f t="shared" si="9"/>
        <v>3.2948128064192603E-2</v>
      </c>
      <c r="N19">
        <f t="shared" si="9"/>
        <v>0.75316384027088978</v>
      </c>
      <c r="O19" t="e">
        <f>#REF!/$H19</f>
        <v>#REF!</v>
      </c>
      <c r="P19" t="e">
        <f>#REF!/$H19</f>
        <v>#REF!</v>
      </c>
    </row>
    <row r="20" spans="2:16" x14ac:dyDescent="0.25">
      <c r="B20" s="82" t="s">
        <v>8</v>
      </c>
      <c r="C20" s="83">
        <v>10281.180216561699</v>
      </c>
      <c r="D20" s="84">
        <v>24803.183852800001</v>
      </c>
      <c r="E20" s="85" t="s">
        <v>55</v>
      </c>
      <c r="F20" s="86">
        <v>15544.122946945899</v>
      </c>
      <c r="G20" s="87">
        <v>242313.90799999799</v>
      </c>
      <c r="H20" s="2">
        <f t="shared" si="8"/>
        <v>292942.39501630561</v>
      </c>
      <c r="J20">
        <f t="shared" si="9"/>
        <v>3.509625233995043E-2</v>
      </c>
      <c r="K20">
        <f t="shared" si="9"/>
        <v>8.4669150914190541E-2</v>
      </c>
      <c r="L20" t="e">
        <f t="shared" si="9"/>
        <v>#VALUE!</v>
      </c>
      <c r="M20">
        <f t="shared" si="9"/>
        <v>5.3062046366080577E-2</v>
      </c>
      <c r="N20">
        <f t="shared" si="9"/>
        <v>0.82717255037977833</v>
      </c>
      <c r="O20" t="e">
        <f>#REF!/$H20</f>
        <v>#REF!</v>
      </c>
      <c r="P20" t="e">
        <f>#REF!/$H20</f>
        <v>#REF!</v>
      </c>
    </row>
    <row r="21" spans="2:16" x14ac:dyDescent="0.25">
      <c r="B21" s="82" t="s">
        <v>9</v>
      </c>
      <c r="C21" s="83">
        <v>30862.027252036602</v>
      </c>
      <c r="D21" s="84">
        <v>9828.1175580659892</v>
      </c>
      <c r="E21" s="85">
        <v>1970.70094007426</v>
      </c>
      <c r="F21" s="86">
        <v>4645.05628251294</v>
      </c>
      <c r="G21" s="87">
        <v>139380.122499994</v>
      </c>
      <c r="H21" s="2">
        <f t="shared" si="8"/>
        <v>186686.02453268378</v>
      </c>
      <c r="J21">
        <f t="shared" si="9"/>
        <v>0.16531514519788534</v>
      </c>
      <c r="K21">
        <f t="shared" si="9"/>
        <v>5.2645170320959653E-2</v>
      </c>
      <c r="L21">
        <f t="shared" si="9"/>
        <v>1.0556231753326787E-2</v>
      </c>
      <c r="M21">
        <f t="shared" si="9"/>
        <v>2.4881649786804013E-2</v>
      </c>
      <c r="N21">
        <f t="shared" si="9"/>
        <v>0.7466018029410243</v>
      </c>
      <c r="O21" t="e">
        <f>#REF!/$H21</f>
        <v>#REF!</v>
      </c>
      <c r="P21" t="e">
        <f>#REF!/$H21</f>
        <v>#REF!</v>
      </c>
    </row>
    <row r="22" spans="2:16" x14ac:dyDescent="0.25">
      <c r="B22" s="82" t="s">
        <v>10</v>
      </c>
      <c r="C22" s="83" t="s">
        <v>55</v>
      </c>
      <c r="D22" s="84">
        <v>18220.658896540601</v>
      </c>
      <c r="E22" s="85">
        <v>4551.3813750189302</v>
      </c>
      <c r="F22" s="86">
        <v>1907.9973634287601</v>
      </c>
      <c r="G22" s="87">
        <v>132826.77949999401</v>
      </c>
      <c r="H22" s="2">
        <f t="shared" si="8"/>
        <v>157506.8171349823</v>
      </c>
    </row>
    <row r="23" spans="2:16" x14ac:dyDescent="0.25">
      <c r="B23" s="82" t="s">
        <v>11</v>
      </c>
      <c r="C23" s="83">
        <v>7632.8821926929904</v>
      </c>
      <c r="D23" s="84">
        <v>3023.3796486165902</v>
      </c>
      <c r="E23" s="85">
        <v>2412.2867114544601</v>
      </c>
      <c r="F23" s="86">
        <v>14122.062606903501</v>
      </c>
      <c r="G23" s="87">
        <v>185122.549000005</v>
      </c>
      <c r="H23" s="2">
        <f t="shared" si="8"/>
        <v>212313.16015967255</v>
      </c>
      <c r="J23">
        <f t="shared" ref="J23:J33" si="10">C23/$H23</f>
        <v>3.5951055445421251E-2</v>
      </c>
      <c r="K23">
        <f t="shared" ref="K23:K33" si="11">D23/$H23</f>
        <v>1.4240189568761647E-2</v>
      </c>
      <c r="L23">
        <f t="shared" ref="L23:L33" si="12">E23/$H23</f>
        <v>1.1361927398378283E-2</v>
      </c>
      <c r="M23">
        <f t="shared" ref="M23:M33" si="13">F23/$H23</f>
        <v>6.6515248495584739E-2</v>
      </c>
      <c r="N23">
        <f t="shared" ref="N23:N33" si="14">G23/$H23</f>
        <v>0.87193157909185404</v>
      </c>
      <c r="O23" t="e">
        <f>#REF!/$H23</f>
        <v>#REF!</v>
      </c>
      <c r="P23" t="e">
        <f>#REF!/$H23</f>
        <v>#REF!</v>
      </c>
    </row>
    <row r="24" spans="2:16" x14ac:dyDescent="0.25">
      <c r="B24" s="82" t="s">
        <v>12</v>
      </c>
      <c r="C24" s="83">
        <v>22903.317146971101</v>
      </c>
      <c r="D24" s="84">
        <v>17960.209541378499</v>
      </c>
      <c r="E24" s="85">
        <v>18564.5212083281</v>
      </c>
      <c r="F24" s="86">
        <v>13113.3579737706</v>
      </c>
      <c r="G24" s="87">
        <v>173254.108398165</v>
      </c>
      <c r="H24" s="2">
        <f t="shared" si="8"/>
        <v>245795.5142686133</v>
      </c>
      <c r="J24">
        <f t="shared" si="10"/>
        <v>9.3180370744852622E-2</v>
      </c>
      <c r="K24">
        <f t="shared" si="11"/>
        <v>7.3069720555400369E-2</v>
      </c>
      <c r="L24">
        <f t="shared" si="12"/>
        <v>7.552831573663378E-2</v>
      </c>
      <c r="M24">
        <f t="shared" si="13"/>
        <v>5.3350680596391593E-2</v>
      </c>
      <c r="N24">
        <f t="shared" si="14"/>
        <v>0.70487091236672161</v>
      </c>
      <c r="O24" t="e">
        <f>#REF!/$H24</f>
        <v>#REF!</v>
      </c>
      <c r="P24" t="e">
        <f>#REF!/$H24</f>
        <v>#REF!</v>
      </c>
    </row>
    <row r="25" spans="2:16" x14ac:dyDescent="0.25">
      <c r="B25" s="82" t="s">
        <v>13</v>
      </c>
      <c r="C25" s="83">
        <v>68752.094913256107</v>
      </c>
      <c r="D25" s="84">
        <v>3450.81250062355</v>
      </c>
      <c r="E25" s="85">
        <v>4168.4833268831198</v>
      </c>
      <c r="F25" s="86">
        <v>5605.3379041856397</v>
      </c>
      <c r="G25" s="87">
        <v>260412.73250000301</v>
      </c>
      <c r="H25" s="2">
        <f t="shared" si="8"/>
        <v>342389.46114495141</v>
      </c>
      <c r="J25">
        <f t="shared" si="10"/>
        <v>0.2008008502462339</v>
      </c>
      <c r="K25">
        <f t="shared" si="11"/>
        <v>1.0078617750336189E-2</v>
      </c>
      <c r="L25">
        <f t="shared" si="12"/>
        <v>1.2174683510829155E-2</v>
      </c>
      <c r="M25">
        <f t="shared" si="13"/>
        <v>1.6371233756557146E-2</v>
      </c>
      <c r="N25">
        <f t="shared" si="14"/>
        <v>0.76057461473604371</v>
      </c>
      <c r="O25" t="e">
        <f>#REF!/$H25</f>
        <v>#REF!</v>
      </c>
      <c r="P25" t="e">
        <f>#REF!/$H25</f>
        <v>#REF!</v>
      </c>
    </row>
    <row r="26" spans="2:16" x14ac:dyDescent="0.25">
      <c r="B26" s="82" t="s">
        <v>14</v>
      </c>
      <c r="C26" s="83">
        <v>22654.224994414501</v>
      </c>
      <c r="D26" s="84">
        <v>13572.046361028</v>
      </c>
      <c r="E26" s="85">
        <v>6159.81349147527</v>
      </c>
      <c r="F26" s="86">
        <v>7372.2628898757403</v>
      </c>
      <c r="G26" s="87" t="s">
        <v>55</v>
      </c>
      <c r="H26" s="2">
        <f t="shared" si="8"/>
        <v>49758.347736793512</v>
      </c>
      <c r="J26">
        <f t="shared" si="10"/>
        <v>0.45528491247837333</v>
      </c>
      <c r="K26">
        <f t="shared" si="11"/>
        <v>0.27275918470645344</v>
      </c>
      <c r="L26">
        <f t="shared" si="12"/>
        <v>0.12379457461205917</v>
      </c>
      <c r="M26">
        <f t="shared" si="13"/>
        <v>0.14816132820311403</v>
      </c>
      <c r="N26" t="e">
        <f t="shared" si="14"/>
        <v>#VALUE!</v>
      </c>
      <c r="O26" t="e">
        <f>#REF!/$H26</f>
        <v>#REF!</v>
      </c>
      <c r="P26" t="e">
        <f>#REF!/$H26</f>
        <v>#REF!</v>
      </c>
    </row>
    <row r="27" spans="2:16" x14ac:dyDescent="0.25">
      <c r="B27" s="82" t="s">
        <v>15</v>
      </c>
      <c r="C27" s="83">
        <v>19516.1761229203</v>
      </c>
      <c r="D27" s="84">
        <v>21653.7630726354</v>
      </c>
      <c r="E27" s="85">
        <v>4682.6890431975999</v>
      </c>
      <c r="F27" s="86">
        <v>2558.7668750089401</v>
      </c>
      <c r="G27" s="87" t="s">
        <v>55</v>
      </c>
      <c r="H27" s="2">
        <f t="shared" si="8"/>
        <v>48411.395113762243</v>
      </c>
      <c r="J27">
        <f t="shared" si="10"/>
        <v>0.40313186755017316</v>
      </c>
      <c r="K27">
        <f t="shared" si="11"/>
        <v>0.44728649157395867</v>
      </c>
      <c r="L27">
        <f t="shared" si="12"/>
        <v>9.6727000578969463E-2</v>
      </c>
      <c r="M27">
        <f t="shared" si="13"/>
        <v>5.2854640296898646E-2</v>
      </c>
      <c r="N27" t="e">
        <f t="shared" si="14"/>
        <v>#VALUE!</v>
      </c>
      <c r="O27" t="e">
        <f>#REF!/$H27</f>
        <v>#REF!</v>
      </c>
      <c r="P27" t="e">
        <f>#REF!/$H27</f>
        <v>#REF!</v>
      </c>
    </row>
    <row r="28" spans="2:16" x14ac:dyDescent="0.25">
      <c r="B28" s="82" t="s">
        <v>16</v>
      </c>
      <c r="C28" s="83">
        <v>13253.933192648799</v>
      </c>
      <c r="D28" s="84">
        <v>11364.8470332569</v>
      </c>
      <c r="E28" s="85">
        <v>12863.4770149386</v>
      </c>
      <c r="F28" s="86">
        <v>2619.01551608606</v>
      </c>
      <c r="G28" s="87">
        <v>226631.594500001</v>
      </c>
      <c r="H28" s="2">
        <f t="shared" si="8"/>
        <v>266732.86725693138</v>
      </c>
      <c r="J28">
        <f t="shared" si="10"/>
        <v>4.968991384133363E-2</v>
      </c>
      <c r="K28">
        <f t="shared" si="11"/>
        <v>4.2607598943963924E-2</v>
      </c>
      <c r="L28">
        <f t="shared" si="12"/>
        <v>4.8226066578243659E-2</v>
      </c>
      <c r="M28">
        <f t="shared" si="13"/>
        <v>9.818870628955088E-3</v>
      </c>
      <c r="N28">
        <f t="shared" si="14"/>
        <v>0.84965755000750365</v>
      </c>
      <c r="O28" t="e">
        <f>#REF!/$H28</f>
        <v>#REF!</v>
      </c>
      <c r="P28" t="e">
        <f>#REF!/$H28</f>
        <v>#REF!</v>
      </c>
    </row>
    <row r="29" spans="2:16" x14ac:dyDescent="0.25">
      <c r="B29" s="82" t="s">
        <v>0</v>
      </c>
      <c r="C29" s="83">
        <v>56277.4290624313</v>
      </c>
      <c r="D29" s="84">
        <v>15842.8482113395</v>
      </c>
      <c r="E29" s="85">
        <v>5345.6207961697901</v>
      </c>
      <c r="F29" s="86">
        <v>13816.536679447399</v>
      </c>
      <c r="G29" s="87">
        <v>51106.855320510302</v>
      </c>
      <c r="H29" s="2">
        <f t="shared" si="8"/>
        <v>142389.2900698983</v>
      </c>
      <c r="J29">
        <f t="shared" si="10"/>
        <v>0.39523639056564541</v>
      </c>
      <c r="K29">
        <f t="shared" si="11"/>
        <v>0.11126432475056455</v>
      </c>
      <c r="L29">
        <f t="shared" si="12"/>
        <v>3.754229544613677E-2</v>
      </c>
      <c r="M29">
        <f t="shared" si="13"/>
        <v>9.7033538636683417E-2</v>
      </c>
      <c r="N29">
        <f t="shared" si="14"/>
        <v>0.35892345060096981</v>
      </c>
      <c r="O29" t="e">
        <f>#REF!/$H29</f>
        <v>#REF!</v>
      </c>
      <c r="P29" t="e">
        <f>#REF!/$H29</f>
        <v>#REF!</v>
      </c>
    </row>
    <row r="30" spans="2:16" x14ac:dyDescent="0.25">
      <c r="B30" s="82" t="s">
        <v>1</v>
      </c>
      <c r="C30" s="83">
        <v>16678.415020332799</v>
      </c>
      <c r="D30" s="84">
        <v>3166.0695408502902</v>
      </c>
      <c r="E30" s="85">
        <v>11131.6680792269</v>
      </c>
      <c r="F30" s="86">
        <v>6030.1475729445201</v>
      </c>
      <c r="G30" s="87">
        <v>94610.849999993894</v>
      </c>
      <c r="H30" s="2">
        <f t="shared" si="8"/>
        <v>131617.15021334839</v>
      </c>
      <c r="J30">
        <f t="shared" si="10"/>
        <v>0.12671916230747643</v>
      </c>
      <c r="K30">
        <f t="shared" si="11"/>
        <v>2.4055144300861735E-2</v>
      </c>
      <c r="L30">
        <f t="shared" si="12"/>
        <v>8.4576121433891566E-2</v>
      </c>
      <c r="M30">
        <f t="shared" si="13"/>
        <v>4.5815819315110445E-2</v>
      </c>
      <c r="N30">
        <f t="shared" si="14"/>
        <v>0.71883375264265992</v>
      </c>
      <c r="O30" t="e">
        <f>#REF!/$H30</f>
        <v>#REF!</v>
      </c>
      <c r="P30" t="e">
        <f>#REF!/$H30</f>
        <v>#REF!</v>
      </c>
    </row>
    <row r="31" spans="2:16" x14ac:dyDescent="0.25">
      <c r="B31" s="82" t="s">
        <v>2</v>
      </c>
      <c r="C31" s="83">
        <v>8189.7092202223103</v>
      </c>
      <c r="D31" s="84">
        <v>8777.7556528034202</v>
      </c>
      <c r="E31" s="85">
        <v>3874.86541704111</v>
      </c>
      <c r="F31" s="86">
        <v>6504.3751212901898</v>
      </c>
      <c r="G31" s="87">
        <v>89528.257999991998</v>
      </c>
      <c r="H31" s="2">
        <f t="shared" si="8"/>
        <v>116874.96341134903</v>
      </c>
      <c r="J31">
        <f t="shared" si="10"/>
        <v>7.0072400291567125E-2</v>
      </c>
      <c r="K31">
        <f t="shared" si="11"/>
        <v>7.5103815193588885E-2</v>
      </c>
      <c r="L31">
        <f t="shared" si="12"/>
        <v>3.3153939081061096E-2</v>
      </c>
      <c r="M31">
        <f t="shared" si="13"/>
        <v>5.565242487732483E-2</v>
      </c>
      <c r="N31">
        <f t="shared" si="14"/>
        <v>0.76601742055645805</v>
      </c>
      <c r="O31" t="e">
        <f>#REF!/$H31</f>
        <v>#REF!</v>
      </c>
      <c r="P31" t="e">
        <f>#REF!/$H31</f>
        <v>#REF!</v>
      </c>
    </row>
    <row r="32" spans="2:16" x14ac:dyDescent="0.25">
      <c r="B32" s="82" t="s">
        <v>3</v>
      </c>
      <c r="C32" s="83">
        <v>1859.54662442411</v>
      </c>
      <c r="D32" s="84">
        <v>6405.4958443508503</v>
      </c>
      <c r="E32" s="85">
        <v>6375.8210015428203</v>
      </c>
      <c r="F32" s="86">
        <v>8787.1208207832697</v>
      </c>
      <c r="G32" s="87">
        <v>128132.08300000599</v>
      </c>
      <c r="H32" s="2">
        <f t="shared" si="8"/>
        <v>151560.06729110703</v>
      </c>
      <c r="J32">
        <f t="shared" si="10"/>
        <v>1.2269370538430878E-2</v>
      </c>
      <c r="K32">
        <f t="shared" si="11"/>
        <v>4.2263743734341164E-2</v>
      </c>
      <c r="L32">
        <f t="shared" si="12"/>
        <v>4.2067947814357624E-2</v>
      </c>
      <c r="M32">
        <f t="shared" si="13"/>
        <v>5.7977810236158854E-2</v>
      </c>
      <c r="N32">
        <f t="shared" si="14"/>
        <v>0.84542112767671163</v>
      </c>
      <c r="O32" t="e">
        <f>#REF!/$H32</f>
        <v>#REF!</v>
      </c>
      <c r="P32" t="e">
        <f>#REF!/$H32</f>
        <v>#REF!</v>
      </c>
    </row>
    <row r="33" spans="2:16" x14ac:dyDescent="0.25">
      <c r="B33" s="82" t="s">
        <v>4</v>
      </c>
      <c r="C33" s="83">
        <v>32660.428400645102</v>
      </c>
      <c r="D33" s="84">
        <v>7724.10889000115</v>
      </c>
      <c r="E33" s="85">
        <v>8687.2367305078897</v>
      </c>
      <c r="F33" s="86">
        <v>10549.513734325699</v>
      </c>
      <c r="G33" s="87">
        <v>195329.320499997</v>
      </c>
      <c r="H33" s="2">
        <f t="shared" si="8"/>
        <v>254950.60825547684</v>
      </c>
      <c r="J33">
        <f t="shared" si="10"/>
        <v>0.12810492441703555</v>
      </c>
      <c r="K33">
        <f t="shared" si="11"/>
        <v>3.029649131984458E-2</v>
      </c>
      <c r="L33">
        <f t="shared" si="12"/>
        <v>3.407419495858869E-2</v>
      </c>
      <c r="M33">
        <f t="shared" si="13"/>
        <v>4.137865685636808E-2</v>
      </c>
      <c r="N33">
        <f t="shared" si="14"/>
        <v>0.76614573244816309</v>
      </c>
      <c r="O33" t="e">
        <f>#REF!/$H33</f>
        <v>#REF!</v>
      </c>
      <c r="P33" t="e">
        <f>#REF!/$H33</f>
        <v>#REF!</v>
      </c>
    </row>
    <row r="34" spans="2:16" x14ac:dyDescent="0.25">
      <c r="B34" s="82" t="s">
        <v>5</v>
      </c>
      <c r="C34" s="83" t="s">
        <v>55</v>
      </c>
      <c r="D34" s="84">
        <v>11119.8788111994</v>
      </c>
      <c r="E34" s="85">
        <v>5606.9409380495799</v>
      </c>
      <c r="F34" s="86">
        <v>6799.9772882068701</v>
      </c>
      <c r="G34" s="87">
        <v>55279.5813627721</v>
      </c>
      <c r="H34" s="2">
        <f t="shared" si="8"/>
        <v>78806.378400227957</v>
      </c>
    </row>
    <row r="35" spans="2:16" x14ac:dyDescent="0.25">
      <c r="B35" s="82" t="s">
        <v>6</v>
      </c>
      <c r="C35" s="83">
        <v>27006.947290982502</v>
      </c>
      <c r="D35" s="84">
        <v>41200.566394789101</v>
      </c>
      <c r="E35" s="85">
        <v>17834.999412235898</v>
      </c>
      <c r="F35" s="86">
        <v>14115.9063453582</v>
      </c>
      <c r="G35" s="87">
        <v>84190.840500002698</v>
      </c>
      <c r="H35" s="2">
        <f t="shared" si="8"/>
        <v>184349.25994336841</v>
      </c>
      <c r="J35">
        <f t="shared" ref="J35:J57" si="15">C35/$H35</f>
        <v>0.14649881046052998</v>
      </c>
      <c r="K35">
        <f t="shared" ref="K35:K57" si="16">D35/$H35</f>
        <v>0.22349190014348744</v>
      </c>
      <c r="L35">
        <f t="shared" ref="L35:L57" si="17">E35/$H35</f>
        <v>9.6745706588216102E-2</v>
      </c>
      <c r="M35">
        <f t="shared" ref="M35:M57" si="18">F35/$H35</f>
        <v>7.6571537904163919E-2</v>
      </c>
      <c r="N35">
        <f t="shared" ref="N35:N57" si="19">G35/$H35</f>
        <v>0.45669204490360249</v>
      </c>
      <c r="O35" t="e">
        <f>#REF!/$H35</f>
        <v>#REF!</v>
      </c>
      <c r="P35" t="e">
        <f>#REF!/$H35</f>
        <v>#REF!</v>
      </c>
    </row>
    <row r="36" spans="2:16" x14ac:dyDescent="0.25">
      <c r="B36" s="82" t="s">
        <v>7</v>
      </c>
      <c r="C36" s="83">
        <v>6831.1038722549501</v>
      </c>
      <c r="D36" s="84">
        <v>11265.584716667599</v>
      </c>
      <c r="E36" s="85">
        <v>40712.047161848997</v>
      </c>
      <c r="F36" s="86">
        <v>7883.39926338857</v>
      </c>
      <c r="G36" s="87">
        <v>179901.001000005</v>
      </c>
      <c r="H36" s="2">
        <f t="shared" si="8"/>
        <v>246593.13601416512</v>
      </c>
      <c r="J36">
        <f t="shared" si="15"/>
        <v>2.7701922213530506E-2</v>
      </c>
      <c r="K36">
        <f t="shared" si="16"/>
        <v>4.5684907936855416E-2</v>
      </c>
      <c r="L36">
        <f t="shared" si="17"/>
        <v>0.16509805511987311</v>
      </c>
      <c r="M36">
        <f t="shared" si="18"/>
        <v>3.1969256690647388E-2</v>
      </c>
      <c r="N36">
        <f t="shared" si="19"/>
        <v>0.72954585803909355</v>
      </c>
      <c r="O36" t="e">
        <f>#REF!/$H36</f>
        <v>#REF!</v>
      </c>
      <c r="P36" t="e">
        <f>#REF!/$H36</f>
        <v>#REF!</v>
      </c>
    </row>
    <row r="37" spans="2:16" x14ac:dyDescent="0.25">
      <c r="B37" s="82" t="s">
        <v>34</v>
      </c>
      <c r="C37" s="83">
        <v>25834.762054698102</v>
      </c>
      <c r="D37" s="84">
        <v>17842.486837860499</v>
      </c>
      <c r="E37" s="85">
        <v>25343.902507228799</v>
      </c>
      <c r="F37" s="86">
        <v>3124.0886188993099</v>
      </c>
      <c r="G37" s="87">
        <v>192106.365499996</v>
      </c>
      <c r="H37" s="2">
        <f t="shared" si="1"/>
        <v>264251.60551868274</v>
      </c>
      <c r="J37">
        <f t="shared" si="15"/>
        <v>9.7765771390446926E-2</v>
      </c>
      <c r="K37">
        <f t="shared" si="16"/>
        <v>6.7520826610830281E-2</v>
      </c>
      <c r="L37">
        <f t="shared" si="17"/>
        <v>9.5908225259342728E-2</v>
      </c>
      <c r="M37">
        <f t="shared" si="18"/>
        <v>1.1822401656812016E-2</v>
      </c>
      <c r="N37">
        <f t="shared" si="19"/>
        <v>0.72698277508256792</v>
      </c>
      <c r="O37" t="e">
        <f>#REF!/$H37</f>
        <v>#REF!</v>
      </c>
      <c r="P37" t="e">
        <f>#REF!/$H37</f>
        <v>#REF!</v>
      </c>
    </row>
    <row r="38" spans="2:16" x14ac:dyDescent="0.25">
      <c r="B38" s="82" t="s">
        <v>42</v>
      </c>
      <c r="C38" s="83">
        <v>4448.00003024947</v>
      </c>
      <c r="D38" s="84">
        <v>4812.0678553153703</v>
      </c>
      <c r="E38" s="85">
        <v>8026.5570889799801</v>
      </c>
      <c r="F38" s="86">
        <v>29541.3654494006</v>
      </c>
      <c r="G38" s="87">
        <v>156944.79568557499</v>
      </c>
      <c r="H38" s="2">
        <f t="shared" si="1"/>
        <v>203772.78610952041</v>
      </c>
      <c r="J38">
        <f t="shared" si="15"/>
        <v>2.1828233863666332E-2</v>
      </c>
      <c r="K38">
        <f t="shared" si="16"/>
        <v>2.3614870008839453E-2</v>
      </c>
      <c r="L38">
        <f t="shared" si="17"/>
        <v>3.9389740122932802E-2</v>
      </c>
      <c r="M38">
        <f t="shared" si="18"/>
        <v>0.14497208392450991</v>
      </c>
      <c r="N38">
        <f t="shared" si="19"/>
        <v>0.77019507208005156</v>
      </c>
      <c r="O38" t="e">
        <f>#REF!/$H38</f>
        <v>#REF!</v>
      </c>
      <c r="P38" t="e">
        <f>#REF!/$H38</f>
        <v>#REF!</v>
      </c>
    </row>
    <row r="39" spans="2:16" x14ac:dyDescent="0.25">
      <c r="B39" s="82" t="s">
        <v>43</v>
      </c>
      <c r="C39" s="83">
        <v>37430.589205706099</v>
      </c>
      <c r="D39" s="84">
        <v>9842.7680628334092</v>
      </c>
      <c r="E39" s="85">
        <v>37203.401055664101</v>
      </c>
      <c r="F39" s="86">
        <v>37192.971065495301</v>
      </c>
      <c r="G39" s="87">
        <v>207518.14450000101</v>
      </c>
      <c r="H39" s="2">
        <f t="shared" si="1"/>
        <v>329187.87388969993</v>
      </c>
      <c r="J39">
        <f t="shared" si="15"/>
        <v>0.11370585666909427</v>
      </c>
      <c r="K39">
        <f t="shared" si="16"/>
        <v>2.9900153813476733E-2</v>
      </c>
      <c r="L39">
        <f t="shared" si="17"/>
        <v>0.11301570928499553</v>
      </c>
      <c r="M39">
        <f t="shared" si="18"/>
        <v>0.1129840252802187</v>
      </c>
      <c r="N39">
        <f t="shared" si="19"/>
        <v>0.63039425495221479</v>
      </c>
      <c r="O39" t="e">
        <f>#REF!/$H39</f>
        <v>#REF!</v>
      </c>
      <c r="P39" t="e">
        <f>#REF!/$H39</f>
        <v>#REF!</v>
      </c>
    </row>
    <row r="40" spans="2:16" x14ac:dyDescent="0.25">
      <c r="B40" s="82" t="s">
        <v>44</v>
      </c>
      <c r="C40" s="83">
        <v>27356.7320462807</v>
      </c>
      <c r="D40" s="84">
        <v>16855.199485227098</v>
      </c>
      <c r="E40" s="85">
        <v>26819.454926877999</v>
      </c>
      <c r="F40" s="86">
        <v>11281.245300579099</v>
      </c>
      <c r="G40" s="87">
        <v>294574.00003399199</v>
      </c>
      <c r="H40" s="2">
        <f t="shared" si="1"/>
        <v>376886.6317929569</v>
      </c>
      <c r="J40">
        <f t="shared" si="15"/>
        <v>7.2586103455399689E-2</v>
      </c>
      <c r="K40">
        <f t="shared" si="16"/>
        <v>4.4722200426802403E-2</v>
      </c>
      <c r="L40">
        <f t="shared" si="17"/>
        <v>7.1160536523384291E-2</v>
      </c>
      <c r="M40">
        <f t="shared" si="18"/>
        <v>2.9932728701230413E-2</v>
      </c>
      <c r="N40">
        <f t="shared" si="19"/>
        <v>0.78159843089318315</v>
      </c>
      <c r="O40" t="e">
        <f>#REF!/$H40</f>
        <v>#REF!</v>
      </c>
      <c r="P40" t="e">
        <f>#REF!/$H40</f>
        <v>#REF!</v>
      </c>
    </row>
    <row r="41" spans="2:16" x14ac:dyDescent="0.25">
      <c r="B41" s="82" t="s">
        <v>45</v>
      </c>
      <c r="C41" s="83">
        <v>30573.803266512899</v>
      </c>
      <c r="D41" s="84">
        <v>4080.90828455364</v>
      </c>
      <c r="E41" s="85">
        <v>12472.245569894199</v>
      </c>
      <c r="F41" s="86">
        <v>20645.095283412</v>
      </c>
      <c r="G41" s="87">
        <v>287680.94072286499</v>
      </c>
      <c r="H41" s="2">
        <f t="shared" si="1"/>
        <v>355452.99312723771</v>
      </c>
      <c r="J41">
        <f t="shared" si="15"/>
        <v>8.6013632906922016E-2</v>
      </c>
      <c r="K41">
        <f t="shared" si="16"/>
        <v>1.1480866284597133E-2</v>
      </c>
      <c r="L41">
        <f t="shared" si="17"/>
        <v>3.5088312128601612E-2</v>
      </c>
      <c r="M41">
        <f t="shared" si="18"/>
        <v>5.8081084370055915E-2</v>
      </c>
      <c r="N41">
        <f t="shared" si="19"/>
        <v>0.80933610430982339</v>
      </c>
      <c r="O41" t="e">
        <f>#REF!/$H41</f>
        <v>#REF!</v>
      </c>
      <c r="P41" t="e">
        <f>#REF!/$H41</f>
        <v>#REF!</v>
      </c>
    </row>
    <row r="42" spans="2:16" x14ac:dyDescent="0.25">
      <c r="B42" s="82" t="s">
        <v>46</v>
      </c>
      <c r="C42" s="83">
        <v>17671.265652075501</v>
      </c>
      <c r="D42" s="84">
        <v>11536.7779153703</v>
      </c>
      <c r="E42" s="85">
        <v>2830.1642617898701</v>
      </c>
      <c r="F42" s="86">
        <v>8614.9546653488705</v>
      </c>
      <c r="G42" s="87">
        <v>98814.4030000075</v>
      </c>
      <c r="H42" s="2">
        <f t="shared" si="1"/>
        <v>139467.56549459204</v>
      </c>
      <c r="J42">
        <f t="shared" si="15"/>
        <v>0.1267051990863117</v>
      </c>
      <c r="K42">
        <f t="shared" si="16"/>
        <v>8.2720149838835799E-2</v>
      </c>
      <c r="L42">
        <f t="shared" si="17"/>
        <v>2.0292634002416942E-2</v>
      </c>
      <c r="M42">
        <f t="shared" si="18"/>
        <v>6.1770309353273413E-2</v>
      </c>
      <c r="N42">
        <f t="shared" si="19"/>
        <v>0.70851170771916216</v>
      </c>
      <c r="O42" t="e">
        <f>#REF!/$H42</f>
        <v>#REF!</v>
      </c>
      <c r="P42" t="e">
        <f>#REF!/$H42</f>
        <v>#REF!</v>
      </c>
    </row>
    <row r="43" spans="2:16" x14ac:dyDescent="0.25">
      <c r="B43" s="82" t="s">
        <v>47</v>
      </c>
      <c r="C43" s="83">
        <v>9292.2545558938491</v>
      </c>
      <c r="D43" s="84">
        <v>30582.427557803701</v>
      </c>
      <c r="E43" s="85">
        <v>11181.5441310192</v>
      </c>
      <c r="F43" s="86">
        <v>2826.6260248774101</v>
      </c>
      <c r="G43" s="87" t="s">
        <v>55</v>
      </c>
      <c r="H43" s="2">
        <f t="shared" si="1"/>
        <v>53882.852269594157</v>
      </c>
      <c r="J43">
        <f t="shared" si="15"/>
        <v>0.17245290782680828</v>
      </c>
      <c r="K43">
        <f t="shared" si="16"/>
        <v>0.56757254431872795</v>
      </c>
      <c r="L43">
        <f t="shared" si="17"/>
        <v>0.20751581737125102</v>
      </c>
      <c r="M43">
        <f t="shared" si="18"/>
        <v>5.2458730483212784E-2</v>
      </c>
      <c r="N43" t="e">
        <f t="shared" si="19"/>
        <v>#VALUE!</v>
      </c>
      <c r="O43" t="e">
        <f>#REF!/$H43</f>
        <v>#REF!</v>
      </c>
      <c r="P43" t="e">
        <f>#REF!/$H43</f>
        <v>#REF!</v>
      </c>
    </row>
    <row r="44" spans="2:16" x14ac:dyDescent="0.25">
      <c r="B44" s="82" t="s">
        <v>48</v>
      </c>
      <c r="C44" s="83">
        <v>7610.3077968349999</v>
      </c>
      <c r="D44" s="84">
        <v>9409.1813513385605</v>
      </c>
      <c r="E44" s="85">
        <v>19827.940312961</v>
      </c>
      <c r="F44" s="86">
        <v>8280.6467836865904</v>
      </c>
      <c r="G44" s="87">
        <v>63854.346000011697</v>
      </c>
      <c r="H44" s="2">
        <f t="shared" si="1"/>
        <v>108982.42224483285</v>
      </c>
      <c r="J44">
        <f t="shared" si="15"/>
        <v>6.983059873396992E-2</v>
      </c>
      <c r="K44">
        <f t="shared" si="16"/>
        <v>8.633668767427928E-2</v>
      </c>
      <c r="L44">
        <f t="shared" si="17"/>
        <v>0.18193704915474199</v>
      </c>
      <c r="M44">
        <f t="shared" si="18"/>
        <v>7.5981489612002073E-2</v>
      </c>
      <c r="N44">
        <f t="shared" si="19"/>
        <v>0.58591417482500674</v>
      </c>
      <c r="O44" t="e">
        <f>#REF!/$H44</f>
        <v>#REF!</v>
      </c>
      <c r="P44" t="e">
        <f>#REF!/$H44</f>
        <v>#REF!</v>
      </c>
    </row>
    <row r="45" spans="2:16" x14ac:dyDescent="0.25">
      <c r="B45" s="82" t="s">
        <v>49</v>
      </c>
      <c r="C45" s="83">
        <v>8114.2995468581503</v>
      </c>
      <c r="D45" s="84">
        <v>16611.585926200099</v>
      </c>
      <c r="E45" s="85">
        <v>4316.6662018823399</v>
      </c>
      <c r="F45" s="86">
        <v>41296.084927917102</v>
      </c>
      <c r="G45" s="87">
        <v>223601.843806355</v>
      </c>
      <c r="H45" s="2">
        <f t="shared" si="1"/>
        <v>293940.4804092127</v>
      </c>
      <c r="J45">
        <f t="shared" si="15"/>
        <v>2.760524693829762E-2</v>
      </c>
      <c r="K45">
        <f t="shared" si="16"/>
        <v>5.6513433954636275E-2</v>
      </c>
      <c r="L45">
        <f t="shared" si="17"/>
        <v>1.468551114794683E-2</v>
      </c>
      <c r="M45">
        <f t="shared" si="18"/>
        <v>0.1404913160325052</v>
      </c>
      <c r="N45">
        <f t="shared" si="19"/>
        <v>0.76070449192661405</v>
      </c>
      <c r="O45" t="e">
        <f>#REF!/$H45</f>
        <v>#REF!</v>
      </c>
      <c r="P45" t="e">
        <f>#REF!/$H45</f>
        <v>#REF!</v>
      </c>
    </row>
    <row r="46" spans="2:16" x14ac:dyDescent="0.25">
      <c r="B46" s="82" t="s">
        <v>50</v>
      </c>
      <c r="C46" s="83">
        <v>21599.8742681273</v>
      </c>
      <c r="D46" s="84">
        <v>18165.960837473802</v>
      </c>
      <c r="E46" s="85">
        <v>7043.97099434548</v>
      </c>
      <c r="F46" s="86">
        <v>13927.2543577468</v>
      </c>
      <c r="G46" s="87">
        <v>84158.426000003194</v>
      </c>
      <c r="H46" s="2">
        <f t="shared" si="1"/>
        <v>144895.48645769659</v>
      </c>
      <c r="J46">
        <f t="shared" si="15"/>
        <v>0.14907209876709002</v>
      </c>
      <c r="K46">
        <f t="shared" si="16"/>
        <v>0.12537285516328006</v>
      </c>
      <c r="L46">
        <f t="shared" si="17"/>
        <v>4.8614150561563728E-2</v>
      </c>
      <c r="M46">
        <f t="shared" si="18"/>
        <v>9.6119311223769377E-2</v>
      </c>
      <c r="N46">
        <f t="shared" si="19"/>
        <v>0.58082158428429675</v>
      </c>
      <c r="O46" t="e">
        <f>#REF!/$H46</f>
        <v>#REF!</v>
      </c>
      <c r="P46" t="e">
        <f>#REF!/$H46</f>
        <v>#REF!</v>
      </c>
    </row>
    <row r="47" spans="2:16" x14ac:dyDescent="0.25">
      <c r="B47" s="82" t="s">
        <v>35</v>
      </c>
      <c r="C47" s="83">
        <v>12595.6800275406</v>
      </c>
      <c r="D47" s="84">
        <v>19725.988735275299</v>
      </c>
      <c r="E47" s="85">
        <v>10515.1590710336</v>
      </c>
      <c r="F47" s="86">
        <v>33927.074529908503</v>
      </c>
      <c r="G47" s="87">
        <v>210567.24218517501</v>
      </c>
      <c r="H47" s="2">
        <f t="shared" ref="H47:H53" si="20">SUM(C47:G47)</f>
        <v>287331.14454893302</v>
      </c>
      <c r="J47">
        <f t="shared" si="15"/>
        <v>4.3836807344062673E-2</v>
      </c>
      <c r="K47">
        <f t="shared" si="16"/>
        <v>6.8652455918909019E-2</v>
      </c>
      <c r="L47">
        <f t="shared" si="17"/>
        <v>3.659595999431537E-2</v>
      </c>
      <c r="M47">
        <f t="shared" si="18"/>
        <v>0.11807656487489006</v>
      </c>
      <c r="N47">
        <f t="shared" si="19"/>
        <v>0.73283821186782283</v>
      </c>
      <c r="O47" t="e">
        <f>#REF!/$H47</f>
        <v>#REF!</v>
      </c>
      <c r="P47" t="e">
        <f>#REF!/$H47</f>
        <v>#REF!</v>
      </c>
    </row>
    <row r="48" spans="2:16" x14ac:dyDescent="0.25">
      <c r="B48" s="82" t="s">
        <v>36</v>
      </c>
      <c r="C48" s="83">
        <v>5294.1389074198096</v>
      </c>
      <c r="D48" s="84">
        <v>4359.8858173933104</v>
      </c>
      <c r="E48" s="85">
        <v>9099.0072245623396</v>
      </c>
      <c r="F48" s="86" t="s">
        <v>55</v>
      </c>
      <c r="G48" s="87">
        <v>104840.892000002</v>
      </c>
      <c r="H48" s="2">
        <f t="shared" si="20"/>
        <v>123593.92394937747</v>
      </c>
      <c r="J48">
        <f t="shared" si="15"/>
        <v>4.283494477922898E-2</v>
      </c>
      <c r="K48">
        <f t="shared" si="16"/>
        <v>3.5275891225680846E-2</v>
      </c>
      <c r="L48">
        <f t="shared" si="17"/>
        <v>7.3620182399008388E-2</v>
      </c>
      <c r="M48" t="e">
        <f t="shared" si="18"/>
        <v>#VALUE!</v>
      </c>
      <c r="N48">
        <f t="shared" si="19"/>
        <v>0.84826898159608177</v>
      </c>
      <c r="O48" t="e">
        <f>#REF!/$H48</f>
        <v>#REF!</v>
      </c>
      <c r="P48" t="e">
        <f>#REF!/$H48</f>
        <v>#REF!</v>
      </c>
    </row>
    <row r="49" spans="2:16" x14ac:dyDescent="0.25">
      <c r="B49" s="82" t="s">
        <v>37</v>
      </c>
      <c r="C49" s="83">
        <v>5609.4062271315797</v>
      </c>
      <c r="D49" s="84">
        <v>6579.0080170077699</v>
      </c>
      <c r="E49" s="85">
        <v>2859.9910743794499</v>
      </c>
      <c r="F49" s="86">
        <v>8030.6193381088697</v>
      </c>
      <c r="G49" s="87">
        <v>54625.532581705302</v>
      </c>
      <c r="H49" s="2">
        <f t="shared" si="20"/>
        <v>77704.557238332971</v>
      </c>
      <c r="J49">
        <f t="shared" si="15"/>
        <v>7.218889633366786E-2</v>
      </c>
      <c r="K49">
        <f t="shared" si="16"/>
        <v>8.4666951988785474E-2</v>
      </c>
      <c r="L49">
        <f t="shared" si="17"/>
        <v>3.6805963202484707E-2</v>
      </c>
      <c r="M49">
        <f t="shared" si="18"/>
        <v>0.10334811269148098</v>
      </c>
      <c r="N49">
        <f t="shared" si="19"/>
        <v>0.70299007578358097</v>
      </c>
      <c r="O49" t="e">
        <f>#REF!/$H49</f>
        <v>#REF!</v>
      </c>
      <c r="P49" t="e">
        <f>#REF!/$H49</f>
        <v>#REF!</v>
      </c>
    </row>
    <row r="50" spans="2:16" x14ac:dyDescent="0.25">
      <c r="B50" s="82" t="s">
        <v>38</v>
      </c>
      <c r="C50" s="83">
        <v>7339.29787436067</v>
      </c>
      <c r="D50" s="84">
        <v>20104.71620467</v>
      </c>
      <c r="E50" s="85">
        <v>5240.4909655382598</v>
      </c>
      <c r="F50" s="86">
        <v>5393.91682589638</v>
      </c>
      <c r="G50" s="87">
        <v>115588.47650001499</v>
      </c>
      <c r="H50" s="2">
        <f t="shared" si="20"/>
        <v>153666.89837048028</v>
      </c>
      <c r="J50">
        <f t="shared" si="15"/>
        <v>4.7761085518015271E-2</v>
      </c>
      <c r="K50">
        <f t="shared" si="16"/>
        <v>0.13083309689897507</v>
      </c>
      <c r="L50">
        <f t="shared" si="17"/>
        <v>3.4102926662213214E-2</v>
      </c>
      <c r="M50">
        <f t="shared" si="18"/>
        <v>3.5101358087491416E-2</v>
      </c>
      <c r="N50">
        <f t="shared" si="19"/>
        <v>0.75220153283330515</v>
      </c>
      <c r="O50" t="e">
        <f>#REF!/$H50</f>
        <v>#REF!</v>
      </c>
      <c r="P50" t="e">
        <f>#REF!/$H50</f>
        <v>#REF!</v>
      </c>
    </row>
    <row r="51" spans="2:16" x14ac:dyDescent="0.25">
      <c r="B51" s="82" t="s">
        <v>39</v>
      </c>
      <c r="C51" s="83">
        <v>15854.9927499636</v>
      </c>
      <c r="D51" s="84">
        <v>21951.551198131499</v>
      </c>
      <c r="E51" s="85">
        <v>33122.9610277717</v>
      </c>
      <c r="F51" s="86">
        <v>36717.163974968098</v>
      </c>
      <c r="G51" s="87">
        <v>33634.415468093197</v>
      </c>
      <c r="H51" s="2">
        <f t="shared" si="20"/>
        <v>141281.08441892808</v>
      </c>
      <c r="J51">
        <f t="shared" si="15"/>
        <v>0.11222303973085468</v>
      </c>
      <c r="K51">
        <f t="shared" si="16"/>
        <v>0.15537501915713317</v>
      </c>
      <c r="L51">
        <f t="shared" si="17"/>
        <v>0.23444724510717349</v>
      </c>
      <c r="M51">
        <f t="shared" si="18"/>
        <v>0.25988733117374724</v>
      </c>
      <c r="N51">
        <f t="shared" si="19"/>
        <v>0.23806736483109156</v>
      </c>
      <c r="O51" t="e">
        <f>#REF!/$H51</f>
        <v>#REF!</v>
      </c>
      <c r="P51" t="e">
        <f>#REF!/$H51</f>
        <v>#REF!</v>
      </c>
    </row>
    <row r="52" spans="2:16" x14ac:dyDescent="0.25">
      <c r="B52" s="82" t="s">
        <v>40</v>
      </c>
      <c r="C52" s="83">
        <v>5028.7040257882099</v>
      </c>
      <c r="D52" s="84">
        <v>8816.4123873170302</v>
      </c>
      <c r="E52" s="85">
        <v>12822.8188072348</v>
      </c>
      <c r="F52" s="86" t="s">
        <v>55</v>
      </c>
      <c r="G52" s="87">
        <v>93435.9299999988</v>
      </c>
      <c r="H52" s="2">
        <f t="shared" si="20"/>
        <v>120103.86522033883</v>
      </c>
      <c r="J52">
        <f t="shared" si="15"/>
        <v>4.1869626898041169E-2</v>
      </c>
      <c r="K52">
        <f t="shared" si="16"/>
        <v>7.3406566650812716E-2</v>
      </c>
      <c r="L52">
        <f t="shared" si="17"/>
        <v>0.10676441414862423</v>
      </c>
      <c r="M52" t="e">
        <f t="shared" si="18"/>
        <v>#VALUE!</v>
      </c>
      <c r="N52">
        <f t="shared" si="19"/>
        <v>0.77795939230252198</v>
      </c>
      <c r="O52" t="e">
        <f>#REF!/$H52</f>
        <v>#REF!</v>
      </c>
      <c r="P52" t="e">
        <f>#REF!/$H52</f>
        <v>#REF!</v>
      </c>
    </row>
    <row r="53" spans="2:16" x14ac:dyDescent="0.25">
      <c r="B53" s="82" t="s">
        <v>41</v>
      </c>
      <c r="C53" s="83">
        <v>24004.422372597899</v>
      </c>
      <c r="D53" s="84">
        <v>10377.2350859916</v>
      </c>
      <c r="E53" s="85">
        <v>8547.7325867059608</v>
      </c>
      <c r="F53" s="86">
        <v>11585.490313181101</v>
      </c>
      <c r="G53" s="87">
        <v>104451.981999999</v>
      </c>
      <c r="H53" s="2">
        <f t="shared" si="20"/>
        <v>158966.86235847557</v>
      </c>
      <c r="J53">
        <f t="shared" si="15"/>
        <v>0.15100268078806969</v>
      </c>
      <c r="K53">
        <f t="shared" si="16"/>
        <v>6.5279234502286329E-2</v>
      </c>
      <c r="L53">
        <f t="shared" si="17"/>
        <v>5.3770530913735591E-2</v>
      </c>
      <c r="M53">
        <f t="shared" si="18"/>
        <v>7.2879908059425833E-2</v>
      </c>
      <c r="N53">
        <f t="shared" si="19"/>
        <v>0.65706764573648246</v>
      </c>
      <c r="O53" t="e">
        <f>#REF!/$H53</f>
        <v>#REF!</v>
      </c>
      <c r="P53" t="e">
        <f>#REF!/$H53</f>
        <v>#REF!</v>
      </c>
    </row>
    <row r="54" spans="2:16" x14ac:dyDescent="0.25">
      <c r="B54" s="82" t="s">
        <v>51</v>
      </c>
      <c r="C54" s="83">
        <v>1790831.39508124</v>
      </c>
      <c r="D54" s="84">
        <v>1133893.5365516299</v>
      </c>
      <c r="E54" s="85">
        <v>324437.554490546</v>
      </c>
      <c r="F54" s="86">
        <v>980850.14588132105</v>
      </c>
      <c r="G54" s="87">
        <v>3664810.54673017</v>
      </c>
      <c r="H54" s="2">
        <f t="shared" si="1"/>
        <v>7894823.1787349069</v>
      </c>
      <c r="J54">
        <f t="shared" si="15"/>
        <v>0.22683616270278631</v>
      </c>
      <c r="K54">
        <f t="shared" si="16"/>
        <v>0.14362494395135128</v>
      </c>
      <c r="L54">
        <f t="shared" si="17"/>
        <v>4.1094974155271073E-2</v>
      </c>
      <c r="M54">
        <f t="shared" si="18"/>
        <v>0.12423965979672465</v>
      </c>
      <c r="N54">
        <f t="shared" si="19"/>
        <v>0.46420425939386672</v>
      </c>
      <c r="O54" t="e">
        <f>#REF!/$H54</f>
        <v>#REF!</v>
      </c>
      <c r="P54" t="e">
        <f>#REF!/$H54</f>
        <v>#REF!</v>
      </c>
    </row>
    <row r="55" spans="2:16" x14ac:dyDescent="0.25">
      <c r="B55" s="82" t="s">
        <v>52</v>
      </c>
      <c r="C55" s="83">
        <v>1400446.6493537901</v>
      </c>
      <c r="D55" s="84">
        <v>1080368.68380953</v>
      </c>
      <c r="E55" s="85">
        <v>157517.487468629</v>
      </c>
      <c r="F55" s="86">
        <v>1393886.6879189101</v>
      </c>
      <c r="G55" s="87">
        <v>4132307.8165001399</v>
      </c>
      <c r="H55" s="2">
        <f t="shared" si="1"/>
        <v>8164527.3250509985</v>
      </c>
      <c r="J55">
        <f t="shared" si="15"/>
        <v>0.17152819674653272</v>
      </c>
      <c r="K55">
        <f t="shared" si="16"/>
        <v>0.13232470672180421</v>
      </c>
      <c r="L55">
        <f t="shared" si="17"/>
        <v>1.9292909582814714E-2</v>
      </c>
      <c r="M55">
        <f t="shared" si="18"/>
        <v>0.17072472568523167</v>
      </c>
      <c r="N55">
        <f t="shared" si="19"/>
        <v>0.5061294612636168</v>
      </c>
      <c r="O55" t="e">
        <f>#REF!/$H55</f>
        <v>#REF!</v>
      </c>
      <c r="P55" t="e">
        <f>#REF!/$H55</f>
        <v>#REF!</v>
      </c>
    </row>
    <row r="56" spans="2:16" x14ac:dyDescent="0.25">
      <c r="B56" s="82" t="s">
        <v>53</v>
      </c>
      <c r="C56" s="83">
        <v>1596361.14312425</v>
      </c>
      <c r="D56" s="84">
        <v>841244.19605750695</v>
      </c>
      <c r="E56" s="85">
        <v>238531.597558535</v>
      </c>
      <c r="F56" s="86">
        <v>949056.46401242295</v>
      </c>
      <c r="G56" s="87">
        <v>3663982.5293319798</v>
      </c>
      <c r="H56" s="2">
        <f t="shared" si="1"/>
        <v>7289175.9300846951</v>
      </c>
      <c r="J56">
        <f t="shared" si="15"/>
        <v>0.21900433717556073</v>
      </c>
      <c r="K56">
        <f t="shared" si="16"/>
        <v>0.11541005514566202</v>
      </c>
      <c r="L56">
        <f t="shared" si="17"/>
        <v>3.2724082920545371E-2</v>
      </c>
      <c r="M56">
        <f t="shared" si="18"/>
        <v>0.13020078992679707</v>
      </c>
      <c r="N56">
        <f t="shared" si="19"/>
        <v>0.50266073483143481</v>
      </c>
      <c r="O56" t="e">
        <f>#REF!/$H56</f>
        <v>#REF!</v>
      </c>
      <c r="P56" t="e">
        <f>#REF!/$H56</f>
        <v>#REF!</v>
      </c>
    </row>
    <row r="57" spans="2:16" x14ac:dyDescent="0.25">
      <c r="B57" s="82" t="s">
        <v>54</v>
      </c>
      <c r="C57" s="83">
        <v>283643.83173879102</v>
      </c>
      <c r="D57" s="84">
        <v>187612.994753098</v>
      </c>
      <c r="E57" s="85">
        <v>25579.684466618401</v>
      </c>
      <c r="F57" s="86">
        <v>272127.71211708098</v>
      </c>
      <c r="G57" s="87">
        <v>1046029.10892471</v>
      </c>
      <c r="H57" s="2">
        <f t="shared" si="1"/>
        <v>1814993.3320002984</v>
      </c>
      <c r="J57">
        <f t="shared" si="15"/>
        <v>0.15627816738378209</v>
      </c>
      <c r="K57">
        <f t="shared" si="16"/>
        <v>0.10336842094418623</v>
      </c>
      <c r="L57">
        <f t="shared" si="17"/>
        <v>1.409354184151581E-2</v>
      </c>
      <c r="M57">
        <f t="shared" si="18"/>
        <v>0.14993317458481784</v>
      </c>
      <c r="N57">
        <f t="shared" si="19"/>
        <v>0.57632669524569802</v>
      </c>
      <c r="O57" t="e">
        <f>#REF!/$H57</f>
        <v>#REF!</v>
      </c>
      <c r="P57" t="e">
        <f>#REF!/$H57</f>
        <v>#REF!</v>
      </c>
    </row>
    <row r="58" spans="2:16" x14ac:dyDescent="0.25">
      <c r="J58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7"/>
  <sheetViews>
    <sheetView zoomScale="91" zoomScaleNormal="91" workbookViewId="0">
      <selection activeCell="K6" sqref="K6"/>
    </sheetView>
  </sheetViews>
  <sheetFormatPr defaultColWidth="8.85546875" defaultRowHeight="15" x14ac:dyDescent="0.25"/>
  <cols>
    <col min="2" max="2" width="17.7109375" bestFit="1" customWidth="1"/>
    <col min="3" max="3" width="10" bestFit="1" customWidth="1"/>
    <col min="4" max="7" width="9.140625" bestFit="1" customWidth="1"/>
    <col min="8" max="8" width="10" bestFit="1" customWidth="1"/>
    <col min="9" max="11" width="9.140625" bestFit="1" customWidth="1"/>
  </cols>
  <sheetData>
    <row r="1" spans="2:17" x14ac:dyDescent="0.25">
      <c r="C1" t="str">
        <f>_xlfn.CONCAT("gap",C2)</f>
        <v>gap341</v>
      </c>
      <c r="D1" t="str">
        <f>C1</f>
        <v>gap341</v>
      </c>
      <c r="E1" t="str">
        <f>D1</f>
        <v>gap341</v>
      </c>
      <c r="F1" t="str">
        <f t="shared" ref="F1:G1" si="0">E1</f>
        <v>gap341</v>
      </c>
      <c r="G1" t="str">
        <f t="shared" si="0"/>
        <v>gap341</v>
      </c>
      <c r="H1" t="str">
        <f>_xlfn.CONCAT("gap",H2)</f>
        <v>gap357</v>
      </c>
      <c r="I1" t="str">
        <f>H1</f>
        <v>gap357</v>
      </c>
      <c r="J1" t="str">
        <f t="shared" ref="J1:K1" si="1">I1</f>
        <v>gap357</v>
      </c>
      <c r="K1" t="str">
        <f t="shared" si="1"/>
        <v>gap357</v>
      </c>
      <c r="L1" t="str">
        <f>_xlfn.CONCAT("gap",L2)</f>
        <v>gap373</v>
      </c>
      <c r="M1" t="str">
        <f>L1</f>
        <v>gap373</v>
      </c>
      <c r="N1" t="str">
        <f>M1</f>
        <v>gap373</v>
      </c>
    </row>
    <row r="2" spans="2:17" x14ac:dyDescent="0.25">
      <c r="C2">
        <v>341</v>
      </c>
      <c r="D2">
        <v>342</v>
      </c>
      <c r="E2">
        <v>343</v>
      </c>
      <c r="F2">
        <v>344</v>
      </c>
      <c r="G2">
        <v>345</v>
      </c>
      <c r="H2">
        <v>357</v>
      </c>
      <c r="I2">
        <v>358</v>
      </c>
      <c r="J2">
        <v>359</v>
      </c>
      <c r="K2">
        <v>360</v>
      </c>
      <c r="L2">
        <v>373</v>
      </c>
      <c r="M2">
        <v>374</v>
      </c>
      <c r="N2">
        <v>375</v>
      </c>
    </row>
    <row r="3" spans="2:17" x14ac:dyDescent="0.25">
      <c r="B3" s="88" t="s">
        <v>25</v>
      </c>
      <c r="C3" s="89">
        <v>68907.340500000893</v>
      </c>
      <c r="D3" s="90">
        <v>19285.882000000802</v>
      </c>
      <c r="E3" s="91">
        <v>76948.624500008795</v>
      </c>
      <c r="F3" s="92">
        <v>10698.933500000399</v>
      </c>
      <c r="G3" s="93">
        <v>39780.658500002501</v>
      </c>
      <c r="H3" s="94">
        <v>53358.996833337798</v>
      </c>
      <c r="I3" s="95">
        <v>10404.6114999984</v>
      </c>
      <c r="J3" s="96">
        <v>61459.533499996003</v>
      </c>
      <c r="K3" s="97">
        <v>13122.7285000007</v>
      </c>
      <c r="L3" s="98">
        <v>552240.41650000506</v>
      </c>
      <c r="M3" s="99">
        <v>26349.590500001901</v>
      </c>
      <c r="N3" s="100">
        <v>32250.279000000999</v>
      </c>
      <c r="O3" s="50"/>
      <c r="P3" s="50"/>
      <c r="Q3" s="2"/>
    </row>
    <row r="4" spans="2:17" x14ac:dyDescent="0.25">
      <c r="B4" s="88" t="s">
        <v>26</v>
      </c>
      <c r="C4" s="89">
        <v>143191.238999995</v>
      </c>
      <c r="D4" s="90">
        <v>40764.509000002399</v>
      </c>
      <c r="E4" s="91">
        <v>145164.140166672</v>
      </c>
      <c r="F4" s="92">
        <v>29071.069500003901</v>
      </c>
      <c r="G4" s="93">
        <v>268960.04650000198</v>
      </c>
      <c r="H4" s="94">
        <v>53767.773000002999</v>
      </c>
      <c r="I4" s="95">
        <v>19859.475499996799</v>
      </c>
      <c r="J4" s="96">
        <v>124074.305616888</v>
      </c>
      <c r="K4" s="97">
        <v>69501.326500001102</v>
      </c>
      <c r="L4" s="98">
        <v>481670.40199998999</v>
      </c>
      <c r="M4" s="99">
        <v>33871.1975000026</v>
      </c>
      <c r="N4" s="100">
        <v>17171.9664999995</v>
      </c>
      <c r="O4" s="50"/>
      <c r="P4" s="50"/>
      <c r="Q4" s="2"/>
    </row>
    <row r="5" spans="2:17" x14ac:dyDescent="0.25">
      <c r="B5" s="88" t="s">
        <v>27</v>
      </c>
      <c r="C5" s="89">
        <v>67742.311499996897</v>
      </c>
      <c r="D5" s="90">
        <v>14438.8285000006</v>
      </c>
      <c r="E5" s="91">
        <v>11152.5274999995</v>
      </c>
      <c r="F5" s="92" t="s">
        <v>55</v>
      </c>
      <c r="G5" s="93" t="s">
        <v>55</v>
      </c>
      <c r="H5" s="94">
        <v>11349.989499998899</v>
      </c>
      <c r="I5" s="95">
        <v>5176.0499999990698</v>
      </c>
      <c r="J5" s="96">
        <v>19926.824500000701</v>
      </c>
      <c r="K5" s="97">
        <v>8256.0660000007501</v>
      </c>
      <c r="L5" s="98" t="s">
        <v>55</v>
      </c>
      <c r="M5" s="99" t="s">
        <v>55</v>
      </c>
      <c r="N5" s="100" t="s">
        <v>55</v>
      </c>
      <c r="O5" s="50"/>
      <c r="P5" s="50"/>
      <c r="Q5" s="2"/>
    </row>
    <row r="6" spans="2:17" x14ac:dyDescent="0.25">
      <c r="B6" s="88" t="s">
        <v>28</v>
      </c>
      <c r="C6" s="89">
        <v>114488.8135</v>
      </c>
      <c r="D6" s="90">
        <v>73634.002999998207</v>
      </c>
      <c r="E6" s="91">
        <v>77234.986799998398</v>
      </c>
      <c r="F6" s="92">
        <v>10206.394000002199</v>
      </c>
      <c r="G6" s="93">
        <v>76732.611166671501</v>
      </c>
      <c r="H6" s="94">
        <v>84006.682500001305</v>
      </c>
      <c r="I6" s="95">
        <v>25262.1140000011</v>
      </c>
      <c r="J6" s="96">
        <v>244145.31950001101</v>
      </c>
      <c r="K6" s="97">
        <v>18512.989000000001</v>
      </c>
      <c r="L6" s="98" t="s">
        <v>55</v>
      </c>
      <c r="M6" s="99">
        <v>192272.59199999101</v>
      </c>
      <c r="N6" s="100">
        <v>66691.755999998801</v>
      </c>
      <c r="O6" s="50"/>
      <c r="P6" s="50"/>
      <c r="Q6" s="2"/>
    </row>
    <row r="7" spans="2:17" x14ac:dyDescent="0.25">
      <c r="B7" s="88" t="s">
        <v>29</v>
      </c>
      <c r="C7" s="89">
        <v>105486.718500004</v>
      </c>
      <c r="D7" s="90">
        <v>102142.867999993</v>
      </c>
      <c r="E7" s="91">
        <v>136802.83049999399</v>
      </c>
      <c r="F7" s="92">
        <v>20466.294000005499</v>
      </c>
      <c r="G7" s="93">
        <v>58208.212000007603</v>
      </c>
      <c r="H7" s="94">
        <v>140312.24350000001</v>
      </c>
      <c r="I7" s="95">
        <v>46569.314125005701</v>
      </c>
      <c r="J7" s="96">
        <v>197814.11250000601</v>
      </c>
      <c r="K7" s="97">
        <v>36060.3169999987</v>
      </c>
      <c r="L7" s="98">
        <v>727604.44499998796</v>
      </c>
      <c r="M7" s="99">
        <v>78838.043999998306</v>
      </c>
      <c r="N7" s="100">
        <v>37214.990499996798</v>
      </c>
      <c r="O7" s="50"/>
      <c r="P7" s="50"/>
      <c r="Q7" s="2"/>
    </row>
    <row r="8" spans="2:17" x14ac:dyDescent="0.25">
      <c r="B8" s="88" t="s">
        <v>30</v>
      </c>
      <c r="C8" s="89">
        <v>983869.32282406394</v>
      </c>
      <c r="D8" s="90">
        <v>177966.49349997699</v>
      </c>
      <c r="E8" s="91">
        <v>341345.97599999298</v>
      </c>
      <c r="F8" s="92">
        <v>38250.902499997203</v>
      </c>
      <c r="G8" s="93">
        <v>94073.910249985202</v>
      </c>
      <c r="H8" s="94">
        <v>286107.18599999102</v>
      </c>
      <c r="I8" s="95">
        <v>44416.448500001199</v>
      </c>
      <c r="J8" s="96" t="s">
        <v>55</v>
      </c>
      <c r="K8" s="97" t="s">
        <v>55</v>
      </c>
      <c r="L8" s="98" t="s">
        <v>55</v>
      </c>
      <c r="M8" s="99">
        <v>28504.102500007</v>
      </c>
      <c r="N8" s="100" t="s">
        <v>55</v>
      </c>
      <c r="O8" s="50"/>
      <c r="P8" s="50"/>
      <c r="Q8" s="2"/>
    </row>
    <row r="9" spans="2:17" x14ac:dyDescent="0.25">
      <c r="B9" s="88" t="s">
        <v>31</v>
      </c>
      <c r="C9" s="89">
        <v>19336.017000000102</v>
      </c>
      <c r="D9" s="90">
        <v>18491.194500000802</v>
      </c>
      <c r="E9" s="91">
        <v>25565.251499998602</v>
      </c>
      <c r="F9" s="92" t="s">
        <v>55</v>
      </c>
      <c r="G9" s="93">
        <v>13782.3205000007</v>
      </c>
      <c r="H9" s="94">
        <v>28766.665000001602</v>
      </c>
      <c r="I9" s="95">
        <v>14065.691000000699</v>
      </c>
      <c r="J9" s="96">
        <v>36862.438000003502</v>
      </c>
      <c r="K9" s="97" t="s">
        <v>55</v>
      </c>
      <c r="L9" s="98">
        <v>263728.10250000702</v>
      </c>
      <c r="M9" s="99">
        <v>74820.197999999305</v>
      </c>
      <c r="N9" s="100">
        <v>24594.105000001298</v>
      </c>
      <c r="O9" s="50"/>
      <c r="P9" s="50"/>
      <c r="Q9" s="2"/>
    </row>
    <row r="10" spans="2:17" x14ac:dyDescent="0.25">
      <c r="B10" s="88" t="s">
        <v>32</v>
      </c>
      <c r="C10" s="89">
        <v>850978.06072225305</v>
      </c>
      <c r="D10" s="90">
        <v>410234.718500002</v>
      </c>
      <c r="E10" s="91">
        <v>137037.83450000099</v>
      </c>
      <c r="F10" s="92">
        <v>164242.52650000199</v>
      </c>
      <c r="G10" s="93">
        <v>68990.914499998296</v>
      </c>
      <c r="H10" s="94">
        <v>556829.91100000101</v>
      </c>
      <c r="I10" s="95">
        <v>48162.393999995402</v>
      </c>
      <c r="J10" s="96" t="s">
        <v>55</v>
      </c>
      <c r="K10" s="97">
        <v>62804.060999998699</v>
      </c>
      <c r="L10" s="98" t="s">
        <v>55</v>
      </c>
      <c r="M10" s="99">
        <v>88909.7204999971</v>
      </c>
      <c r="N10" s="100">
        <v>77843.5464999869</v>
      </c>
      <c r="O10" s="50"/>
      <c r="P10" s="50"/>
      <c r="Q10" s="2"/>
    </row>
    <row r="11" spans="2:17" x14ac:dyDescent="0.25">
      <c r="B11" s="88" t="s">
        <v>33</v>
      </c>
      <c r="C11" s="89">
        <v>861261.63950000005</v>
      </c>
      <c r="D11" s="90">
        <v>72698.173500001605</v>
      </c>
      <c r="E11" s="91">
        <v>151628.631000005</v>
      </c>
      <c r="F11" s="92">
        <v>23260.321499997099</v>
      </c>
      <c r="G11" s="93">
        <v>63975.8525000015</v>
      </c>
      <c r="H11" s="94">
        <v>279295.76599998499</v>
      </c>
      <c r="I11" s="95">
        <v>28155.644000001801</v>
      </c>
      <c r="J11" s="96" t="s">
        <v>55</v>
      </c>
      <c r="K11" s="97">
        <v>41583.168499999498</v>
      </c>
      <c r="L11" s="98">
        <v>868850.42199997604</v>
      </c>
      <c r="M11" s="99">
        <v>49117.505499995998</v>
      </c>
      <c r="N11" s="100">
        <v>56649.2130000002</v>
      </c>
      <c r="O11" s="50"/>
      <c r="P11" s="50"/>
      <c r="Q11" s="2"/>
    </row>
    <row r="12" spans="2:17" x14ac:dyDescent="0.25">
      <c r="B12" s="88" t="s">
        <v>17</v>
      </c>
      <c r="C12" s="89">
        <v>36231.095999999299</v>
      </c>
      <c r="D12" s="90">
        <v>17693.7565000004</v>
      </c>
      <c r="E12" s="91">
        <v>52520.856000002197</v>
      </c>
      <c r="F12" s="92">
        <v>12257.0274999998</v>
      </c>
      <c r="G12" s="93">
        <v>33102.207000001603</v>
      </c>
      <c r="H12" s="94">
        <v>57633.075999997498</v>
      </c>
      <c r="I12" s="95">
        <v>9805.6645000010703</v>
      </c>
      <c r="J12" s="96">
        <v>251313.03682656199</v>
      </c>
      <c r="K12" s="97">
        <v>15091.0950000009</v>
      </c>
      <c r="L12" s="98" t="s">
        <v>55</v>
      </c>
      <c r="M12" s="99">
        <v>104672.293999998</v>
      </c>
      <c r="N12" s="100">
        <v>20887.482249999899</v>
      </c>
      <c r="O12" s="50"/>
      <c r="P12" s="50"/>
      <c r="Q12" s="2"/>
    </row>
    <row r="13" spans="2:17" x14ac:dyDescent="0.25">
      <c r="B13" s="88" t="s">
        <v>18</v>
      </c>
      <c r="C13" s="89">
        <v>784199.28819450096</v>
      </c>
      <c r="D13" s="90">
        <v>212503.35149997901</v>
      </c>
      <c r="E13" s="91">
        <v>485384.18650001398</v>
      </c>
      <c r="F13" s="92">
        <v>29230.2939999956</v>
      </c>
      <c r="G13" s="93">
        <v>111107.202000006</v>
      </c>
      <c r="H13" s="94" t="s">
        <v>55</v>
      </c>
      <c r="I13" s="95">
        <v>42099.505999991299</v>
      </c>
      <c r="J13" s="96">
        <v>73219.6820000015</v>
      </c>
      <c r="K13" s="97">
        <v>45551.169500002899</v>
      </c>
      <c r="L13" s="98">
        <v>107719.34428075299</v>
      </c>
      <c r="M13" s="99">
        <v>47868.744500002897</v>
      </c>
      <c r="N13" s="100">
        <v>56463.579500011801</v>
      </c>
      <c r="O13" s="50"/>
      <c r="P13" s="50"/>
      <c r="Q13" s="2"/>
    </row>
    <row r="14" spans="2:17" x14ac:dyDescent="0.25">
      <c r="B14" s="88" t="s">
        <v>19</v>
      </c>
      <c r="C14" s="89">
        <v>544252.71149997995</v>
      </c>
      <c r="D14" s="90">
        <v>151023.341500006</v>
      </c>
      <c r="E14" s="91">
        <v>113331.580500009</v>
      </c>
      <c r="F14" s="92" t="s">
        <v>55</v>
      </c>
      <c r="G14" s="93">
        <v>67512.986000008401</v>
      </c>
      <c r="H14" s="94">
        <v>110337.778000005</v>
      </c>
      <c r="I14" s="95" t="s">
        <v>55</v>
      </c>
      <c r="J14" s="96">
        <v>235528.26250000499</v>
      </c>
      <c r="K14" s="97">
        <v>87215.450999999099</v>
      </c>
      <c r="L14" s="98" t="s">
        <v>55</v>
      </c>
      <c r="M14" s="99">
        <v>80627.069500002806</v>
      </c>
      <c r="N14" s="100">
        <v>112976.176999997</v>
      </c>
      <c r="O14" s="50"/>
      <c r="P14" s="50"/>
      <c r="Q14" s="2"/>
    </row>
    <row r="15" spans="2:17" x14ac:dyDescent="0.25">
      <c r="B15" s="88" t="s">
        <v>20</v>
      </c>
      <c r="C15" s="89">
        <v>35192.000500003298</v>
      </c>
      <c r="D15" s="90">
        <v>76201.397000001103</v>
      </c>
      <c r="E15" s="91">
        <v>51347.457500001801</v>
      </c>
      <c r="F15" s="92">
        <v>16317.6795000003</v>
      </c>
      <c r="G15" s="93">
        <v>36660.857999998698</v>
      </c>
      <c r="H15" s="94">
        <v>16382.317999998</v>
      </c>
      <c r="I15" s="95">
        <v>10565.1174999999</v>
      </c>
      <c r="J15" s="96">
        <v>39554.8054999999</v>
      </c>
      <c r="K15" s="97">
        <v>9632.8980000002502</v>
      </c>
      <c r="L15" s="98">
        <v>428753.14600002102</v>
      </c>
      <c r="M15" s="99">
        <v>77829.202500002997</v>
      </c>
      <c r="N15" s="100">
        <v>33273.7010000027</v>
      </c>
      <c r="O15" s="50"/>
      <c r="P15" s="50"/>
      <c r="Q15" s="2"/>
    </row>
    <row r="16" spans="2:17" x14ac:dyDescent="0.25">
      <c r="B16" s="88" t="s">
        <v>21</v>
      </c>
      <c r="C16" s="89">
        <v>438991.23395681602</v>
      </c>
      <c r="D16" s="90">
        <v>213654.16849999901</v>
      </c>
      <c r="E16" s="91">
        <v>162595.21500000401</v>
      </c>
      <c r="F16" s="92">
        <v>19936.1490000017</v>
      </c>
      <c r="G16" s="93">
        <v>53100.907500005997</v>
      </c>
      <c r="H16" s="94">
        <v>386680.98400001501</v>
      </c>
      <c r="I16" s="95">
        <v>63966.310999991103</v>
      </c>
      <c r="J16" s="96">
        <v>19633.943500005</v>
      </c>
      <c r="K16" s="97">
        <v>49557.281999997598</v>
      </c>
      <c r="L16" s="98">
        <v>22267.760321371101</v>
      </c>
      <c r="M16" s="99">
        <v>35865.010500000797</v>
      </c>
      <c r="N16" s="100">
        <v>90136.864499995601</v>
      </c>
      <c r="O16" s="50"/>
      <c r="P16" s="50"/>
      <c r="Q16" s="2"/>
    </row>
    <row r="17" spans="2:17" x14ac:dyDescent="0.25">
      <c r="B17" s="88" t="s">
        <v>22</v>
      </c>
      <c r="C17" s="89">
        <v>403516.66690071399</v>
      </c>
      <c r="D17" s="90">
        <v>152947.50650001399</v>
      </c>
      <c r="E17" s="91">
        <v>240881.03899999699</v>
      </c>
      <c r="F17" s="92">
        <v>17788.499000001601</v>
      </c>
      <c r="G17" s="93">
        <v>104186.502500002</v>
      </c>
      <c r="H17" s="94" t="s">
        <v>55</v>
      </c>
      <c r="I17" s="95">
        <v>80170.747249998705</v>
      </c>
      <c r="J17" s="96">
        <v>164177.18800000401</v>
      </c>
      <c r="K17" s="97">
        <v>33573.024999999303</v>
      </c>
      <c r="L17" s="98" t="s">
        <v>55</v>
      </c>
      <c r="M17" s="99">
        <v>152403.17450000701</v>
      </c>
      <c r="N17" s="100">
        <v>55646.1510000005</v>
      </c>
      <c r="O17" s="50"/>
      <c r="P17" s="50"/>
      <c r="Q17" s="2"/>
    </row>
    <row r="18" spans="2:17" x14ac:dyDescent="0.25">
      <c r="B18" s="88" t="s">
        <v>23</v>
      </c>
      <c r="C18" s="89">
        <v>587932.73099998303</v>
      </c>
      <c r="D18" s="90">
        <v>348019.78500000201</v>
      </c>
      <c r="E18" s="91">
        <v>311103.904000009</v>
      </c>
      <c r="F18" s="92">
        <v>91103.0234999924</v>
      </c>
      <c r="G18" s="93">
        <v>187403.21950000199</v>
      </c>
      <c r="H18" s="94" t="s">
        <v>55</v>
      </c>
      <c r="I18" s="95">
        <v>70787.630000000499</v>
      </c>
      <c r="J18" s="96" t="s">
        <v>55</v>
      </c>
      <c r="K18" s="97">
        <v>43661.355500004298</v>
      </c>
      <c r="L18" s="98" t="s">
        <v>55</v>
      </c>
      <c r="M18" s="99" t="s">
        <v>55</v>
      </c>
      <c r="N18" s="100">
        <v>65301.199500002898</v>
      </c>
      <c r="O18" s="50"/>
      <c r="P18" s="50"/>
      <c r="Q18" s="2"/>
    </row>
    <row r="19" spans="2:17" x14ac:dyDescent="0.25">
      <c r="B19" s="88" t="s">
        <v>24</v>
      </c>
      <c r="C19" s="89">
        <v>841283.66119104205</v>
      </c>
      <c r="D19" s="90">
        <v>465778.895999995</v>
      </c>
      <c r="E19" s="91">
        <v>267436.00749999698</v>
      </c>
      <c r="F19" s="92">
        <v>25677.8929999969</v>
      </c>
      <c r="G19" s="93">
        <v>104157.767999991</v>
      </c>
      <c r="H19" s="94" t="s">
        <v>55</v>
      </c>
      <c r="I19" s="95">
        <v>28746.907999994201</v>
      </c>
      <c r="J19" s="96">
        <v>92543.649000009493</v>
      </c>
      <c r="K19" s="97" t="s">
        <v>55</v>
      </c>
      <c r="L19" s="98" t="s">
        <v>55</v>
      </c>
      <c r="M19" s="99">
        <v>310511.20500000601</v>
      </c>
      <c r="N19" s="100">
        <v>37267.2560000019</v>
      </c>
      <c r="O19" s="50"/>
      <c r="P19" s="50"/>
      <c r="Q19" s="2"/>
    </row>
    <row r="20" spans="2:17" x14ac:dyDescent="0.25">
      <c r="B20" s="88" t="s">
        <v>8</v>
      </c>
      <c r="C20" s="89">
        <v>352090.22550001199</v>
      </c>
      <c r="D20" s="90">
        <v>192466.87650001401</v>
      </c>
      <c r="E20" s="91">
        <v>57208.495999998202</v>
      </c>
      <c r="F20" s="92">
        <v>9504.4385000002494</v>
      </c>
      <c r="G20" s="93">
        <v>105183.93750000501</v>
      </c>
      <c r="H20" s="94">
        <v>149719.789000002</v>
      </c>
      <c r="I20" s="95">
        <v>18824.990000000798</v>
      </c>
      <c r="J20" s="96">
        <v>207956.95499999999</v>
      </c>
      <c r="K20" s="97">
        <v>26951.072500001599</v>
      </c>
      <c r="L20" s="98">
        <v>280691.564624994</v>
      </c>
      <c r="M20" s="99">
        <v>38024.824500000999</v>
      </c>
      <c r="N20" s="100">
        <v>28991.2000000017</v>
      </c>
      <c r="O20" s="50"/>
      <c r="P20" s="50"/>
      <c r="Q20" s="2"/>
    </row>
    <row r="21" spans="2:17" x14ac:dyDescent="0.25">
      <c r="B21" s="88" t="s">
        <v>9</v>
      </c>
      <c r="C21" s="89" t="s">
        <v>55</v>
      </c>
      <c r="D21" s="90">
        <v>229888.46699999101</v>
      </c>
      <c r="E21" s="91">
        <v>84191.098499995103</v>
      </c>
      <c r="F21" s="92">
        <v>9738.45249999933</v>
      </c>
      <c r="G21" s="93">
        <v>45520.715000002703</v>
      </c>
      <c r="H21" s="94">
        <v>17853.0569999945</v>
      </c>
      <c r="I21" s="95">
        <v>27383.308000000401</v>
      </c>
      <c r="J21" s="96" t="s">
        <v>55</v>
      </c>
      <c r="K21" s="97">
        <v>17951.201499996499</v>
      </c>
      <c r="L21" s="98">
        <v>219261.146423853</v>
      </c>
      <c r="M21" s="99">
        <v>118108.806499996</v>
      </c>
      <c r="N21" s="100">
        <v>49918.771999999903</v>
      </c>
      <c r="O21" s="50"/>
      <c r="P21" s="50"/>
      <c r="Q21" s="2"/>
    </row>
    <row r="22" spans="2:17" x14ac:dyDescent="0.25">
      <c r="B22" s="88" t="s">
        <v>10</v>
      </c>
      <c r="C22" s="89">
        <v>134636.142780453</v>
      </c>
      <c r="D22" s="90">
        <v>33216.115749999903</v>
      </c>
      <c r="E22" s="91">
        <v>49578.290500000599</v>
      </c>
      <c r="F22" s="92">
        <v>17597.797000000701</v>
      </c>
      <c r="G22" s="93">
        <v>241302.79599999799</v>
      </c>
      <c r="H22" s="94">
        <v>34448.705000001501</v>
      </c>
      <c r="I22" s="95">
        <v>25105.392333333999</v>
      </c>
      <c r="J22" s="96">
        <v>46001.341500003597</v>
      </c>
      <c r="K22" s="97">
        <v>16983.0174999991</v>
      </c>
      <c r="L22" s="98">
        <v>44405.403354701797</v>
      </c>
      <c r="M22" s="99">
        <v>53660.8780000017</v>
      </c>
      <c r="N22" s="100">
        <v>24791.1075000005</v>
      </c>
      <c r="O22" s="50"/>
      <c r="P22" s="50"/>
      <c r="Q22" s="2"/>
    </row>
    <row r="23" spans="2:17" x14ac:dyDescent="0.25">
      <c r="B23" s="88" t="s">
        <v>11</v>
      </c>
      <c r="C23" s="89">
        <v>137035.389500007</v>
      </c>
      <c r="D23" s="90">
        <v>45313.596499997897</v>
      </c>
      <c r="E23" s="91">
        <v>138565.882999992</v>
      </c>
      <c r="F23" s="92">
        <v>37218.084999995102</v>
      </c>
      <c r="G23" s="93">
        <v>20345.770000003198</v>
      </c>
      <c r="H23" s="94">
        <v>74835.603999998304</v>
      </c>
      <c r="I23" s="95">
        <v>23381.7024999924</v>
      </c>
      <c r="J23" s="96">
        <v>79290.548999987601</v>
      </c>
      <c r="K23" s="97">
        <v>24089.563166677101</v>
      </c>
      <c r="L23" s="98">
        <v>272930.98799998802</v>
      </c>
      <c r="M23" s="99">
        <v>94855.186000010202</v>
      </c>
      <c r="N23" s="100" t="s">
        <v>55</v>
      </c>
      <c r="O23" s="50"/>
      <c r="P23" s="50"/>
      <c r="Q23" s="2"/>
    </row>
    <row r="24" spans="2:17" x14ac:dyDescent="0.25">
      <c r="B24" s="88" t="s">
        <v>12</v>
      </c>
      <c r="C24" s="89" t="s">
        <v>55</v>
      </c>
      <c r="D24" s="90">
        <v>295395.168000006</v>
      </c>
      <c r="E24" s="91">
        <v>26696.357499998201</v>
      </c>
      <c r="F24" s="92">
        <v>27888.842000001699</v>
      </c>
      <c r="G24" s="93">
        <v>281307.62699999497</v>
      </c>
      <c r="H24" s="94">
        <v>175768.36874999999</v>
      </c>
      <c r="I24" s="95">
        <v>20815.836500002799</v>
      </c>
      <c r="J24" s="96">
        <v>227008.966639361</v>
      </c>
      <c r="K24" s="97">
        <v>43039.560999997702</v>
      </c>
      <c r="L24" s="98" t="s">
        <v>55</v>
      </c>
      <c r="M24" s="99">
        <v>34523.3890000069</v>
      </c>
      <c r="N24" s="100">
        <v>103482.66599999199</v>
      </c>
      <c r="O24" s="50"/>
      <c r="P24" s="50"/>
      <c r="Q24" s="2"/>
    </row>
    <row r="25" spans="2:17" x14ac:dyDescent="0.25">
      <c r="B25" s="88" t="s">
        <v>13</v>
      </c>
      <c r="C25" s="89">
        <v>237894.30499999001</v>
      </c>
      <c r="D25" s="90">
        <v>151928.82750000301</v>
      </c>
      <c r="E25" s="91">
        <v>123392.72350000301</v>
      </c>
      <c r="F25" s="92">
        <v>22623.036999999698</v>
      </c>
      <c r="G25" s="93">
        <v>59542.395499988001</v>
      </c>
      <c r="H25" s="94" t="s">
        <v>55</v>
      </c>
      <c r="I25" s="95">
        <v>11453.398000000599</v>
      </c>
      <c r="J25" s="96">
        <v>74820.153000001199</v>
      </c>
      <c r="K25" s="97">
        <v>46325.811000009402</v>
      </c>
      <c r="L25" s="98" t="s">
        <v>55</v>
      </c>
      <c r="M25" s="99">
        <v>35096.704999998001</v>
      </c>
      <c r="N25" s="100">
        <v>35393.685999996</v>
      </c>
      <c r="O25" s="50"/>
      <c r="P25" s="50"/>
      <c r="Q25" s="2"/>
    </row>
    <row r="26" spans="2:17" x14ac:dyDescent="0.25">
      <c r="B26" s="88" t="s">
        <v>14</v>
      </c>
      <c r="C26" s="89">
        <v>48949.944499995901</v>
      </c>
      <c r="D26" s="90">
        <v>47762.792500002099</v>
      </c>
      <c r="E26" s="91">
        <v>165964.59149999899</v>
      </c>
      <c r="F26" s="92">
        <v>20591.723000002199</v>
      </c>
      <c r="G26" s="93" t="s">
        <v>55</v>
      </c>
      <c r="H26" s="94" t="s">
        <v>55</v>
      </c>
      <c r="I26" s="95">
        <v>10096.7860000009</v>
      </c>
      <c r="J26" s="96">
        <v>53584.722000003203</v>
      </c>
      <c r="K26" s="97">
        <v>19065.590500001901</v>
      </c>
      <c r="L26" s="98">
        <v>244138.492998348</v>
      </c>
      <c r="M26" s="99">
        <v>61327.978500000201</v>
      </c>
      <c r="N26" s="100">
        <v>36869.974499998702</v>
      </c>
      <c r="O26" s="50"/>
      <c r="P26" s="50"/>
      <c r="Q26" s="2"/>
    </row>
    <row r="27" spans="2:17" x14ac:dyDescent="0.25">
      <c r="B27" s="88" t="s">
        <v>15</v>
      </c>
      <c r="C27" s="89">
        <v>87145.820499995301</v>
      </c>
      <c r="D27" s="90">
        <v>55267.272500002997</v>
      </c>
      <c r="E27" s="91">
        <v>22518.710750000399</v>
      </c>
      <c r="F27" s="92">
        <v>32772.158499995501</v>
      </c>
      <c r="G27" s="93" t="s">
        <v>55</v>
      </c>
      <c r="H27" s="94" t="s">
        <v>55</v>
      </c>
      <c r="I27" s="95">
        <v>12177.9879999976</v>
      </c>
      <c r="J27" s="96" t="s">
        <v>55</v>
      </c>
      <c r="K27" s="97">
        <v>7972.9475000015</v>
      </c>
      <c r="L27" s="98">
        <v>363731.459209933</v>
      </c>
      <c r="M27" s="99">
        <v>108639.605000005</v>
      </c>
      <c r="N27" s="100">
        <v>36465.785000002201</v>
      </c>
      <c r="O27" s="50"/>
      <c r="P27" s="50"/>
      <c r="Q27" s="2"/>
    </row>
    <row r="28" spans="2:17" x14ac:dyDescent="0.25">
      <c r="B28" s="88" t="s">
        <v>16</v>
      </c>
      <c r="C28" s="89">
        <v>54359.529853333202</v>
      </c>
      <c r="D28" s="90">
        <v>158151.63549999701</v>
      </c>
      <c r="E28" s="91">
        <v>23090.498500004702</v>
      </c>
      <c r="F28" s="92">
        <v>15388.2759999994</v>
      </c>
      <c r="G28" s="93">
        <v>34655.107000004296</v>
      </c>
      <c r="H28" s="94">
        <v>72977.494999999995</v>
      </c>
      <c r="I28" s="95">
        <v>13181.599500000601</v>
      </c>
      <c r="J28" s="96">
        <v>56304.303500002898</v>
      </c>
      <c r="K28" s="97">
        <v>18967.852500000899</v>
      </c>
      <c r="L28" s="98" t="s">
        <v>55</v>
      </c>
      <c r="M28" s="99" t="s">
        <v>55</v>
      </c>
      <c r="N28" s="100">
        <v>14573.9004999973</v>
      </c>
      <c r="O28" s="50"/>
      <c r="P28" s="50"/>
      <c r="Q28" s="2"/>
    </row>
    <row r="29" spans="2:17" x14ac:dyDescent="0.25">
      <c r="B29" s="88" t="s">
        <v>0</v>
      </c>
      <c r="C29" s="89">
        <v>207526.21722176799</v>
      </c>
      <c r="D29" s="90">
        <v>122081.152</v>
      </c>
      <c r="E29" s="91">
        <v>126104.474</v>
      </c>
      <c r="F29" s="92">
        <v>15635.896000001499</v>
      </c>
      <c r="G29" s="93">
        <v>53787.920500002001</v>
      </c>
      <c r="H29" s="94">
        <v>69261.368999992497</v>
      </c>
      <c r="I29" s="95">
        <v>16352.6780000003</v>
      </c>
      <c r="J29" s="96">
        <v>79482.679500002094</v>
      </c>
      <c r="K29" s="97">
        <v>22209.773999995101</v>
      </c>
      <c r="L29" s="98" t="s">
        <v>55</v>
      </c>
      <c r="M29" s="99">
        <v>111680.20100000101</v>
      </c>
      <c r="N29" s="100">
        <v>17814.270499999799</v>
      </c>
      <c r="O29" s="50"/>
      <c r="P29" s="50"/>
      <c r="Q29" s="2"/>
    </row>
    <row r="30" spans="2:17" x14ac:dyDescent="0.25">
      <c r="B30" s="88" t="s">
        <v>1</v>
      </c>
      <c r="C30" s="89">
        <v>150989.65699999599</v>
      </c>
      <c r="D30" s="90">
        <v>143908.39716666599</v>
      </c>
      <c r="E30" s="91">
        <v>34423.1244999966</v>
      </c>
      <c r="F30" s="92">
        <v>41893.4559999962</v>
      </c>
      <c r="G30" s="93">
        <v>26674.5495000019</v>
      </c>
      <c r="H30" s="94">
        <v>33157.487499998897</v>
      </c>
      <c r="I30" s="95">
        <v>21105.202499999999</v>
      </c>
      <c r="J30" s="96">
        <v>200800.27950000501</v>
      </c>
      <c r="K30" s="97">
        <v>11949.8385000009</v>
      </c>
      <c r="L30" s="98" t="s">
        <v>55</v>
      </c>
      <c r="M30" s="99">
        <v>49571.677000003001</v>
      </c>
      <c r="N30" s="100">
        <v>21240.796500001401</v>
      </c>
      <c r="O30" s="50"/>
      <c r="P30" s="50"/>
      <c r="Q30" s="2"/>
    </row>
    <row r="31" spans="2:17" x14ac:dyDescent="0.25">
      <c r="B31" s="88" t="s">
        <v>2</v>
      </c>
      <c r="C31" s="89">
        <v>120796.617224352</v>
      </c>
      <c r="D31" s="90">
        <v>67979.763499997804</v>
      </c>
      <c r="E31" s="91">
        <v>35747.137500000099</v>
      </c>
      <c r="F31" s="92">
        <v>54426.214000002401</v>
      </c>
      <c r="G31" s="93">
        <v>96230.247999999803</v>
      </c>
      <c r="H31" s="94" t="s">
        <v>55</v>
      </c>
      <c r="I31" s="95">
        <v>11185.496499999001</v>
      </c>
      <c r="J31" s="96">
        <v>194592.89</v>
      </c>
      <c r="K31" s="97">
        <v>63341.4520000017</v>
      </c>
      <c r="L31" s="98" t="s">
        <v>55</v>
      </c>
      <c r="M31" s="99">
        <v>49550.4679999976</v>
      </c>
      <c r="N31" s="100">
        <v>29163.829500002699</v>
      </c>
      <c r="O31" s="50"/>
      <c r="P31" s="50"/>
      <c r="Q31" s="2"/>
    </row>
    <row r="32" spans="2:17" x14ac:dyDescent="0.25">
      <c r="B32" s="88" t="s">
        <v>3</v>
      </c>
      <c r="C32" s="89">
        <v>51304.730999994201</v>
      </c>
      <c r="D32" s="90">
        <v>44079.823499996797</v>
      </c>
      <c r="E32" s="91" t="s">
        <v>55</v>
      </c>
      <c r="F32" s="92">
        <v>27436.6825000012</v>
      </c>
      <c r="G32" s="93">
        <v>31847.162000001299</v>
      </c>
      <c r="H32" s="94">
        <v>57255.663000000801</v>
      </c>
      <c r="I32" s="95">
        <v>26383.162499996299</v>
      </c>
      <c r="J32" s="96">
        <v>31699.077499994899</v>
      </c>
      <c r="K32" s="97">
        <v>45388.473499997897</v>
      </c>
      <c r="L32" s="98">
        <v>79639.906499992605</v>
      </c>
      <c r="M32" s="99">
        <v>32814.292500001597</v>
      </c>
      <c r="N32" s="100">
        <v>15710.1120000011</v>
      </c>
      <c r="O32" s="50"/>
      <c r="P32" s="50"/>
      <c r="Q32" s="2"/>
    </row>
    <row r="33" spans="2:17" x14ac:dyDescent="0.25">
      <c r="B33" s="88" t="s">
        <v>4</v>
      </c>
      <c r="C33" s="89" t="s">
        <v>55</v>
      </c>
      <c r="D33" s="90" t="s">
        <v>55</v>
      </c>
      <c r="E33" s="91">
        <v>62877.172000002603</v>
      </c>
      <c r="F33" s="92">
        <v>31778.006999995101</v>
      </c>
      <c r="G33" s="93">
        <v>47576.3994999977</v>
      </c>
      <c r="H33" s="94" t="s">
        <v>55</v>
      </c>
      <c r="I33" s="95">
        <v>30542.049000003899</v>
      </c>
      <c r="J33" s="96" t="s">
        <v>55</v>
      </c>
      <c r="K33" s="97">
        <v>47154.165000002198</v>
      </c>
      <c r="L33" s="98" t="s">
        <v>55</v>
      </c>
      <c r="M33" s="99">
        <v>73577.643500001301</v>
      </c>
      <c r="N33" s="100">
        <v>71331.180000002598</v>
      </c>
      <c r="O33" s="50"/>
      <c r="P33" s="50"/>
      <c r="Q33" s="2"/>
    </row>
    <row r="34" spans="2:17" x14ac:dyDescent="0.25">
      <c r="B34" s="88" t="s">
        <v>5</v>
      </c>
      <c r="C34" s="89">
        <v>173388.65300000299</v>
      </c>
      <c r="D34" s="90">
        <v>13569.3580000003</v>
      </c>
      <c r="E34" s="91">
        <v>74032.075000002194</v>
      </c>
      <c r="F34" s="92">
        <v>40507.321499996397</v>
      </c>
      <c r="G34" s="93">
        <v>80234.316500003595</v>
      </c>
      <c r="H34" s="94" t="s">
        <v>55</v>
      </c>
      <c r="I34" s="95">
        <v>26621.4409999987</v>
      </c>
      <c r="J34" s="96">
        <v>121813.982214591</v>
      </c>
      <c r="K34" s="97">
        <v>44773.298500003701</v>
      </c>
      <c r="L34" s="98" t="s">
        <v>55</v>
      </c>
      <c r="M34" s="99">
        <v>38474.087499999798</v>
      </c>
      <c r="N34" s="100" t="s">
        <v>55</v>
      </c>
      <c r="O34" s="50"/>
      <c r="P34" s="50"/>
      <c r="Q34" s="2"/>
    </row>
    <row r="35" spans="2:17" x14ac:dyDescent="0.25">
      <c r="B35" s="88" t="s">
        <v>6</v>
      </c>
      <c r="C35" s="89" t="s">
        <v>55</v>
      </c>
      <c r="D35" s="90">
        <v>35325.672499992303</v>
      </c>
      <c r="E35" s="91" t="s">
        <v>55</v>
      </c>
      <c r="F35" s="92">
        <v>33641.497999997897</v>
      </c>
      <c r="G35" s="93">
        <v>126014.954500013</v>
      </c>
      <c r="H35" s="94">
        <v>54416.071500001897</v>
      </c>
      <c r="I35" s="95">
        <v>23834.763999999799</v>
      </c>
      <c r="J35" s="96" t="s">
        <v>55</v>
      </c>
      <c r="K35" s="97">
        <v>57474.350000004997</v>
      </c>
      <c r="L35" s="98">
        <v>94792.654499996905</v>
      </c>
      <c r="M35" s="99">
        <v>63437.386500003602</v>
      </c>
      <c r="N35" s="100">
        <v>15828.0454999996</v>
      </c>
      <c r="O35" s="50"/>
      <c r="P35" s="50"/>
      <c r="Q35" s="2"/>
    </row>
    <row r="36" spans="2:17" x14ac:dyDescent="0.25">
      <c r="B36" s="88" t="s">
        <v>7</v>
      </c>
      <c r="C36" s="89">
        <v>186695.67499999501</v>
      </c>
      <c r="D36" s="90">
        <v>33702.860999999</v>
      </c>
      <c r="E36" s="91">
        <v>49851.0000000078</v>
      </c>
      <c r="F36" s="92">
        <v>33340.348499997599</v>
      </c>
      <c r="G36" s="93">
        <v>33009.030499998997</v>
      </c>
      <c r="H36" s="94">
        <v>26377.176500001198</v>
      </c>
      <c r="I36" s="95">
        <v>82619.468499997107</v>
      </c>
      <c r="J36" s="96" t="s">
        <v>55</v>
      </c>
      <c r="K36" s="97">
        <v>30934.524000001999</v>
      </c>
      <c r="L36" s="98">
        <v>233349.466499998</v>
      </c>
      <c r="M36" s="99">
        <v>59487.715000003402</v>
      </c>
      <c r="N36" s="100" t="s">
        <v>55</v>
      </c>
      <c r="O36" s="50"/>
      <c r="P36" s="50"/>
      <c r="Q36" s="2"/>
    </row>
    <row r="37" spans="2:17" x14ac:dyDescent="0.25">
      <c r="B37" s="88" t="s">
        <v>42</v>
      </c>
      <c r="C37" s="89">
        <v>368832.15950000699</v>
      </c>
      <c r="D37" s="90">
        <v>121012.795000005</v>
      </c>
      <c r="E37" s="91">
        <v>300939.689000007</v>
      </c>
      <c r="F37" s="92">
        <v>70032.702000003497</v>
      </c>
      <c r="G37" s="93">
        <v>101649.55450000599</v>
      </c>
      <c r="H37" s="94" t="s">
        <v>55</v>
      </c>
      <c r="I37" s="95">
        <v>83994.870500007804</v>
      </c>
      <c r="J37" s="96">
        <v>225628.28450001101</v>
      </c>
      <c r="K37" s="97">
        <v>20615.631000003599</v>
      </c>
      <c r="L37" s="98">
        <v>1297703.83</v>
      </c>
      <c r="M37" s="99">
        <v>123416.356000008</v>
      </c>
      <c r="N37" s="100">
        <v>81848.262000003597</v>
      </c>
      <c r="O37" s="50"/>
      <c r="P37" s="50"/>
      <c r="Q37" s="2"/>
    </row>
    <row r="38" spans="2:17" x14ac:dyDescent="0.25">
      <c r="B38" s="88" t="s">
        <v>43</v>
      </c>
      <c r="C38" s="89">
        <v>413094.00599997101</v>
      </c>
      <c r="D38" s="90">
        <v>104951.684999997</v>
      </c>
      <c r="E38" s="91">
        <v>401926.61399998399</v>
      </c>
      <c r="F38" s="92">
        <v>74329.059499997602</v>
      </c>
      <c r="G38" s="93">
        <v>75466.341499998802</v>
      </c>
      <c r="H38" s="94">
        <v>220701.80299999201</v>
      </c>
      <c r="I38" s="95">
        <v>73045.403500000801</v>
      </c>
      <c r="J38" s="96">
        <v>586887.01149999304</v>
      </c>
      <c r="K38" s="97">
        <v>51659.040500000403</v>
      </c>
      <c r="L38" s="98" t="s">
        <v>55</v>
      </c>
      <c r="M38" s="99" t="s">
        <v>55</v>
      </c>
      <c r="N38" s="100">
        <v>232755.43649999</v>
      </c>
      <c r="O38" s="50"/>
      <c r="P38" s="50"/>
      <c r="Q38" s="2"/>
    </row>
    <row r="39" spans="2:17" x14ac:dyDescent="0.25">
      <c r="B39" s="88" t="s">
        <v>44</v>
      </c>
      <c r="C39" s="89" t="s">
        <v>55</v>
      </c>
      <c r="D39" s="90" t="s">
        <v>55</v>
      </c>
      <c r="E39" s="91">
        <v>139179.194499993</v>
      </c>
      <c r="F39" s="92">
        <v>51977.100499996799</v>
      </c>
      <c r="G39" s="93">
        <v>40930.622499998201</v>
      </c>
      <c r="H39" s="94" t="s">
        <v>55</v>
      </c>
      <c r="I39" s="95">
        <v>19990.001000003998</v>
      </c>
      <c r="J39" s="96">
        <v>325955.98399998201</v>
      </c>
      <c r="K39" s="97">
        <v>41431.459499986799</v>
      </c>
      <c r="L39" s="98" t="s">
        <v>55</v>
      </c>
      <c r="M39" s="99">
        <v>176942.33499999999</v>
      </c>
      <c r="N39" s="100">
        <v>70681.150500001997</v>
      </c>
      <c r="O39" s="50"/>
      <c r="P39" s="50"/>
      <c r="Q39" s="2"/>
    </row>
    <row r="40" spans="2:17" x14ac:dyDescent="0.25">
      <c r="B40" s="88" t="s">
        <v>45</v>
      </c>
      <c r="C40" s="89" t="s">
        <v>55</v>
      </c>
      <c r="D40" s="90">
        <v>38036.4804999915</v>
      </c>
      <c r="E40" s="91" t="s">
        <v>55</v>
      </c>
      <c r="F40" s="92">
        <v>30281.024499999101</v>
      </c>
      <c r="G40" s="93">
        <v>54889.517999987802</v>
      </c>
      <c r="H40" s="94">
        <v>137485.573999997</v>
      </c>
      <c r="I40" s="95">
        <v>20889.761999998002</v>
      </c>
      <c r="J40" s="96">
        <v>195875.13249998499</v>
      </c>
      <c r="K40" s="97">
        <v>29699.433499997001</v>
      </c>
      <c r="L40" s="98" t="s">
        <v>55</v>
      </c>
      <c r="M40" s="99" t="s">
        <v>55</v>
      </c>
      <c r="N40" s="100">
        <v>114923.268999997</v>
      </c>
      <c r="O40" s="50"/>
      <c r="P40" s="50"/>
      <c r="Q40" s="2"/>
    </row>
    <row r="41" spans="2:17" x14ac:dyDescent="0.25">
      <c r="B41" s="88" t="s">
        <v>46</v>
      </c>
      <c r="C41" s="89">
        <v>104137.112999993</v>
      </c>
      <c r="D41" s="90">
        <v>219623.073999997</v>
      </c>
      <c r="E41" s="91">
        <v>83111.863999996203</v>
      </c>
      <c r="F41" s="92">
        <v>53675.486499996099</v>
      </c>
      <c r="G41" s="93">
        <v>94182.365000000806</v>
      </c>
      <c r="H41" s="94">
        <v>29263.009500002299</v>
      </c>
      <c r="I41" s="95">
        <v>30661.846000003301</v>
      </c>
      <c r="J41" s="96">
        <v>94364.135499989803</v>
      </c>
      <c r="K41" s="97">
        <v>24997.148999997698</v>
      </c>
      <c r="L41" s="98" t="s">
        <v>55</v>
      </c>
      <c r="M41" s="99">
        <v>108786.01049999701</v>
      </c>
      <c r="N41" s="100">
        <v>76191.926000000502</v>
      </c>
      <c r="O41" s="50"/>
      <c r="P41" s="50"/>
      <c r="Q41" s="2"/>
    </row>
    <row r="42" spans="2:17" x14ac:dyDescent="0.25">
      <c r="B42" s="88" t="s">
        <v>47</v>
      </c>
      <c r="C42" s="89">
        <v>165637.35244586901</v>
      </c>
      <c r="D42" s="90">
        <v>29667.1695000035</v>
      </c>
      <c r="E42" s="91">
        <v>39872.400000000896</v>
      </c>
      <c r="F42" s="92">
        <v>16337.719000004899</v>
      </c>
      <c r="G42" s="93">
        <v>179695.68549999499</v>
      </c>
      <c r="H42" s="94">
        <v>106853.069499996</v>
      </c>
      <c r="I42" s="95">
        <v>18181.045500002299</v>
      </c>
      <c r="J42" s="96">
        <v>111654.717000007</v>
      </c>
      <c r="K42" s="97">
        <v>73923.927499996993</v>
      </c>
      <c r="L42" s="98" t="s">
        <v>55</v>
      </c>
      <c r="M42" s="99">
        <v>60840.658500004101</v>
      </c>
      <c r="N42" s="100">
        <v>135080.845500008</v>
      </c>
      <c r="O42" s="50"/>
      <c r="P42" s="50"/>
      <c r="Q42" s="2"/>
    </row>
    <row r="43" spans="2:17" x14ac:dyDescent="0.25">
      <c r="B43" s="88" t="s">
        <v>48</v>
      </c>
      <c r="C43" s="89" t="s">
        <v>55</v>
      </c>
      <c r="D43" s="90">
        <v>69590.639500005098</v>
      </c>
      <c r="E43" s="91">
        <v>174689.785499994</v>
      </c>
      <c r="F43" s="92">
        <v>22686.963000002099</v>
      </c>
      <c r="G43" s="93">
        <v>131849.245999999</v>
      </c>
      <c r="H43" s="94" t="s">
        <v>55</v>
      </c>
      <c r="I43" s="95">
        <v>44993.358500002498</v>
      </c>
      <c r="J43" s="96">
        <v>128693.777000003</v>
      </c>
      <c r="K43" s="97">
        <v>31237.337000000301</v>
      </c>
      <c r="L43" s="98" t="s">
        <v>55</v>
      </c>
      <c r="M43" s="99" t="s">
        <v>55</v>
      </c>
      <c r="N43" s="100">
        <v>43333.481124997401</v>
      </c>
      <c r="O43" s="50"/>
      <c r="P43" s="50"/>
      <c r="Q43" s="2"/>
    </row>
    <row r="44" spans="2:17" x14ac:dyDescent="0.25">
      <c r="B44" s="88" t="s">
        <v>49</v>
      </c>
      <c r="C44" s="89">
        <v>106330.092999999</v>
      </c>
      <c r="D44" s="90">
        <v>99066.659999988406</v>
      </c>
      <c r="E44" s="91">
        <v>55546.865499997301</v>
      </c>
      <c r="F44" s="92">
        <v>31052.647999999801</v>
      </c>
      <c r="G44" s="93">
        <v>78789.788500001901</v>
      </c>
      <c r="H44" s="94">
        <v>40819.865999998197</v>
      </c>
      <c r="I44" s="95">
        <v>8151.5335000012701</v>
      </c>
      <c r="J44" s="96" t="s">
        <v>55</v>
      </c>
      <c r="K44" s="97">
        <v>15703.7874999958</v>
      </c>
      <c r="L44" s="98" t="s">
        <v>55</v>
      </c>
      <c r="M44" s="99">
        <v>31042.076499995099</v>
      </c>
      <c r="N44" s="100">
        <v>61609.974499995398</v>
      </c>
      <c r="O44" s="50"/>
      <c r="P44" s="50"/>
      <c r="Q44" s="2"/>
    </row>
    <row r="45" spans="2:17" x14ac:dyDescent="0.25">
      <c r="B45" s="88" t="s">
        <v>50</v>
      </c>
      <c r="C45" s="89">
        <v>209554.32050000501</v>
      </c>
      <c r="D45" s="90">
        <v>71537.651000002807</v>
      </c>
      <c r="E45" s="91">
        <v>53914.372000000301</v>
      </c>
      <c r="F45" s="92" t="s">
        <v>55</v>
      </c>
      <c r="G45" s="93">
        <v>63424.222500001801</v>
      </c>
      <c r="H45" s="94">
        <v>15241.8294999965</v>
      </c>
      <c r="I45" s="95">
        <v>18116.9605000009</v>
      </c>
      <c r="J45" s="96">
        <v>60158.815000003699</v>
      </c>
      <c r="K45" s="97">
        <v>6581.0985000005903</v>
      </c>
      <c r="L45" s="98">
        <v>39802.115999997703</v>
      </c>
      <c r="M45" s="99" t="s">
        <v>55</v>
      </c>
      <c r="N45" s="100">
        <v>19864.8524999988</v>
      </c>
      <c r="O45" s="50"/>
      <c r="P45" s="50"/>
      <c r="Q45" s="2"/>
    </row>
    <row r="46" spans="2:17" x14ac:dyDescent="0.25">
      <c r="B46" s="88" t="s">
        <v>34</v>
      </c>
      <c r="C46" s="89">
        <v>119345.23900001</v>
      </c>
      <c r="D46" s="90">
        <v>86165.114999995902</v>
      </c>
      <c r="E46" s="91">
        <v>63697.523000000001</v>
      </c>
      <c r="F46" s="92">
        <v>64453.447499995404</v>
      </c>
      <c r="G46" s="93">
        <v>89604.416499996005</v>
      </c>
      <c r="H46" s="94">
        <v>60330.149500002299</v>
      </c>
      <c r="I46" s="95" t="s">
        <v>55</v>
      </c>
      <c r="J46" s="96">
        <v>44786.909500006797</v>
      </c>
      <c r="K46" s="97">
        <v>97760.051000001506</v>
      </c>
      <c r="L46" s="98" t="s">
        <v>55</v>
      </c>
      <c r="M46" s="99">
        <v>46904.635000002098</v>
      </c>
      <c r="N46" s="100">
        <v>77054.478500004698</v>
      </c>
      <c r="O46" s="50"/>
      <c r="P46" s="50"/>
      <c r="Q46" s="2"/>
    </row>
    <row r="47" spans="2:17" x14ac:dyDescent="0.25">
      <c r="B47" s="88" t="s">
        <v>35</v>
      </c>
      <c r="C47" s="89">
        <v>161388.363000007</v>
      </c>
      <c r="D47" s="90">
        <v>110783.411000002</v>
      </c>
      <c r="E47" s="91" t="s">
        <v>55</v>
      </c>
      <c r="F47" s="92">
        <v>36281.473499995598</v>
      </c>
      <c r="G47" s="93">
        <v>113120.86499999301</v>
      </c>
      <c r="H47" s="94">
        <v>101075.02650000001</v>
      </c>
      <c r="I47" s="95">
        <v>84804.944499997</v>
      </c>
      <c r="J47" s="96">
        <v>76451.975500001601</v>
      </c>
      <c r="K47" s="97">
        <v>32067.691999999999</v>
      </c>
      <c r="L47" s="98" t="s">
        <v>55</v>
      </c>
      <c r="M47" s="99">
        <v>22299.620499985602</v>
      </c>
      <c r="N47" s="100">
        <v>11461.109000000501</v>
      </c>
      <c r="O47" s="50"/>
      <c r="P47" s="50"/>
      <c r="Q47" s="2"/>
    </row>
    <row r="48" spans="2:17" x14ac:dyDescent="0.25">
      <c r="B48" s="88" t="s">
        <v>36</v>
      </c>
      <c r="C48" s="89">
        <v>95294.089999989897</v>
      </c>
      <c r="D48" s="90">
        <v>54583.334999992803</v>
      </c>
      <c r="E48" s="91">
        <v>64856.267000002197</v>
      </c>
      <c r="F48" s="92">
        <v>17517.904000000799</v>
      </c>
      <c r="G48" s="93">
        <v>48777.5854999941</v>
      </c>
      <c r="H48" s="94">
        <v>46735.309000002802</v>
      </c>
      <c r="I48" s="95" t="s">
        <v>55</v>
      </c>
      <c r="J48" s="96">
        <v>141711.50949999501</v>
      </c>
      <c r="K48" s="97">
        <v>11715.1494999977</v>
      </c>
      <c r="L48" s="98" t="s">
        <v>55</v>
      </c>
      <c r="M48" s="99" t="s">
        <v>55</v>
      </c>
      <c r="N48" s="100">
        <v>50089.529000000599</v>
      </c>
      <c r="O48" s="50"/>
      <c r="P48" s="50"/>
      <c r="Q48" s="2"/>
    </row>
    <row r="49" spans="2:17" x14ac:dyDescent="0.25">
      <c r="B49" s="88" t="s">
        <v>37</v>
      </c>
      <c r="C49" s="89">
        <v>75169.738499992804</v>
      </c>
      <c r="D49" s="90">
        <v>64275.128999994602</v>
      </c>
      <c r="E49" s="91" t="s">
        <v>55</v>
      </c>
      <c r="F49" s="92">
        <v>14615.347500002201</v>
      </c>
      <c r="G49" s="93">
        <v>73718.7014999971</v>
      </c>
      <c r="H49" s="94">
        <v>45762.177000001102</v>
      </c>
      <c r="I49" s="95">
        <v>15648.994499995601</v>
      </c>
      <c r="J49" s="96" t="s">
        <v>55</v>
      </c>
      <c r="K49" s="97">
        <v>32075.921499996999</v>
      </c>
      <c r="L49" s="98" t="s">
        <v>55</v>
      </c>
      <c r="M49" s="99">
        <v>88664.978999995597</v>
      </c>
      <c r="N49" s="100">
        <v>40354.825500000698</v>
      </c>
      <c r="O49" s="50"/>
      <c r="P49" s="50"/>
      <c r="Q49" s="2"/>
    </row>
    <row r="50" spans="2:17" x14ac:dyDescent="0.25">
      <c r="B50" s="88" t="s">
        <v>38</v>
      </c>
      <c r="C50" s="89">
        <v>12964.7200000005</v>
      </c>
      <c r="D50" s="90">
        <v>46435.101000001901</v>
      </c>
      <c r="E50" s="91">
        <v>58849.736499999897</v>
      </c>
      <c r="F50" s="92" t="s">
        <v>55</v>
      </c>
      <c r="G50" s="93">
        <v>77890.175500002297</v>
      </c>
      <c r="H50" s="94" t="s">
        <v>55</v>
      </c>
      <c r="I50" s="95">
        <v>42885.365500002503</v>
      </c>
      <c r="J50" s="96" t="s">
        <v>55</v>
      </c>
      <c r="K50" s="97">
        <v>22131.641499999001</v>
      </c>
      <c r="L50" s="98" t="s">
        <v>55</v>
      </c>
      <c r="M50" s="99">
        <v>119485.382499998</v>
      </c>
      <c r="N50" s="100">
        <v>71985.275999996695</v>
      </c>
      <c r="O50" s="50"/>
      <c r="P50" s="50"/>
      <c r="Q50" s="2"/>
    </row>
    <row r="51" spans="2:17" x14ac:dyDescent="0.25">
      <c r="B51" s="88" t="s">
        <v>39</v>
      </c>
      <c r="C51" s="89" t="s">
        <v>55</v>
      </c>
      <c r="D51" s="90">
        <v>20474.284500000202</v>
      </c>
      <c r="E51" s="91">
        <v>178692.42000000301</v>
      </c>
      <c r="F51" s="92">
        <v>33697.810500004001</v>
      </c>
      <c r="G51" s="93">
        <v>107318.817499995</v>
      </c>
      <c r="H51" s="94" t="s">
        <v>55</v>
      </c>
      <c r="I51" s="95">
        <v>60214.540000002104</v>
      </c>
      <c r="J51" s="96">
        <v>209934.30050000301</v>
      </c>
      <c r="K51" s="97">
        <v>27022.144999998</v>
      </c>
      <c r="L51" s="98">
        <v>262481.05964675703</v>
      </c>
      <c r="M51" s="99">
        <v>190123.23350000201</v>
      </c>
      <c r="N51" s="100">
        <v>43059.399500002197</v>
      </c>
      <c r="O51" s="50"/>
      <c r="P51" s="50"/>
      <c r="Q51" s="2"/>
    </row>
    <row r="52" spans="2:17" x14ac:dyDescent="0.25">
      <c r="B52" s="88" t="s">
        <v>40</v>
      </c>
      <c r="C52" s="89" t="s">
        <v>55</v>
      </c>
      <c r="D52" s="90">
        <v>28606.076500004001</v>
      </c>
      <c r="E52" s="91">
        <v>54025.444499992002</v>
      </c>
      <c r="F52" s="92">
        <v>51139.971499997002</v>
      </c>
      <c r="G52" s="93">
        <v>110583.566999995</v>
      </c>
      <c r="H52" s="94" t="s">
        <v>55</v>
      </c>
      <c r="I52" s="95">
        <v>41960.761999993301</v>
      </c>
      <c r="J52" s="96">
        <v>119884.556499998</v>
      </c>
      <c r="K52" s="97">
        <v>42423.751000000797</v>
      </c>
      <c r="L52" s="98">
        <v>136674.575500001</v>
      </c>
      <c r="M52" s="99">
        <v>47340.394999991397</v>
      </c>
      <c r="N52" s="100">
        <v>61890.086499998601</v>
      </c>
      <c r="O52" s="50"/>
      <c r="P52" s="50"/>
      <c r="Q52" s="2"/>
    </row>
    <row r="53" spans="2:17" x14ac:dyDescent="0.25">
      <c r="B53" s="88" t="s">
        <v>41</v>
      </c>
      <c r="C53" s="89">
        <v>38972.268000004602</v>
      </c>
      <c r="D53" s="90">
        <v>18884.302500001198</v>
      </c>
      <c r="E53" s="91">
        <v>14552.6950000013</v>
      </c>
      <c r="F53" s="92">
        <v>19619.086999995699</v>
      </c>
      <c r="G53" s="93">
        <v>44926.526333338697</v>
      </c>
      <c r="H53" s="94">
        <v>21636.820750000199</v>
      </c>
      <c r="I53" s="95">
        <v>24954.803500001701</v>
      </c>
      <c r="J53" s="96">
        <v>63400.970500000702</v>
      </c>
      <c r="K53" s="97">
        <v>28530.188000001599</v>
      </c>
      <c r="L53" s="98" t="s">
        <v>55</v>
      </c>
      <c r="M53" s="99">
        <v>42088.462999989599</v>
      </c>
      <c r="N53" s="100" t="s">
        <v>55</v>
      </c>
      <c r="O53" s="50"/>
      <c r="P53" s="50"/>
      <c r="Q53" s="2"/>
    </row>
    <row r="54" spans="2:17" x14ac:dyDescent="0.25">
      <c r="B54" s="88" t="s">
        <v>51</v>
      </c>
      <c r="C54" s="89">
        <v>98529530.312552407</v>
      </c>
      <c r="D54" s="90">
        <v>13201900.032000501</v>
      </c>
      <c r="E54" s="91">
        <v>14509061.3265003</v>
      </c>
      <c r="F54" s="92">
        <v>1346154.4709999999</v>
      </c>
      <c r="G54" s="93">
        <v>515950.14550001302</v>
      </c>
      <c r="H54" s="94">
        <v>44074933.219992101</v>
      </c>
      <c r="I54" s="95">
        <v>5414877.66950012</v>
      </c>
      <c r="J54" s="96">
        <v>7408652.3470002199</v>
      </c>
      <c r="K54" s="97">
        <v>2058338.1525000399</v>
      </c>
      <c r="L54" s="98">
        <v>62813029.307501704</v>
      </c>
      <c r="M54" s="99">
        <v>9523042.6880002692</v>
      </c>
      <c r="N54" s="100">
        <v>8669947.0451668799</v>
      </c>
      <c r="O54" s="50"/>
      <c r="P54" s="50"/>
      <c r="Q54" s="2"/>
    </row>
    <row r="55" spans="2:17" x14ac:dyDescent="0.25">
      <c r="B55" s="88" t="s">
        <v>52</v>
      </c>
      <c r="C55" s="89">
        <v>86210493.504050598</v>
      </c>
      <c r="D55" s="90">
        <v>15376721.1519993</v>
      </c>
      <c r="E55" s="91">
        <v>11840524.6539995</v>
      </c>
      <c r="F55" s="92">
        <v>1538842.0159998799</v>
      </c>
      <c r="G55" s="93">
        <v>572424.22849996295</v>
      </c>
      <c r="H55" s="94">
        <v>36984535.189998299</v>
      </c>
      <c r="I55" s="95">
        <v>5285372.7749992004</v>
      </c>
      <c r="J55" s="96">
        <v>5653841.3948024996</v>
      </c>
      <c r="K55" s="97">
        <v>527823.50399995502</v>
      </c>
      <c r="L55" s="98">
        <v>52761894.945498496</v>
      </c>
      <c r="M55" s="99">
        <v>11154915.3559996</v>
      </c>
      <c r="N55" s="100">
        <v>7583196.6994999098</v>
      </c>
      <c r="O55" s="50"/>
      <c r="P55" s="50"/>
      <c r="Q55" s="2"/>
    </row>
    <row r="56" spans="2:17" x14ac:dyDescent="0.25">
      <c r="B56" s="88" t="s">
        <v>53</v>
      </c>
      <c r="C56" s="89">
        <v>84108171.319205299</v>
      </c>
      <c r="D56" s="90">
        <v>6303268.4800012102</v>
      </c>
      <c r="E56" s="91">
        <v>11598072.7134996</v>
      </c>
      <c r="F56" s="92">
        <v>628375.59400003601</v>
      </c>
      <c r="G56" s="93">
        <v>998332.02849989396</v>
      </c>
      <c r="H56" s="94">
        <v>38821752.504498899</v>
      </c>
      <c r="I56" s="95">
        <v>5250057.4299993003</v>
      </c>
      <c r="J56" s="96">
        <v>7027354.5707605695</v>
      </c>
      <c r="K56" s="97">
        <v>960763.49549994001</v>
      </c>
      <c r="L56" s="98">
        <v>52401693.007498898</v>
      </c>
      <c r="M56" s="99">
        <v>10348104.4254991</v>
      </c>
      <c r="N56" s="100">
        <v>8177154.47849999</v>
      </c>
      <c r="O56" s="50"/>
      <c r="P56" s="50"/>
      <c r="Q56" s="2"/>
    </row>
    <row r="57" spans="2:17" x14ac:dyDescent="0.25">
      <c r="B57" s="88" t="s">
        <v>54</v>
      </c>
      <c r="C57" s="89">
        <v>16584955.4340463</v>
      </c>
      <c r="D57" s="90">
        <v>2469114.1894998401</v>
      </c>
      <c r="E57" s="91">
        <v>2477016.2249998702</v>
      </c>
      <c r="F57" s="92">
        <v>286438.14349998598</v>
      </c>
      <c r="G57" s="93">
        <v>142505.241999978</v>
      </c>
      <c r="H57" s="94">
        <v>7440262.2593660504</v>
      </c>
      <c r="I57" s="95">
        <v>645050.72999982</v>
      </c>
      <c r="J57" s="96">
        <v>1990194.2889999601</v>
      </c>
      <c r="K57" s="97">
        <v>176243.50999999201</v>
      </c>
      <c r="L57" s="98">
        <v>10967517.468262799</v>
      </c>
      <c r="M57" s="99">
        <v>788951.01499977498</v>
      </c>
      <c r="N57" s="100">
        <v>1692440.1129999999</v>
      </c>
      <c r="O57" s="50"/>
      <c r="P57" s="50"/>
      <c r="Q57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57"/>
  <sheetViews>
    <sheetView zoomScaleNormal="100" workbookViewId="0">
      <selection activeCell="C1" sqref="C1:J57"/>
    </sheetView>
  </sheetViews>
  <sheetFormatPr defaultColWidth="8.85546875" defaultRowHeight="15" x14ac:dyDescent="0.25"/>
  <cols>
    <col min="2" max="2" width="17.7109375" bestFit="1" customWidth="1"/>
    <col min="3" max="3" width="9.85546875" bestFit="1" customWidth="1"/>
    <col min="11" max="11" width="12.42578125" bestFit="1" customWidth="1"/>
  </cols>
  <sheetData>
    <row r="1" spans="2:20" x14ac:dyDescent="0.25">
      <c r="C1" t="str">
        <f>_xlfn.CONCAT("cit",C2)</f>
        <v>cit465</v>
      </c>
      <c r="D1" t="str">
        <f>C1</f>
        <v>cit465</v>
      </c>
      <c r="E1" t="str">
        <f t="shared" ref="E1:J1" si="0">D1</f>
        <v>cit465</v>
      </c>
      <c r="F1" t="str">
        <f t="shared" si="0"/>
        <v>cit465</v>
      </c>
      <c r="G1" t="str">
        <f t="shared" si="0"/>
        <v>cit465</v>
      </c>
      <c r="H1" t="str">
        <f t="shared" si="0"/>
        <v>cit465</v>
      </c>
      <c r="I1" t="str">
        <f t="shared" si="0"/>
        <v>cit465</v>
      </c>
      <c r="J1" t="str">
        <f t="shared" si="0"/>
        <v>cit465</v>
      </c>
    </row>
    <row r="2" spans="2:20" x14ac:dyDescent="0.25">
      <c r="C2">
        <v>465</v>
      </c>
      <c r="D2">
        <v>466</v>
      </c>
      <c r="E2">
        <v>467</v>
      </c>
      <c r="F2">
        <v>468</v>
      </c>
      <c r="G2">
        <v>469</v>
      </c>
      <c r="H2">
        <v>470</v>
      </c>
      <c r="I2">
        <v>471</v>
      </c>
      <c r="J2">
        <v>472</v>
      </c>
      <c r="K2" t="s">
        <v>56</v>
      </c>
      <c r="L2" t="s">
        <v>57</v>
      </c>
      <c r="M2">
        <v>465</v>
      </c>
      <c r="N2">
        <v>466</v>
      </c>
      <c r="O2">
        <v>467</v>
      </c>
      <c r="P2">
        <v>468</v>
      </c>
      <c r="Q2">
        <v>469</v>
      </c>
      <c r="R2">
        <v>470</v>
      </c>
      <c r="S2">
        <v>471</v>
      </c>
      <c r="T2">
        <v>472</v>
      </c>
    </row>
    <row r="3" spans="2:20" x14ac:dyDescent="0.25">
      <c r="B3" s="15" t="s">
        <v>25</v>
      </c>
      <c r="C3" s="16">
        <v>4961398.0220113797</v>
      </c>
      <c r="D3" s="17">
        <v>1080802.2426258901</v>
      </c>
      <c r="E3" s="18">
        <v>2050370.35634824</v>
      </c>
      <c r="F3" s="19">
        <v>338705.29971242702</v>
      </c>
      <c r="G3" s="20">
        <v>203775.669680658</v>
      </c>
      <c r="H3" s="21">
        <v>57433.784176121801</v>
      </c>
      <c r="I3" s="22">
        <v>4828.2974781683197</v>
      </c>
      <c r="J3" s="23">
        <v>983.34875103847401</v>
      </c>
      <c r="K3" s="2">
        <f t="shared" ref="K3:K34" si="1">SUM(C3:J3)</f>
        <v>8698297.0207839254</v>
      </c>
      <c r="M3">
        <f t="shared" ref="M3:T4" si="2">C3/$K3</f>
        <v>0.57038728502332037</v>
      </c>
      <c r="N3">
        <f t="shared" si="2"/>
        <v>0.12425446498819188</v>
      </c>
      <c r="O3">
        <f t="shared" si="2"/>
        <v>0.235720894727903</v>
      </c>
      <c r="P3">
        <f t="shared" si="2"/>
        <v>3.8939265801468517E-2</v>
      </c>
      <c r="Q3">
        <f t="shared" si="2"/>
        <v>2.3427076494830126E-2</v>
      </c>
      <c r="R3">
        <f t="shared" si="2"/>
        <v>6.6028768664588141E-3</v>
      </c>
      <c r="S3">
        <f t="shared" si="2"/>
        <v>5.5508537666987766E-4</v>
      </c>
      <c r="T3">
        <f t="shared" si="2"/>
        <v>1.1305072115712262E-4</v>
      </c>
    </row>
    <row r="4" spans="2:20" x14ac:dyDescent="0.25">
      <c r="B4" s="15" t="s">
        <v>26</v>
      </c>
      <c r="C4" s="16">
        <v>7923268.0979994098</v>
      </c>
      <c r="D4" s="17">
        <v>2900423.64291684</v>
      </c>
      <c r="E4" s="18">
        <v>2222432.7245312501</v>
      </c>
      <c r="F4" s="19">
        <v>605821.29955133505</v>
      </c>
      <c r="G4" s="20">
        <v>437601.45593945897</v>
      </c>
      <c r="H4" s="21">
        <v>73994.345618616804</v>
      </c>
      <c r="I4" s="22">
        <v>6534.9987568384404</v>
      </c>
      <c r="J4" s="23">
        <v>3035.9836944182598</v>
      </c>
      <c r="K4" s="2">
        <f t="shared" si="1"/>
        <v>14173112.549008166</v>
      </c>
      <c r="M4">
        <f t="shared" si="2"/>
        <v>0.55903514987283998</v>
      </c>
      <c r="N4">
        <f t="shared" si="2"/>
        <v>0.20464267343448223</v>
      </c>
      <c r="O4">
        <f t="shared" si="2"/>
        <v>0.1568062566953069</v>
      </c>
      <c r="P4">
        <f t="shared" si="2"/>
        <v>4.274440758559632E-2</v>
      </c>
      <c r="Q4">
        <f t="shared" si="2"/>
        <v>3.0875466093020075E-2</v>
      </c>
      <c r="R4">
        <f t="shared" si="2"/>
        <v>5.2207548174585637E-3</v>
      </c>
      <c r="S4">
        <f t="shared" si="2"/>
        <v>4.6108423497249085E-4</v>
      </c>
      <c r="T4">
        <f t="shared" si="2"/>
        <v>2.1420726632349489E-4</v>
      </c>
    </row>
    <row r="5" spans="2:20" x14ac:dyDescent="0.25">
      <c r="B5" s="15" t="s">
        <v>27</v>
      </c>
      <c r="C5" s="16">
        <v>1418.3410132709</v>
      </c>
      <c r="D5" s="17" t="s">
        <v>55</v>
      </c>
      <c r="E5" s="18" t="s">
        <v>55</v>
      </c>
      <c r="F5" s="19" t="s">
        <v>55</v>
      </c>
      <c r="G5" s="20" t="s">
        <v>55</v>
      </c>
      <c r="H5" s="21">
        <v>1010.68289275386</v>
      </c>
      <c r="I5" s="22" t="s">
        <v>55</v>
      </c>
      <c r="J5" s="23" t="s">
        <v>55</v>
      </c>
      <c r="K5" s="2">
        <f t="shared" si="1"/>
        <v>2429.02390602476</v>
      </c>
    </row>
    <row r="6" spans="2:20" x14ac:dyDescent="0.25">
      <c r="B6" s="15" t="s">
        <v>28</v>
      </c>
      <c r="C6" s="16">
        <v>4341207.1182992198</v>
      </c>
      <c r="D6" s="17">
        <v>1348357.64497479</v>
      </c>
      <c r="E6" s="18">
        <v>1875107.06774056</v>
      </c>
      <c r="F6" s="19">
        <v>767639.28364365199</v>
      </c>
      <c r="G6" s="20">
        <v>330165.484781879</v>
      </c>
      <c r="H6" s="21">
        <v>70752.590709506796</v>
      </c>
      <c r="I6" s="22">
        <v>28719.802054122301</v>
      </c>
      <c r="J6" s="23">
        <v>5501.4876356923996</v>
      </c>
      <c r="K6" s="2">
        <f t="shared" si="1"/>
        <v>8767450.4798394237</v>
      </c>
      <c r="M6">
        <f t="shared" ref="M6:M37" si="3">C6/$K6</f>
        <v>0.49515045773930955</v>
      </c>
      <c r="N6">
        <f t="shared" ref="N6:N37" si="4">D6/$K6</f>
        <v>0.15379130433360433</v>
      </c>
      <c r="O6">
        <f t="shared" ref="O6:O37" si="5">E6/$K6</f>
        <v>0.21387141815654745</v>
      </c>
      <c r="P6">
        <f t="shared" ref="P6:P37" si="6">F6/$K6</f>
        <v>8.7555588184823299E-2</v>
      </c>
      <c r="Q6">
        <f t="shared" ref="Q6:Q37" si="7">G6/$K6</f>
        <v>3.7658095194388369E-2</v>
      </c>
      <c r="R6">
        <f t="shared" ref="R6:R37" si="8">H6/$K6</f>
        <v>8.0699162056519121E-3</v>
      </c>
      <c r="S6">
        <f t="shared" ref="S6:S37" si="9">I6/$K6</f>
        <v>3.275730170379965E-3</v>
      </c>
      <c r="T6">
        <f t="shared" ref="T6:T37" si="10">J6/$K6</f>
        <v>6.2749001529497771E-4</v>
      </c>
    </row>
    <row r="7" spans="2:20" x14ac:dyDescent="0.25">
      <c r="B7" s="15" t="s">
        <v>29</v>
      </c>
      <c r="C7" s="16">
        <v>4907348.6166553404</v>
      </c>
      <c r="D7" s="17">
        <v>1847364.4285496799</v>
      </c>
      <c r="E7" s="18">
        <v>2358449.5298230099</v>
      </c>
      <c r="F7" s="19">
        <v>682623.24477764999</v>
      </c>
      <c r="G7" s="20">
        <v>688325.70881623705</v>
      </c>
      <c r="H7" s="21">
        <v>137579.14553687599</v>
      </c>
      <c r="I7" s="22">
        <v>29018.156458338501</v>
      </c>
      <c r="J7" s="23">
        <v>18469.0833736405</v>
      </c>
      <c r="K7" s="2">
        <f t="shared" si="1"/>
        <v>10669177.913990771</v>
      </c>
      <c r="M7">
        <f t="shared" si="3"/>
        <v>0.45995564571289099</v>
      </c>
      <c r="N7">
        <f t="shared" si="4"/>
        <v>0.17314965065182603</v>
      </c>
      <c r="O7">
        <f t="shared" si="5"/>
        <v>0.22105260113155611</v>
      </c>
      <c r="P7">
        <f t="shared" si="6"/>
        <v>6.3980866218615429E-2</v>
      </c>
      <c r="Q7">
        <f t="shared" si="7"/>
        <v>6.4515346389867362E-2</v>
      </c>
      <c r="R7">
        <f t="shared" si="8"/>
        <v>1.2895009029370939E-2</v>
      </c>
      <c r="S7">
        <f t="shared" si="9"/>
        <v>2.7198118441990019E-3</v>
      </c>
      <c r="T7">
        <f t="shared" si="10"/>
        <v>1.7310690216742481E-3</v>
      </c>
    </row>
    <row r="8" spans="2:20" x14ac:dyDescent="0.25">
      <c r="B8" s="15" t="s">
        <v>30</v>
      </c>
      <c r="C8" s="16">
        <v>13999409.3018161</v>
      </c>
      <c r="D8" s="17">
        <v>6623077.5720196599</v>
      </c>
      <c r="E8" s="18">
        <v>6329806.3548676101</v>
      </c>
      <c r="F8" s="19">
        <v>1906928.79588305</v>
      </c>
      <c r="G8" s="20">
        <v>1484289.48135458</v>
      </c>
      <c r="H8" s="21">
        <v>450221.05850037403</v>
      </c>
      <c r="I8" s="22">
        <v>107965.81650768701</v>
      </c>
      <c r="J8" s="23">
        <v>32357.743527524101</v>
      </c>
      <c r="K8" s="2">
        <f t="shared" si="1"/>
        <v>30934056.124476586</v>
      </c>
      <c r="M8">
        <f t="shared" si="3"/>
        <v>0.45255653657197131</v>
      </c>
      <c r="N8">
        <f t="shared" si="4"/>
        <v>0.21410310841128741</v>
      </c>
      <c r="O8">
        <f t="shared" si="5"/>
        <v>0.20462257937972603</v>
      </c>
      <c r="P8">
        <f t="shared" si="6"/>
        <v>6.1644964637346464E-2</v>
      </c>
      <c r="Q8">
        <f t="shared" si="7"/>
        <v>4.7982375003843593E-2</v>
      </c>
      <c r="R8">
        <f t="shared" si="8"/>
        <v>1.4554220005572965E-2</v>
      </c>
      <c r="S8">
        <f t="shared" si="9"/>
        <v>3.4901926883833061E-3</v>
      </c>
      <c r="T8">
        <f t="shared" si="10"/>
        <v>1.0460233018689399E-3</v>
      </c>
    </row>
    <row r="9" spans="2:20" x14ac:dyDescent="0.25">
      <c r="B9" s="15" t="s">
        <v>31</v>
      </c>
      <c r="C9" s="16">
        <v>955810.71536183695</v>
      </c>
      <c r="D9" s="17">
        <v>351975.11862462701</v>
      </c>
      <c r="E9" s="18">
        <v>586753.64057595795</v>
      </c>
      <c r="F9" s="19">
        <v>247973.299824963</v>
      </c>
      <c r="G9" s="20">
        <v>113945.413714098</v>
      </c>
      <c r="H9" s="21">
        <v>63821.121550419201</v>
      </c>
      <c r="I9" s="22">
        <v>20236.703034177899</v>
      </c>
      <c r="J9" s="23">
        <v>5361.74488613425</v>
      </c>
      <c r="K9" s="2">
        <f t="shared" si="1"/>
        <v>2345877.7575722141</v>
      </c>
      <c r="M9">
        <f t="shared" si="3"/>
        <v>0.40744267781072296</v>
      </c>
      <c r="N9">
        <f t="shared" si="4"/>
        <v>0.15003983796192841</v>
      </c>
      <c r="O9">
        <f t="shared" si="5"/>
        <v>0.25012114918690331</v>
      </c>
      <c r="P9">
        <f t="shared" si="6"/>
        <v>0.10570597680315384</v>
      </c>
      <c r="Q9">
        <f t="shared" si="7"/>
        <v>4.8572613532949775E-2</v>
      </c>
      <c r="R9">
        <f t="shared" si="8"/>
        <v>2.7205646732619472E-2</v>
      </c>
      <c r="S9">
        <f t="shared" si="9"/>
        <v>8.6264951227131206E-3</v>
      </c>
      <c r="T9">
        <f t="shared" si="10"/>
        <v>2.2856028490091506E-3</v>
      </c>
    </row>
    <row r="10" spans="2:20" x14ac:dyDescent="0.25">
      <c r="B10" s="15" t="s">
        <v>32</v>
      </c>
      <c r="C10" s="16">
        <v>16331543.273715001</v>
      </c>
      <c r="D10" s="17">
        <v>8122390.8304617498</v>
      </c>
      <c r="E10" s="18">
        <v>7632419.8294282798</v>
      </c>
      <c r="F10" s="19">
        <v>3738957.7466702298</v>
      </c>
      <c r="G10" s="20">
        <v>1342143.23208163</v>
      </c>
      <c r="H10" s="21">
        <v>705986.00800616702</v>
      </c>
      <c r="I10" s="22">
        <v>224678.07116786999</v>
      </c>
      <c r="J10" s="23">
        <v>47559.4666560603</v>
      </c>
      <c r="K10" s="2">
        <f t="shared" si="1"/>
        <v>38145678.458186992</v>
      </c>
      <c r="M10">
        <f t="shared" si="3"/>
        <v>0.42813613320881577</v>
      </c>
      <c r="N10">
        <f t="shared" si="4"/>
        <v>0.21293082621049794</v>
      </c>
      <c r="O10">
        <f t="shared" si="5"/>
        <v>0.20008609462260532</v>
      </c>
      <c r="P10">
        <f t="shared" si="6"/>
        <v>9.8017859369539106E-2</v>
      </c>
      <c r="Q10">
        <f t="shared" si="7"/>
        <v>3.5184673240320187E-2</v>
      </c>
      <c r="R10">
        <f t="shared" si="8"/>
        <v>1.8507627509628033E-2</v>
      </c>
      <c r="S10">
        <f t="shared" si="9"/>
        <v>5.8900006566706799E-3</v>
      </c>
      <c r="T10">
        <f t="shared" si="10"/>
        <v>1.2467851819228262E-3</v>
      </c>
    </row>
    <row r="11" spans="2:20" x14ac:dyDescent="0.25">
      <c r="B11" s="15" t="s">
        <v>33</v>
      </c>
      <c r="C11" s="16">
        <v>9701168.4891868401</v>
      </c>
      <c r="D11" s="17">
        <v>5404470.91883393</v>
      </c>
      <c r="E11" s="18">
        <v>5949534.2013386805</v>
      </c>
      <c r="F11" s="19">
        <v>1939723.88730151</v>
      </c>
      <c r="G11" s="20">
        <v>979872.82168665202</v>
      </c>
      <c r="H11" s="21">
        <v>646933.65294357005</v>
      </c>
      <c r="I11" s="22">
        <v>145527.583860318</v>
      </c>
      <c r="J11" s="23">
        <v>42644.441601958701</v>
      </c>
      <c r="K11" s="2">
        <f t="shared" si="1"/>
        <v>24809875.996753458</v>
      </c>
      <c r="M11">
        <f t="shared" si="3"/>
        <v>0.39102043438090156</v>
      </c>
      <c r="N11">
        <f t="shared" si="4"/>
        <v>0.21783546679318921</v>
      </c>
      <c r="O11">
        <f t="shared" si="5"/>
        <v>0.23980507609619725</v>
      </c>
      <c r="P11">
        <f t="shared" si="6"/>
        <v>7.8183538182751741E-2</v>
      </c>
      <c r="Q11">
        <f t="shared" si="7"/>
        <v>3.9495272842753226E-2</v>
      </c>
      <c r="R11">
        <f t="shared" si="8"/>
        <v>2.6075650399390377E-2</v>
      </c>
      <c r="S11">
        <f t="shared" si="9"/>
        <v>5.8657118592354623E-3</v>
      </c>
      <c r="T11">
        <f t="shared" si="10"/>
        <v>1.7188494455812281E-3</v>
      </c>
    </row>
    <row r="12" spans="2:20" x14ac:dyDescent="0.25">
      <c r="B12" s="15" t="s">
        <v>17</v>
      </c>
      <c r="C12" s="16">
        <v>3898074.7442067801</v>
      </c>
      <c r="D12" s="17">
        <v>2008348.77175594</v>
      </c>
      <c r="E12" s="18">
        <v>2490900.43903537</v>
      </c>
      <c r="F12" s="19">
        <v>618056.24831507204</v>
      </c>
      <c r="G12" s="20">
        <v>681707.06703467097</v>
      </c>
      <c r="H12" s="21">
        <v>319201.52674724202</v>
      </c>
      <c r="I12" s="22">
        <v>113607.731866171</v>
      </c>
      <c r="J12" s="23">
        <v>26031.3862112883</v>
      </c>
      <c r="K12" s="2">
        <f t="shared" si="1"/>
        <v>10155927.915172536</v>
      </c>
      <c r="M12">
        <f t="shared" si="3"/>
        <v>0.38382260850662575</v>
      </c>
      <c r="N12">
        <f t="shared" si="4"/>
        <v>0.19775138111757865</v>
      </c>
      <c r="O12">
        <f t="shared" si="5"/>
        <v>0.24526566748411713</v>
      </c>
      <c r="P12">
        <f t="shared" si="6"/>
        <v>6.0856699011394282E-2</v>
      </c>
      <c r="Q12">
        <f t="shared" si="7"/>
        <v>6.7124055303329683E-2</v>
      </c>
      <c r="R12">
        <f t="shared" si="8"/>
        <v>3.1430070143602357E-2</v>
      </c>
      <c r="S12">
        <f t="shared" si="9"/>
        <v>1.118634681292349E-2</v>
      </c>
      <c r="T12">
        <f t="shared" si="10"/>
        <v>2.5631716204285466E-3</v>
      </c>
    </row>
    <row r="13" spans="2:20" x14ac:dyDescent="0.25">
      <c r="B13" s="15" t="s">
        <v>18</v>
      </c>
      <c r="C13" s="16">
        <v>14022193.3244259</v>
      </c>
      <c r="D13" s="17">
        <v>6668930.4595889803</v>
      </c>
      <c r="E13" s="18">
        <v>9187867.9288170598</v>
      </c>
      <c r="F13" s="19">
        <v>2638385.4380830401</v>
      </c>
      <c r="G13" s="20">
        <v>2094126.8691332</v>
      </c>
      <c r="H13" s="21">
        <v>924950.63691746804</v>
      </c>
      <c r="I13" s="22">
        <v>280561.47693825897</v>
      </c>
      <c r="J13" s="23">
        <v>84877.539578047406</v>
      </c>
      <c r="K13" s="2">
        <f t="shared" si="1"/>
        <v>35901893.673481956</v>
      </c>
      <c r="M13">
        <f t="shared" si="3"/>
        <v>0.39056974130540212</v>
      </c>
      <c r="N13">
        <f t="shared" si="4"/>
        <v>0.1857542813825116</v>
      </c>
      <c r="O13">
        <f t="shared" si="5"/>
        <v>0.25591596956913309</v>
      </c>
      <c r="P13">
        <f t="shared" si="6"/>
        <v>7.3488754160948841E-2</v>
      </c>
      <c r="Q13">
        <f t="shared" si="7"/>
        <v>5.8329147988089969E-2</v>
      </c>
      <c r="R13">
        <f t="shared" si="8"/>
        <v>2.5763282720673308E-2</v>
      </c>
      <c r="S13">
        <f t="shared" si="9"/>
        <v>7.8146707104056953E-3</v>
      </c>
      <c r="T13">
        <f t="shared" si="10"/>
        <v>2.3641521628353576E-3</v>
      </c>
    </row>
    <row r="14" spans="2:20" x14ac:dyDescent="0.25">
      <c r="B14" s="15" t="s">
        <v>19</v>
      </c>
      <c r="C14" s="16">
        <v>14146000.052995199</v>
      </c>
      <c r="D14" s="17">
        <v>6927143.0790437097</v>
      </c>
      <c r="E14" s="18">
        <v>9208645.0417286009</v>
      </c>
      <c r="F14" s="19">
        <v>3692184.5391116301</v>
      </c>
      <c r="G14" s="20">
        <v>2118960.6125439499</v>
      </c>
      <c r="H14" s="21">
        <v>895967.13350020605</v>
      </c>
      <c r="I14" s="22">
        <v>281468.672642013</v>
      </c>
      <c r="J14" s="23">
        <v>54824.707337137399</v>
      </c>
      <c r="K14" s="2">
        <f t="shared" si="1"/>
        <v>37325193.838902451</v>
      </c>
      <c r="M14">
        <f t="shared" si="3"/>
        <v>0.37899334465750129</v>
      </c>
      <c r="N14">
        <f t="shared" si="4"/>
        <v>0.18558893783490135</v>
      </c>
      <c r="O14">
        <f t="shared" si="5"/>
        <v>0.24671392415197116</v>
      </c>
      <c r="P14">
        <f t="shared" si="6"/>
        <v>9.8919366769997172E-2</v>
      </c>
      <c r="Q14">
        <f t="shared" si="7"/>
        <v>5.6770250723666649E-2</v>
      </c>
      <c r="R14">
        <f t="shared" si="8"/>
        <v>2.4004353128539626E-2</v>
      </c>
      <c r="S14">
        <f t="shared" si="9"/>
        <v>7.5409835473821503E-3</v>
      </c>
      <c r="T14">
        <f t="shared" si="10"/>
        <v>1.4688391860405009E-3</v>
      </c>
    </row>
    <row r="15" spans="2:20" x14ac:dyDescent="0.25">
      <c r="B15" s="15" t="s">
        <v>20</v>
      </c>
      <c r="C15" s="16">
        <v>4333082.6345114401</v>
      </c>
      <c r="D15" s="17">
        <v>2252198.8032770399</v>
      </c>
      <c r="E15" s="18">
        <v>2670968.0549968299</v>
      </c>
      <c r="F15" s="19">
        <v>1249441.4803048901</v>
      </c>
      <c r="G15" s="20">
        <v>728610.09529361804</v>
      </c>
      <c r="H15" s="21">
        <v>346441.70383789903</v>
      </c>
      <c r="I15" s="22">
        <v>97827.439578168007</v>
      </c>
      <c r="J15" s="23">
        <v>29717.408423709199</v>
      </c>
      <c r="K15" s="2">
        <f t="shared" si="1"/>
        <v>11708287.620223595</v>
      </c>
      <c r="M15">
        <f t="shared" si="3"/>
        <v>0.37008679450502691</v>
      </c>
      <c r="N15">
        <f t="shared" si="4"/>
        <v>0.19235936768301132</v>
      </c>
      <c r="O15">
        <f t="shared" si="5"/>
        <v>0.22812627615871825</v>
      </c>
      <c r="P15">
        <f t="shared" si="6"/>
        <v>0.10671427973350635</v>
      </c>
      <c r="Q15">
        <f t="shared" si="7"/>
        <v>6.2230286693256316E-2</v>
      </c>
      <c r="R15">
        <f t="shared" si="8"/>
        <v>2.958944254491102E-2</v>
      </c>
      <c r="S15">
        <f t="shared" si="9"/>
        <v>8.3554011270778623E-3</v>
      </c>
      <c r="T15">
        <f t="shared" si="10"/>
        <v>2.5381515544919352E-3</v>
      </c>
    </row>
    <row r="16" spans="2:20" x14ac:dyDescent="0.25">
      <c r="B16" s="15" t="s">
        <v>21</v>
      </c>
      <c r="C16" s="16">
        <v>12134612.7384643</v>
      </c>
      <c r="D16" s="17">
        <v>6834684.9680951303</v>
      </c>
      <c r="E16" s="18">
        <v>8847145.18267636</v>
      </c>
      <c r="F16" s="19">
        <v>3331849.6708382498</v>
      </c>
      <c r="G16" s="20">
        <v>2331220.8864205601</v>
      </c>
      <c r="H16" s="21">
        <v>849489.84359905205</v>
      </c>
      <c r="I16" s="22">
        <v>289296.44482364698</v>
      </c>
      <c r="J16" s="23">
        <v>58977.628331400301</v>
      </c>
      <c r="K16" s="2">
        <f t="shared" si="1"/>
        <v>34677277.363248698</v>
      </c>
      <c r="M16">
        <f t="shared" si="3"/>
        <v>0.3499298001787382</v>
      </c>
      <c r="N16">
        <f t="shared" si="4"/>
        <v>0.19709404796982688</v>
      </c>
      <c r="O16">
        <f t="shared" si="5"/>
        <v>0.25512802201861001</v>
      </c>
      <c r="P16">
        <f t="shared" si="6"/>
        <v>9.6081639741687888E-2</v>
      </c>
      <c r="Q16">
        <f t="shared" si="7"/>
        <v>6.7226179898748614E-2</v>
      </c>
      <c r="R16">
        <f t="shared" si="8"/>
        <v>2.449701672655966E-2</v>
      </c>
      <c r="S16">
        <f t="shared" si="9"/>
        <v>8.3425362894909982E-3</v>
      </c>
      <c r="T16">
        <f t="shared" si="10"/>
        <v>1.7007571763377634E-3</v>
      </c>
    </row>
    <row r="17" spans="2:20" x14ac:dyDescent="0.25">
      <c r="B17" s="15" t="s">
        <v>22</v>
      </c>
      <c r="C17" s="16">
        <v>9189822.0404507592</v>
      </c>
      <c r="D17" s="17">
        <v>5192189.8007845199</v>
      </c>
      <c r="E17" s="18">
        <v>6617823.7718371702</v>
      </c>
      <c r="F17" s="19">
        <v>2987872.1191905201</v>
      </c>
      <c r="G17" s="20">
        <v>2042265.32901635</v>
      </c>
      <c r="H17" s="21">
        <v>832101.69134640601</v>
      </c>
      <c r="I17" s="22">
        <v>210919.89749074</v>
      </c>
      <c r="J17" s="23">
        <v>83811.163288533106</v>
      </c>
      <c r="K17" s="2">
        <f t="shared" si="1"/>
        <v>27156805.813405003</v>
      </c>
      <c r="M17">
        <f t="shared" si="3"/>
        <v>0.33839848852601534</v>
      </c>
      <c r="N17">
        <f t="shared" si="4"/>
        <v>0.19119294943816911</v>
      </c>
      <c r="O17">
        <f t="shared" si="5"/>
        <v>0.24368932846183677</v>
      </c>
      <c r="P17">
        <f t="shared" si="6"/>
        <v>0.11002295850698546</v>
      </c>
      <c r="Q17">
        <f t="shared" si="7"/>
        <v>7.5202707676624375E-2</v>
      </c>
      <c r="R17">
        <f t="shared" si="8"/>
        <v>3.064063193086089E-2</v>
      </c>
      <c r="S17">
        <f t="shared" si="9"/>
        <v>7.7667417493785963E-3</v>
      </c>
      <c r="T17">
        <f t="shared" si="10"/>
        <v>3.0861937101292918E-3</v>
      </c>
    </row>
    <row r="18" spans="2:20" x14ac:dyDescent="0.25">
      <c r="B18" s="15" t="s">
        <v>23</v>
      </c>
      <c r="C18" s="16">
        <v>9606264.4158055093</v>
      </c>
      <c r="D18" s="17">
        <v>5674814.1613042299</v>
      </c>
      <c r="E18" s="18">
        <v>7746661.0175404996</v>
      </c>
      <c r="F18" s="19">
        <v>3379168.0793783502</v>
      </c>
      <c r="G18" s="20">
        <v>2520937.6510308702</v>
      </c>
      <c r="H18" s="21">
        <v>722400.49362225004</v>
      </c>
      <c r="I18" s="22">
        <v>316090.25021376001</v>
      </c>
      <c r="J18" s="23">
        <v>132676.12851066599</v>
      </c>
      <c r="K18" s="2">
        <f t="shared" si="1"/>
        <v>30099012.197406135</v>
      </c>
      <c r="M18">
        <f t="shared" si="3"/>
        <v>0.31915547104344361</v>
      </c>
      <c r="N18">
        <f t="shared" si="4"/>
        <v>0.18853821926399539</v>
      </c>
      <c r="O18">
        <f t="shared" si="5"/>
        <v>0.25737259969641424</v>
      </c>
      <c r="P18">
        <f t="shared" si="6"/>
        <v>0.11226840459799406</v>
      </c>
      <c r="Q18">
        <f t="shared" si="7"/>
        <v>8.3754830042167258E-2</v>
      </c>
      <c r="R18">
        <f t="shared" si="8"/>
        <v>2.400080404248299E-2</v>
      </c>
      <c r="S18">
        <f t="shared" si="9"/>
        <v>1.050168185389818E-2</v>
      </c>
      <c r="T18">
        <f t="shared" si="10"/>
        <v>4.4079894596042498E-3</v>
      </c>
    </row>
    <row r="19" spans="2:20" x14ac:dyDescent="0.25">
      <c r="B19" s="15" t="s">
        <v>24</v>
      </c>
      <c r="C19" s="16">
        <v>11642102.3271139</v>
      </c>
      <c r="D19" s="17">
        <v>7228169.3610436702</v>
      </c>
      <c r="E19" s="18">
        <v>9652820.8443099298</v>
      </c>
      <c r="F19" s="19">
        <v>3657236.2010666002</v>
      </c>
      <c r="G19" s="20">
        <v>3125341.0668963501</v>
      </c>
      <c r="H19" s="21">
        <v>1788859.01334237</v>
      </c>
      <c r="I19" s="22">
        <v>569680.95753934898</v>
      </c>
      <c r="J19" s="23">
        <v>126850.523614299</v>
      </c>
      <c r="K19" s="2">
        <f t="shared" si="1"/>
        <v>37791060.294926472</v>
      </c>
      <c r="M19">
        <f t="shared" si="3"/>
        <v>0.30806498246562497</v>
      </c>
      <c r="N19">
        <f t="shared" si="4"/>
        <v>0.19126664625533321</v>
      </c>
      <c r="O19">
        <f t="shared" si="5"/>
        <v>0.25542603909437916</v>
      </c>
      <c r="P19">
        <f t="shared" si="6"/>
        <v>9.6775167791669281E-2</v>
      </c>
      <c r="Q19">
        <f t="shared" si="7"/>
        <v>8.2700539294366757E-2</v>
      </c>
      <c r="R19">
        <f t="shared" si="8"/>
        <v>4.7335507376132763E-2</v>
      </c>
      <c r="S19">
        <f t="shared" si="9"/>
        <v>1.5074489921518022E-2</v>
      </c>
      <c r="T19">
        <f t="shared" si="10"/>
        <v>3.3566278009756964E-3</v>
      </c>
    </row>
    <row r="20" spans="2:20" x14ac:dyDescent="0.25">
      <c r="B20" s="15" t="s">
        <v>8</v>
      </c>
      <c r="C20" s="16">
        <v>9103129.1168406196</v>
      </c>
      <c r="D20" s="17">
        <v>3292240.6452219901</v>
      </c>
      <c r="E20" s="18">
        <v>2114301.1880697398</v>
      </c>
      <c r="F20" s="19">
        <v>732454.20065463497</v>
      </c>
      <c r="G20" s="20">
        <v>172898.569560548</v>
      </c>
      <c r="H20" s="21">
        <v>33730.823134152903</v>
      </c>
      <c r="I20" s="22">
        <v>12524.635728953701</v>
      </c>
      <c r="J20" s="23">
        <v>4780.54501150942</v>
      </c>
      <c r="K20" s="2">
        <f t="shared" si="1"/>
        <v>15466059.724222148</v>
      </c>
      <c r="M20">
        <f t="shared" si="3"/>
        <v>0.58858747988563409</v>
      </c>
      <c r="N20">
        <f t="shared" si="4"/>
        <v>0.21286873993289007</v>
      </c>
      <c r="O20">
        <f t="shared" si="5"/>
        <v>0.13670587245686308</v>
      </c>
      <c r="P20">
        <f t="shared" si="6"/>
        <v>4.7358811081500148E-2</v>
      </c>
      <c r="Q20">
        <f t="shared" si="7"/>
        <v>1.1179225519849968E-2</v>
      </c>
      <c r="R20">
        <f t="shared" si="8"/>
        <v>2.1809577704737181E-3</v>
      </c>
      <c r="S20">
        <f t="shared" si="9"/>
        <v>8.0981426118109841E-4</v>
      </c>
      <c r="T20">
        <f t="shared" si="10"/>
        <v>3.0909909160782404E-4</v>
      </c>
    </row>
    <row r="21" spans="2:20" x14ac:dyDescent="0.25">
      <c r="B21" s="15" t="s">
        <v>9</v>
      </c>
      <c r="C21" s="16">
        <v>8542196.0545949191</v>
      </c>
      <c r="D21" s="17">
        <v>2751340.43573912</v>
      </c>
      <c r="E21" s="18">
        <v>1880031.27700038</v>
      </c>
      <c r="F21" s="19">
        <v>820235.230356446</v>
      </c>
      <c r="G21" s="20">
        <v>290916.03662377998</v>
      </c>
      <c r="H21" s="21">
        <v>914.53013017037597</v>
      </c>
      <c r="I21" s="22">
        <v>18178.0806172148</v>
      </c>
      <c r="J21" s="23">
        <v>8840.9929931897695</v>
      </c>
      <c r="K21" s="2">
        <f t="shared" si="1"/>
        <v>14312652.63805522</v>
      </c>
      <c r="M21">
        <f t="shared" si="3"/>
        <v>0.59682829386094982</v>
      </c>
      <c r="N21">
        <f t="shared" si="4"/>
        <v>0.19223134280669357</v>
      </c>
      <c r="O21">
        <f t="shared" si="5"/>
        <v>0.13135449623095413</v>
      </c>
      <c r="P21">
        <f t="shared" si="6"/>
        <v>5.7308400552917929E-2</v>
      </c>
      <c r="Q21">
        <f t="shared" si="7"/>
        <v>2.032579452464859E-2</v>
      </c>
      <c r="R21">
        <f t="shared" si="8"/>
        <v>6.3896620235076202E-5</v>
      </c>
      <c r="S21">
        <f t="shared" si="9"/>
        <v>1.2700706903821574E-3</v>
      </c>
      <c r="T21">
        <f t="shared" si="10"/>
        <v>6.177047132187698E-4</v>
      </c>
    </row>
    <row r="22" spans="2:20" x14ac:dyDescent="0.25">
      <c r="B22" s="15" t="s">
        <v>10</v>
      </c>
      <c r="C22" s="16">
        <v>5395078.76362254</v>
      </c>
      <c r="D22" s="17">
        <v>2115893.9260977898</v>
      </c>
      <c r="E22" s="18">
        <v>1477469.1087984301</v>
      </c>
      <c r="F22" s="19">
        <v>440750.30745383201</v>
      </c>
      <c r="G22" s="20">
        <v>196157.465910486</v>
      </c>
      <c r="H22" s="21">
        <v>29453.614956433001</v>
      </c>
      <c r="I22" s="22">
        <v>14106.496051402</v>
      </c>
      <c r="J22" s="23">
        <v>1509.96399304947</v>
      </c>
      <c r="K22" s="2">
        <f t="shared" si="1"/>
        <v>9670419.6468839645</v>
      </c>
      <c r="M22">
        <f t="shared" si="3"/>
        <v>0.55789499945444054</v>
      </c>
      <c r="N22">
        <f t="shared" si="4"/>
        <v>0.21880063155062565</v>
      </c>
      <c r="O22">
        <f t="shared" si="5"/>
        <v>0.15278231584029606</v>
      </c>
      <c r="P22">
        <f t="shared" si="6"/>
        <v>4.5577164543821228E-2</v>
      </c>
      <c r="Q22">
        <f t="shared" si="7"/>
        <v>2.0284276491940298E-2</v>
      </c>
      <c r="R22">
        <f t="shared" si="8"/>
        <v>3.0457432078372778E-3</v>
      </c>
      <c r="S22">
        <f t="shared" si="9"/>
        <v>1.4587263600238324E-3</v>
      </c>
      <c r="T22">
        <f t="shared" si="10"/>
        <v>1.5614255101494129E-4</v>
      </c>
    </row>
    <row r="23" spans="2:20" x14ac:dyDescent="0.25">
      <c r="B23" s="15" t="s">
        <v>11</v>
      </c>
      <c r="C23" s="16">
        <v>7143334.1538383896</v>
      </c>
      <c r="D23" s="17">
        <v>3279494.38338278</v>
      </c>
      <c r="E23" s="18">
        <v>1647860.8567344199</v>
      </c>
      <c r="F23" s="19">
        <v>9253.2684981201091</v>
      </c>
      <c r="G23" s="20">
        <v>239213.283155524</v>
      </c>
      <c r="H23" s="21">
        <v>57375.096947400001</v>
      </c>
      <c r="I23" s="22">
        <v>28427.615164557901</v>
      </c>
      <c r="J23" s="23">
        <v>15006.5423016805</v>
      </c>
      <c r="K23" s="2">
        <f t="shared" si="1"/>
        <v>12419965.200022871</v>
      </c>
      <c r="M23">
        <f t="shared" si="3"/>
        <v>0.57514928897105411</v>
      </c>
      <c r="N23">
        <f t="shared" si="4"/>
        <v>0.26405020711142901</v>
      </c>
      <c r="O23">
        <f t="shared" si="5"/>
        <v>0.13267837954420239</v>
      </c>
      <c r="P23">
        <f t="shared" si="6"/>
        <v>7.450317572631419E-4</v>
      </c>
      <c r="Q23">
        <f t="shared" si="7"/>
        <v>1.9260382722737703E-2</v>
      </c>
      <c r="R23">
        <f t="shared" si="8"/>
        <v>4.6195859668990338E-3</v>
      </c>
      <c r="S23">
        <f t="shared" si="9"/>
        <v>2.2888643169874223E-3</v>
      </c>
      <c r="T23">
        <f t="shared" si="10"/>
        <v>1.2082596094273167E-3</v>
      </c>
    </row>
    <row r="24" spans="2:20" x14ac:dyDescent="0.25">
      <c r="B24" s="15" t="s">
        <v>12</v>
      </c>
      <c r="C24" s="16">
        <v>10459190.796901001</v>
      </c>
      <c r="D24" s="17">
        <v>4233911.9046007199</v>
      </c>
      <c r="E24" s="18">
        <v>2265901.9155164198</v>
      </c>
      <c r="F24" s="19">
        <v>1085848.42970139</v>
      </c>
      <c r="G24" s="20">
        <v>402995.65511900198</v>
      </c>
      <c r="H24" s="21">
        <v>4560.0002252293698</v>
      </c>
      <c r="I24" s="22">
        <v>15051.5257951782</v>
      </c>
      <c r="J24" s="23">
        <v>10335.301962880099</v>
      </c>
      <c r="K24" s="2">
        <f t="shared" si="1"/>
        <v>18477795.529821821</v>
      </c>
      <c r="M24">
        <f t="shared" si="3"/>
        <v>0.5660410507314374</v>
      </c>
      <c r="N24">
        <f t="shared" si="4"/>
        <v>0.22913512046215109</v>
      </c>
      <c r="O24">
        <f t="shared" si="5"/>
        <v>0.12262836829530983</v>
      </c>
      <c r="P24">
        <f t="shared" si="6"/>
        <v>5.8765041963415462E-2</v>
      </c>
      <c r="Q24">
        <f t="shared" si="7"/>
        <v>2.180972586630241E-2</v>
      </c>
      <c r="R24">
        <f t="shared" si="8"/>
        <v>2.4678269752849359E-4</v>
      </c>
      <c r="S24">
        <f t="shared" si="9"/>
        <v>8.1457367416400573E-4</v>
      </c>
      <c r="T24">
        <f t="shared" si="10"/>
        <v>5.5933630969125464E-4</v>
      </c>
    </row>
    <row r="25" spans="2:20" x14ac:dyDescent="0.25">
      <c r="B25" s="15" t="s">
        <v>13</v>
      </c>
      <c r="C25" s="16">
        <v>6007365.3935621697</v>
      </c>
      <c r="D25" s="17">
        <v>2264465.2158412798</v>
      </c>
      <c r="E25" s="18">
        <v>2398748.6569586601</v>
      </c>
      <c r="F25" s="19">
        <v>687594.41141170205</v>
      </c>
      <c r="G25" s="20">
        <v>235076.91013823301</v>
      </c>
      <c r="H25" s="21">
        <v>78998.009451321603</v>
      </c>
      <c r="I25" s="22">
        <v>5792.3708112704298</v>
      </c>
      <c r="J25" s="23">
        <v>3678.84959075913</v>
      </c>
      <c r="K25" s="2">
        <f t="shared" si="1"/>
        <v>11681719.817765398</v>
      </c>
      <c r="M25">
        <f t="shared" si="3"/>
        <v>0.5142535078119449</v>
      </c>
      <c r="N25">
        <f t="shared" si="4"/>
        <v>0.19384690363806811</v>
      </c>
      <c r="O25">
        <f t="shared" si="5"/>
        <v>0.20534208099313223</v>
      </c>
      <c r="P25">
        <f t="shared" si="6"/>
        <v>5.8860717611632661E-2</v>
      </c>
      <c r="Q25">
        <f t="shared" si="7"/>
        <v>2.012348470990815E-2</v>
      </c>
      <c r="R25">
        <f t="shared" si="8"/>
        <v>6.7625324595769302E-3</v>
      </c>
      <c r="S25">
        <f t="shared" si="9"/>
        <v>4.9584914735426825E-4</v>
      </c>
      <c r="T25">
        <f t="shared" si="10"/>
        <v>3.1492362838255941E-4</v>
      </c>
    </row>
    <row r="26" spans="2:20" x14ac:dyDescent="0.25">
      <c r="B26" s="15" t="s">
        <v>14</v>
      </c>
      <c r="C26" s="16">
        <v>6496867.6120937103</v>
      </c>
      <c r="D26" s="17">
        <v>3028406.3527436</v>
      </c>
      <c r="E26" s="18">
        <v>1774093.6675878901</v>
      </c>
      <c r="F26" s="19">
        <v>443867.98114894301</v>
      </c>
      <c r="G26" s="20">
        <v>449982.492326084</v>
      </c>
      <c r="H26" s="21">
        <v>70375.790071373602</v>
      </c>
      <c r="I26" s="22">
        <v>16210.608456788799</v>
      </c>
      <c r="J26" s="23">
        <v>6815.5404380453901</v>
      </c>
      <c r="K26" s="2">
        <f t="shared" si="1"/>
        <v>12286620.044866435</v>
      </c>
      <c r="M26">
        <f t="shared" si="3"/>
        <v>0.52877582185901606</v>
      </c>
      <c r="N26">
        <f t="shared" si="4"/>
        <v>0.2464800198659127</v>
      </c>
      <c r="O26">
        <f t="shared" si="5"/>
        <v>0.14439232767917629</v>
      </c>
      <c r="P26">
        <f t="shared" si="6"/>
        <v>3.6126125779758184E-2</v>
      </c>
      <c r="Q26">
        <f t="shared" si="7"/>
        <v>3.6623781860503982E-2</v>
      </c>
      <c r="R26">
        <f t="shared" si="8"/>
        <v>5.7278396999651537E-3</v>
      </c>
      <c r="S26">
        <f t="shared" si="9"/>
        <v>1.3193708601383727E-3</v>
      </c>
      <c r="T26">
        <f t="shared" si="10"/>
        <v>5.5471239552923606E-4</v>
      </c>
    </row>
    <row r="27" spans="2:20" x14ac:dyDescent="0.25">
      <c r="B27" s="15" t="s">
        <v>15</v>
      </c>
      <c r="C27" s="16">
        <v>5487680.2046409696</v>
      </c>
      <c r="D27" s="17">
        <v>2663493.1231380398</v>
      </c>
      <c r="E27" s="18">
        <v>1663198.0682361701</v>
      </c>
      <c r="F27" s="19">
        <v>721802.35384342598</v>
      </c>
      <c r="G27" s="20">
        <v>325205.00209863298</v>
      </c>
      <c r="H27" s="21">
        <v>101741.40989297999</v>
      </c>
      <c r="I27" s="22">
        <v>24760.123744934099</v>
      </c>
      <c r="J27" s="23">
        <v>3058.2132449962301</v>
      </c>
      <c r="K27" s="2">
        <f t="shared" si="1"/>
        <v>10990938.498840151</v>
      </c>
      <c r="M27">
        <f t="shared" si="3"/>
        <v>0.49929132122976322</v>
      </c>
      <c r="N27">
        <f t="shared" si="4"/>
        <v>0.24233536775946041</v>
      </c>
      <c r="O27">
        <f t="shared" si="5"/>
        <v>0.15132448138179316</v>
      </c>
      <c r="P27">
        <f t="shared" si="6"/>
        <v>6.5672495021202801E-2</v>
      </c>
      <c r="Q27">
        <f t="shared" si="7"/>
        <v>2.9588465273729912E-2</v>
      </c>
      <c r="R27">
        <f t="shared" si="8"/>
        <v>9.2568446182931998E-3</v>
      </c>
      <c r="S27">
        <f t="shared" si="9"/>
        <v>2.2527761162112751E-3</v>
      </c>
      <c r="T27">
        <f t="shared" si="10"/>
        <v>2.7824859954579461E-4</v>
      </c>
    </row>
    <row r="28" spans="2:20" x14ac:dyDescent="0.25">
      <c r="B28" s="15" t="s">
        <v>16</v>
      </c>
      <c r="C28" s="16">
        <v>6172648.1180508202</v>
      </c>
      <c r="D28" s="17">
        <v>2482047.50885869</v>
      </c>
      <c r="E28" s="18">
        <v>1825497.9115011799</v>
      </c>
      <c r="F28" s="19">
        <v>783978.11131710303</v>
      </c>
      <c r="G28" s="20">
        <v>288487.94097855699</v>
      </c>
      <c r="H28" s="21">
        <v>2779.7692119754201</v>
      </c>
      <c r="I28" s="22">
        <v>3937.86976607713</v>
      </c>
      <c r="J28" s="23">
        <v>3977.6203153944198</v>
      </c>
      <c r="K28" s="2">
        <f t="shared" si="1"/>
        <v>11563354.849999798</v>
      </c>
      <c r="M28">
        <f t="shared" si="3"/>
        <v>0.53381118179997111</v>
      </c>
      <c r="N28">
        <f t="shared" si="4"/>
        <v>0.21464769879121484</v>
      </c>
      <c r="O28">
        <f t="shared" si="5"/>
        <v>0.15786922871273917</v>
      </c>
      <c r="P28">
        <f t="shared" si="6"/>
        <v>6.7798499785476765E-2</v>
      </c>
      <c r="Q28">
        <f t="shared" si="7"/>
        <v>2.4948463894849861E-2</v>
      </c>
      <c r="R28">
        <f t="shared" si="8"/>
        <v>2.4039469929226193E-4</v>
      </c>
      <c r="S28">
        <f t="shared" si="9"/>
        <v>3.4054734263190052E-4</v>
      </c>
      <c r="T28">
        <f t="shared" si="10"/>
        <v>3.4398497382396676E-4</v>
      </c>
    </row>
    <row r="29" spans="2:20" x14ac:dyDescent="0.25">
      <c r="B29" s="15" t="s">
        <v>0</v>
      </c>
      <c r="C29" s="16">
        <v>6042895.6165949097</v>
      </c>
      <c r="D29" s="17">
        <v>2754619.3658967</v>
      </c>
      <c r="E29" s="18">
        <v>2004057.7123467601</v>
      </c>
      <c r="F29" s="19">
        <v>568028.659164023</v>
      </c>
      <c r="G29" s="20">
        <v>304934.62551573798</v>
      </c>
      <c r="H29" s="21">
        <v>4890.2612960260803</v>
      </c>
      <c r="I29" s="22">
        <v>31205.2456462585</v>
      </c>
      <c r="J29" s="23">
        <v>3490.7451878541501</v>
      </c>
      <c r="K29" s="2">
        <f t="shared" si="1"/>
        <v>11714122.23164827</v>
      </c>
      <c r="M29">
        <f t="shared" si="3"/>
        <v>0.51586414219485455</v>
      </c>
      <c r="N29">
        <f t="shared" si="4"/>
        <v>0.23515371544053823</v>
      </c>
      <c r="O29">
        <f t="shared" si="5"/>
        <v>0.17108048496645858</v>
      </c>
      <c r="P29">
        <f t="shared" si="6"/>
        <v>4.8490928123437964E-2</v>
      </c>
      <c r="Q29">
        <f t="shared" si="7"/>
        <v>2.6031367906669968E-2</v>
      </c>
      <c r="R29">
        <f t="shared" si="8"/>
        <v>4.1746715625127823E-4</v>
      </c>
      <c r="S29">
        <f t="shared" si="9"/>
        <v>2.6638996101603484E-3</v>
      </c>
      <c r="T29">
        <f t="shared" si="10"/>
        <v>2.9799460162906075E-4</v>
      </c>
    </row>
    <row r="30" spans="2:20" x14ac:dyDescent="0.25">
      <c r="B30" s="15" t="s">
        <v>1</v>
      </c>
      <c r="C30" s="16">
        <v>4685862.9587915698</v>
      </c>
      <c r="D30" s="17">
        <v>2142340.5755602801</v>
      </c>
      <c r="E30" s="18">
        <v>1762514.90911445</v>
      </c>
      <c r="F30" s="19">
        <v>675912.94924985303</v>
      </c>
      <c r="G30" s="20">
        <v>239991.843595274</v>
      </c>
      <c r="H30" s="21">
        <v>459.34619773847197</v>
      </c>
      <c r="I30" s="22">
        <v>1079.3587412934501</v>
      </c>
      <c r="J30" s="23">
        <v>2526.1398896339001</v>
      </c>
      <c r="K30" s="2">
        <f t="shared" si="1"/>
        <v>9510688.0811400916</v>
      </c>
      <c r="M30">
        <f t="shared" si="3"/>
        <v>0.4926944211411729</v>
      </c>
      <c r="N30">
        <f t="shared" si="4"/>
        <v>0.22525610736920179</v>
      </c>
      <c r="O30">
        <f t="shared" si="5"/>
        <v>0.18531938952025528</v>
      </c>
      <c r="P30">
        <f t="shared" si="6"/>
        <v>7.1068774780891367E-2</v>
      </c>
      <c r="Q30">
        <f t="shared" si="7"/>
        <v>2.5233909633855328E-2</v>
      </c>
      <c r="R30">
        <f t="shared" si="8"/>
        <v>4.8297893256468564E-5</v>
      </c>
      <c r="S30">
        <f t="shared" si="9"/>
        <v>1.1348902751146289E-4</v>
      </c>
      <c r="T30">
        <f t="shared" si="10"/>
        <v>2.6561063385553485E-4</v>
      </c>
    </row>
    <row r="31" spans="2:20" x14ac:dyDescent="0.25">
      <c r="B31" s="15" t="s">
        <v>2</v>
      </c>
      <c r="C31" s="16">
        <v>5235072.7929749098</v>
      </c>
      <c r="D31" s="17">
        <v>2490426.1354372702</v>
      </c>
      <c r="E31" s="18">
        <v>2016898.29898916</v>
      </c>
      <c r="F31" s="19">
        <v>661191.91079193901</v>
      </c>
      <c r="G31" s="20">
        <v>262828.54662682099</v>
      </c>
      <c r="H31" s="21">
        <v>123596.394638882</v>
      </c>
      <c r="I31" s="22">
        <v>3855.9559808879399</v>
      </c>
      <c r="J31" s="23">
        <v>16814.796610312402</v>
      </c>
      <c r="K31" s="2">
        <f t="shared" si="1"/>
        <v>10810684.832050182</v>
      </c>
      <c r="M31">
        <f t="shared" si="3"/>
        <v>0.48424987633111022</v>
      </c>
      <c r="N31">
        <f t="shared" si="4"/>
        <v>0.23036710200393251</v>
      </c>
      <c r="O31">
        <f t="shared" si="5"/>
        <v>0.18656526670814685</v>
      </c>
      <c r="P31">
        <f t="shared" si="6"/>
        <v>6.1160964459135742E-2</v>
      </c>
      <c r="Q31">
        <f t="shared" si="7"/>
        <v>2.4311923870689433E-2</v>
      </c>
      <c r="R31">
        <f t="shared" si="8"/>
        <v>1.1432799730916092E-2</v>
      </c>
      <c r="S31">
        <f t="shared" si="9"/>
        <v>3.5668008463777228E-4</v>
      </c>
      <c r="T31">
        <f t="shared" si="10"/>
        <v>1.5553868114314064E-3</v>
      </c>
    </row>
    <row r="32" spans="2:20" x14ac:dyDescent="0.25">
      <c r="B32" s="15" t="s">
        <v>3</v>
      </c>
      <c r="C32" s="16">
        <v>5150829.1529120896</v>
      </c>
      <c r="D32" s="17">
        <v>2159056.7758903499</v>
      </c>
      <c r="E32" s="18">
        <v>1828360.6573526701</v>
      </c>
      <c r="F32" s="19">
        <v>572035.89232919202</v>
      </c>
      <c r="G32" s="20">
        <v>482140.98548307101</v>
      </c>
      <c r="H32" s="21">
        <v>1218.54851802488</v>
      </c>
      <c r="I32" s="22">
        <v>291.81591230578999</v>
      </c>
      <c r="J32" s="23">
        <v>18038.5512045584</v>
      </c>
      <c r="K32" s="2">
        <f t="shared" si="1"/>
        <v>10211972.379602261</v>
      </c>
      <c r="M32">
        <f t="shared" si="3"/>
        <v>0.50439121468841119</v>
      </c>
      <c r="N32">
        <f t="shared" si="4"/>
        <v>0.21142407124043175</v>
      </c>
      <c r="O32">
        <f t="shared" si="5"/>
        <v>0.17904089331505632</v>
      </c>
      <c r="P32">
        <f t="shared" si="6"/>
        <v>5.6016200501266128E-2</v>
      </c>
      <c r="Q32">
        <f t="shared" si="7"/>
        <v>4.7213306848157534E-2</v>
      </c>
      <c r="R32">
        <f t="shared" si="8"/>
        <v>1.1932548118313069E-4</v>
      </c>
      <c r="S32">
        <f t="shared" si="9"/>
        <v>2.8575861886257446E-5</v>
      </c>
      <c r="T32">
        <f t="shared" si="10"/>
        <v>1.7664120636077328E-3</v>
      </c>
    </row>
    <row r="33" spans="2:20" x14ac:dyDescent="0.25">
      <c r="B33" s="15" t="s">
        <v>4</v>
      </c>
      <c r="C33" s="16">
        <v>12767227.3517076</v>
      </c>
      <c r="D33" s="17">
        <v>6225203.7556403596</v>
      </c>
      <c r="E33" s="18">
        <v>4212124.6071121003</v>
      </c>
      <c r="F33" s="19">
        <v>1474180.9745425801</v>
      </c>
      <c r="G33" s="20">
        <v>1095790.18494731</v>
      </c>
      <c r="H33" s="21">
        <v>231369.96978448</v>
      </c>
      <c r="I33" s="22">
        <v>73379.3836384936</v>
      </c>
      <c r="J33" s="23">
        <v>3889.2533147952099</v>
      </c>
      <c r="K33" s="2">
        <f t="shared" si="1"/>
        <v>26083165.480687723</v>
      </c>
      <c r="M33">
        <f t="shared" si="3"/>
        <v>0.48948151485526564</v>
      </c>
      <c r="N33">
        <f t="shared" si="4"/>
        <v>0.2386674945665461</v>
      </c>
      <c r="O33">
        <f t="shared" si="5"/>
        <v>0.16148824460094025</v>
      </c>
      <c r="P33">
        <f t="shared" si="6"/>
        <v>5.6518484140051201E-2</v>
      </c>
      <c r="Q33">
        <f t="shared" si="7"/>
        <v>4.2011395655126516E-2</v>
      </c>
      <c r="R33">
        <f t="shared" si="8"/>
        <v>8.8704712606983618E-3</v>
      </c>
      <c r="S33">
        <f t="shared" si="9"/>
        <v>2.8132852085313242E-3</v>
      </c>
      <c r="T33">
        <f t="shared" si="10"/>
        <v>1.4910971284044715E-4</v>
      </c>
    </row>
    <row r="34" spans="2:20" x14ac:dyDescent="0.25">
      <c r="B34" s="15" t="s">
        <v>5</v>
      </c>
      <c r="C34" s="16">
        <v>6262368.8254864803</v>
      </c>
      <c r="D34" s="17">
        <v>3573748.35049525</v>
      </c>
      <c r="E34" s="18">
        <v>2467894.7963177199</v>
      </c>
      <c r="F34" s="19">
        <v>1054627.38440349</v>
      </c>
      <c r="G34" s="20">
        <v>625338.560970283</v>
      </c>
      <c r="H34" s="21">
        <v>176571.43388808999</v>
      </c>
      <c r="I34" s="22">
        <v>54019.0432028301</v>
      </c>
      <c r="J34" s="23">
        <v>21495.288320516102</v>
      </c>
      <c r="K34" s="2">
        <f t="shared" si="1"/>
        <v>14236063.683084657</v>
      </c>
      <c r="M34">
        <f t="shared" si="3"/>
        <v>0.43989469033686956</v>
      </c>
      <c r="N34">
        <f t="shared" si="4"/>
        <v>0.2510348668039179</v>
      </c>
      <c r="O34">
        <f t="shared" si="5"/>
        <v>0.17335513884010517</v>
      </c>
      <c r="P34">
        <f t="shared" si="6"/>
        <v>7.4081389903910166E-2</v>
      </c>
      <c r="Q34">
        <f t="shared" si="7"/>
        <v>4.3926367210151814E-2</v>
      </c>
      <c r="R34">
        <f t="shared" si="8"/>
        <v>1.2403107896875511E-2</v>
      </c>
      <c r="S34">
        <f t="shared" si="9"/>
        <v>3.7945210421484504E-3</v>
      </c>
      <c r="T34">
        <f t="shared" si="10"/>
        <v>1.5099179660215262E-3</v>
      </c>
    </row>
    <row r="35" spans="2:20" x14ac:dyDescent="0.25">
      <c r="B35" s="15" t="s">
        <v>6</v>
      </c>
      <c r="C35" s="16">
        <v>6332142.5114273503</v>
      </c>
      <c r="D35" s="17">
        <v>3001158.3490161998</v>
      </c>
      <c r="E35" s="18">
        <v>2258883.8710974101</v>
      </c>
      <c r="F35" s="19">
        <v>1315712.3586561601</v>
      </c>
      <c r="G35" s="20">
        <v>539023.95176665694</v>
      </c>
      <c r="H35" s="21">
        <v>801.30878420015699</v>
      </c>
      <c r="I35" s="22">
        <v>76082.315864049306</v>
      </c>
      <c r="J35" s="23">
        <v>1713.9247432822599</v>
      </c>
      <c r="K35" s="2">
        <f t="shared" ref="K35:K57" si="11">SUM(C35:J35)</f>
        <v>13525518.591355309</v>
      </c>
      <c r="M35">
        <f t="shared" si="3"/>
        <v>0.46816264150303794</v>
      </c>
      <c r="N35">
        <f t="shared" si="4"/>
        <v>0.22188859737580474</v>
      </c>
      <c r="O35">
        <f t="shared" si="5"/>
        <v>0.16700903967860808</v>
      </c>
      <c r="P35">
        <f t="shared" si="6"/>
        <v>9.7276296636572862E-2</v>
      </c>
      <c r="Q35">
        <f t="shared" si="7"/>
        <v>3.9852368552520299E-2</v>
      </c>
      <c r="R35">
        <f t="shared" si="8"/>
        <v>5.9244218902800885E-5</v>
      </c>
      <c r="S35">
        <f t="shared" si="9"/>
        <v>5.6250941766237718E-3</v>
      </c>
      <c r="T35">
        <f t="shared" si="10"/>
        <v>1.2671785792950642E-4</v>
      </c>
    </row>
    <row r="36" spans="2:20" x14ac:dyDescent="0.25">
      <c r="B36" s="15" t="s">
        <v>7</v>
      </c>
      <c r="C36" s="16">
        <v>5814827.7739882898</v>
      </c>
      <c r="D36" s="17">
        <v>2737763.8567488701</v>
      </c>
      <c r="E36" s="18">
        <v>2852224.6148134698</v>
      </c>
      <c r="F36" s="19">
        <v>1055046.42977793</v>
      </c>
      <c r="G36" s="20">
        <v>497126.27531673299</v>
      </c>
      <c r="H36" s="21">
        <v>232684.57454856299</v>
      </c>
      <c r="I36" s="22">
        <v>66989.173676999402</v>
      </c>
      <c r="J36" s="23">
        <v>2234.6634756086301</v>
      </c>
      <c r="K36" s="2">
        <f t="shared" si="11"/>
        <v>13258897.362346463</v>
      </c>
      <c r="M36">
        <f t="shared" si="3"/>
        <v>0.43856043342651113</v>
      </c>
      <c r="N36">
        <f t="shared" si="4"/>
        <v>0.20648503279946656</v>
      </c>
      <c r="O36">
        <f t="shared" si="5"/>
        <v>0.21511778369394541</v>
      </c>
      <c r="P36">
        <f t="shared" si="6"/>
        <v>7.95727126430682E-2</v>
      </c>
      <c r="Q36">
        <f t="shared" si="7"/>
        <v>3.74937871325942E-2</v>
      </c>
      <c r="R36">
        <f t="shared" si="8"/>
        <v>1.7549315617251614E-2</v>
      </c>
      <c r="S36">
        <f t="shared" si="9"/>
        <v>5.0523940148477133E-3</v>
      </c>
      <c r="T36">
        <f t="shared" si="10"/>
        <v>1.6854067231523962E-4</v>
      </c>
    </row>
    <row r="37" spans="2:20" x14ac:dyDescent="0.25">
      <c r="B37" s="15" t="s">
        <v>42</v>
      </c>
      <c r="C37" s="16">
        <v>9434138.5860487204</v>
      </c>
      <c r="D37" s="17">
        <v>3102440.0587554201</v>
      </c>
      <c r="E37" s="18">
        <v>2461346.61908649</v>
      </c>
      <c r="F37" s="19">
        <v>572279.20026834705</v>
      </c>
      <c r="G37" s="20">
        <v>356530.01317681</v>
      </c>
      <c r="H37" s="21">
        <v>47553.324415194998</v>
      </c>
      <c r="I37" s="22">
        <v>18669.8789162678</v>
      </c>
      <c r="J37" s="23">
        <v>5151.7396480921798</v>
      </c>
      <c r="K37" s="2">
        <f t="shared" si="11"/>
        <v>15998109.420315344</v>
      </c>
      <c r="M37">
        <f t="shared" si="3"/>
        <v>0.58970334170040706</v>
      </c>
      <c r="N37">
        <f t="shared" si="4"/>
        <v>0.19392541813820566</v>
      </c>
      <c r="O37">
        <f t="shared" si="5"/>
        <v>0.15385234307504653</v>
      </c>
      <c r="P37">
        <f t="shared" si="6"/>
        <v>3.5771676842116927E-2</v>
      </c>
      <c r="Q37">
        <f t="shared" si="7"/>
        <v>2.2285759136268134E-2</v>
      </c>
      <c r="R37">
        <f t="shared" si="8"/>
        <v>2.9724340024083707E-3</v>
      </c>
      <c r="S37">
        <f t="shared" si="9"/>
        <v>1.1670053270519381E-3</v>
      </c>
      <c r="T37">
        <f t="shared" si="10"/>
        <v>3.2202177849528871E-4</v>
      </c>
    </row>
    <row r="38" spans="2:20" x14ac:dyDescent="0.25">
      <c r="B38" s="15" t="s">
        <v>43</v>
      </c>
      <c r="C38" s="16">
        <v>10691115.016628301</v>
      </c>
      <c r="D38" s="17">
        <v>3843345.7223535599</v>
      </c>
      <c r="E38" s="18">
        <v>2879902.1135824402</v>
      </c>
      <c r="F38" s="19">
        <v>773324.580823511</v>
      </c>
      <c r="G38" s="20">
        <v>311375.45755370602</v>
      </c>
      <c r="H38" s="21">
        <v>98698.613155512197</v>
      </c>
      <c r="I38" s="22">
        <v>20538.917928716401</v>
      </c>
      <c r="J38" s="23">
        <v>1663.77149077889</v>
      </c>
      <c r="K38" s="2">
        <f t="shared" si="11"/>
        <v>18619964.19351653</v>
      </c>
      <c r="M38">
        <f t="shared" ref="M38:M57" si="12">C38/$K38</f>
        <v>0.5741748429543676</v>
      </c>
      <c r="N38">
        <f t="shared" ref="N38:N57" si="13">D38/$K38</f>
        <v>0.20640994163091961</v>
      </c>
      <c r="O38">
        <f t="shared" ref="O38:O57" si="14">E38/$K38</f>
        <v>0.15466743564336294</v>
      </c>
      <c r="P38">
        <f t="shared" ref="P38:P57" si="15">F38/$K38</f>
        <v>4.1532012241612286E-2</v>
      </c>
      <c r="Q38">
        <f t="shared" ref="Q38:Q57" si="16">G38/$K38</f>
        <v>1.6722666827798032E-2</v>
      </c>
      <c r="R38">
        <f t="shared" ref="R38:R57" si="17">H38/$K38</f>
        <v>5.3006875915410758E-3</v>
      </c>
      <c r="S38">
        <f t="shared" ref="S38:S57" si="18">I38/$K38</f>
        <v>1.1030589379902272E-3</v>
      </c>
      <c r="T38">
        <f t="shared" ref="T38:T57" si="19">J38/$K38</f>
        <v>8.935417240803369E-5</v>
      </c>
    </row>
    <row r="39" spans="2:20" x14ac:dyDescent="0.25">
      <c r="B39" s="15" t="s">
        <v>44</v>
      </c>
      <c r="C39" s="16">
        <v>10173562.040248301</v>
      </c>
      <c r="D39" s="17">
        <v>4623304.6065562004</v>
      </c>
      <c r="E39" s="18">
        <v>3544818.3800264699</v>
      </c>
      <c r="F39" s="19">
        <v>1799586.2109515099</v>
      </c>
      <c r="G39" s="20">
        <v>720359.36732174002</v>
      </c>
      <c r="H39" s="21">
        <v>212939.760134996</v>
      </c>
      <c r="I39" s="22">
        <v>129579.10479920699</v>
      </c>
      <c r="J39" s="23">
        <v>17523.529726159599</v>
      </c>
      <c r="K39" s="2">
        <f t="shared" si="11"/>
        <v>21221672.999764584</v>
      </c>
      <c r="M39">
        <f t="shared" si="12"/>
        <v>0.47939491105914023</v>
      </c>
      <c r="N39">
        <f t="shared" si="13"/>
        <v>0.21785768759171284</v>
      </c>
      <c r="O39">
        <f t="shared" si="14"/>
        <v>0.16703764967379309</v>
      </c>
      <c r="P39">
        <f t="shared" si="15"/>
        <v>8.4799450588625744E-2</v>
      </c>
      <c r="Q39">
        <f t="shared" si="16"/>
        <v>3.3944513579571747E-2</v>
      </c>
      <c r="R39">
        <f t="shared" si="17"/>
        <v>1.0034070364638933E-2</v>
      </c>
      <c r="S39">
        <f t="shared" si="18"/>
        <v>6.1059797123744408E-3</v>
      </c>
      <c r="T39">
        <f t="shared" si="19"/>
        <v>8.2573743014294828E-4</v>
      </c>
    </row>
    <row r="40" spans="2:20" x14ac:dyDescent="0.25">
      <c r="B40" s="15" t="s">
        <v>45</v>
      </c>
      <c r="C40" s="16">
        <v>7413138.2855562698</v>
      </c>
      <c r="D40" s="17">
        <v>3494134.23330836</v>
      </c>
      <c r="E40" s="18">
        <v>3160669.5476256302</v>
      </c>
      <c r="F40" s="19">
        <v>1151818.70689299</v>
      </c>
      <c r="G40" s="20">
        <v>976489.68170078401</v>
      </c>
      <c r="H40" s="21">
        <v>349062.09811083</v>
      </c>
      <c r="I40" s="22">
        <v>169496.77718166501</v>
      </c>
      <c r="J40" s="23">
        <v>1657.9253945144001</v>
      </c>
      <c r="K40" s="2">
        <f t="shared" si="11"/>
        <v>16716467.255771043</v>
      </c>
      <c r="M40">
        <f t="shared" si="12"/>
        <v>0.44346321337703842</v>
      </c>
      <c r="N40">
        <f t="shared" si="13"/>
        <v>0.20902348443879951</v>
      </c>
      <c r="O40">
        <f t="shared" si="14"/>
        <v>0.1890752094486034</v>
      </c>
      <c r="P40">
        <f t="shared" si="15"/>
        <v>6.8903237105635853E-2</v>
      </c>
      <c r="Q40">
        <f t="shared" si="16"/>
        <v>5.8414835309396458E-2</v>
      </c>
      <c r="R40">
        <f t="shared" si="17"/>
        <v>2.0881331729365422E-2</v>
      </c>
      <c r="S40">
        <f t="shared" si="18"/>
        <v>1.0139509418364067E-2</v>
      </c>
      <c r="T40">
        <f t="shared" si="19"/>
        <v>9.9179172796933683E-5</v>
      </c>
    </row>
    <row r="41" spans="2:20" x14ac:dyDescent="0.25">
      <c r="B41" s="15" t="s">
        <v>46</v>
      </c>
      <c r="C41" s="16">
        <v>6599206.1121218204</v>
      </c>
      <c r="D41" s="17">
        <v>3163464.9843560401</v>
      </c>
      <c r="E41" s="18">
        <v>3394738.41215656</v>
      </c>
      <c r="F41" s="19">
        <v>1422000.2835202201</v>
      </c>
      <c r="G41" s="20">
        <v>872862.14379982697</v>
      </c>
      <c r="H41" s="21">
        <v>391853.47340572602</v>
      </c>
      <c r="I41" s="22">
        <v>145896.995311014</v>
      </c>
      <c r="J41" s="23">
        <v>38197.221957347203</v>
      </c>
      <c r="K41" s="2">
        <f t="shared" si="11"/>
        <v>16028219.626628553</v>
      </c>
      <c r="M41">
        <f t="shared" si="12"/>
        <v>0.41172421303475282</v>
      </c>
      <c r="N41">
        <f t="shared" si="13"/>
        <v>0.19736845751105156</v>
      </c>
      <c r="O41">
        <f t="shared" si="14"/>
        <v>0.21179759768930895</v>
      </c>
      <c r="P41">
        <f t="shared" si="15"/>
        <v>8.8718542461058716E-2</v>
      </c>
      <c r="Q41">
        <f t="shared" si="16"/>
        <v>5.4457835251377117E-2</v>
      </c>
      <c r="R41">
        <f t="shared" si="17"/>
        <v>2.444772298694476E-2</v>
      </c>
      <c r="S41">
        <f t="shared" si="18"/>
        <v>9.1025078710942654E-3</v>
      </c>
      <c r="T41">
        <f t="shared" si="19"/>
        <v>2.383123194411941E-3</v>
      </c>
    </row>
    <row r="42" spans="2:20" x14ac:dyDescent="0.25">
      <c r="B42" s="15" t="s">
        <v>47</v>
      </c>
      <c r="C42" s="16">
        <v>9952011.5674182698</v>
      </c>
      <c r="D42" s="17">
        <v>5107259.2047417304</v>
      </c>
      <c r="E42" s="18">
        <v>5699440.6976241097</v>
      </c>
      <c r="F42" s="19">
        <v>2736451.7771171001</v>
      </c>
      <c r="G42" s="20">
        <v>1295175.8274445301</v>
      </c>
      <c r="H42" s="21">
        <v>616849.90758066101</v>
      </c>
      <c r="I42" s="22">
        <v>281741.79364764498</v>
      </c>
      <c r="J42" s="23">
        <v>55047.161986109502</v>
      </c>
      <c r="K42" s="2">
        <f t="shared" si="11"/>
        <v>25743977.937560156</v>
      </c>
      <c r="M42">
        <f t="shared" si="12"/>
        <v>0.38657629335901522</v>
      </c>
      <c r="N42">
        <f t="shared" si="13"/>
        <v>0.19838655926170215</v>
      </c>
      <c r="O42">
        <f t="shared" si="14"/>
        <v>0.22138927835657807</v>
      </c>
      <c r="P42">
        <f t="shared" si="15"/>
        <v>0.1062948307271756</v>
      </c>
      <c r="Q42">
        <f t="shared" si="16"/>
        <v>5.0309856176301487E-2</v>
      </c>
      <c r="R42">
        <f t="shared" si="17"/>
        <v>2.3960939877930999E-2</v>
      </c>
      <c r="S42">
        <f t="shared" si="18"/>
        <v>1.0943988311790272E-2</v>
      </c>
      <c r="T42">
        <f t="shared" si="19"/>
        <v>2.1382539295062225E-3</v>
      </c>
    </row>
    <row r="43" spans="2:20" x14ac:dyDescent="0.25">
      <c r="B43" s="15" t="s">
        <v>48</v>
      </c>
      <c r="C43" s="16">
        <v>10941501.0131962</v>
      </c>
      <c r="D43" s="17">
        <v>6147242.3921510102</v>
      </c>
      <c r="E43" s="18">
        <v>6521196.6985353101</v>
      </c>
      <c r="F43" s="19">
        <v>3120141.57778558</v>
      </c>
      <c r="G43" s="20">
        <v>1936646.6439032</v>
      </c>
      <c r="H43" s="21">
        <v>704183.09845212905</v>
      </c>
      <c r="I43" s="22">
        <v>278938.67419143399</v>
      </c>
      <c r="J43" s="23">
        <v>429.697516966237</v>
      </c>
      <c r="K43" s="2">
        <f t="shared" si="11"/>
        <v>29650279.795731831</v>
      </c>
      <c r="M43">
        <f t="shared" si="12"/>
        <v>0.36901847431373086</v>
      </c>
      <c r="N43">
        <f t="shared" si="13"/>
        <v>0.20732493704952856</v>
      </c>
      <c r="O43">
        <f t="shared" si="14"/>
        <v>0.21993710492654572</v>
      </c>
      <c r="P43">
        <f t="shared" si="15"/>
        <v>0.10523143792507231</v>
      </c>
      <c r="Q43">
        <f t="shared" si="16"/>
        <v>6.5316302485009969E-2</v>
      </c>
      <c r="R43">
        <f t="shared" si="17"/>
        <v>2.3749627433650607E-2</v>
      </c>
      <c r="S43">
        <f t="shared" si="18"/>
        <v>9.4076236754968949E-3</v>
      </c>
      <c r="T43">
        <f t="shared" si="19"/>
        <v>1.4492190965027323E-5</v>
      </c>
    </row>
    <row r="44" spans="2:20" x14ac:dyDescent="0.25">
      <c r="B44" s="15" t="s">
        <v>49</v>
      </c>
      <c r="C44" s="16">
        <v>6880029.5953222997</v>
      </c>
      <c r="D44" s="17">
        <v>3656809.6954546398</v>
      </c>
      <c r="E44" s="18">
        <v>4877365.4414097704</v>
      </c>
      <c r="F44" s="19">
        <v>2009322.9583749899</v>
      </c>
      <c r="G44" s="20">
        <v>1197990.4173830401</v>
      </c>
      <c r="H44" s="21">
        <v>721021.59562816995</v>
      </c>
      <c r="I44" s="22">
        <v>231234.41565562901</v>
      </c>
      <c r="J44" s="23">
        <v>93794.072797771994</v>
      </c>
      <c r="K44" s="2">
        <f t="shared" si="11"/>
        <v>19667568.19202631</v>
      </c>
      <c r="M44">
        <f t="shared" si="12"/>
        <v>0.34981597766172351</v>
      </c>
      <c r="N44">
        <f t="shared" si="13"/>
        <v>0.18593095291451414</v>
      </c>
      <c r="O44">
        <f t="shared" si="14"/>
        <v>0.24799026467274016</v>
      </c>
      <c r="P44">
        <f t="shared" si="15"/>
        <v>0.10216428074669731</v>
      </c>
      <c r="Q44">
        <f t="shared" si="16"/>
        <v>6.0911974764055139E-2</v>
      </c>
      <c r="R44">
        <f t="shared" si="17"/>
        <v>3.6660434507632157E-2</v>
      </c>
      <c r="S44">
        <f t="shared" si="18"/>
        <v>1.1757143201332681E-2</v>
      </c>
      <c r="T44">
        <f t="shared" si="19"/>
        <v>4.7689715313049379E-3</v>
      </c>
    </row>
    <row r="45" spans="2:20" x14ac:dyDescent="0.25">
      <c r="B45" s="15" t="s">
        <v>50</v>
      </c>
      <c r="C45" s="16">
        <v>6153306.6961066304</v>
      </c>
      <c r="D45" s="17">
        <v>3432949.7665170198</v>
      </c>
      <c r="E45" s="18">
        <v>3199975.53664489</v>
      </c>
      <c r="F45" s="19">
        <v>1973259.1747082199</v>
      </c>
      <c r="G45" s="20">
        <v>1099252.8815790601</v>
      </c>
      <c r="H45" s="21">
        <v>692622.19424274599</v>
      </c>
      <c r="I45" s="22">
        <v>236735.87037925399</v>
      </c>
      <c r="J45" s="23">
        <v>57904.382250211202</v>
      </c>
      <c r="K45" s="2">
        <f t="shared" si="11"/>
        <v>16846006.502428029</v>
      </c>
      <c r="M45">
        <f t="shared" si="12"/>
        <v>0.3652679758386505</v>
      </c>
      <c r="N45">
        <f t="shared" si="13"/>
        <v>0.20378418861599193</v>
      </c>
      <c r="O45">
        <f t="shared" si="14"/>
        <v>0.18995454716129159</v>
      </c>
      <c r="P45">
        <f t="shared" si="15"/>
        <v>0.11713513077558248</v>
      </c>
      <c r="Q45">
        <f t="shared" si="16"/>
        <v>6.5253024888754729E-2</v>
      </c>
      <c r="R45">
        <f t="shared" si="17"/>
        <v>4.111491908440839E-2</v>
      </c>
      <c r="S45">
        <f t="shared" si="18"/>
        <v>1.405293713647404E-2</v>
      </c>
      <c r="T45">
        <f t="shared" si="19"/>
        <v>3.437276498846501E-3</v>
      </c>
    </row>
    <row r="46" spans="2:20" x14ac:dyDescent="0.25">
      <c r="B46" s="15" t="s">
        <v>34</v>
      </c>
      <c r="C46" s="16">
        <v>16086035.5840906</v>
      </c>
      <c r="D46" s="17">
        <v>9913138.3769960403</v>
      </c>
      <c r="E46" s="18">
        <v>10716995.657527201</v>
      </c>
      <c r="F46" s="19">
        <v>5014944.9532732004</v>
      </c>
      <c r="G46" s="20">
        <v>3287517.1276544901</v>
      </c>
      <c r="H46" s="21">
        <v>1592560.7612709</v>
      </c>
      <c r="I46" s="22">
        <v>544730.06733651401</v>
      </c>
      <c r="J46" s="23">
        <v>203850.313225108</v>
      </c>
      <c r="K46" s="2">
        <f t="shared" si="11"/>
        <v>47359772.841374055</v>
      </c>
      <c r="M46">
        <f t="shared" si="12"/>
        <v>0.33965609670402919</v>
      </c>
      <c r="N46">
        <f t="shared" si="13"/>
        <v>0.20931558118318941</v>
      </c>
      <c r="O46">
        <f t="shared" si="14"/>
        <v>0.22628900044395286</v>
      </c>
      <c r="P46">
        <f t="shared" si="15"/>
        <v>0.10589039288828864</v>
      </c>
      <c r="Q46">
        <f t="shared" si="16"/>
        <v>6.9415812839002389E-2</v>
      </c>
      <c r="R46">
        <f t="shared" si="17"/>
        <v>3.3626866552020712E-2</v>
      </c>
      <c r="S46">
        <f t="shared" si="18"/>
        <v>1.1501956927897919E-2</v>
      </c>
      <c r="T46">
        <f t="shared" si="19"/>
        <v>4.3042924616188607E-3</v>
      </c>
    </row>
    <row r="47" spans="2:20" x14ac:dyDescent="0.25">
      <c r="B47" s="15" t="s">
        <v>35</v>
      </c>
      <c r="C47" s="16">
        <v>8290982.5078574698</v>
      </c>
      <c r="D47" s="17">
        <v>5008595.8981986903</v>
      </c>
      <c r="E47" s="18">
        <v>5885250.3038964402</v>
      </c>
      <c r="F47" s="19">
        <v>2769800.83547536</v>
      </c>
      <c r="G47" s="20">
        <v>1693917.5331568699</v>
      </c>
      <c r="H47" s="21">
        <v>1069132.0828182199</v>
      </c>
      <c r="I47" s="22">
        <v>337735.83263296803</v>
      </c>
      <c r="J47" s="23">
        <v>157388.60744888001</v>
      </c>
      <c r="K47" s="2">
        <f t="shared" si="11"/>
        <v>25212803.601484895</v>
      </c>
      <c r="M47">
        <f t="shared" si="12"/>
        <v>0.32884016545344352</v>
      </c>
      <c r="N47">
        <f t="shared" si="13"/>
        <v>0.1986528740462529</v>
      </c>
      <c r="O47">
        <f t="shared" si="14"/>
        <v>0.23342308126137276</v>
      </c>
      <c r="P47">
        <f t="shared" si="15"/>
        <v>0.10985691552811819</v>
      </c>
      <c r="Q47">
        <f t="shared" si="16"/>
        <v>6.7184814506590917E-2</v>
      </c>
      <c r="R47">
        <f t="shared" si="17"/>
        <v>4.2404331533969268E-2</v>
      </c>
      <c r="S47">
        <f t="shared" si="18"/>
        <v>1.3395409648654752E-2</v>
      </c>
      <c r="T47">
        <f t="shared" si="19"/>
        <v>6.2424080215978317E-3</v>
      </c>
    </row>
    <row r="48" spans="2:20" x14ac:dyDescent="0.25">
      <c r="B48" s="15" t="s">
        <v>36</v>
      </c>
      <c r="C48" s="16">
        <v>9290457.5507802498</v>
      </c>
      <c r="D48" s="17">
        <v>5824035.2812651396</v>
      </c>
      <c r="E48" s="18">
        <v>6141291.8173311697</v>
      </c>
      <c r="F48" s="19">
        <v>3625953.3327119998</v>
      </c>
      <c r="G48" s="20">
        <v>2415829.0499384101</v>
      </c>
      <c r="H48" s="21">
        <v>1235107.60855699</v>
      </c>
      <c r="I48" s="22">
        <v>521783.93920134701</v>
      </c>
      <c r="J48" s="23">
        <v>55329.310775957798</v>
      </c>
      <c r="K48" s="2">
        <f t="shared" si="11"/>
        <v>29109787.890561264</v>
      </c>
      <c r="M48">
        <f t="shared" si="12"/>
        <v>0.31915236159424731</v>
      </c>
      <c r="N48">
        <f t="shared" si="13"/>
        <v>0.20007137472662795</v>
      </c>
      <c r="O48">
        <f t="shared" si="14"/>
        <v>0.21096999539877995</v>
      </c>
      <c r="P48">
        <f t="shared" si="15"/>
        <v>0.12456131066099939</v>
      </c>
      <c r="Q48">
        <f t="shared" si="16"/>
        <v>8.2990266333123411E-2</v>
      </c>
      <c r="R48">
        <f t="shared" si="17"/>
        <v>4.2429289186180191E-2</v>
      </c>
      <c r="S48">
        <f t="shared" si="18"/>
        <v>1.7924690525503054E-2</v>
      </c>
      <c r="T48">
        <f t="shared" si="19"/>
        <v>1.9007115745387521E-3</v>
      </c>
    </row>
    <row r="49" spans="2:20" x14ac:dyDescent="0.25">
      <c r="B49" s="15" t="s">
        <v>37</v>
      </c>
      <c r="C49" s="16">
        <v>8164089.73423706</v>
      </c>
      <c r="D49" s="17">
        <v>5446783.85555813</v>
      </c>
      <c r="E49" s="18">
        <v>6764738.96488351</v>
      </c>
      <c r="F49" s="19">
        <v>3242644.6752031702</v>
      </c>
      <c r="G49" s="20">
        <v>2394249.9454764999</v>
      </c>
      <c r="H49" s="21">
        <v>855537.48015218705</v>
      </c>
      <c r="I49" s="22">
        <v>456454.99561748299</v>
      </c>
      <c r="J49" s="23">
        <v>168119.27153370099</v>
      </c>
      <c r="K49" s="2">
        <f t="shared" si="11"/>
        <v>27492618.92266174</v>
      </c>
      <c r="M49">
        <f t="shared" si="12"/>
        <v>0.2969556940793126</v>
      </c>
      <c r="N49">
        <f t="shared" si="13"/>
        <v>0.19811804291472684</v>
      </c>
      <c r="O49">
        <f t="shared" si="14"/>
        <v>0.24605655008397329</v>
      </c>
      <c r="P49">
        <f t="shared" si="15"/>
        <v>0.11794600886604907</v>
      </c>
      <c r="Q49">
        <f t="shared" si="16"/>
        <v>8.7087008779034747E-2</v>
      </c>
      <c r="R49">
        <f t="shared" si="17"/>
        <v>3.1118806198815085E-2</v>
      </c>
      <c r="S49">
        <f t="shared" si="18"/>
        <v>1.660281972050448E-2</v>
      </c>
      <c r="T49">
        <f t="shared" si="19"/>
        <v>6.115069357583932E-3</v>
      </c>
    </row>
    <row r="50" spans="2:20" x14ac:dyDescent="0.25">
      <c r="B50" s="15" t="s">
        <v>38</v>
      </c>
      <c r="C50" s="16">
        <v>16082906.651632501</v>
      </c>
      <c r="D50" s="17">
        <v>10629375.807885099</v>
      </c>
      <c r="E50" s="18">
        <v>13197286.6556942</v>
      </c>
      <c r="F50" s="19">
        <v>6758448.4088466503</v>
      </c>
      <c r="G50" s="20">
        <v>5631067.8121090103</v>
      </c>
      <c r="H50" s="21">
        <v>2199222.6604201202</v>
      </c>
      <c r="I50" s="22">
        <v>816583.08747356001</v>
      </c>
      <c r="J50" s="23">
        <v>417447.15704818303</v>
      </c>
      <c r="K50" s="2">
        <f t="shared" si="11"/>
        <v>55732338.241109312</v>
      </c>
      <c r="M50">
        <f t="shared" si="12"/>
        <v>0.28857405160455696</v>
      </c>
      <c r="N50">
        <f t="shared" si="13"/>
        <v>0.19072187070099733</v>
      </c>
      <c r="O50">
        <f t="shared" si="14"/>
        <v>0.23679764876542739</v>
      </c>
      <c r="P50">
        <f t="shared" si="15"/>
        <v>0.12126619162483802</v>
      </c>
      <c r="Q50">
        <f t="shared" si="16"/>
        <v>0.10103770970002869</v>
      </c>
      <c r="R50">
        <f t="shared" si="17"/>
        <v>3.9460441277483112E-2</v>
      </c>
      <c r="S50">
        <f t="shared" si="18"/>
        <v>1.4651872023399723E-2</v>
      </c>
      <c r="T50">
        <f t="shared" si="19"/>
        <v>7.4902143032690039E-3</v>
      </c>
    </row>
    <row r="51" spans="2:20" x14ac:dyDescent="0.25">
      <c r="B51" s="15" t="s">
        <v>39</v>
      </c>
      <c r="C51" s="16">
        <v>12961382.6674945</v>
      </c>
      <c r="D51" s="17">
        <v>9569342.0636344794</v>
      </c>
      <c r="E51" s="18">
        <v>12031016.4510416</v>
      </c>
      <c r="F51" s="19">
        <v>6853985.6302683102</v>
      </c>
      <c r="G51" s="20">
        <v>4050482.2385370298</v>
      </c>
      <c r="H51" s="21">
        <v>2389495.7740233499</v>
      </c>
      <c r="I51" s="22">
        <v>825489.56474721804</v>
      </c>
      <c r="J51" s="23">
        <v>358894.39234077901</v>
      </c>
      <c r="K51" s="2">
        <f t="shared" si="11"/>
        <v>49040088.782087266</v>
      </c>
      <c r="M51">
        <f t="shared" si="12"/>
        <v>0.26430177818578637</v>
      </c>
      <c r="N51">
        <f t="shared" si="13"/>
        <v>0.19513304933350459</v>
      </c>
      <c r="O51">
        <f t="shared" si="14"/>
        <v>0.24533023389297237</v>
      </c>
      <c r="P51">
        <f t="shared" si="15"/>
        <v>0.13976291235369553</v>
      </c>
      <c r="Q51">
        <f t="shared" si="16"/>
        <v>8.2595328416626729E-2</v>
      </c>
      <c r="R51">
        <f t="shared" si="17"/>
        <v>4.8725355792915169E-2</v>
      </c>
      <c r="S51">
        <f t="shared" si="18"/>
        <v>1.683295412484535E-2</v>
      </c>
      <c r="T51">
        <f t="shared" si="19"/>
        <v>7.3183878996538713E-3</v>
      </c>
    </row>
    <row r="52" spans="2:20" x14ac:dyDescent="0.25">
      <c r="B52" s="15" t="s">
        <v>40</v>
      </c>
      <c r="C52" s="16">
        <v>10409714.565971</v>
      </c>
      <c r="D52" s="17">
        <v>7748494.8443982704</v>
      </c>
      <c r="E52" s="18">
        <v>9532427.3929328397</v>
      </c>
      <c r="F52" s="19">
        <v>6262580.2782008797</v>
      </c>
      <c r="G52" s="20">
        <v>3574803.3101130398</v>
      </c>
      <c r="H52" s="21">
        <v>1670976.4918635699</v>
      </c>
      <c r="I52" s="22">
        <v>1084313.05338618</v>
      </c>
      <c r="J52" s="23">
        <v>849.66222034876603</v>
      </c>
      <c r="K52" s="2">
        <f t="shared" si="11"/>
        <v>40284159.599086136</v>
      </c>
      <c r="M52">
        <f t="shared" si="12"/>
        <v>0.25840714239964307</v>
      </c>
      <c r="N52">
        <f t="shared" si="13"/>
        <v>0.19234594742728725</v>
      </c>
      <c r="O52">
        <f t="shared" si="14"/>
        <v>0.23662967001920743</v>
      </c>
      <c r="P52">
        <f t="shared" si="15"/>
        <v>0.15546011982195973</v>
      </c>
      <c r="Q52">
        <f t="shared" si="16"/>
        <v>8.8739676977005522E-2</v>
      </c>
      <c r="R52">
        <f t="shared" si="17"/>
        <v>4.1479740634864253E-2</v>
      </c>
      <c r="S52">
        <f t="shared" si="18"/>
        <v>2.6916610999892326E-2</v>
      </c>
      <c r="T52">
        <f t="shared" si="19"/>
        <v>2.1091720140241949E-5</v>
      </c>
    </row>
    <row r="53" spans="2:20" x14ac:dyDescent="0.25">
      <c r="B53" s="15" t="s">
        <v>41</v>
      </c>
      <c r="C53" s="16">
        <v>4950606.8407944804</v>
      </c>
      <c r="D53" s="17">
        <v>3746536.2840848099</v>
      </c>
      <c r="E53" s="18">
        <v>5207303.0107669402</v>
      </c>
      <c r="F53" s="19">
        <v>3181397.4226830499</v>
      </c>
      <c r="G53" s="20">
        <v>1970954.90925753</v>
      </c>
      <c r="H53" s="21">
        <v>1355784.6109712101</v>
      </c>
      <c r="I53" s="22">
        <v>631142.39983764803</v>
      </c>
      <c r="J53" s="23">
        <v>105114.463160823</v>
      </c>
      <c r="K53" s="2">
        <f t="shared" si="11"/>
        <v>21148839.941556491</v>
      </c>
      <c r="M53">
        <f t="shared" si="12"/>
        <v>0.23408408472876885</v>
      </c>
      <c r="N53">
        <f t="shared" si="13"/>
        <v>0.177150912032912</v>
      </c>
      <c r="O53">
        <f t="shared" si="14"/>
        <v>0.24622168521569029</v>
      </c>
      <c r="P53">
        <f t="shared" si="15"/>
        <v>0.15042893281497446</v>
      </c>
      <c r="Q53">
        <f t="shared" si="16"/>
        <v>9.3194469044360906E-2</v>
      </c>
      <c r="R53">
        <f t="shared" si="17"/>
        <v>6.4106807499505258E-2</v>
      </c>
      <c r="S53">
        <f t="shared" si="18"/>
        <v>2.9842885074631561E-2</v>
      </c>
      <c r="T53">
        <f t="shared" si="19"/>
        <v>4.9702235891566776E-3</v>
      </c>
    </row>
    <row r="54" spans="2:20" x14ac:dyDescent="0.25">
      <c r="B54" s="15" t="s">
        <v>54</v>
      </c>
      <c r="C54" s="16">
        <v>93240553.201229706</v>
      </c>
      <c r="D54" s="17">
        <v>35706946.0784811</v>
      </c>
      <c r="E54" s="18">
        <v>13952909.1218457</v>
      </c>
      <c r="F54" s="19">
        <v>7525565.9207327096</v>
      </c>
      <c r="G54" s="20">
        <v>1238947.24142908</v>
      </c>
      <c r="H54" s="21">
        <v>212832.57320334401</v>
      </c>
      <c r="I54" s="22">
        <v>40484.848961146301</v>
      </c>
      <c r="J54" s="23">
        <v>1812.1345237313899</v>
      </c>
      <c r="K54" s="2">
        <f t="shared" si="11"/>
        <v>151920051.12040651</v>
      </c>
      <c r="M54">
        <f t="shared" si="12"/>
        <v>0.61374751070436717</v>
      </c>
      <c r="N54">
        <f t="shared" si="13"/>
        <v>0.23503774396561403</v>
      </c>
      <c r="O54">
        <f t="shared" si="14"/>
        <v>9.1843762682696256E-2</v>
      </c>
      <c r="P54">
        <f t="shared" si="15"/>
        <v>4.9536357217048389E-2</v>
      </c>
      <c r="Q54">
        <f t="shared" si="16"/>
        <v>8.1552581920021471E-3</v>
      </c>
      <c r="R54">
        <f t="shared" si="17"/>
        <v>1.4009511689451735E-3</v>
      </c>
      <c r="S54">
        <f t="shared" si="18"/>
        <v>2.6648785767626837E-4</v>
      </c>
      <c r="T54">
        <f t="shared" si="19"/>
        <v>1.1928211650581631E-5</v>
      </c>
    </row>
    <row r="55" spans="2:20" x14ac:dyDescent="0.25">
      <c r="B55" s="15" t="s">
        <v>51</v>
      </c>
      <c r="C55" s="16">
        <v>250396114.58550301</v>
      </c>
      <c r="D55" s="17">
        <v>93953430.024794698</v>
      </c>
      <c r="E55" s="18">
        <v>36194301.130256101</v>
      </c>
      <c r="F55" s="19">
        <v>17013868.847904999</v>
      </c>
      <c r="G55" s="20">
        <v>4346707.59004521</v>
      </c>
      <c r="H55" s="21">
        <v>706729.377519103</v>
      </c>
      <c r="I55" s="22">
        <v>58280.730517698998</v>
      </c>
      <c r="J55" s="23">
        <v>10411.288796832599</v>
      </c>
      <c r="K55" s="2">
        <f t="shared" si="11"/>
        <v>402679843.57533765</v>
      </c>
      <c r="M55">
        <f t="shared" si="12"/>
        <v>0.6218243067799748</v>
      </c>
      <c r="N55">
        <f t="shared" si="13"/>
        <v>0.23332041949404622</v>
      </c>
      <c r="O55">
        <f t="shared" si="14"/>
        <v>8.9883568069590955E-2</v>
      </c>
      <c r="P55">
        <f t="shared" si="15"/>
        <v>4.2251602903292232E-2</v>
      </c>
      <c r="Q55">
        <f t="shared" si="16"/>
        <v>1.0794450378870234E-2</v>
      </c>
      <c r="R55">
        <f t="shared" si="17"/>
        <v>1.7550651933410731E-3</v>
      </c>
      <c r="S55">
        <f t="shared" si="18"/>
        <v>1.4473217730550552E-4</v>
      </c>
      <c r="T55">
        <f t="shared" si="19"/>
        <v>2.5855003579002694E-5</v>
      </c>
    </row>
    <row r="56" spans="2:20" x14ac:dyDescent="0.25">
      <c r="B56" s="15" t="s">
        <v>52</v>
      </c>
      <c r="C56" s="16">
        <v>188662279.268058</v>
      </c>
      <c r="D56" s="17">
        <v>71939153.671724305</v>
      </c>
      <c r="E56" s="18">
        <v>28541101.183513999</v>
      </c>
      <c r="F56" s="19">
        <v>12426945.722020799</v>
      </c>
      <c r="G56" s="20">
        <v>3877403.4161854498</v>
      </c>
      <c r="H56" s="21">
        <v>425510.17100835801</v>
      </c>
      <c r="I56" s="22">
        <v>134085.50631981899</v>
      </c>
      <c r="J56" s="23">
        <v>5551.7727449044596</v>
      </c>
      <c r="K56" s="2">
        <f t="shared" si="11"/>
        <v>306012030.71157563</v>
      </c>
      <c r="M56">
        <f t="shared" si="12"/>
        <v>0.61651915720227735</v>
      </c>
      <c r="N56">
        <f t="shared" si="13"/>
        <v>0.23508603078265522</v>
      </c>
      <c r="O56">
        <f t="shared" si="14"/>
        <v>9.3267905569421009E-2</v>
      </c>
      <c r="P56">
        <f t="shared" si="15"/>
        <v>4.0609337133328337E-2</v>
      </c>
      <c r="Q56">
        <f t="shared" si="16"/>
        <v>1.2670754830028249E-2</v>
      </c>
      <c r="R56">
        <f t="shared" si="17"/>
        <v>1.3905014453807947E-3</v>
      </c>
      <c r="S56">
        <f t="shared" si="18"/>
        <v>4.3817070200811189E-4</v>
      </c>
      <c r="T56">
        <f t="shared" si="19"/>
        <v>1.814233490099986E-5</v>
      </c>
    </row>
    <row r="57" spans="2:20" x14ac:dyDescent="0.25">
      <c r="B57" s="15" t="s">
        <v>53</v>
      </c>
      <c r="C57" s="16">
        <v>163859331.02673799</v>
      </c>
      <c r="D57" s="17">
        <v>62618657.293289199</v>
      </c>
      <c r="E57" s="18">
        <v>22143522.881547</v>
      </c>
      <c r="F57" s="19">
        <v>11851640.6532645</v>
      </c>
      <c r="G57" s="20">
        <v>3544119.9954072498</v>
      </c>
      <c r="H57" s="21">
        <v>812673.68004416896</v>
      </c>
      <c r="I57" s="22">
        <v>80949.873500446105</v>
      </c>
      <c r="J57" s="23">
        <v>3345.4916822181099</v>
      </c>
      <c r="K57" s="2">
        <f t="shared" si="11"/>
        <v>264914240.89547276</v>
      </c>
      <c r="M57">
        <f t="shared" si="12"/>
        <v>0.61853726878877746</v>
      </c>
      <c r="N57">
        <f t="shared" si="13"/>
        <v>0.23637331493249791</v>
      </c>
      <c r="O57">
        <f t="shared" si="14"/>
        <v>8.3587514233650323E-2</v>
      </c>
      <c r="P57">
        <f t="shared" si="15"/>
        <v>4.4737650241841107E-2</v>
      </c>
      <c r="Q57">
        <f t="shared" si="16"/>
        <v>1.3378367215847991E-2</v>
      </c>
      <c r="R57">
        <f t="shared" si="17"/>
        <v>3.0676858944884947E-3</v>
      </c>
      <c r="S57">
        <f t="shared" si="18"/>
        <v>3.0557010912971835E-4</v>
      </c>
      <c r="T57">
        <f t="shared" si="19"/>
        <v>1.2628583766994017E-5</v>
      </c>
    </row>
  </sheetData>
  <sortState xmlns:xlrd2="http://schemas.microsoft.com/office/spreadsheetml/2017/richdata2" ref="B3:T57">
    <sortCondition ref="B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57"/>
  <sheetViews>
    <sheetView zoomScale="94" zoomScaleNormal="94" workbookViewId="0">
      <selection activeCell="C1" sqref="C1:V57"/>
    </sheetView>
  </sheetViews>
  <sheetFormatPr defaultColWidth="8.85546875" defaultRowHeight="15" x14ac:dyDescent="0.25"/>
  <cols>
    <col min="2" max="2" width="17.7109375" bestFit="1" customWidth="1"/>
    <col min="3" max="3" width="10.140625" bestFit="1" customWidth="1"/>
    <col min="4" max="4" width="9.28515625" bestFit="1" customWidth="1"/>
    <col min="5" max="5" width="9.140625" bestFit="1" customWidth="1"/>
    <col min="6" max="6" width="9.28515625" bestFit="1" customWidth="1"/>
    <col min="7" max="7" width="10.140625" bestFit="1" customWidth="1"/>
    <col min="8" max="9" width="9.28515625" bestFit="1" customWidth="1"/>
    <col min="10" max="10" width="9.140625" bestFit="1" customWidth="1"/>
    <col min="11" max="11" width="10.140625" bestFit="1" customWidth="1"/>
    <col min="12" max="14" width="9.28515625" bestFit="1" customWidth="1"/>
    <col min="15" max="15" width="9.140625" bestFit="1" customWidth="1"/>
    <col min="23" max="23" width="9.140625" bestFit="1" customWidth="1"/>
  </cols>
  <sheetData>
    <row r="1" spans="2:23" x14ac:dyDescent="0.25">
      <c r="C1" t="str">
        <f>_xlfn.CONCAT("r5p",C2)</f>
        <v>r5p160</v>
      </c>
      <c r="D1" t="str">
        <f>C1</f>
        <v>r5p160</v>
      </c>
      <c r="E1" t="str">
        <f>D1</f>
        <v>r5p160</v>
      </c>
      <c r="F1" t="str">
        <f>E1</f>
        <v>r5p160</v>
      </c>
      <c r="G1" t="str">
        <f>_xlfn.CONCAT("r5p",G2)</f>
        <v>r5p357</v>
      </c>
      <c r="H1" t="str">
        <f>G1</f>
        <v>r5p357</v>
      </c>
      <c r="I1" t="str">
        <f>H1</f>
        <v>r5p357</v>
      </c>
      <c r="J1" t="str">
        <f>I1</f>
        <v>r5p357</v>
      </c>
      <c r="K1" t="str">
        <f>_xlfn.CONCAT("r5p",K2)</f>
        <v>r5p459</v>
      </c>
      <c r="L1" t="str">
        <f>K1</f>
        <v>r5p459</v>
      </c>
      <c r="M1" t="str">
        <f t="shared" ref="M1:O1" si="0">L1</f>
        <v>r5p459</v>
      </c>
      <c r="N1" t="str">
        <f t="shared" si="0"/>
        <v>r5p459</v>
      </c>
      <c r="O1" t="str">
        <f t="shared" si="0"/>
        <v>r5p459</v>
      </c>
      <c r="P1" t="str">
        <f>_xlfn.CONCAT("r5p",P2)</f>
        <v>r5p604</v>
      </c>
      <c r="Q1" t="str">
        <f>P1</f>
        <v>r5p604</v>
      </c>
      <c r="R1" t="str">
        <f t="shared" ref="R1:V1" si="1">Q1</f>
        <v>r5p604</v>
      </c>
      <c r="S1" t="str">
        <f t="shared" si="1"/>
        <v>r5p604</v>
      </c>
      <c r="T1" t="str">
        <f t="shared" si="1"/>
        <v>r5p604</v>
      </c>
      <c r="U1" t="str">
        <f t="shared" si="1"/>
        <v>r5p604</v>
      </c>
      <c r="V1" t="str">
        <f t="shared" si="1"/>
        <v>r5p604</v>
      </c>
    </row>
    <row r="2" spans="2:23" x14ac:dyDescent="0.25">
      <c r="C2">
        <v>160</v>
      </c>
      <c r="D2">
        <v>161</v>
      </c>
      <c r="E2">
        <v>162</v>
      </c>
      <c r="F2">
        <v>163</v>
      </c>
      <c r="G2">
        <v>357</v>
      </c>
      <c r="H2">
        <v>358</v>
      </c>
      <c r="I2">
        <v>359</v>
      </c>
      <c r="J2">
        <v>360</v>
      </c>
      <c r="K2">
        <v>459</v>
      </c>
      <c r="L2">
        <v>460</v>
      </c>
      <c r="M2">
        <v>461</v>
      </c>
      <c r="N2">
        <v>462</v>
      </c>
      <c r="O2">
        <v>463</v>
      </c>
      <c r="P2">
        <v>604</v>
      </c>
      <c r="Q2">
        <v>605</v>
      </c>
      <c r="R2">
        <v>606</v>
      </c>
      <c r="S2">
        <v>607</v>
      </c>
      <c r="T2">
        <v>608</v>
      </c>
      <c r="U2">
        <v>609</v>
      </c>
      <c r="V2">
        <v>610</v>
      </c>
    </row>
    <row r="3" spans="2:23" x14ac:dyDescent="0.25">
      <c r="B3" s="30" t="s">
        <v>25</v>
      </c>
      <c r="C3" s="31">
        <v>930174.70842285699</v>
      </c>
      <c r="D3" s="32">
        <v>1723874.46449998</v>
      </c>
      <c r="E3" s="33">
        <v>186596.661675899</v>
      </c>
      <c r="F3" s="34">
        <v>1011113.4715</v>
      </c>
      <c r="G3" s="35">
        <v>556633.69917295699</v>
      </c>
      <c r="H3" s="36">
        <v>264283.304051104</v>
      </c>
      <c r="I3" s="37">
        <v>104317.69916705901</v>
      </c>
      <c r="J3" s="38">
        <v>83639.749067477198</v>
      </c>
      <c r="K3" s="39">
        <v>422017.40078682097</v>
      </c>
      <c r="L3" s="40">
        <v>207672.38649301999</v>
      </c>
      <c r="M3" s="41">
        <v>183894.923767503</v>
      </c>
      <c r="N3" s="42">
        <v>37409.314492530102</v>
      </c>
      <c r="O3" s="43">
        <v>59498.6442820257</v>
      </c>
      <c r="P3" s="44">
        <v>35597.202118048102</v>
      </c>
      <c r="Q3" s="45">
        <v>26263.682233589101</v>
      </c>
      <c r="R3" s="46">
        <v>21001.0767403194</v>
      </c>
      <c r="S3" s="47">
        <v>18746.1302036712</v>
      </c>
      <c r="T3" s="48">
        <v>1868.9008723198699</v>
      </c>
      <c r="U3" s="49">
        <v>5234.5967076929101</v>
      </c>
      <c r="V3" s="50">
        <v>11083.884500374999</v>
      </c>
      <c r="W3" s="2"/>
    </row>
    <row r="4" spans="2:23" x14ac:dyDescent="0.25">
      <c r="B4" s="30" t="s">
        <v>26</v>
      </c>
      <c r="C4" s="31">
        <v>1624430.68019795</v>
      </c>
      <c r="D4" s="32">
        <v>2709063.9730000598</v>
      </c>
      <c r="E4" s="33">
        <v>701101.79992621497</v>
      </c>
      <c r="F4" s="34">
        <v>1886048.9800001299</v>
      </c>
      <c r="G4" s="35">
        <v>1056410.6307975</v>
      </c>
      <c r="H4" s="36">
        <v>258883.397949317</v>
      </c>
      <c r="I4" s="37">
        <v>506578.35253613902</v>
      </c>
      <c r="J4" s="38">
        <v>178975.876585391</v>
      </c>
      <c r="K4" s="39">
        <v>841312.70264070597</v>
      </c>
      <c r="L4" s="40">
        <v>387150.80512015597</v>
      </c>
      <c r="M4" s="41">
        <v>208700.65290277699</v>
      </c>
      <c r="N4" s="42">
        <v>224795.15464787401</v>
      </c>
      <c r="O4" s="43">
        <v>133115.06725645301</v>
      </c>
      <c r="P4" s="44">
        <v>46253.705069800402</v>
      </c>
      <c r="Q4" s="45">
        <v>43224.126090751102</v>
      </c>
      <c r="R4" s="46">
        <v>24006.197286547002</v>
      </c>
      <c r="S4" s="47">
        <v>45772.715048917198</v>
      </c>
      <c r="T4" s="48">
        <v>14157.2332904753</v>
      </c>
      <c r="U4" s="49">
        <v>17711.036055672001</v>
      </c>
      <c r="V4" s="50">
        <v>10290.493077949901</v>
      </c>
      <c r="W4" s="2"/>
    </row>
    <row r="5" spans="2:23" x14ac:dyDescent="0.25">
      <c r="B5" s="30" t="s">
        <v>27</v>
      </c>
      <c r="C5" s="31">
        <v>270128.53523136198</v>
      </c>
      <c r="D5" s="32">
        <v>2507334.1755000302</v>
      </c>
      <c r="E5" s="33">
        <v>209492.36225214301</v>
      </c>
      <c r="F5" s="34">
        <v>1717727.43100011</v>
      </c>
      <c r="G5" s="35">
        <v>51165.504872917198</v>
      </c>
      <c r="H5" s="36">
        <v>22426.902073169102</v>
      </c>
      <c r="I5" s="37">
        <v>44378.435109540602</v>
      </c>
      <c r="J5" s="38">
        <v>23137.3614224515</v>
      </c>
      <c r="K5" s="39">
        <v>8697.7150378697006</v>
      </c>
      <c r="L5" s="40">
        <v>7425.7648632030996</v>
      </c>
      <c r="M5" s="41">
        <v>18565.7638218215</v>
      </c>
      <c r="N5" s="42">
        <v>12876.0267504289</v>
      </c>
      <c r="O5" s="43">
        <v>3619.6122837543298</v>
      </c>
      <c r="P5" s="44" t="s">
        <v>55</v>
      </c>
      <c r="Q5" s="45" t="s">
        <v>55</v>
      </c>
      <c r="R5" s="46" t="s">
        <v>55</v>
      </c>
      <c r="S5" s="47">
        <v>1148.83162399348</v>
      </c>
      <c r="T5" s="48">
        <v>3542.17763071943</v>
      </c>
      <c r="U5" s="49">
        <v>6361.8776287635901</v>
      </c>
      <c r="V5" s="50">
        <v>2119.9739693184001</v>
      </c>
      <c r="W5" s="2"/>
    </row>
    <row r="6" spans="2:23" x14ac:dyDescent="0.25">
      <c r="B6" s="30" t="s">
        <v>28</v>
      </c>
      <c r="C6" s="31">
        <v>1282676.7569760501</v>
      </c>
      <c r="D6" s="32">
        <v>1722018.74782203</v>
      </c>
      <c r="E6" s="33">
        <v>668344.73310493899</v>
      </c>
      <c r="F6" s="34">
        <v>1100649.6044999601</v>
      </c>
      <c r="G6" s="35">
        <v>535092.56357213005</v>
      </c>
      <c r="H6" s="36">
        <v>66934.850436513007</v>
      </c>
      <c r="I6" s="37">
        <v>418148.93607637001</v>
      </c>
      <c r="J6" s="38">
        <v>139084.871273764</v>
      </c>
      <c r="K6" s="39">
        <v>341095.71681086102</v>
      </c>
      <c r="L6" s="40">
        <v>197596.85304969701</v>
      </c>
      <c r="M6" s="41">
        <v>138333.68922553101</v>
      </c>
      <c r="N6" s="42">
        <v>234488.132349703</v>
      </c>
      <c r="O6" s="43">
        <v>92261.721292016795</v>
      </c>
      <c r="P6" s="44">
        <v>22631.616434516</v>
      </c>
      <c r="Q6" s="45">
        <v>36341.732001489298</v>
      </c>
      <c r="R6" s="46">
        <v>14644.614257093799</v>
      </c>
      <c r="S6" s="47">
        <v>13635.7740066645</v>
      </c>
      <c r="T6" s="48">
        <v>14466.672000237601</v>
      </c>
      <c r="U6" s="49">
        <v>8112.8185644857804</v>
      </c>
      <c r="V6" s="50">
        <v>17562.4938503798</v>
      </c>
      <c r="W6" s="2"/>
    </row>
    <row r="7" spans="2:23" x14ac:dyDescent="0.25">
      <c r="B7" s="30" t="s">
        <v>29</v>
      </c>
      <c r="C7" s="31">
        <v>1698964.54120008</v>
      </c>
      <c r="D7" s="32">
        <v>2164256.8620000398</v>
      </c>
      <c r="E7" s="33">
        <v>392353.464377422</v>
      </c>
      <c r="F7" s="34">
        <v>1300646.3819999499</v>
      </c>
      <c r="G7" s="35">
        <v>611145.76514139504</v>
      </c>
      <c r="H7" s="36">
        <v>133576.996339337</v>
      </c>
      <c r="I7" s="37">
        <v>458674.47108372499</v>
      </c>
      <c r="J7" s="38">
        <v>123371.137527496</v>
      </c>
      <c r="K7" s="39">
        <v>434967.47320774599</v>
      </c>
      <c r="L7" s="40">
        <v>170970.37127708099</v>
      </c>
      <c r="M7" s="41">
        <v>150741.645605333</v>
      </c>
      <c r="N7" s="42">
        <v>240308.404329524</v>
      </c>
      <c r="O7" s="43">
        <v>113843.52626288901</v>
      </c>
      <c r="P7" s="44">
        <v>26355.311855937998</v>
      </c>
      <c r="Q7" s="45">
        <v>24428.712565665501</v>
      </c>
      <c r="R7" s="46">
        <v>28802.547295946599</v>
      </c>
      <c r="S7" s="47">
        <v>16551.527928865598</v>
      </c>
      <c r="T7" s="48">
        <v>18568.875751728701</v>
      </c>
      <c r="U7" s="49">
        <v>7524.9753038102099</v>
      </c>
      <c r="V7" s="50">
        <v>20455.053864513498</v>
      </c>
      <c r="W7" s="2"/>
    </row>
    <row r="8" spans="2:23" x14ac:dyDescent="0.25">
      <c r="B8" s="30" t="s">
        <v>30</v>
      </c>
      <c r="C8" s="31">
        <v>4613531.3923102096</v>
      </c>
      <c r="D8" s="32">
        <v>5685511.6363647701</v>
      </c>
      <c r="E8" s="33">
        <v>332885.342058187</v>
      </c>
      <c r="F8" s="34">
        <v>2674111.8980296599</v>
      </c>
      <c r="G8" s="35">
        <v>2369516.23348903</v>
      </c>
      <c r="H8" s="36">
        <v>654317.73784991005</v>
      </c>
      <c r="I8" s="37">
        <v>1318954.1829113001</v>
      </c>
      <c r="J8" s="38">
        <v>512393.81360081199</v>
      </c>
      <c r="K8" s="39">
        <v>1336921.52770575</v>
      </c>
      <c r="L8" s="40">
        <v>545428.12390870997</v>
      </c>
      <c r="M8" s="41">
        <v>984551.945607014</v>
      </c>
      <c r="N8" s="42">
        <v>747853.008054854</v>
      </c>
      <c r="O8" s="43">
        <v>338122.53151530097</v>
      </c>
      <c r="P8" s="44">
        <v>56411.260429480702</v>
      </c>
      <c r="Q8" s="45">
        <v>40065.376683179697</v>
      </c>
      <c r="R8" s="46">
        <v>62672.918974714703</v>
      </c>
      <c r="S8" s="47">
        <v>54135.186380063496</v>
      </c>
      <c r="T8" s="48">
        <v>33298.9746242607</v>
      </c>
      <c r="U8" s="49">
        <v>65790.029516816707</v>
      </c>
      <c r="V8" s="50">
        <v>33365.779136874698</v>
      </c>
      <c r="W8" s="2"/>
    </row>
    <row r="9" spans="2:23" x14ac:dyDescent="0.25">
      <c r="B9" s="30" t="s">
        <v>31</v>
      </c>
      <c r="C9" s="31">
        <v>397139.25814118498</v>
      </c>
      <c r="D9" s="32">
        <v>1109751.4399999401</v>
      </c>
      <c r="E9" s="33">
        <v>303556.05360668403</v>
      </c>
      <c r="F9" s="34">
        <v>732435.86099999095</v>
      </c>
      <c r="G9" s="35">
        <v>76818.015741128896</v>
      </c>
      <c r="H9" s="36">
        <v>25233.364848827099</v>
      </c>
      <c r="I9" s="37">
        <v>87484.810751200799</v>
      </c>
      <c r="J9" s="38">
        <v>24555.5224372802</v>
      </c>
      <c r="K9" s="39">
        <v>39001.863107300102</v>
      </c>
      <c r="L9" s="40">
        <v>21611.279334904801</v>
      </c>
      <c r="M9" s="41">
        <v>31251.364945805901</v>
      </c>
      <c r="N9" s="42">
        <v>34992.430456173402</v>
      </c>
      <c r="O9" s="43">
        <v>20345.726412128999</v>
      </c>
      <c r="P9" s="44">
        <v>2229.79549709198</v>
      </c>
      <c r="Q9" s="45">
        <v>1794.94257585165</v>
      </c>
      <c r="R9" s="46">
        <v>4768.08443318432</v>
      </c>
      <c r="S9" s="47" t="s">
        <v>55</v>
      </c>
      <c r="T9" s="48">
        <v>3097.7235000187402</v>
      </c>
      <c r="U9" s="49">
        <v>6543.5656440776302</v>
      </c>
      <c r="V9" s="50">
        <v>10103.0408650748</v>
      </c>
      <c r="W9" s="2"/>
    </row>
    <row r="10" spans="2:23" x14ac:dyDescent="0.25">
      <c r="B10" s="30" t="s">
        <v>32</v>
      </c>
      <c r="C10" s="31">
        <v>4457142.7322850497</v>
      </c>
      <c r="D10" s="32">
        <v>4696754.0061267</v>
      </c>
      <c r="E10" s="33">
        <v>1442311.92078992</v>
      </c>
      <c r="F10" s="34">
        <v>1895435.9734652</v>
      </c>
      <c r="G10" s="35">
        <v>1863042.1773578899</v>
      </c>
      <c r="H10" s="36">
        <v>826469.36453416198</v>
      </c>
      <c r="I10" s="37">
        <v>1669865.9338535799</v>
      </c>
      <c r="J10" s="38">
        <v>543152.55847987998</v>
      </c>
      <c r="K10" s="39">
        <v>1450282.8454035199</v>
      </c>
      <c r="L10" s="40">
        <v>588749.46413259394</v>
      </c>
      <c r="M10" s="41">
        <v>722216.67125087697</v>
      </c>
      <c r="N10" s="42">
        <v>931817.35691307404</v>
      </c>
      <c r="O10" s="43">
        <v>440019.18787657598</v>
      </c>
      <c r="P10" s="44">
        <v>63288.553161952499</v>
      </c>
      <c r="Q10" s="45">
        <v>90372.809226304598</v>
      </c>
      <c r="R10" s="46">
        <v>66282.837465814504</v>
      </c>
      <c r="S10" s="47">
        <v>51073.689513638899</v>
      </c>
      <c r="T10" s="48">
        <v>43187.293444798102</v>
      </c>
      <c r="U10" s="49">
        <v>37003.0364026237</v>
      </c>
      <c r="V10" s="50">
        <v>52348.984088733203</v>
      </c>
      <c r="W10" s="2"/>
    </row>
    <row r="11" spans="2:23" x14ac:dyDescent="0.25">
      <c r="B11" s="30" t="s">
        <v>33</v>
      </c>
      <c r="C11" s="31">
        <v>1779162.14399181</v>
      </c>
      <c r="D11" s="32">
        <v>3210821.9716968699</v>
      </c>
      <c r="E11" s="33">
        <v>762158.05108473101</v>
      </c>
      <c r="F11" s="34">
        <v>1945022.1727927399</v>
      </c>
      <c r="G11" s="35">
        <v>858726.60984872701</v>
      </c>
      <c r="H11" s="36">
        <v>430786.96462471801</v>
      </c>
      <c r="I11" s="37">
        <v>828571.42226564698</v>
      </c>
      <c r="J11" s="38">
        <v>354293.64329455799</v>
      </c>
      <c r="K11" s="39">
        <v>618107.05697604397</v>
      </c>
      <c r="L11" s="40">
        <v>305214.21591632499</v>
      </c>
      <c r="M11" s="41">
        <v>446941.701508564</v>
      </c>
      <c r="N11" s="42">
        <v>462836.26853580499</v>
      </c>
      <c r="O11" s="43">
        <v>238815.072672557</v>
      </c>
      <c r="P11" s="44">
        <v>51090.891976090599</v>
      </c>
      <c r="Q11" s="45">
        <v>31177.186606940799</v>
      </c>
      <c r="R11" s="46">
        <v>32844.702147923803</v>
      </c>
      <c r="S11" s="47">
        <v>19773.632560180398</v>
      </c>
      <c r="T11" s="48">
        <v>33283.509840407904</v>
      </c>
      <c r="U11" s="49">
        <v>45563.767501258502</v>
      </c>
      <c r="V11" s="50">
        <v>11760.2424255199</v>
      </c>
      <c r="W11" s="2"/>
    </row>
    <row r="12" spans="2:23" x14ac:dyDescent="0.25">
      <c r="B12" s="30" t="s">
        <v>17</v>
      </c>
      <c r="C12" s="31">
        <v>589421.01261262503</v>
      </c>
      <c r="D12" s="32">
        <v>1447085.8309999199</v>
      </c>
      <c r="E12" s="33">
        <v>306564.753247994</v>
      </c>
      <c r="F12" s="34">
        <v>1152427.96550005</v>
      </c>
      <c r="G12" s="35">
        <v>172905.18902620699</v>
      </c>
      <c r="H12" s="36">
        <v>51513.998882989399</v>
      </c>
      <c r="I12" s="37">
        <v>241053.39314698899</v>
      </c>
      <c r="J12" s="38">
        <v>71270.1906519474</v>
      </c>
      <c r="K12" s="39">
        <v>133368.580698126</v>
      </c>
      <c r="L12" s="40">
        <v>87050.191436946494</v>
      </c>
      <c r="M12" s="41">
        <v>38117.068599774197</v>
      </c>
      <c r="N12" s="42">
        <v>84913.239768476007</v>
      </c>
      <c r="O12" s="43">
        <v>90580.8058654255</v>
      </c>
      <c r="P12" s="44">
        <v>3434.5546489458502</v>
      </c>
      <c r="Q12" s="45">
        <v>2694.3353268218998</v>
      </c>
      <c r="R12" s="46">
        <v>2037.16786928277</v>
      </c>
      <c r="S12" s="47">
        <v>5001.13818432482</v>
      </c>
      <c r="T12" s="48">
        <v>3491.3265188187302</v>
      </c>
      <c r="U12" s="49">
        <v>9602.8215055436394</v>
      </c>
      <c r="V12" s="50">
        <v>5128.4360335277297</v>
      </c>
      <c r="W12" s="2"/>
    </row>
    <row r="13" spans="2:23" x14ac:dyDescent="0.25">
      <c r="B13" s="30" t="s">
        <v>18</v>
      </c>
      <c r="C13" s="31">
        <v>3369177.89917447</v>
      </c>
      <c r="D13" s="32">
        <v>4940777.6279999996</v>
      </c>
      <c r="E13" s="33">
        <v>1447156.0439879801</v>
      </c>
      <c r="F13" s="34">
        <v>2360509.13851221</v>
      </c>
      <c r="G13" s="35">
        <v>1507490.6433067201</v>
      </c>
      <c r="H13" s="36">
        <v>474464.24536449002</v>
      </c>
      <c r="I13" s="37">
        <v>1915330.44086142</v>
      </c>
      <c r="J13" s="38">
        <v>550334.69925128296</v>
      </c>
      <c r="K13" s="39">
        <v>1047056.04652944</v>
      </c>
      <c r="L13" s="40">
        <v>394651.852744298</v>
      </c>
      <c r="M13" s="41">
        <v>640459.05075523804</v>
      </c>
      <c r="N13" s="42">
        <v>779094.35897957603</v>
      </c>
      <c r="O13" s="43">
        <v>317674.83118592401</v>
      </c>
      <c r="P13" s="44">
        <v>35460.323144453301</v>
      </c>
      <c r="Q13" s="45">
        <v>63010.515577430102</v>
      </c>
      <c r="R13" s="46">
        <v>62647.713608180398</v>
      </c>
      <c r="S13" s="47">
        <v>21298.154884444</v>
      </c>
      <c r="T13" s="48">
        <v>54442.2186661839</v>
      </c>
      <c r="U13" s="49">
        <v>65841.942844078294</v>
      </c>
      <c r="V13" s="50">
        <v>35136.799661475103</v>
      </c>
      <c r="W13" s="2"/>
    </row>
    <row r="14" spans="2:23" x14ac:dyDescent="0.25">
      <c r="B14" s="30" t="s">
        <v>19</v>
      </c>
      <c r="C14" s="31">
        <v>3444805.93936523</v>
      </c>
      <c r="D14" s="32">
        <v>4285529.4449856803</v>
      </c>
      <c r="E14" s="33">
        <v>1194652.2314572299</v>
      </c>
      <c r="F14" s="34">
        <v>2815580.68000003</v>
      </c>
      <c r="G14" s="35">
        <v>1264392.7935335001</v>
      </c>
      <c r="H14" s="36">
        <v>647144.42240225698</v>
      </c>
      <c r="I14" s="37">
        <v>1256081.2898931799</v>
      </c>
      <c r="J14" s="38">
        <v>242550.781895625</v>
      </c>
      <c r="K14" s="39">
        <v>1016238.67463076</v>
      </c>
      <c r="L14" s="40">
        <v>455479.844822502</v>
      </c>
      <c r="M14" s="41">
        <v>376388.72699008603</v>
      </c>
      <c r="N14" s="42">
        <v>733353.04532650602</v>
      </c>
      <c r="O14" s="43">
        <v>363322.90723214298</v>
      </c>
      <c r="P14" s="44">
        <v>32524.427270779601</v>
      </c>
      <c r="Q14" s="45">
        <v>31119.326287837001</v>
      </c>
      <c r="R14" s="46">
        <v>53441.057640635998</v>
      </c>
      <c r="S14" s="47">
        <v>51141.505434681298</v>
      </c>
      <c r="T14" s="48">
        <v>19030.442803608399</v>
      </c>
      <c r="U14" s="49">
        <v>34062.9038388591</v>
      </c>
      <c r="V14" s="50">
        <v>46024.6338210924</v>
      </c>
      <c r="W14" s="2"/>
    </row>
    <row r="15" spans="2:23" x14ac:dyDescent="0.25">
      <c r="B15" s="30" t="s">
        <v>20</v>
      </c>
      <c r="C15" s="31">
        <v>1339113.01109624</v>
      </c>
      <c r="D15" s="32">
        <v>1830961.0296794099</v>
      </c>
      <c r="E15" s="33">
        <v>535039.62835096999</v>
      </c>
      <c r="F15" s="34">
        <v>1233301.44000005</v>
      </c>
      <c r="G15" s="35">
        <v>253389.037940587</v>
      </c>
      <c r="H15" s="36">
        <v>30800.861086534002</v>
      </c>
      <c r="I15" s="37">
        <v>308596.53379366198</v>
      </c>
      <c r="J15" s="38">
        <v>291993.944976389</v>
      </c>
      <c r="K15" s="39">
        <v>76495.019374686104</v>
      </c>
      <c r="L15" s="40">
        <v>71724.324822075694</v>
      </c>
      <c r="M15" s="41">
        <v>51682.154532322202</v>
      </c>
      <c r="N15" s="42">
        <v>105137.396083973</v>
      </c>
      <c r="O15" s="43">
        <v>54863.238604347702</v>
      </c>
      <c r="P15" s="44">
        <v>6635.0587908757398</v>
      </c>
      <c r="Q15" s="45">
        <v>2546.2377182749601</v>
      </c>
      <c r="R15" s="46">
        <v>6524.77357401475</v>
      </c>
      <c r="S15" s="47">
        <v>4625.9639406892602</v>
      </c>
      <c r="T15" s="48" t="s">
        <v>55</v>
      </c>
      <c r="U15" s="49">
        <v>10882.0788362844</v>
      </c>
      <c r="V15" s="50">
        <v>3080.4986374878999</v>
      </c>
      <c r="W15" s="2"/>
    </row>
    <row r="16" spans="2:23" x14ac:dyDescent="0.25">
      <c r="B16" s="30" t="s">
        <v>21</v>
      </c>
      <c r="C16" s="31">
        <v>3521225.7631635801</v>
      </c>
      <c r="D16" s="32">
        <v>4407279.6250243802</v>
      </c>
      <c r="E16" s="33">
        <v>1288759.1238776201</v>
      </c>
      <c r="F16" s="34">
        <v>2313197.5449405201</v>
      </c>
      <c r="G16" s="35">
        <v>1093309.1521475201</v>
      </c>
      <c r="H16" s="36">
        <v>453466.51088446798</v>
      </c>
      <c r="I16" s="37">
        <v>894219.72882513201</v>
      </c>
      <c r="J16" s="38">
        <v>223879.29221223199</v>
      </c>
      <c r="K16" s="39">
        <v>718451.394230937</v>
      </c>
      <c r="L16" s="40">
        <v>336578.49366742698</v>
      </c>
      <c r="M16" s="41">
        <v>367094.25678002997</v>
      </c>
      <c r="N16" s="42">
        <v>611189.62550385203</v>
      </c>
      <c r="O16" s="43">
        <v>184535.804945257</v>
      </c>
      <c r="P16" s="44">
        <v>15967.717990309</v>
      </c>
      <c r="Q16" s="45">
        <v>31903.533158328701</v>
      </c>
      <c r="R16" s="46">
        <v>45379.285898472299</v>
      </c>
      <c r="S16" s="47">
        <v>44259.6646487955</v>
      </c>
      <c r="T16" s="48">
        <v>34016.519615429097</v>
      </c>
      <c r="U16" s="49">
        <v>27151.266312645599</v>
      </c>
      <c r="V16" s="50">
        <v>31741.378380483002</v>
      </c>
      <c r="W16" s="2"/>
    </row>
    <row r="17" spans="2:23" x14ac:dyDescent="0.25">
      <c r="B17" s="30" t="s">
        <v>22</v>
      </c>
      <c r="C17" s="31">
        <v>8468318.2675740197</v>
      </c>
      <c r="D17" s="32">
        <v>10254784.8560574</v>
      </c>
      <c r="E17" s="33">
        <v>1841940.9035909099</v>
      </c>
      <c r="F17" s="34">
        <v>3512062.1019894802</v>
      </c>
      <c r="G17" s="35">
        <v>1585737.8375786799</v>
      </c>
      <c r="H17" s="36">
        <v>826331.68223307899</v>
      </c>
      <c r="I17" s="37">
        <v>1655904.9446546801</v>
      </c>
      <c r="J17" s="38">
        <v>812258.16332535504</v>
      </c>
      <c r="K17" s="39">
        <v>1249853.55898639</v>
      </c>
      <c r="L17" s="40">
        <v>564923.73278083897</v>
      </c>
      <c r="M17" s="41">
        <v>532233.00511217106</v>
      </c>
      <c r="N17" s="42">
        <v>1099048.59244271</v>
      </c>
      <c r="O17" s="43">
        <v>308556.54036377801</v>
      </c>
      <c r="P17" s="44">
        <v>28326.095043514</v>
      </c>
      <c r="Q17" s="45">
        <v>56225.008870698497</v>
      </c>
      <c r="R17" s="46">
        <v>63539.374356508502</v>
      </c>
      <c r="S17" s="47">
        <v>92550.258981342093</v>
      </c>
      <c r="T17" s="48">
        <v>50521.526234457699</v>
      </c>
      <c r="U17" s="49">
        <v>78789.566629924797</v>
      </c>
      <c r="V17" s="50">
        <v>45886.409750803199</v>
      </c>
      <c r="W17" s="2"/>
    </row>
    <row r="18" spans="2:23" x14ac:dyDescent="0.25">
      <c r="B18" s="30" t="s">
        <v>23</v>
      </c>
      <c r="C18" s="31">
        <v>8441676.4005812593</v>
      </c>
      <c r="D18" s="32">
        <v>9520475.4170002602</v>
      </c>
      <c r="E18" s="33">
        <v>2645623.98346334</v>
      </c>
      <c r="F18" s="34">
        <v>3438682.0025001699</v>
      </c>
      <c r="G18" s="35">
        <v>2223247.6989301201</v>
      </c>
      <c r="H18" s="36">
        <v>926628.01538341702</v>
      </c>
      <c r="I18" s="37">
        <v>2211136.1698570801</v>
      </c>
      <c r="J18" s="38">
        <v>701038.73864112096</v>
      </c>
      <c r="K18" s="39">
        <v>1585573.63376328</v>
      </c>
      <c r="L18" s="40">
        <v>741723.84890632995</v>
      </c>
      <c r="M18" s="41">
        <v>729224.14827074995</v>
      </c>
      <c r="N18" s="42">
        <v>1267216.07570803</v>
      </c>
      <c r="O18" s="43">
        <v>551569.32546934602</v>
      </c>
      <c r="P18" s="44">
        <v>37950.353059362598</v>
      </c>
      <c r="Q18" s="45">
        <v>47770.342705871</v>
      </c>
      <c r="R18" s="46">
        <v>87434.844640156196</v>
      </c>
      <c r="S18" s="47">
        <v>50505.2905250564</v>
      </c>
      <c r="T18" s="48">
        <v>68868.838603468495</v>
      </c>
      <c r="U18" s="49">
        <v>75501.622150853</v>
      </c>
      <c r="V18" s="50">
        <v>74511.286964226296</v>
      </c>
      <c r="W18" s="2"/>
    </row>
    <row r="19" spans="2:23" x14ac:dyDescent="0.25">
      <c r="B19" s="30" t="s">
        <v>24</v>
      </c>
      <c r="C19" s="31">
        <v>6908929.77617775</v>
      </c>
      <c r="D19" s="32">
        <v>8034096.7850000802</v>
      </c>
      <c r="E19" s="33">
        <v>1910151.6148359501</v>
      </c>
      <c r="F19" s="34">
        <v>2456533.2638431899</v>
      </c>
      <c r="G19" s="35">
        <v>1921281.00284477</v>
      </c>
      <c r="H19" s="36">
        <v>419893.572380436</v>
      </c>
      <c r="I19" s="37">
        <v>1121959.96009522</v>
      </c>
      <c r="J19" s="38">
        <v>160144.95321492801</v>
      </c>
      <c r="K19" s="39">
        <v>815289.48733904597</v>
      </c>
      <c r="L19" s="40">
        <v>375514.730419531</v>
      </c>
      <c r="M19" s="41">
        <v>726602.33834478597</v>
      </c>
      <c r="N19" s="42">
        <v>563822.99968974502</v>
      </c>
      <c r="O19" s="43">
        <v>333779.84534485301</v>
      </c>
      <c r="P19" s="44">
        <v>31780.7030101698</v>
      </c>
      <c r="Q19" s="45">
        <v>24486.990701902901</v>
      </c>
      <c r="R19" s="46">
        <v>58333.393679161498</v>
      </c>
      <c r="S19" s="47">
        <v>37171.479987771098</v>
      </c>
      <c r="T19" s="48">
        <v>55834.157684678503</v>
      </c>
      <c r="U19" s="49">
        <v>53992.723787185801</v>
      </c>
      <c r="V19" s="50">
        <v>11769.337717594601</v>
      </c>
      <c r="W19" s="2"/>
    </row>
    <row r="20" spans="2:23" x14ac:dyDescent="0.25">
      <c r="B20" s="30" t="s">
        <v>8</v>
      </c>
      <c r="C20" s="31">
        <v>2419881.0592260002</v>
      </c>
      <c r="D20" s="32">
        <v>4735195.8774996595</v>
      </c>
      <c r="E20" s="33">
        <v>844440.11896394205</v>
      </c>
      <c r="F20" s="34">
        <v>4151537.4844999099</v>
      </c>
      <c r="G20" s="35">
        <v>1655563.8979207301</v>
      </c>
      <c r="H20" s="36">
        <v>576833.52800868906</v>
      </c>
      <c r="I20" s="37">
        <v>485723.35719160701</v>
      </c>
      <c r="J20" s="38">
        <v>270266.47164603003</v>
      </c>
      <c r="K20" s="39">
        <v>1354284.28287137</v>
      </c>
      <c r="L20" s="40">
        <v>493435.51262830402</v>
      </c>
      <c r="M20" s="41">
        <v>328577.68834637699</v>
      </c>
      <c r="N20" s="42">
        <v>131049.62809645099</v>
      </c>
      <c r="O20" s="43">
        <v>56709.255246681503</v>
      </c>
      <c r="P20" s="44">
        <v>116227.00703902901</v>
      </c>
      <c r="Q20" s="45">
        <v>49969.545083991899</v>
      </c>
      <c r="R20" s="46">
        <v>45734.206991945401</v>
      </c>
      <c r="S20" s="47">
        <v>20221.369096990002</v>
      </c>
      <c r="T20" s="48">
        <v>3599.21231845082</v>
      </c>
      <c r="U20" s="49">
        <v>7365.1602961470699</v>
      </c>
      <c r="V20" s="50">
        <v>9468.67693614768</v>
      </c>
      <c r="W20" s="2"/>
    </row>
    <row r="21" spans="2:23" x14ac:dyDescent="0.25">
      <c r="B21" s="30" t="s">
        <v>9</v>
      </c>
      <c r="C21" s="31">
        <v>1859579.5951232</v>
      </c>
      <c r="D21" s="32">
        <v>3701421.3969999398</v>
      </c>
      <c r="E21" s="33">
        <v>1041598.79421461</v>
      </c>
      <c r="F21" s="34">
        <v>1845115.12355863</v>
      </c>
      <c r="G21" s="35">
        <v>1502934.9999359001</v>
      </c>
      <c r="H21" s="36">
        <v>342395.54762537498</v>
      </c>
      <c r="I21" s="37">
        <v>475919.68517052598</v>
      </c>
      <c r="J21" s="38">
        <v>120303.421488976</v>
      </c>
      <c r="K21" s="39">
        <v>1048500.44642645</v>
      </c>
      <c r="L21" s="40">
        <v>397122.94241797802</v>
      </c>
      <c r="M21" s="41">
        <v>270967.859183539</v>
      </c>
      <c r="N21" s="42">
        <v>279434.02311092202</v>
      </c>
      <c r="O21" s="43">
        <v>105664.79695781</v>
      </c>
      <c r="P21" s="44">
        <v>72005.313879575406</v>
      </c>
      <c r="Q21" s="45">
        <v>66112.038101203594</v>
      </c>
      <c r="R21" s="46">
        <v>63510.927894623703</v>
      </c>
      <c r="S21" s="47">
        <v>16436.950213706699</v>
      </c>
      <c r="T21" s="48">
        <v>19882.2225719052</v>
      </c>
      <c r="U21" s="49">
        <v>3403.6864749246402</v>
      </c>
      <c r="V21" s="50">
        <v>15649.829546740701</v>
      </c>
      <c r="W21" s="2"/>
    </row>
    <row r="22" spans="2:23" x14ac:dyDescent="0.25">
      <c r="B22" s="30" t="s">
        <v>10</v>
      </c>
      <c r="C22" s="31">
        <v>1071385.91100589</v>
      </c>
      <c r="D22" s="32">
        <v>2231732.9464999302</v>
      </c>
      <c r="E22" s="33">
        <v>395716.03498880001</v>
      </c>
      <c r="F22" s="34">
        <v>2194902.63949996</v>
      </c>
      <c r="G22" s="35">
        <v>669142.048772251</v>
      </c>
      <c r="H22" s="36">
        <v>195866.461716233</v>
      </c>
      <c r="I22" s="37">
        <v>429380.900380818</v>
      </c>
      <c r="J22" s="38">
        <v>161542.49140089701</v>
      </c>
      <c r="K22" s="39">
        <v>431086.535640724</v>
      </c>
      <c r="L22" s="40">
        <v>237620.87641855501</v>
      </c>
      <c r="M22" s="41">
        <v>118652.97539844199</v>
      </c>
      <c r="N22" s="42">
        <v>237136.948074193</v>
      </c>
      <c r="O22" s="43">
        <v>145156.16404419899</v>
      </c>
      <c r="P22" s="44">
        <v>27967.311004621501</v>
      </c>
      <c r="Q22" s="45">
        <v>13502.681220079699</v>
      </c>
      <c r="R22" s="46">
        <v>27539.076413053201</v>
      </c>
      <c r="S22" s="47">
        <v>16328.2629440361</v>
      </c>
      <c r="T22" s="48">
        <v>22955.3402429079</v>
      </c>
      <c r="U22" s="49">
        <v>4592.0122922330502</v>
      </c>
      <c r="V22" s="50">
        <v>6256.1517117263302</v>
      </c>
      <c r="W22" s="2"/>
    </row>
    <row r="23" spans="2:23" x14ac:dyDescent="0.25">
      <c r="B23" s="30" t="s">
        <v>11</v>
      </c>
      <c r="C23" s="31">
        <v>1559461.23546428</v>
      </c>
      <c r="D23" s="32">
        <v>4022815.8045003</v>
      </c>
      <c r="E23" s="33">
        <v>325901.29787240003</v>
      </c>
      <c r="F23" s="34">
        <v>2332633.17</v>
      </c>
      <c r="G23" s="35">
        <v>567480.52001048496</v>
      </c>
      <c r="H23" s="36">
        <v>381096.46571661998</v>
      </c>
      <c r="I23" s="37">
        <v>409931.65418315202</v>
      </c>
      <c r="J23" s="38">
        <v>110924.91590268799</v>
      </c>
      <c r="K23" s="39">
        <v>503841.03374132799</v>
      </c>
      <c r="L23" s="40">
        <v>217618.077769872</v>
      </c>
      <c r="M23" s="41">
        <v>139309.16073004701</v>
      </c>
      <c r="N23" s="42">
        <v>216168.621488815</v>
      </c>
      <c r="O23" s="43">
        <v>109824.929214888</v>
      </c>
      <c r="P23" s="44">
        <v>18132.820873350502</v>
      </c>
      <c r="Q23" s="45">
        <v>39125.594738949003</v>
      </c>
      <c r="R23" s="46">
        <v>29156.905720569099</v>
      </c>
      <c r="S23" s="47">
        <v>19351.256437668599</v>
      </c>
      <c r="T23" s="48">
        <v>15279.874687399601</v>
      </c>
      <c r="U23" s="49">
        <v>12516.184563294901</v>
      </c>
      <c r="V23" s="50">
        <v>13827.5068172227</v>
      </c>
      <c r="W23" s="2"/>
    </row>
    <row r="24" spans="2:23" x14ac:dyDescent="0.25">
      <c r="B24" s="30" t="s">
        <v>12</v>
      </c>
      <c r="C24" s="31">
        <v>2183817.4539880599</v>
      </c>
      <c r="D24" s="32">
        <v>5588711.4415000798</v>
      </c>
      <c r="E24" s="33">
        <v>1748624.5171028399</v>
      </c>
      <c r="F24" s="34">
        <v>2850803.1225000601</v>
      </c>
      <c r="G24" s="35">
        <v>1252771.35634125</v>
      </c>
      <c r="H24" s="36">
        <v>335405.80518828699</v>
      </c>
      <c r="I24" s="37">
        <v>775361.470320864</v>
      </c>
      <c r="J24" s="38">
        <v>177530.63555517001</v>
      </c>
      <c r="K24" s="39">
        <v>744179.31599734095</v>
      </c>
      <c r="L24" s="40">
        <v>245577.063904729</v>
      </c>
      <c r="M24" s="41">
        <v>322237.12176261499</v>
      </c>
      <c r="N24" s="42">
        <v>327038.91603405098</v>
      </c>
      <c r="O24" s="43">
        <v>208259.086622312</v>
      </c>
      <c r="P24" s="44">
        <v>47157.527614648301</v>
      </c>
      <c r="Q24" s="45">
        <v>16399.539441626999</v>
      </c>
      <c r="R24" s="46">
        <v>61370.135002838397</v>
      </c>
      <c r="S24" s="47">
        <v>32701.158451658899</v>
      </c>
      <c r="T24" s="48">
        <v>28896.840969311601</v>
      </c>
      <c r="U24" s="49">
        <v>19165.432428612301</v>
      </c>
      <c r="V24" s="50">
        <v>28954.461036038199</v>
      </c>
      <c r="W24" s="2"/>
    </row>
    <row r="25" spans="2:23" x14ac:dyDescent="0.25">
      <c r="B25" s="30" t="s">
        <v>13</v>
      </c>
      <c r="C25" s="31">
        <v>1541564.9038144001</v>
      </c>
      <c r="D25" s="32">
        <v>4043952.9519999698</v>
      </c>
      <c r="E25" s="33">
        <v>714069.88814113103</v>
      </c>
      <c r="F25" s="34">
        <v>1930146.12949998</v>
      </c>
      <c r="G25" s="35">
        <v>665028.45315154199</v>
      </c>
      <c r="H25" s="36">
        <v>240920.90817082001</v>
      </c>
      <c r="I25" s="37">
        <v>412495.541072867</v>
      </c>
      <c r="J25" s="38">
        <v>143305.02053775499</v>
      </c>
      <c r="K25" s="39">
        <v>423526.320458239</v>
      </c>
      <c r="L25" s="40">
        <v>243936.33532503701</v>
      </c>
      <c r="M25" s="41">
        <v>189435.907320386</v>
      </c>
      <c r="N25" s="42">
        <v>206329.52941465701</v>
      </c>
      <c r="O25" s="43">
        <v>75802.221300459802</v>
      </c>
      <c r="P25" s="44">
        <v>19026.979894184002</v>
      </c>
      <c r="Q25" s="45">
        <v>28533.7968579273</v>
      </c>
      <c r="R25" s="46">
        <v>23976.754701153299</v>
      </c>
      <c r="S25" s="47">
        <v>19091.200223471398</v>
      </c>
      <c r="T25" s="48">
        <v>20777.549115669401</v>
      </c>
      <c r="U25" s="49">
        <v>6211.2885210846098</v>
      </c>
      <c r="V25" s="50">
        <v>20097.382860743801</v>
      </c>
      <c r="W25" s="2"/>
    </row>
    <row r="26" spans="2:23" x14ac:dyDescent="0.25">
      <c r="B26" s="30" t="s">
        <v>14</v>
      </c>
      <c r="C26" s="31">
        <v>1452015.77370836</v>
      </c>
      <c r="D26" s="32">
        <v>3819096.9716798998</v>
      </c>
      <c r="E26" s="33">
        <v>913832.83610217599</v>
      </c>
      <c r="F26" s="34">
        <v>2412129.86099996</v>
      </c>
      <c r="G26" s="35">
        <v>806666.01592702605</v>
      </c>
      <c r="H26" s="36">
        <v>218411.97589792599</v>
      </c>
      <c r="I26" s="37">
        <v>443401.874448394</v>
      </c>
      <c r="J26" s="38">
        <v>90862.347222112207</v>
      </c>
      <c r="K26" s="39">
        <v>422351.23043008702</v>
      </c>
      <c r="L26" s="40">
        <v>234126.029736133</v>
      </c>
      <c r="M26" s="41">
        <v>237313.05761082101</v>
      </c>
      <c r="N26" s="42">
        <v>240471.13152085201</v>
      </c>
      <c r="O26" s="43">
        <v>171453.41305064701</v>
      </c>
      <c r="P26" s="44">
        <v>24109.341279655098</v>
      </c>
      <c r="Q26" s="45">
        <v>32162.393535036801</v>
      </c>
      <c r="R26" s="46">
        <v>24246.613905103201</v>
      </c>
      <c r="S26" s="47">
        <v>26733.691750622402</v>
      </c>
      <c r="T26" s="48">
        <v>15772.816906288601</v>
      </c>
      <c r="U26" s="49">
        <v>4771.6841921572804</v>
      </c>
      <c r="V26" s="50">
        <v>5865.8996856458898</v>
      </c>
      <c r="W26" s="2"/>
    </row>
    <row r="27" spans="2:23" x14ac:dyDescent="0.25">
      <c r="B27" s="30" t="s">
        <v>15</v>
      </c>
      <c r="C27" s="31">
        <v>1305839.9432597701</v>
      </c>
      <c r="D27" s="32">
        <v>5385327.4109999398</v>
      </c>
      <c r="E27" s="33">
        <v>617766.07460412697</v>
      </c>
      <c r="F27" s="34">
        <v>2154031.77137018</v>
      </c>
      <c r="G27" s="35">
        <v>524551.38227633701</v>
      </c>
      <c r="H27" s="36">
        <v>191388.460686212</v>
      </c>
      <c r="I27" s="37">
        <v>506590.35495893599</v>
      </c>
      <c r="J27" s="38">
        <v>143529.99185585999</v>
      </c>
      <c r="K27" s="39">
        <v>274307.04030972498</v>
      </c>
      <c r="L27" s="40">
        <v>187792.12245266599</v>
      </c>
      <c r="M27" s="41">
        <v>136383.18548895299</v>
      </c>
      <c r="N27" s="42">
        <v>137228.466818313</v>
      </c>
      <c r="O27" s="43">
        <v>116724.068303344</v>
      </c>
      <c r="P27" s="44">
        <v>4619.0551331406195</v>
      </c>
      <c r="Q27" s="45">
        <v>30779.505845025</v>
      </c>
      <c r="R27" s="46">
        <v>17049.139248052499</v>
      </c>
      <c r="S27" s="47">
        <v>25146.601583691201</v>
      </c>
      <c r="T27" s="48">
        <v>13089.099604339701</v>
      </c>
      <c r="U27" s="49">
        <v>9949.0916673141292</v>
      </c>
      <c r="V27" s="50">
        <v>8538.9265890726492</v>
      </c>
      <c r="W27" s="2"/>
    </row>
    <row r="28" spans="2:23" x14ac:dyDescent="0.25">
      <c r="B28" s="30" t="s">
        <v>16</v>
      </c>
      <c r="C28" s="31">
        <v>1463657.62210671</v>
      </c>
      <c r="D28" s="32">
        <v>3764382.8067883099</v>
      </c>
      <c r="E28" s="33">
        <v>621339.47261024301</v>
      </c>
      <c r="F28" s="34">
        <v>2218713.5519999699</v>
      </c>
      <c r="G28" s="35">
        <v>711797.25056993798</v>
      </c>
      <c r="H28" s="36">
        <v>182952.73067449601</v>
      </c>
      <c r="I28" s="37">
        <v>464361.31707512197</v>
      </c>
      <c r="J28" s="38">
        <v>169230.490867763</v>
      </c>
      <c r="K28" s="39">
        <v>427063.09131017397</v>
      </c>
      <c r="L28" s="40">
        <v>156243.26466232</v>
      </c>
      <c r="M28" s="41">
        <v>104042.095809651</v>
      </c>
      <c r="N28" s="42">
        <v>264855.20485739101</v>
      </c>
      <c r="O28" s="43">
        <v>110429.430877915</v>
      </c>
      <c r="P28" s="44">
        <v>26256.468163961501</v>
      </c>
      <c r="Q28" s="45">
        <v>21980.547404182202</v>
      </c>
      <c r="R28" s="46">
        <v>26889.561873382299</v>
      </c>
      <c r="S28" s="47">
        <v>21735.6545429422</v>
      </c>
      <c r="T28" s="48">
        <v>21724.934726051099</v>
      </c>
      <c r="U28" s="49">
        <v>21043.331588941499</v>
      </c>
      <c r="V28" s="50">
        <v>17927.121190097601</v>
      </c>
      <c r="W28" s="2"/>
    </row>
    <row r="29" spans="2:23" x14ac:dyDescent="0.25">
      <c r="B29" s="30" t="s">
        <v>0</v>
      </c>
      <c r="C29" s="31">
        <v>1206740.47888686</v>
      </c>
      <c r="D29" s="32">
        <v>3174052.1935000201</v>
      </c>
      <c r="E29" s="33">
        <v>513868.55323703302</v>
      </c>
      <c r="F29" s="34">
        <v>2007565.5916261901</v>
      </c>
      <c r="G29" s="35">
        <v>557577.286210872</v>
      </c>
      <c r="H29" s="36">
        <v>213973.12929496</v>
      </c>
      <c r="I29" s="37">
        <v>530169.79682514898</v>
      </c>
      <c r="J29" s="38">
        <v>140997.11095066799</v>
      </c>
      <c r="K29" s="39">
        <v>397259.20727491198</v>
      </c>
      <c r="L29" s="40">
        <v>182979.84073325299</v>
      </c>
      <c r="M29" s="41">
        <v>181422.12496979401</v>
      </c>
      <c r="N29" s="42">
        <v>165717.61848977499</v>
      </c>
      <c r="O29" s="43">
        <v>118009.804804681</v>
      </c>
      <c r="P29" s="44">
        <v>18391.353192064598</v>
      </c>
      <c r="Q29" s="45">
        <v>30070.870770715301</v>
      </c>
      <c r="R29" s="46">
        <v>26272.226843375702</v>
      </c>
      <c r="S29" s="47">
        <v>16441.734515078198</v>
      </c>
      <c r="T29" s="48">
        <v>19568.3926395497</v>
      </c>
      <c r="U29" s="49">
        <v>15636.9988277838</v>
      </c>
      <c r="V29" s="50">
        <v>15181.107466929499</v>
      </c>
      <c r="W29" s="2"/>
    </row>
    <row r="30" spans="2:23" x14ac:dyDescent="0.25">
      <c r="B30" s="30" t="s">
        <v>1</v>
      </c>
      <c r="C30" s="31">
        <v>1083216.7580639699</v>
      </c>
      <c r="D30" s="32">
        <v>4008254.48899992</v>
      </c>
      <c r="E30" s="33">
        <v>596551.44267545501</v>
      </c>
      <c r="F30" s="34">
        <v>1533774.1282107499</v>
      </c>
      <c r="G30" s="35">
        <v>531675.54843475996</v>
      </c>
      <c r="H30" s="36">
        <v>148944.78219202399</v>
      </c>
      <c r="I30" s="37">
        <v>417306.034373926</v>
      </c>
      <c r="J30" s="38">
        <v>56423.640566177601</v>
      </c>
      <c r="K30" s="39">
        <v>342844.931473704</v>
      </c>
      <c r="L30" s="40">
        <v>186913.54131157999</v>
      </c>
      <c r="M30" s="41">
        <v>75304.771433299902</v>
      </c>
      <c r="N30" s="42">
        <v>261136.90202690399</v>
      </c>
      <c r="O30" s="43">
        <v>114782.06282970301</v>
      </c>
      <c r="P30" s="44">
        <v>11082.6568555881</v>
      </c>
      <c r="Q30" s="45">
        <v>24430.589063231499</v>
      </c>
      <c r="R30" s="46">
        <v>20490.234462531698</v>
      </c>
      <c r="S30" s="47">
        <v>18150.198125576098</v>
      </c>
      <c r="T30" s="48">
        <v>15309.2381398125</v>
      </c>
      <c r="U30" s="49">
        <v>17430.3304547261</v>
      </c>
      <c r="V30" s="50">
        <v>7907.4658475207298</v>
      </c>
      <c r="W30" s="2"/>
    </row>
    <row r="31" spans="2:23" x14ac:dyDescent="0.25">
      <c r="B31" s="30" t="s">
        <v>2</v>
      </c>
      <c r="C31" s="31">
        <v>1257441.7650641501</v>
      </c>
      <c r="D31" s="32">
        <v>3437900.45600001</v>
      </c>
      <c r="E31" s="33">
        <v>579674.45954307995</v>
      </c>
      <c r="F31" s="34">
        <v>1604420.4644999299</v>
      </c>
      <c r="G31" s="35">
        <v>467635.45742733101</v>
      </c>
      <c r="H31" s="36">
        <v>159385.941342873</v>
      </c>
      <c r="I31" s="37">
        <v>431087.32166282</v>
      </c>
      <c r="J31" s="38">
        <v>77858.989267929195</v>
      </c>
      <c r="K31" s="39">
        <v>344321.457592853</v>
      </c>
      <c r="L31" s="40">
        <v>162183.14393631701</v>
      </c>
      <c r="M31" s="41">
        <v>188143.02277396401</v>
      </c>
      <c r="N31" s="42">
        <v>210967.80268402299</v>
      </c>
      <c r="O31" s="43">
        <v>88339.042433294497</v>
      </c>
      <c r="P31" s="44">
        <v>10076.1098682475</v>
      </c>
      <c r="Q31" s="45">
        <v>25670.786765765301</v>
      </c>
      <c r="R31" s="46">
        <v>17439.497365061801</v>
      </c>
      <c r="S31" s="47">
        <v>15970.003463892799</v>
      </c>
      <c r="T31" s="48">
        <v>29123.149028801399</v>
      </c>
      <c r="U31" s="49">
        <v>17303.550878764901</v>
      </c>
      <c r="V31" s="50">
        <v>5327.1410482828296</v>
      </c>
      <c r="W31" s="2"/>
    </row>
    <row r="32" spans="2:23" x14ac:dyDescent="0.25">
      <c r="B32" s="30" t="s">
        <v>3</v>
      </c>
      <c r="C32" s="31">
        <v>1152712.7119648301</v>
      </c>
      <c r="D32" s="32">
        <v>2829348.2235000101</v>
      </c>
      <c r="E32" s="33">
        <v>605771.83029311395</v>
      </c>
      <c r="F32" s="34">
        <v>1735851.4341907599</v>
      </c>
      <c r="G32" s="35">
        <v>495523.60428609699</v>
      </c>
      <c r="H32" s="36">
        <v>217460.07416258199</v>
      </c>
      <c r="I32" s="37">
        <v>454953.40960090101</v>
      </c>
      <c r="J32" s="38">
        <v>60172.826370531096</v>
      </c>
      <c r="K32" s="39">
        <v>372024.150504947</v>
      </c>
      <c r="L32" s="40">
        <v>181948.00208253099</v>
      </c>
      <c r="M32" s="41">
        <v>60536.6312107595</v>
      </c>
      <c r="N32" s="42">
        <v>240347.97801261101</v>
      </c>
      <c r="O32" s="43">
        <v>126154.116343045</v>
      </c>
      <c r="P32" s="44">
        <v>15340.4394029827</v>
      </c>
      <c r="Q32" s="45">
        <v>21486.342649882801</v>
      </c>
      <c r="R32" s="46">
        <v>14013.193818826199</v>
      </c>
      <c r="S32" s="47">
        <v>19011.201522576099</v>
      </c>
      <c r="T32" s="48">
        <v>18705.8270245368</v>
      </c>
      <c r="U32" s="49">
        <v>24353.4693309637</v>
      </c>
      <c r="V32" s="50">
        <v>12822.959818629401</v>
      </c>
      <c r="W32" s="2"/>
    </row>
    <row r="33" spans="2:23" x14ac:dyDescent="0.25">
      <c r="B33" s="30" t="s">
        <v>4</v>
      </c>
      <c r="C33" s="31">
        <v>3115554.3293800801</v>
      </c>
      <c r="D33" s="32">
        <v>8160758.4320000298</v>
      </c>
      <c r="E33" s="33">
        <v>659081.77881883096</v>
      </c>
      <c r="F33" s="34">
        <v>4428275.18826776</v>
      </c>
      <c r="G33" s="35">
        <v>1242539.18566263</v>
      </c>
      <c r="H33" s="36">
        <v>379602.35949257802</v>
      </c>
      <c r="I33" s="37">
        <v>1027545.40767869</v>
      </c>
      <c r="J33" s="38">
        <v>229929.80270893901</v>
      </c>
      <c r="K33" s="39">
        <v>899316.91776014201</v>
      </c>
      <c r="L33" s="40">
        <v>408870.78432436002</v>
      </c>
      <c r="M33" s="41">
        <v>174127.78222118001</v>
      </c>
      <c r="N33" s="42">
        <v>484742.79110854899</v>
      </c>
      <c r="O33" s="43">
        <v>206021.122630767</v>
      </c>
      <c r="P33" s="44">
        <v>36505.538098610501</v>
      </c>
      <c r="Q33" s="45">
        <v>37270.019581177898</v>
      </c>
      <c r="R33" s="46">
        <v>44536.478335754298</v>
      </c>
      <c r="S33" s="47">
        <v>52096.203959724298</v>
      </c>
      <c r="T33" s="48">
        <v>33030.335178224697</v>
      </c>
      <c r="U33" s="49">
        <v>34960.659355094002</v>
      </c>
      <c r="V33" s="50">
        <v>24153.4155991515</v>
      </c>
      <c r="W33" s="2"/>
    </row>
    <row r="34" spans="2:23" x14ac:dyDescent="0.25">
      <c r="B34" s="30" t="s">
        <v>5</v>
      </c>
      <c r="C34" s="31">
        <v>2061857.0309756901</v>
      </c>
      <c r="D34" s="32">
        <v>4800795.9830414997</v>
      </c>
      <c r="E34" s="33">
        <v>1163459.1712167701</v>
      </c>
      <c r="F34" s="34">
        <v>2781995.5540000899</v>
      </c>
      <c r="G34" s="35">
        <v>895662.72591772501</v>
      </c>
      <c r="H34" s="36">
        <v>275602.80475563998</v>
      </c>
      <c r="I34" s="37">
        <v>744003.92566336296</v>
      </c>
      <c r="J34" s="38">
        <v>245520.05161223401</v>
      </c>
      <c r="K34" s="39">
        <v>597925.220877985</v>
      </c>
      <c r="L34" s="40">
        <v>338813.84036885301</v>
      </c>
      <c r="M34" s="41">
        <v>204946.61566107901</v>
      </c>
      <c r="N34" s="42">
        <v>396895.38486562303</v>
      </c>
      <c r="O34" s="43">
        <v>100107.62676172001</v>
      </c>
      <c r="P34" s="44">
        <v>25033.2318947331</v>
      </c>
      <c r="Q34" s="45">
        <v>35081.782574516103</v>
      </c>
      <c r="R34" s="46">
        <v>23906.805195772798</v>
      </c>
      <c r="S34" s="47">
        <v>33429.362237489899</v>
      </c>
      <c r="T34" s="48">
        <v>34812.646992490801</v>
      </c>
      <c r="U34" s="49">
        <v>24426.182931349598</v>
      </c>
      <c r="V34" s="50">
        <v>29360.731447290102</v>
      </c>
      <c r="W34" s="2"/>
    </row>
    <row r="35" spans="2:23" x14ac:dyDescent="0.25">
      <c r="B35" s="30" t="s">
        <v>6</v>
      </c>
      <c r="C35" s="31">
        <v>2021794.33139815</v>
      </c>
      <c r="D35" s="32">
        <v>6211215.1684999699</v>
      </c>
      <c r="E35" s="33">
        <v>481650.73947924998</v>
      </c>
      <c r="F35" s="34">
        <v>2011748.3933063699</v>
      </c>
      <c r="G35" s="35">
        <v>881477.76091771305</v>
      </c>
      <c r="H35" s="36">
        <v>305576.17603416397</v>
      </c>
      <c r="I35" s="37">
        <v>622858.33301294397</v>
      </c>
      <c r="J35" s="38">
        <v>137525.82138061701</v>
      </c>
      <c r="K35" s="39">
        <v>462573.691736318</v>
      </c>
      <c r="L35" s="40">
        <v>227387.72576508601</v>
      </c>
      <c r="M35" s="41">
        <v>278105.12609938497</v>
      </c>
      <c r="N35" s="42">
        <v>361219.36416879197</v>
      </c>
      <c r="O35" s="43">
        <v>204503.21996141301</v>
      </c>
      <c r="P35" s="44">
        <v>23686.365424066498</v>
      </c>
      <c r="Q35" s="45">
        <v>42967.157524542803</v>
      </c>
      <c r="R35" s="46">
        <v>26951.004029495401</v>
      </c>
      <c r="S35" s="47">
        <v>41048.196560682401</v>
      </c>
      <c r="T35" s="48">
        <v>22417.664657915298</v>
      </c>
      <c r="U35" s="49">
        <v>41798.196600696603</v>
      </c>
      <c r="V35" s="50">
        <v>6783.0079641429302</v>
      </c>
      <c r="W35" s="2"/>
    </row>
    <row r="36" spans="2:23" x14ac:dyDescent="0.25">
      <c r="B36" s="30" t="s">
        <v>7</v>
      </c>
      <c r="C36" s="31">
        <v>1931125.3942796099</v>
      </c>
      <c r="D36" s="32">
        <v>4229092.27806977</v>
      </c>
      <c r="E36" s="33">
        <v>527523.32796765899</v>
      </c>
      <c r="F36" s="34">
        <v>2433807.5714999102</v>
      </c>
      <c r="G36" s="35">
        <v>723715.420128447</v>
      </c>
      <c r="H36" s="36">
        <v>156525.62797913799</v>
      </c>
      <c r="I36" s="37">
        <v>465277.59767334402</v>
      </c>
      <c r="J36" s="38">
        <v>260221.40029259099</v>
      </c>
      <c r="K36" s="39">
        <v>374771.24139097502</v>
      </c>
      <c r="L36" s="40">
        <v>212125.66657572801</v>
      </c>
      <c r="M36" s="41">
        <v>213953.360351507</v>
      </c>
      <c r="N36" s="42">
        <v>189543.724797843</v>
      </c>
      <c r="O36" s="43">
        <v>160121.33251373601</v>
      </c>
      <c r="P36" s="44">
        <v>16389.732749898201</v>
      </c>
      <c r="Q36" s="45">
        <v>24008.706286266701</v>
      </c>
      <c r="R36" s="46">
        <v>23688.205290555299</v>
      </c>
      <c r="S36" s="47">
        <v>15709.5017834025</v>
      </c>
      <c r="T36" s="48">
        <v>21264.460500295801</v>
      </c>
      <c r="U36" s="49">
        <v>19124.2489196928</v>
      </c>
      <c r="V36" s="50">
        <v>3587.3045651570701</v>
      </c>
      <c r="W36" s="2"/>
    </row>
    <row r="37" spans="2:23" x14ac:dyDescent="0.25">
      <c r="B37" s="30" t="s">
        <v>42</v>
      </c>
      <c r="C37" s="31">
        <v>1410492.18528286</v>
      </c>
      <c r="D37" s="32">
        <v>4337174.5189998802</v>
      </c>
      <c r="E37" s="33">
        <v>438973.91537408199</v>
      </c>
      <c r="F37" s="34">
        <v>2053724.46335526</v>
      </c>
      <c r="G37" s="35">
        <v>1012167.28513853</v>
      </c>
      <c r="H37" s="36">
        <v>265623.74792402302</v>
      </c>
      <c r="I37" s="37">
        <v>314903.53444431</v>
      </c>
      <c r="J37" s="38">
        <v>112746.25695254101</v>
      </c>
      <c r="K37" s="39">
        <v>724977.45129941904</v>
      </c>
      <c r="L37" s="40">
        <v>314712.64269852702</v>
      </c>
      <c r="M37" s="41">
        <v>161466.60117158701</v>
      </c>
      <c r="N37" s="42">
        <v>120569.265520549</v>
      </c>
      <c r="O37" s="43">
        <v>27542.5715497522</v>
      </c>
      <c r="P37" s="44">
        <v>61228.709819170399</v>
      </c>
      <c r="Q37" s="45">
        <v>34713.491410409399</v>
      </c>
      <c r="R37" s="46">
        <v>46006.755972829997</v>
      </c>
      <c r="S37" s="47">
        <v>22852.1989625354</v>
      </c>
      <c r="T37" s="48">
        <v>3315.9545807817199</v>
      </c>
      <c r="U37" s="49">
        <v>7252.6650571923801</v>
      </c>
      <c r="V37" s="50">
        <v>5318.0438743642299</v>
      </c>
      <c r="W37" s="2"/>
    </row>
    <row r="38" spans="2:23" x14ac:dyDescent="0.25">
      <c r="B38" s="30" t="s">
        <v>43</v>
      </c>
      <c r="C38" s="31">
        <v>1754552.992167</v>
      </c>
      <c r="D38" s="32">
        <v>3641606.8899999601</v>
      </c>
      <c r="E38" s="33">
        <v>719009.64132664795</v>
      </c>
      <c r="F38" s="34">
        <v>1921146.8893910099</v>
      </c>
      <c r="G38" s="35">
        <v>1220514.4668393501</v>
      </c>
      <c r="H38" s="36">
        <v>442608.28895063698</v>
      </c>
      <c r="I38" s="37">
        <v>431051.131392913</v>
      </c>
      <c r="J38" s="38">
        <v>112629.666493588</v>
      </c>
      <c r="K38" s="39">
        <v>713742.09633565403</v>
      </c>
      <c r="L38" s="40">
        <v>344044.156851115</v>
      </c>
      <c r="M38" s="41">
        <v>266628.40649427602</v>
      </c>
      <c r="N38" s="42">
        <v>209744.89504862699</v>
      </c>
      <c r="O38" s="43">
        <v>112730.716664247</v>
      </c>
      <c r="P38" s="44">
        <v>52234.035857181603</v>
      </c>
      <c r="Q38" s="45">
        <v>42481.221204960697</v>
      </c>
      <c r="R38" s="46">
        <v>19285.6901575027</v>
      </c>
      <c r="S38" s="47">
        <v>39054.428853502301</v>
      </c>
      <c r="T38" s="48">
        <v>8387.1392144082092</v>
      </c>
      <c r="U38" s="49">
        <v>22548.098471619702</v>
      </c>
      <c r="V38" s="50">
        <v>15630.0124242078</v>
      </c>
      <c r="W38" s="2"/>
    </row>
    <row r="39" spans="2:23" x14ac:dyDescent="0.25">
      <c r="B39" s="30" t="s">
        <v>44</v>
      </c>
      <c r="C39" s="31">
        <v>2292162.5164753799</v>
      </c>
      <c r="D39" s="32">
        <v>4202260.0955000501</v>
      </c>
      <c r="E39" s="33">
        <v>812657.47408208204</v>
      </c>
      <c r="F39" s="34">
        <v>2130522.6889032</v>
      </c>
      <c r="G39" s="35">
        <v>1013061.6452466201</v>
      </c>
      <c r="H39" s="36">
        <v>263036.42946592101</v>
      </c>
      <c r="I39" s="37">
        <v>516253.21118201502</v>
      </c>
      <c r="J39" s="38">
        <v>88701.054505418695</v>
      </c>
      <c r="K39" s="39">
        <v>662148.70948872995</v>
      </c>
      <c r="L39" s="40">
        <v>248000.56723986001</v>
      </c>
      <c r="M39" s="41">
        <v>252210.71836888901</v>
      </c>
      <c r="N39" s="42">
        <v>254776.340186699</v>
      </c>
      <c r="O39" s="43">
        <v>92714.043955525602</v>
      </c>
      <c r="P39" s="44">
        <v>47073.299844018104</v>
      </c>
      <c r="Q39" s="45">
        <v>28825.842281220201</v>
      </c>
      <c r="R39" s="46">
        <v>32963.892860646098</v>
      </c>
      <c r="S39" s="47">
        <v>21941.319338310201</v>
      </c>
      <c r="T39" s="48">
        <v>16885.411743286801</v>
      </c>
      <c r="U39" s="49">
        <v>28621.554346157802</v>
      </c>
      <c r="V39" s="50">
        <v>9212.7056052058197</v>
      </c>
      <c r="W39" s="2"/>
    </row>
    <row r="40" spans="2:23" x14ac:dyDescent="0.25">
      <c r="B40" s="30" t="s">
        <v>45</v>
      </c>
      <c r="C40" s="31">
        <v>1410415.5531416901</v>
      </c>
      <c r="D40" s="32">
        <v>3309503.9074996999</v>
      </c>
      <c r="E40" s="33">
        <v>679581.12087414402</v>
      </c>
      <c r="F40" s="34">
        <v>1741777.9664998399</v>
      </c>
      <c r="G40" s="35">
        <v>859164.47336642095</v>
      </c>
      <c r="H40" s="36">
        <v>237022.996627435</v>
      </c>
      <c r="I40" s="37">
        <v>407340.235422522</v>
      </c>
      <c r="J40" s="38">
        <v>166454.412666883</v>
      </c>
      <c r="K40" s="39">
        <v>521944.46797532798</v>
      </c>
      <c r="L40" s="40">
        <v>227967.46218057501</v>
      </c>
      <c r="M40" s="41">
        <v>169352.866554351</v>
      </c>
      <c r="N40" s="42">
        <v>255001.43238293199</v>
      </c>
      <c r="O40" s="43">
        <v>90849.472999763399</v>
      </c>
      <c r="P40" s="44">
        <v>44835.949241711503</v>
      </c>
      <c r="Q40" s="45">
        <v>10394.0891411716</v>
      </c>
      <c r="R40" s="46">
        <v>29638.001730972599</v>
      </c>
      <c r="S40" s="47">
        <v>6905.6667333224996</v>
      </c>
      <c r="T40" s="48">
        <v>15504.9384226775</v>
      </c>
      <c r="U40" s="49">
        <v>12144.839567134801</v>
      </c>
      <c r="V40" s="50">
        <v>11443.3236639198</v>
      </c>
      <c r="W40" s="2"/>
    </row>
    <row r="41" spans="2:23" x14ac:dyDescent="0.25">
      <c r="B41" s="30" t="s">
        <v>46</v>
      </c>
      <c r="C41" s="31">
        <v>1609033.85346231</v>
      </c>
      <c r="D41" s="32">
        <v>3031198.5254053199</v>
      </c>
      <c r="E41" s="33">
        <v>632159.17032756796</v>
      </c>
      <c r="F41" s="34">
        <v>1796201.12299989</v>
      </c>
      <c r="G41" s="35">
        <v>542083.94228813006</v>
      </c>
      <c r="H41" s="36">
        <v>202778.19124482799</v>
      </c>
      <c r="I41" s="37">
        <v>568993.31578463898</v>
      </c>
      <c r="J41" s="38">
        <v>236601.246459377</v>
      </c>
      <c r="K41" s="39">
        <v>479428.79630354198</v>
      </c>
      <c r="L41" s="40">
        <v>263594.60114786902</v>
      </c>
      <c r="M41" s="41">
        <v>220944.32326396101</v>
      </c>
      <c r="N41" s="42">
        <v>195611.27775789201</v>
      </c>
      <c r="O41" s="43">
        <v>80537.198321838005</v>
      </c>
      <c r="P41" s="44">
        <v>31376.151277762401</v>
      </c>
      <c r="Q41" s="45">
        <v>31765.056103758299</v>
      </c>
      <c r="R41" s="46">
        <v>20286.800246342002</v>
      </c>
      <c r="S41" s="47">
        <v>24506.128312082601</v>
      </c>
      <c r="T41" s="48">
        <v>6794.5142411803299</v>
      </c>
      <c r="U41" s="49">
        <v>5800.9958369968099</v>
      </c>
      <c r="V41" s="50">
        <v>15076.005247748501</v>
      </c>
      <c r="W41" s="2"/>
    </row>
    <row r="42" spans="2:23" x14ac:dyDescent="0.25">
      <c r="B42" s="30" t="s">
        <v>47</v>
      </c>
      <c r="C42" s="31">
        <v>2860736.9116444201</v>
      </c>
      <c r="D42" s="32">
        <v>7368151.4789994899</v>
      </c>
      <c r="E42" s="33">
        <v>714971.93301507097</v>
      </c>
      <c r="F42" s="34">
        <v>3420841.0919999098</v>
      </c>
      <c r="G42" s="35">
        <v>1104148.8542828599</v>
      </c>
      <c r="H42" s="36">
        <v>678780.24186266004</v>
      </c>
      <c r="I42" s="37">
        <v>890777.65953573701</v>
      </c>
      <c r="J42" s="38">
        <v>188948.16930135901</v>
      </c>
      <c r="K42" s="39">
        <v>791000.00079722097</v>
      </c>
      <c r="L42" s="40">
        <v>366358.510208475</v>
      </c>
      <c r="M42" s="41">
        <v>251039.57734630301</v>
      </c>
      <c r="N42" s="42">
        <v>346847.77416986797</v>
      </c>
      <c r="O42" s="43">
        <v>190369.92223546101</v>
      </c>
      <c r="P42" s="44">
        <v>40891.679617685797</v>
      </c>
      <c r="Q42" s="45">
        <v>50488.094911330401</v>
      </c>
      <c r="R42" s="46">
        <v>45527.370894046602</v>
      </c>
      <c r="S42" s="47">
        <v>35807.036732241198</v>
      </c>
      <c r="T42" s="48">
        <v>28333.786907685499</v>
      </c>
      <c r="U42" s="49">
        <v>21991.562374538</v>
      </c>
      <c r="V42" s="50">
        <v>13852.979249734901</v>
      </c>
      <c r="W42" s="2"/>
    </row>
    <row r="43" spans="2:23" x14ac:dyDescent="0.25">
      <c r="B43" s="30" t="s">
        <v>48</v>
      </c>
      <c r="C43" s="31">
        <v>2412979.8190323398</v>
      </c>
      <c r="D43" s="32">
        <v>5138644.8454998899</v>
      </c>
      <c r="E43" s="33">
        <v>801648.57921170595</v>
      </c>
      <c r="F43" s="34">
        <v>2554920.5707831699</v>
      </c>
      <c r="G43" s="35">
        <v>1141242.00847138</v>
      </c>
      <c r="H43" s="36">
        <v>337397.55290861201</v>
      </c>
      <c r="I43" s="37">
        <v>756332.67195948598</v>
      </c>
      <c r="J43" s="38">
        <v>274518.03615933598</v>
      </c>
      <c r="K43" s="39">
        <v>570689.432891879</v>
      </c>
      <c r="L43" s="40">
        <v>300625.40232166002</v>
      </c>
      <c r="M43" s="41">
        <v>249447.51637101299</v>
      </c>
      <c r="N43" s="42">
        <v>255520.39812577001</v>
      </c>
      <c r="O43" s="43">
        <v>180219.61892589301</v>
      </c>
      <c r="P43" s="44">
        <v>35644.349879744303</v>
      </c>
      <c r="Q43" s="45">
        <v>23649.3988672499</v>
      </c>
      <c r="R43" s="46">
        <v>40073.1806055165</v>
      </c>
      <c r="S43" s="47">
        <v>27736.785486295201</v>
      </c>
      <c r="T43" s="48">
        <v>20722.756988216101</v>
      </c>
      <c r="U43" s="49">
        <v>29640.433673256201</v>
      </c>
      <c r="V43" s="50">
        <v>14511.798773250601</v>
      </c>
      <c r="W43" s="2"/>
    </row>
    <row r="44" spans="2:23" x14ac:dyDescent="0.25">
      <c r="B44" s="30" t="s">
        <v>49</v>
      </c>
      <c r="C44" s="31">
        <v>1951157.23141975</v>
      </c>
      <c r="D44" s="32">
        <v>4048541.4854998901</v>
      </c>
      <c r="E44" s="33">
        <v>860684.02192391804</v>
      </c>
      <c r="F44" s="34">
        <v>2866943.3709998899</v>
      </c>
      <c r="G44" s="35">
        <v>661649.48579209705</v>
      </c>
      <c r="H44" s="36">
        <v>204240.255410857</v>
      </c>
      <c r="I44" s="37">
        <v>575627.84645945998</v>
      </c>
      <c r="J44" s="38">
        <v>128251.749912119</v>
      </c>
      <c r="K44" s="39">
        <v>418188.813221341</v>
      </c>
      <c r="L44" s="40">
        <v>62652.503922937103</v>
      </c>
      <c r="M44" s="41">
        <v>129963.862031984</v>
      </c>
      <c r="N44" s="42">
        <v>209057.140324765</v>
      </c>
      <c r="O44" s="43">
        <v>136826.512825499</v>
      </c>
      <c r="P44" s="44">
        <v>22732.0509299306</v>
      </c>
      <c r="Q44" s="45">
        <v>30921.069946056399</v>
      </c>
      <c r="R44" s="46">
        <v>27207.8251888208</v>
      </c>
      <c r="S44" s="47">
        <v>22719.121922562299</v>
      </c>
      <c r="T44" s="48">
        <v>9892.1921952229004</v>
      </c>
      <c r="U44" s="49">
        <v>9413.9002312611392</v>
      </c>
      <c r="V44" s="50">
        <v>17428.708346943498</v>
      </c>
      <c r="W44" s="2"/>
    </row>
    <row r="45" spans="2:23" x14ac:dyDescent="0.25">
      <c r="B45" s="30" t="s">
        <v>50</v>
      </c>
      <c r="C45" s="31">
        <v>1421509.52004213</v>
      </c>
      <c r="D45" s="32">
        <v>3447188.4504273101</v>
      </c>
      <c r="E45" s="33">
        <v>589155.41031160101</v>
      </c>
      <c r="F45" s="34">
        <v>2394714.5789999999</v>
      </c>
      <c r="G45" s="35">
        <v>630071.12608563504</v>
      </c>
      <c r="H45" s="36">
        <v>253078.59600281299</v>
      </c>
      <c r="I45" s="37">
        <v>322032.97582443198</v>
      </c>
      <c r="J45" s="38">
        <v>178956.99832877799</v>
      </c>
      <c r="K45" s="39">
        <v>235550.45116624099</v>
      </c>
      <c r="L45" s="40">
        <v>162810.724698073</v>
      </c>
      <c r="M45" s="41">
        <v>150350.34361886801</v>
      </c>
      <c r="N45" s="42">
        <v>144604.36615882401</v>
      </c>
      <c r="O45" s="43">
        <v>83582.721438016393</v>
      </c>
      <c r="P45" s="44">
        <v>19148.829958328301</v>
      </c>
      <c r="Q45" s="45">
        <v>20139.6300735923</v>
      </c>
      <c r="R45" s="46">
        <v>35171.126795044198</v>
      </c>
      <c r="S45" s="47">
        <v>26357.654169926798</v>
      </c>
      <c r="T45" s="48">
        <v>24178.3732238591</v>
      </c>
      <c r="U45" s="49">
        <v>16422.148362976299</v>
      </c>
      <c r="V45" s="50">
        <v>14054.204219347699</v>
      </c>
      <c r="W45" s="2"/>
    </row>
    <row r="46" spans="2:23" x14ac:dyDescent="0.25">
      <c r="B46" s="30" t="s">
        <v>34</v>
      </c>
      <c r="C46" s="31">
        <v>2313916.0134010999</v>
      </c>
      <c r="D46" s="32">
        <v>7361091.0135763204</v>
      </c>
      <c r="E46" s="33">
        <v>1184355.96047987</v>
      </c>
      <c r="F46" s="34">
        <v>4003712.3059997698</v>
      </c>
      <c r="G46" s="35">
        <v>1363178.1828930201</v>
      </c>
      <c r="H46" s="36">
        <v>486083.14604330598</v>
      </c>
      <c r="I46" s="37">
        <v>1095154.9493551799</v>
      </c>
      <c r="J46" s="38">
        <v>219064.35998135799</v>
      </c>
      <c r="K46" s="39">
        <v>888265.75208138896</v>
      </c>
      <c r="L46" s="40">
        <v>393007.84106430103</v>
      </c>
      <c r="M46" s="41">
        <v>342724.47502664902</v>
      </c>
      <c r="N46" s="42">
        <v>615306.02498280699</v>
      </c>
      <c r="O46" s="43">
        <v>146548.78609060799</v>
      </c>
      <c r="P46" s="44">
        <v>16577.108400440098</v>
      </c>
      <c r="Q46" s="45">
        <v>35627.703397338701</v>
      </c>
      <c r="R46" s="46">
        <v>54614.7972458308</v>
      </c>
      <c r="S46" s="47">
        <v>44889.8801192838</v>
      </c>
      <c r="T46" s="48">
        <v>49664.462697887902</v>
      </c>
      <c r="U46" s="49">
        <v>16464.2841729471</v>
      </c>
      <c r="V46" s="50">
        <v>34040.736597631701</v>
      </c>
      <c r="W46" s="2"/>
    </row>
    <row r="47" spans="2:23" x14ac:dyDescent="0.25">
      <c r="B47" s="30" t="s">
        <v>35</v>
      </c>
      <c r="C47" s="31">
        <v>2132460.26055639</v>
      </c>
      <c r="D47" s="32">
        <v>4145643.0789998402</v>
      </c>
      <c r="E47" s="33">
        <v>842198.21034954698</v>
      </c>
      <c r="F47" s="34">
        <v>2095231.3618145599</v>
      </c>
      <c r="G47" s="35">
        <v>829722.37877595902</v>
      </c>
      <c r="H47" s="36">
        <v>377995.820886979</v>
      </c>
      <c r="I47" s="37">
        <v>622214.72979978996</v>
      </c>
      <c r="J47" s="38">
        <v>222859.59269715301</v>
      </c>
      <c r="K47" s="39">
        <v>523127.16862283699</v>
      </c>
      <c r="L47" s="40">
        <v>338590.797823195</v>
      </c>
      <c r="M47" s="41">
        <v>253963.93456871901</v>
      </c>
      <c r="N47" s="42">
        <v>444945.57457051502</v>
      </c>
      <c r="O47" s="43">
        <v>190327.65697667899</v>
      </c>
      <c r="P47" s="44">
        <v>37812.808866910898</v>
      </c>
      <c r="Q47" s="45">
        <v>19347.201491648299</v>
      </c>
      <c r="R47" s="46">
        <v>43942.162875587099</v>
      </c>
      <c r="S47" s="47">
        <v>27594.181077335001</v>
      </c>
      <c r="T47" s="48">
        <v>27618.174981071901</v>
      </c>
      <c r="U47" s="49">
        <v>20738.752053373399</v>
      </c>
      <c r="V47" s="50">
        <v>26993.475257892798</v>
      </c>
      <c r="W47" s="2"/>
    </row>
    <row r="48" spans="2:23" x14ac:dyDescent="0.25">
      <c r="B48" s="30" t="s">
        <v>36</v>
      </c>
      <c r="C48" s="31">
        <v>1834211.86463814</v>
      </c>
      <c r="D48" s="32">
        <v>4075394.2609999501</v>
      </c>
      <c r="E48" s="33">
        <v>539969.48963137402</v>
      </c>
      <c r="F48" s="34">
        <v>2717719.55949983</v>
      </c>
      <c r="G48" s="35">
        <v>689746.60161464999</v>
      </c>
      <c r="H48" s="36">
        <v>265730.16479958303</v>
      </c>
      <c r="I48" s="37">
        <v>669637.39537609299</v>
      </c>
      <c r="J48" s="38">
        <v>219563.880447868</v>
      </c>
      <c r="K48" s="39">
        <v>400098.94315798598</v>
      </c>
      <c r="L48" s="40">
        <v>276498.32061955601</v>
      </c>
      <c r="M48" s="41">
        <v>199949.61565185399</v>
      </c>
      <c r="N48" s="42">
        <v>293140.123921538</v>
      </c>
      <c r="O48" s="43">
        <v>134793.45333515599</v>
      </c>
      <c r="P48" s="44">
        <v>22866.642999417902</v>
      </c>
      <c r="Q48" s="45">
        <v>22462.344586716801</v>
      </c>
      <c r="R48" s="46">
        <v>30449.430443977999</v>
      </c>
      <c r="S48" s="47">
        <v>13340.542618518301</v>
      </c>
      <c r="T48" s="48">
        <v>10790.2415723179</v>
      </c>
      <c r="U48" s="49">
        <v>27651.665611509001</v>
      </c>
      <c r="V48" s="50">
        <v>4860.20791408697</v>
      </c>
      <c r="W48" s="2"/>
    </row>
    <row r="49" spans="2:23" x14ac:dyDescent="0.25">
      <c r="B49" s="30" t="s">
        <v>37</v>
      </c>
      <c r="C49" s="31">
        <v>2585477.7124827099</v>
      </c>
      <c r="D49" s="32">
        <v>4970027.0164996404</v>
      </c>
      <c r="E49" s="33">
        <v>715956.94540849503</v>
      </c>
      <c r="F49" s="34">
        <v>2509208.4464997901</v>
      </c>
      <c r="G49" s="35">
        <v>742910.47864187497</v>
      </c>
      <c r="H49" s="36">
        <v>343888.477234527</v>
      </c>
      <c r="I49" s="37">
        <v>723140.00845429604</v>
      </c>
      <c r="J49" s="38">
        <v>240863.77396586101</v>
      </c>
      <c r="K49" s="39">
        <v>485320.832742962</v>
      </c>
      <c r="L49" s="40">
        <v>289617.89416066703</v>
      </c>
      <c r="M49" s="41">
        <v>245303.20487896699</v>
      </c>
      <c r="N49" s="42">
        <v>439569.55311065202</v>
      </c>
      <c r="O49" s="43">
        <v>140646.06685023801</v>
      </c>
      <c r="P49" s="44">
        <v>25642.227823204699</v>
      </c>
      <c r="Q49" s="45">
        <v>43444.809224277698</v>
      </c>
      <c r="R49" s="46">
        <v>25872.672910103902</v>
      </c>
      <c r="S49" s="47">
        <v>29709.897412624701</v>
      </c>
      <c r="T49" s="48">
        <v>23077.708485242401</v>
      </c>
      <c r="U49" s="49">
        <v>25212.459348578501</v>
      </c>
      <c r="V49" s="50">
        <v>7713.4644357688103</v>
      </c>
      <c r="W49" s="2"/>
    </row>
    <row r="50" spans="2:23" x14ac:dyDescent="0.25">
      <c r="B50" s="30" t="s">
        <v>38</v>
      </c>
      <c r="C50" s="31">
        <v>4182474.8731056098</v>
      </c>
      <c r="D50" s="32">
        <v>7256704.7430002196</v>
      </c>
      <c r="E50" s="33">
        <v>1388720.9399234401</v>
      </c>
      <c r="F50" s="34">
        <v>3524622.3346818299</v>
      </c>
      <c r="G50" s="35">
        <v>1322511.9686224901</v>
      </c>
      <c r="H50" s="36">
        <v>505992.61889081501</v>
      </c>
      <c r="I50" s="37">
        <v>1098683.20892728</v>
      </c>
      <c r="J50" s="38">
        <v>384818.44272291102</v>
      </c>
      <c r="K50" s="39">
        <v>822652.15072525502</v>
      </c>
      <c r="L50" s="40">
        <v>345727.34052858298</v>
      </c>
      <c r="M50" s="41">
        <v>312781.59628683398</v>
      </c>
      <c r="N50" s="42">
        <v>604441.15951197501</v>
      </c>
      <c r="O50" s="43">
        <v>151968.828696476</v>
      </c>
      <c r="P50" s="44">
        <v>25502.613585014999</v>
      </c>
      <c r="Q50" s="45">
        <v>33907.9151011875</v>
      </c>
      <c r="R50" s="46">
        <v>36289.122301763797</v>
      </c>
      <c r="S50" s="47">
        <v>30083.778290132999</v>
      </c>
      <c r="T50" s="48">
        <v>28893.506101246301</v>
      </c>
      <c r="U50" s="49">
        <v>36946.829686322497</v>
      </c>
      <c r="V50" s="50">
        <v>9969.4475507404004</v>
      </c>
      <c r="W50" s="2"/>
    </row>
    <row r="51" spans="2:23" x14ac:dyDescent="0.25">
      <c r="B51" s="30" t="s">
        <v>39</v>
      </c>
      <c r="C51" s="31">
        <v>5275528.4419163195</v>
      </c>
      <c r="D51" s="32">
        <v>6645491.8939994304</v>
      </c>
      <c r="E51" s="33">
        <v>1251395.9481309799</v>
      </c>
      <c r="F51" s="34">
        <v>4008191.2009996399</v>
      </c>
      <c r="G51" s="35">
        <v>1303097.8217951399</v>
      </c>
      <c r="H51" s="36">
        <v>526071.37926490605</v>
      </c>
      <c r="I51" s="37">
        <v>1005080.66192474</v>
      </c>
      <c r="J51" s="38">
        <v>452498.61585811101</v>
      </c>
      <c r="K51" s="39">
        <v>870100.522817194</v>
      </c>
      <c r="L51" s="40">
        <v>390174.52898186498</v>
      </c>
      <c r="M51" s="41">
        <v>399777.58616780199</v>
      </c>
      <c r="N51" s="42">
        <v>657596.22357724502</v>
      </c>
      <c r="O51" s="43">
        <v>230078.304649609</v>
      </c>
      <c r="P51" s="44">
        <v>28717.653137861002</v>
      </c>
      <c r="Q51" s="45">
        <v>44116.051710473497</v>
      </c>
      <c r="R51" s="46">
        <v>40272.606784711097</v>
      </c>
      <c r="S51" s="47">
        <v>47723.916069719802</v>
      </c>
      <c r="T51" s="48">
        <v>46384.713618306399</v>
      </c>
      <c r="U51" s="49">
        <v>47086.520899908101</v>
      </c>
      <c r="V51" s="50">
        <v>28300.7828259175</v>
      </c>
      <c r="W51" s="2"/>
    </row>
    <row r="52" spans="2:23" x14ac:dyDescent="0.25">
      <c r="B52" s="30" t="s">
        <v>40</v>
      </c>
      <c r="C52" s="31">
        <v>3920073.3451122101</v>
      </c>
      <c r="D52" s="32">
        <v>6179111.1936327703</v>
      </c>
      <c r="E52" s="33">
        <v>869809.172912493</v>
      </c>
      <c r="F52" s="34">
        <v>3179367.3542502201</v>
      </c>
      <c r="G52" s="35">
        <v>762772.02782826195</v>
      </c>
      <c r="H52" s="36">
        <v>425479.55850175401</v>
      </c>
      <c r="I52" s="37">
        <v>924983.10897452105</v>
      </c>
      <c r="J52" s="38">
        <v>227220.47286190899</v>
      </c>
      <c r="K52" s="39">
        <v>548978.81529620301</v>
      </c>
      <c r="L52" s="40">
        <v>262495.37318766001</v>
      </c>
      <c r="M52" s="41">
        <v>238134.43798899901</v>
      </c>
      <c r="N52" s="42">
        <v>372926.97304883</v>
      </c>
      <c r="O52" s="43">
        <v>163546.44299962799</v>
      </c>
      <c r="P52" s="44">
        <v>16330.233240096601</v>
      </c>
      <c r="Q52" s="45">
        <v>37908.479137660797</v>
      </c>
      <c r="R52" s="46">
        <v>29954.2072186759</v>
      </c>
      <c r="S52" s="47">
        <v>31311.7817078361</v>
      </c>
      <c r="T52" s="48">
        <v>42168.485060943298</v>
      </c>
      <c r="U52" s="49">
        <v>32650.0124859805</v>
      </c>
      <c r="V52" s="50">
        <v>14798.3989411086</v>
      </c>
      <c r="W52" s="2"/>
    </row>
    <row r="53" spans="2:23" x14ac:dyDescent="0.25">
      <c r="B53" s="30" t="s">
        <v>41</v>
      </c>
      <c r="C53" s="31">
        <v>1781267.5746869401</v>
      </c>
      <c r="D53" s="32">
        <v>3637037.3826177702</v>
      </c>
      <c r="E53" s="33">
        <v>600177.16581291403</v>
      </c>
      <c r="F53" s="34">
        <v>2063581.9449723</v>
      </c>
      <c r="G53" s="35">
        <v>323390.53759980103</v>
      </c>
      <c r="H53" s="36">
        <v>184912.33271187701</v>
      </c>
      <c r="I53" s="37">
        <v>394661.47635190299</v>
      </c>
      <c r="J53" s="38">
        <v>83173.764508879205</v>
      </c>
      <c r="K53" s="39">
        <v>252342.29072070401</v>
      </c>
      <c r="L53" s="40">
        <v>104179.125979844</v>
      </c>
      <c r="M53" s="41">
        <v>118982.188177722</v>
      </c>
      <c r="N53" s="42">
        <v>171906.38765975999</v>
      </c>
      <c r="O53" s="43">
        <v>122753.466598926</v>
      </c>
      <c r="P53" s="44">
        <v>13572.975105359699</v>
      </c>
      <c r="Q53" s="45">
        <v>8080.7875468523898</v>
      </c>
      <c r="R53" s="46">
        <v>17327.382462686201</v>
      </c>
      <c r="S53" s="47">
        <v>14063.6880544633</v>
      </c>
      <c r="T53" s="48">
        <v>19701.444928617399</v>
      </c>
      <c r="U53" s="49">
        <v>4725.9565453565801</v>
      </c>
      <c r="V53" s="50">
        <v>10484.148876914</v>
      </c>
      <c r="W53" s="2"/>
    </row>
    <row r="54" spans="2:23" x14ac:dyDescent="0.25">
      <c r="B54" s="30" t="s">
        <v>54</v>
      </c>
      <c r="C54" s="31">
        <v>62791992.294574797</v>
      </c>
      <c r="D54" s="32">
        <v>11842577.5194999</v>
      </c>
      <c r="E54" s="33">
        <v>3096757.5443289299</v>
      </c>
      <c r="F54" s="34">
        <v>13494847.3167556</v>
      </c>
      <c r="G54" s="35">
        <v>78621680.401496693</v>
      </c>
      <c r="H54" s="36">
        <v>21877777.824356399</v>
      </c>
      <c r="I54" s="37">
        <v>12652876.1422984</v>
      </c>
      <c r="J54" s="38">
        <v>1638328.20173606</v>
      </c>
      <c r="K54" s="39">
        <v>59718667.238048002</v>
      </c>
      <c r="L54" s="40">
        <v>22253669.798797902</v>
      </c>
      <c r="M54" s="41">
        <v>9009107.9293584097</v>
      </c>
      <c r="N54" s="42">
        <v>4901448.1126639796</v>
      </c>
      <c r="O54" s="43">
        <v>1586394.1986893299</v>
      </c>
      <c r="P54" s="44">
        <v>4124724.0018714601</v>
      </c>
      <c r="Q54" s="45">
        <v>2430105.2413125699</v>
      </c>
      <c r="R54" s="46">
        <v>2560591.82992724</v>
      </c>
      <c r="S54" s="47">
        <v>440707.29437916598</v>
      </c>
      <c r="T54" s="48">
        <v>226036.254298076</v>
      </c>
      <c r="U54" s="49">
        <v>37598.183226381603</v>
      </c>
      <c r="V54" s="50">
        <v>15709.003941401201</v>
      </c>
      <c r="W54" s="2"/>
    </row>
    <row r="55" spans="2:23" x14ac:dyDescent="0.25">
      <c r="B55" s="30" t="s">
        <v>51</v>
      </c>
      <c r="C55" s="31">
        <v>172245877.491703</v>
      </c>
      <c r="D55" s="32">
        <v>6127457.9059995003</v>
      </c>
      <c r="E55" s="33">
        <v>2179223.13208604</v>
      </c>
      <c r="F55" s="34">
        <v>32763264.906785</v>
      </c>
      <c r="G55" s="35">
        <v>233437181.75126201</v>
      </c>
      <c r="H55" s="36">
        <v>24307871.358650502</v>
      </c>
      <c r="I55" s="37">
        <v>35438037.572315097</v>
      </c>
      <c r="J55" s="38">
        <v>6638344.9083831999</v>
      </c>
      <c r="K55" s="39">
        <v>256462050.17304799</v>
      </c>
      <c r="L55" s="40">
        <v>93581437.584979296</v>
      </c>
      <c r="M55" s="41">
        <v>43102988.729992002</v>
      </c>
      <c r="N55" s="42">
        <v>18155732.210741099</v>
      </c>
      <c r="O55" s="43">
        <v>5792480.5885447199</v>
      </c>
      <c r="P55" s="44">
        <v>26541263.323875699</v>
      </c>
      <c r="Q55" s="45">
        <v>6637255.1062249299</v>
      </c>
      <c r="R55" s="46">
        <v>9503438.1154936496</v>
      </c>
      <c r="S55" s="47">
        <v>4103661.85685489</v>
      </c>
      <c r="T55" s="48">
        <v>1133634.56628484</v>
      </c>
      <c r="U55" s="49">
        <v>211517.62566975699</v>
      </c>
      <c r="V55" s="50">
        <v>6976.0026201628698</v>
      </c>
      <c r="W55" s="2"/>
    </row>
    <row r="56" spans="2:23" x14ac:dyDescent="0.25">
      <c r="B56" s="30" t="s">
        <v>52</v>
      </c>
      <c r="C56" s="31">
        <v>110139480.718786</v>
      </c>
      <c r="D56" s="32">
        <v>2907420.27700001</v>
      </c>
      <c r="E56" s="33">
        <v>1373340.1553782001</v>
      </c>
      <c r="F56" s="34">
        <v>20090981.110135701</v>
      </c>
      <c r="G56" s="35">
        <v>163874399.559389</v>
      </c>
      <c r="H56" s="36">
        <v>37358979.889918402</v>
      </c>
      <c r="I56" s="37">
        <v>18010652.4194749</v>
      </c>
      <c r="J56" s="38">
        <v>5488536.1748944297</v>
      </c>
      <c r="K56" s="39">
        <v>157993711.94649801</v>
      </c>
      <c r="L56" s="40">
        <v>56197149.797283798</v>
      </c>
      <c r="M56" s="41">
        <v>33328001.418672901</v>
      </c>
      <c r="N56" s="42">
        <v>8839784.7531213593</v>
      </c>
      <c r="O56" s="43">
        <v>3291902.70662949</v>
      </c>
      <c r="P56" s="44">
        <v>14809588.7700506</v>
      </c>
      <c r="Q56" s="45">
        <v>6574750.79332422</v>
      </c>
      <c r="R56" s="46">
        <v>4231533.2205002597</v>
      </c>
      <c r="S56" s="47">
        <v>1585300.1990348201</v>
      </c>
      <c r="T56" s="48">
        <v>696412.36615644197</v>
      </c>
      <c r="U56" s="49">
        <v>66326.988403597497</v>
      </c>
      <c r="V56" s="50">
        <v>10388.7084497633</v>
      </c>
      <c r="W56" s="2"/>
    </row>
    <row r="57" spans="2:23" x14ac:dyDescent="0.25">
      <c r="B57" s="30" t="s">
        <v>53</v>
      </c>
      <c r="C57" s="31">
        <v>126651172.79025</v>
      </c>
      <c r="D57" s="32">
        <v>12079703.9745006</v>
      </c>
      <c r="E57" s="33">
        <v>1051354.06033517</v>
      </c>
      <c r="F57" s="34">
        <v>25619626.1310472</v>
      </c>
      <c r="G57" s="35">
        <v>186175327.869023</v>
      </c>
      <c r="H57" s="36">
        <v>39457489.913034298</v>
      </c>
      <c r="I57" s="37">
        <v>27425479.4770713</v>
      </c>
      <c r="J57" s="38">
        <v>4457872.5528661702</v>
      </c>
      <c r="K57" s="39">
        <v>153046051.21307701</v>
      </c>
      <c r="L57" s="40">
        <v>57874527.446008801</v>
      </c>
      <c r="M57" s="41">
        <v>28390513.674051002</v>
      </c>
      <c r="N57" s="42">
        <v>7363484.8169617802</v>
      </c>
      <c r="O57" s="43">
        <v>4544808.4087420702</v>
      </c>
      <c r="P57" s="44">
        <v>14175047.320601299</v>
      </c>
      <c r="Q57" s="45">
        <v>3665792.8798332801</v>
      </c>
      <c r="R57" s="46">
        <v>6047984.6186852502</v>
      </c>
      <c r="S57" s="47">
        <v>2531228.3896608902</v>
      </c>
      <c r="T57" s="48">
        <v>744412.96214231197</v>
      </c>
      <c r="U57" s="49">
        <v>64530.749839798598</v>
      </c>
      <c r="V57" s="50">
        <v>13994.0453964918</v>
      </c>
      <c r="W57" s="2"/>
    </row>
  </sheetData>
  <sortState xmlns:xlrd2="http://schemas.microsoft.com/office/spreadsheetml/2017/richdata2" ref="B3:K57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Results_flux_Ivan_0_2</vt:lpstr>
      <vt:lpstr>Fumarate</vt:lpstr>
      <vt:lpstr>Malate</vt:lpstr>
      <vt:lpstr>aKG</vt:lpstr>
      <vt:lpstr>PEP</vt:lpstr>
      <vt:lpstr>GAP</vt:lpstr>
      <vt:lpstr>Citrate</vt:lpstr>
      <vt:lpstr>R5P</vt:lpstr>
      <vt:lpstr>QC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Martinez Monge</dc:creator>
  <cp:lastModifiedBy>DVRU (David Carmona Requeson)</cp:lastModifiedBy>
  <dcterms:created xsi:type="dcterms:W3CDTF">2019-01-22T12:07:40Z</dcterms:created>
  <dcterms:modified xsi:type="dcterms:W3CDTF">2020-07-02T10:20:22Z</dcterms:modified>
</cp:coreProperties>
</file>